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5" windowWidth="11700" windowHeight="6540" tabRatio="727" firstSheet="4" activeTab="8"/>
  </bookViews>
  <sheets>
    <sheet name="ÖSSZEFÜGGÉSEK" sheetId="75" r:id="rId1"/>
    <sheet name="1.1.sz.mell." sheetId="1" r:id="rId2"/>
    <sheet name="1.2.sz.mell. " sheetId="91" r:id="rId3"/>
    <sheet name="1.3.sz.mell. " sheetId="107" r:id="rId4"/>
    <sheet name="2.1.sz.mell  " sheetId="73" r:id="rId5"/>
    <sheet name="2.2.sz.mell  " sheetId="61" r:id="rId6"/>
    <sheet name="ELLENŐRZÉS-1.sz.2.a.sz.2.b.sz." sheetId="76" r:id="rId7"/>
    <sheet name="3.sz.mell." sheetId="63" r:id="rId8"/>
    <sheet name="4. sz. mell" sheetId="3" r:id="rId9"/>
    <sheet name="1.tájékoztató" sheetId="95" r:id="rId10"/>
    <sheet name="2. tájékoztató tábla" sheetId="100" r:id="rId11"/>
    <sheet name="3. tájékoztató tábla" sheetId="102" r:id="rId12"/>
    <sheet name="4. tájékoztató tábla" sheetId="106" r:id="rId13"/>
  </sheets>
  <definedNames>
    <definedName name="_xlnm.Print_Titles" localSheetId="8">'4. sz. mell'!$1:$6</definedName>
    <definedName name="_xlnm.Print_Area" localSheetId="1">'1.1.sz.mell.'!$A$1:$E$129</definedName>
    <definedName name="_xlnm.Print_Area" localSheetId="2">'1.2.sz.mell. '!$A$1:$E$128</definedName>
    <definedName name="_xlnm.Print_Area" localSheetId="3">'1.3.sz.mell. '!$A$1:$E$128</definedName>
    <definedName name="_xlnm.Print_Area" localSheetId="9">'1.tájékoztató'!$A$1:$F$126</definedName>
    <definedName name="_xlnm.Print_Area" localSheetId="4">'2.1.sz.mell  '!$A$1:$J$34</definedName>
  </definedNames>
  <calcPr calcId="125725"/>
</workbook>
</file>

<file path=xl/calcChain.xml><?xml version="1.0" encoding="utf-8"?>
<calcChain xmlns="http://schemas.openxmlformats.org/spreadsheetml/2006/main">
  <c r="C22" i="1"/>
  <c r="D22"/>
  <c r="E60"/>
  <c r="E53" s="1"/>
  <c r="D60"/>
  <c r="C60"/>
  <c r="E38"/>
  <c r="D38"/>
  <c r="C38"/>
  <c r="E113" i="107"/>
  <c r="D113"/>
  <c r="C113"/>
  <c r="E105"/>
  <c r="E104"/>
  <c r="D105"/>
  <c r="C105"/>
  <c r="C104" s="1"/>
  <c r="D104"/>
  <c r="E99"/>
  <c r="D99"/>
  <c r="C99"/>
  <c r="E88"/>
  <c r="D88"/>
  <c r="C88"/>
  <c r="E75"/>
  <c r="E103" s="1"/>
  <c r="E122" s="1"/>
  <c r="E124" s="1"/>
  <c r="D75"/>
  <c r="C75"/>
  <c r="C103" s="1"/>
  <c r="E60"/>
  <c r="D60"/>
  <c r="D53" s="1"/>
  <c r="C60"/>
  <c r="E54"/>
  <c r="E53" s="1"/>
  <c r="D54"/>
  <c r="C54"/>
  <c r="C53" s="1"/>
  <c r="E47"/>
  <c r="D47"/>
  <c r="C47"/>
  <c r="E44"/>
  <c r="D44"/>
  <c r="C44"/>
  <c r="E38"/>
  <c r="D38"/>
  <c r="C38"/>
  <c r="E32"/>
  <c r="D32"/>
  <c r="D31" s="1"/>
  <c r="C32"/>
  <c r="C31"/>
  <c r="E22"/>
  <c r="D22"/>
  <c r="C22"/>
  <c r="E12"/>
  <c r="D12"/>
  <c r="C12"/>
  <c r="E7"/>
  <c r="D7"/>
  <c r="C7"/>
  <c r="E18" i="73"/>
  <c r="E19"/>
  <c r="I18"/>
  <c r="D18"/>
  <c r="D19"/>
  <c r="H18"/>
  <c r="C18"/>
  <c r="C19"/>
  <c r="G18"/>
  <c r="C6" i="106"/>
  <c r="C11" s="1"/>
  <c r="C28" i="102"/>
  <c r="C24" s="1"/>
  <c r="C34" s="1"/>
  <c r="C19"/>
  <c r="C15"/>
  <c r="C12"/>
  <c r="C11"/>
  <c r="E36" i="100"/>
  <c r="D36"/>
  <c r="C75" i="95"/>
  <c r="C88"/>
  <c r="C99"/>
  <c r="C105"/>
  <c r="C113"/>
  <c r="C7"/>
  <c r="C12"/>
  <c r="C22"/>
  <c r="C31"/>
  <c r="C44"/>
  <c r="C47"/>
  <c r="C60"/>
  <c r="F113"/>
  <c r="E113"/>
  <c r="D113"/>
  <c r="F105"/>
  <c r="F104" s="1"/>
  <c r="E105"/>
  <c r="E104" s="1"/>
  <c r="D105"/>
  <c r="D104" s="1"/>
  <c r="F99"/>
  <c r="E99"/>
  <c r="D99"/>
  <c r="F88"/>
  <c r="E88"/>
  <c r="D88"/>
  <c r="F75"/>
  <c r="E75"/>
  <c r="E103" s="1"/>
  <c r="D75"/>
  <c r="F60"/>
  <c r="F53" s="1"/>
  <c r="E60"/>
  <c r="D60"/>
  <c r="E53"/>
  <c r="D54"/>
  <c r="D53" s="1"/>
  <c r="F47"/>
  <c r="E47"/>
  <c r="D47"/>
  <c r="F44"/>
  <c r="E44"/>
  <c r="D44"/>
  <c r="F38"/>
  <c r="E38"/>
  <c r="D38"/>
  <c r="F32"/>
  <c r="E32"/>
  <c r="E31" s="1"/>
  <c r="D32"/>
  <c r="F22"/>
  <c r="E22"/>
  <c r="D22"/>
  <c r="F12"/>
  <c r="E12"/>
  <c r="D12"/>
  <c r="F7"/>
  <c r="E7"/>
  <c r="D7"/>
  <c r="H18" i="61"/>
  <c r="I18"/>
  <c r="G18"/>
  <c r="D18"/>
  <c r="E18"/>
  <c r="I35" s="1"/>
  <c r="C18"/>
  <c r="E105" i="91"/>
  <c r="E113"/>
  <c r="D105"/>
  <c r="D113"/>
  <c r="D104"/>
  <c r="D75"/>
  <c r="D88"/>
  <c r="C105"/>
  <c r="C113"/>
  <c r="C104" s="1"/>
  <c r="C75"/>
  <c r="C88"/>
  <c r="E54"/>
  <c r="E60"/>
  <c r="E53" s="1"/>
  <c r="D54"/>
  <c r="D60"/>
  <c r="D7"/>
  <c r="D12"/>
  <c r="D22"/>
  <c r="D44"/>
  <c r="C54"/>
  <c r="C60"/>
  <c r="E7"/>
  <c r="E6" s="1"/>
  <c r="E12"/>
  <c r="E22"/>
  <c r="E31"/>
  <c r="E44"/>
  <c r="E47"/>
  <c r="E75"/>
  <c r="E88"/>
  <c r="E99"/>
  <c r="D31"/>
  <c r="D47"/>
  <c r="D99"/>
  <c r="C7"/>
  <c r="C6" s="1"/>
  <c r="C12"/>
  <c r="C22"/>
  <c r="C31"/>
  <c r="C44"/>
  <c r="C47"/>
  <c r="C99"/>
  <c r="F62" i="3"/>
  <c r="F76"/>
  <c r="F87"/>
  <c r="F93"/>
  <c r="F9"/>
  <c r="F14"/>
  <c r="F24"/>
  <c r="F34"/>
  <c r="F46"/>
  <c r="F55"/>
  <c r="F40"/>
  <c r="F33" s="1"/>
  <c r="F49"/>
  <c r="E62"/>
  <c r="E76"/>
  <c r="E87"/>
  <c r="E93"/>
  <c r="E9"/>
  <c r="E14"/>
  <c r="E24"/>
  <c r="E34"/>
  <c r="E33"/>
  <c r="E46"/>
  <c r="E55"/>
  <c r="E40"/>
  <c r="E49"/>
  <c r="F21" i="63"/>
  <c r="G6"/>
  <c r="G7"/>
  <c r="G8"/>
  <c r="G9"/>
  <c r="G10"/>
  <c r="G11"/>
  <c r="G12"/>
  <c r="G13"/>
  <c r="G14"/>
  <c r="G15"/>
  <c r="G16"/>
  <c r="G17"/>
  <c r="G18"/>
  <c r="G19"/>
  <c r="G20"/>
  <c r="G5"/>
  <c r="E75" i="1"/>
  <c r="E88"/>
  <c r="E99"/>
  <c r="E105"/>
  <c r="E113"/>
  <c r="E104" s="1"/>
  <c r="D75"/>
  <c r="D88"/>
  <c r="D103" s="1"/>
  <c r="D99"/>
  <c r="D105"/>
  <c r="D113"/>
  <c r="D36" i="76"/>
  <c r="I27" i="73"/>
  <c r="I31" i="61"/>
  <c r="I32" s="1"/>
  <c r="D30" i="76"/>
  <c r="H27" i="73"/>
  <c r="H28" s="1"/>
  <c r="H31" i="61"/>
  <c r="G27" i="73"/>
  <c r="G31" i="61"/>
  <c r="E7" i="1"/>
  <c r="E12"/>
  <c r="E22"/>
  <c r="E32"/>
  <c r="E44"/>
  <c r="E24" i="73"/>
  <c r="E27" s="1"/>
  <c r="E19" i="61"/>
  <c r="E31" s="1"/>
  <c r="E25"/>
  <c r="D12" i="76"/>
  <c r="D7" i="1"/>
  <c r="D12"/>
  <c r="D6" s="1"/>
  <c r="D32"/>
  <c r="D31" s="1"/>
  <c r="D44"/>
  <c r="D24" i="73"/>
  <c r="D27" s="1"/>
  <c r="D28" s="1"/>
  <c r="D19" i="61"/>
  <c r="D25"/>
  <c r="E31" i="1"/>
  <c r="E47"/>
  <c r="D47"/>
  <c r="D53"/>
  <c r="C19" i="61"/>
  <c r="C35"/>
  <c r="C31" i="73"/>
  <c r="C25" i="61"/>
  <c r="C31"/>
  <c r="C32" s="1"/>
  <c r="C34" s="1"/>
  <c r="C24" i="73"/>
  <c r="C105" i="1"/>
  <c r="C104" s="1"/>
  <c r="C113"/>
  <c r="D62" i="3"/>
  <c r="D76"/>
  <c r="D87"/>
  <c r="D92" s="1"/>
  <c r="D96" s="1"/>
  <c r="D93"/>
  <c r="D9"/>
  <c r="D14"/>
  <c r="D24"/>
  <c r="D34"/>
  <c r="D46"/>
  <c r="D55"/>
  <c r="D40"/>
  <c r="D49"/>
  <c r="C7" i="1"/>
  <c r="C12"/>
  <c r="C75"/>
  <c r="C88"/>
  <c r="C99"/>
  <c r="C32"/>
  <c r="C31" s="1"/>
  <c r="C44"/>
  <c r="C47"/>
  <c r="D6" i="76"/>
  <c r="B21" i="63"/>
  <c r="D21"/>
  <c r="E21"/>
  <c r="C27" i="73"/>
  <c r="C28" s="1"/>
  <c r="G35" i="61"/>
  <c r="F6" i="95"/>
  <c r="C6"/>
  <c r="E104" i="91"/>
  <c r="C104" i="95"/>
  <c r="D31" i="61"/>
  <c r="D32" s="1"/>
  <c r="D34" s="1"/>
  <c r="H35"/>
  <c r="H31" i="73"/>
  <c r="C53" i="1"/>
  <c r="C103"/>
  <c r="B24" i="76" s="1"/>
  <c r="D32" i="73" l="1"/>
  <c r="H32"/>
  <c r="H30"/>
  <c r="C6" i="1"/>
  <c r="D33" i="3"/>
  <c r="D8"/>
  <c r="D104" i="1"/>
  <c r="G21" i="63"/>
  <c r="D103" i="95"/>
  <c r="F103"/>
  <c r="F122" s="1"/>
  <c r="F124" s="1"/>
  <c r="G28" i="73"/>
  <c r="I28"/>
  <c r="G32" i="61"/>
  <c r="H32"/>
  <c r="D31" i="95"/>
  <c r="F31"/>
  <c r="C18" i="102"/>
  <c r="D6" i="107"/>
  <c r="E31"/>
  <c r="C35" i="102"/>
  <c r="C103" i="95"/>
  <c r="C122" s="1"/>
  <c r="C124" s="1"/>
  <c r="D122"/>
  <c r="D124" s="1"/>
  <c r="E122"/>
  <c r="E124" s="1"/>
  <c r="C52"/>
  <c r="C66" s="1"/>
  <c r="C68" s="1"/>
  <c r="F52"/>
  <c r="F66" s="1"/>
  <c r="F68" s="1"/>
  <c r="D52"/>
  <c r="D66" s="1"/>
  <c r="D68" s="1"/>
  <c r="D6"/>
  <c r="E6"/>
  <c r="E92" i="3"/>
  <c r="E96" s="1"/>
  <c r="F92"/>
  <c r="F96" s="1"/>
  <c r="F54"/>
  <c r="F58" s="1"/>
  <c r="D54"/>
  <c r="D58" s="1"/>
  <c r="E54"/>
  <c r="E58" s="1"/>
  <c r="F8"/>
  <c r="D18" i="76"/>
  <c r="G30" i="73"/>
  <c r="C32"/>
  <c r="G32"/>
  <c r="G31"/>
  <c r="D31"/>
  <c r="D24" i="76"/>
  <c r="E24" s="1"/>
  <c r="D103" i="107"/>
  <c r="D122" s="1"/>
  <c r="D124" s="1"/>
  <c r="C52"/>
  <c r="C128" s="1"/>
  <c r="E52"/>
  <c r="E128" s="1"/>
  <c r="E6"/>
  <c r="E66"/>
  <c r="E68" s="1"/>
  <c r="D52"/>
  <c r="C6"/>
  <c r="C66"/>
  <c r="C68" s="1"/>
  <c r="E103" i="91"/>
  <c r="E122" s="1"/>
  <c r="E124" s="1"/>
  <c r="C103"/>
  <c r="D103"/>
  <c r="D122" s="1"/>
  <c r="D124" s="1"/>
  <c r="E103" i="1"/>
  <c r="B36" i="76" s="1"/>
  <c r="E36" s="1"/>
  <c r="C122" i="1"/>
  <c r="E122"/>
  <c r="C53" i="91"/>
  <c r="D53"/>
  <c r="C52"/>
  <c r="C66" s="1"/>
  <c r="C68" s="1"/>
  <c r="D52"/>
  <c r="D52" i="1"/>
  <c r="D128" s="1"/>
  <c r="C52"/>
  <c r="C66" s="1"/>
  <c r="C30" i="73"/>
  <c r="D8" i="76" s="1"/>
  <c r="D7"/>
  <c r="D30" i="73"/>
  <c r="D14" i="76" s="1"/>
  <c r="D13"/>
  <c r="B12"/>
  <c r="E12" s="1"/>
  <c r="C128" i="91"/>
  <c r="G36" i="61"/>
  <c r="G34"/>
  <c r="D26" i="76" s="1"/>
  <c r="C36" i="61"/>
  <c r="D25" i="76"/>
  <c r="H36" i="61"/>
  <c r="D31" i="76"/>
  <c r="H34" i="61"/>
  <c r="D32" i="76" s="1"/>
  <c r="D36" i="61"/>
  <c r="B6" i="76"/>
  <c r="E6" s="1"/>
  <c r="B25"/>
  <c r="E25" s="1"/>
  <c r="C124" i="1"/>
  <c r="B26" i="76" s="1"/>
  <c r="I34" i="61"/>
  <c r="I36"/>
  <c r="E36"/>
  <c r="B30" i="76"/>
  <c r="E30" s="1"/>
  <c r="D122" i="1"/>
  <c r="E124"/>
  <c r="B38" i="76" s="1"/>
  <c r="B37"/>
  <c r="E32" i="73"/>
  <c r="D37" i="76"/>
  <c r="I30" i="73"/>
  <c r="D38" i="76" s="1"/>
  <c r="I32" i="73"/>
  <c r="E52" i="1"/>
  <c r="E52" i="91"/>
  <c r="C122"/>
  <c r="C124" s="1"/>
  <c r="C122" i="107"/>
  <c r="C124" s="1"/>
  <c r="I31" i="73"/>
  <c r="E31"/>
  <c r="D35" i="61"/>
  <c r="E32"/>
  <c r="E34" s="1"/>
  <c r="E52" i="95"/>
  <c r="E66" s="1"/>
  <c r="E68" s="1"/>
  <c r="E35" i="61"/>
  <c r="E6" i="1"/>
  <c r="E28" i="73"/>
  <c r="E8" i="3"/>
  <c r="D6" i="91"/>
  <c r="E26" i="76" l="1"/>
  <c r="D128" i="107"/>
  <c r="D66"/>
  <c r="D68" s="1"/>
  <c r="D128" i="91"/>
  <c r="D66"/>
  <c r="D68" s="1"/>
  <c r="D66" i="1"/>
  <c r="B13" i="76" s="1"/>
  <c r="E13" s="1"/>
  <c r="C128" i="1"/>
  <c r="E30" i="73"/>
  <c r="D20" i="76" s="1"/>
  <c r="D19"/>
  <c r="E66" i="91"/>
  <c r="E68" s="1"/>
  <c r="E128"/>
  <c r="B31" i="76"/>
  <c r="E31" s="1"/>
  <c r="D124" i="1"/>
  <c r="B32" i="76" s="1"/>
  <c r="E32" s="1"/>
  <c r="B7"/>
  <c r="E7" s="1"/>
  <c r="C68" i="1"/>
  <c r="B8" i="76" s="1"/>
  <c r="E8" s="1"/>
  <c r="D68" i="1"/>
  <c r="B14" i="76" s="1"/>
  <c r="E14" s="1"/>
  <c r="E37"/>
  <c r="B18"/>
  <c r="E18" s="1"/>
  <c r="E66" i="1"/>
  <c r="E128"/>
  <c r="E38" i="76"/>
  <c r="B19" l="1"/>
  <c r="E19" s="1"/>
  <c r="E68" i="1"/>
  <c r="B20" i="76" s="1"/>
  <c r="E20" s="1"/>
</calcChain>
</file>

<file path=xl/sharedStrings.xml><?xml version="1.0" encoding="utf-8"?>
<sst xmlns="http://schemas.openxmlformats.org/spreadsheetml/2006/main" count="1608" uniqueCount="502">
  <si>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</si>
  <si>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</si>
  <si>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</si>
  <si>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</si>
  <si>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</si>
  <si>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</si>
  <si>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</si>
  <si>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</si>
  <si>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</si>
  <si>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</si>
  <si>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</si>
  <si>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</si>
  <si>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</si>
  <si>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</si>
  <si>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</si>
  <si>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</si>
  <si>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</si>
  <si>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</si>
  <si>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</si>
  <si>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</si>
  <si>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</si>
  <si>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</si>
  <si>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</si>
  <si>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</si>
  <si>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</si>
  <si>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</si>
  <si>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</si>
  <si>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</si>
  <si>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</si>
  <si>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</si>
  <si>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</si>
  <si>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</si>
  <si>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</si>
  <si>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</si>
  <si>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</si>
  <si>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</si>
  <si>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</si>
  <si>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</si>
  <si>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</si>
  <si>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</si>
  <si>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</si>
  <si>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</si>
  <si>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</si>
  <si>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</si>
  <si>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</si>
  <si>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</si>
  <si>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</si>
  <si>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</si>
  <si>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</si>
  <si>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</si>
  <si>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</si>
  <si>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</si>
  <si>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</si>
  <si>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</si>
  <si>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</si>
  <si>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</si>
  <si>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</si>
  <si>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</si>
  <si>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</si>
  <si>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</si>
  <si>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</si>
  <si>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</si>
  <si>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</si>
  <si>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</si>
  <si>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</si>
  <si>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</si>
  <si>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</si>
  <si>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</si>
  <si>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</si>
  <si>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</si>
  <si>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</si>
  <si>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</si>
  <si>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</si>
  <si>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</si>
  <si>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</si>
  <si>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</si>
  <si>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</si>
  <si>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</si>
  <si>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</si>
  <si>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</si>
  <si>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</si>
  <si>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</si>
  <si>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</si>
  <si>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</si>
  <si>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</si>
  <si>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</si>
  <si>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</si>
  <si>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</si>
  <si>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</si>
  <si>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</si>
  <si>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</si>
  <si>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</si>
  <si>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</si>
  <si>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</si>
  <si>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</si>
  <si>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</si>
  <si>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</si>
  <si>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</si>
  <si>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</si>
  <si>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</si>
  <si>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</si>
  <si>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</si>
  <si>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</si>
  <si>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</si>
  <si>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</si>
  <si>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</si>
  <si>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</si>
  <si>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</si>
  <si>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</si>
  <si>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</si>
  <si>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</si>
  <si>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</si>
  <si>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</si>
  <si>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</si>
  <si>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</si>
  <si>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</si>
  <si>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</si>
  <si>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</si>
  <si>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</si>
  <si>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</si>
  <si>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</si>
  <si>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</si>
  <si>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</si>
  <si>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</si>
  <si>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</si>
  <si>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</si>
  <si>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</si>
  <si>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</si>
  <si>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</si>
  <si>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</si>
  <si>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</si>
  <si>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</si>
  <si>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</si>
  <si>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</si>
  <si>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</si>
  <si>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</si>
  <si>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Kiadási jogcím</t>
  </si>
  <si>
    <t>Eredeti előirányzat</t>
  </si>
  <si>
    <t>Módosított előirányzat</t>
  </si>
  <si>
    <t>Teljesítés</t>
  </si>
  <si>
    <t>7=(4+6)</t>
  </si>
  <si>
    <t>1. sz. melléklet Bevételek táblázat 5. oszlop 12 sora =</t>
  </si>
  <si>
    <t>1. sz. melléklet Kiadások táblázat 5. oszlop 5 sora =</t>
  </si>
  <si>
    <t>1. sz. melléklet Bevételek táblázat 4. oszlop 10 sora =</t>
  </si>
  <si>
    <t>1. sz. melléklet Bevételek táblázat 4. oszlop 12 sora =</t>
  </si>
  <si>
    <t>1. sz. melléklet Bevételek táblázat 4. oszlop 14 sora =</t>
  </si>
  <si>
    <t>1. sz. melléklet Bevételek táblázat 5. oszlop 10 sora =</t>
  </si>
  <si>
    <t>1. sz. melléklet Bevételek táblázat 5. oszlop 14 sora =</t>
  </si>
  <si>
    <t>1. sz. melléklet Kiadások táblázat 4. oszlop 5 sora =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</si>
  <si>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</si>
  <si>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</si>
  <si>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</si>
  <si>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</si>
  <si>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</si>
  <si>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</si>
  <si>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</si>
  <si>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</si>
  <si>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</si>
  <si>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</si>
  <si>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2/a. számú melléklet 3. oszlop 13. sor + 2/b. számú melléklet 3. oszlop 13. sor</t>
  </si>
  <si>
    <t>2/a. számú melléklet 4. oszlop 13. sor + 2/b. számú melléklet 4. oszlop 13. sor</t>
  </si>
  <si>
    <t>2/a. számú melléklet 5. oszlop 13. sor + 2/b. számú melléklet 5. oszlop 13. sor</t>
  </si>
  <si>
    <t>2/a. számú melléklet 7. oszlop 13. sor + 2/b. számú melléklet 7. oszlop 13. sor</t>
  </si>
  <si>
    <t>2/a. számú melléklet 8. oszlop 13. sor + 2/b. számú melléklet 8. oszlop 13. sor</t>
  </si>
  <si>
    <t>Felh.célú bevétel háztartásoktól</t>
  </si>
  <si>
    <t>Kölcsön nyújtása háztartásoknak</t>
  </si>
  <si>
    <t>Pápai Rendőrkapitányság</t>
  </si>
  <si>
    <t>szolgálati gépkocsi üzem.</t>
  </si>
  <si>
    <t>működési támogatás</t>
  </si>
  <si>
    <t>LEADER</t>
  </si>
  <si>
    <t>2/a. számú melléklet 9. oszlop 13. sor + 2/b. számú melléklet 9. oszlop 13. sor</t>
  </si>
  <si>
    <t>2/a. számú melléklet 9. oszlop 22. sor + 2/b. számú melléklet 9. oszlop 26. sor</t>
  </si>
  <si>
    <t>2/a. számú melléklet 3. oszlop 22. sor + 2/b. számú melléklet 3. oszlop 26. sor</t>
  </si>
  <si>
    <t>2/a. számú melléklet 4. oszlop 22. sor + 2/b. számú melléklet 4. oszlop 26. sor</t>
  </si>
  <si>
    <t>2/a. számú melléklet 5. oszlop 22. sor + 2/b. számú melléklet 5. oszlop 26. sor</t>
  </si>
  <si>
    <t>2/a. számú melléklet 7. oszlop 22. sor + 2/b. számú melléklet 7. oszlop 26. sor</t>
  </si>
  <si>
    <t>2/a. számú melléklet 8. oszlop 22. sor + 2/b. számú melléklet 8. oszlop 26. sor</t>
  </si>
  <si>
    <t>2/a. számú melléklet 3. oszlop 25. sor + 2/b. számú melléklet 3. oszlop 29. sor</t>
  </si>
  <si>
    <t>2/a. számú melléklet 4. oszlop 25. sor + 2/b. számú melléklet 4. oszlop 29. sor</t>
  </si>
  <si>
    <t>2/a. számú melléklet 5. oszlop 25. sor + 2/b. számú melléklet 5. oszlop 29. sor</t>
  </si>
  <si>
    <t>2/a. számú melléklet 7. oszlop 27. sor + 2/b. számú melléklet 7. oszlop 29. sor</t>
  </si>
  <si>
    <t>2/a. számú melléklet 8. oszlop 27. sor + 2/b. számú melléklet 8. oszlop 29. sor</t>
  </si>
  <si>
    <t>2/a. számú melléklet 9. oszlop 27. sor + 2/b. számú melléklet 9. oszlop 29. sor</t>
  </si>
  <si>
    <t>2013. évi teljesítés BEVÉTELEK</t>
  </si>
  <si>
    <t>2013. évi teljesítés KIADÁSOK</t>
  </si>
  <si>
    <t>2013. évi
teljesítés</t>
  </si>
  <si>
    <t>2013. évi teljesítés</t>
  </si>
  <si>
    <t>2013. év 
teljesítés</t>
  </si>
  <si>
    <t>Összes teljesítés 2013. dec. 31-ig</t>
  </si>
  <si>
    <t>2012. évi
tény</t>
  </si>
  <si>
    <t>Ezer forintban!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</si>
  <si>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</si>
  <si>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</si>
  <si>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</si>
  <si>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</si>
  <si>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</si>
  <si>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</si>
  <si>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</si>
  <si>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Sorszám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</si>
  <si>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</si>
  <si>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</si>
  <si>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</si>
  <si>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</si>
  <si>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</si>
  <si>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</si>
  <si>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</si>
  <si>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</si>
  <si>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</si>
  <si>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Előző évi költségvetési kiegészítések,visszatérülések</t>
  </si>
  <si>
    <t>Elózó évi költségvetési kiegészítések, visszatérülések</t>
  </si>
  <si>
    <t>Előző évi költségvetési kiegészítések, visszatérülések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</si>
  <si>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</si>
  <si>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</si>
  <si>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</si>
  <si>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</si>
  <si>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</si>
  <si>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</si>
  <si>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</si>
  <si>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</si>
  <si>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</si>
  <si>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</si>
  <si>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</si>
  <si>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</si>
  <si>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</si>
  <si>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</si>
  <si>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</si>
  <si>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</si>
  <si>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</si>
  <si>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</si>
  <si>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</si>
  <si>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</si>
  <si>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</si>
  <si>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</si>
  <si>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</si>
  <si>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</si>
  <si>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</si>
  <si>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</si>
  <si>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</si>
  <si>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</si>
  <si>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</si>
  <si>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</si>
  <si>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</si>
  <si>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</si>
  <si>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</si>
  <si>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</si>
  <si>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</si>
  <si>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</si>
  <si>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</si>
  <si>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</si>
  <si>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</si>
  <si>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</si>
  <si>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2013. év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</si>
  <si>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</si>
  <si>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</si>
  <si>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Működési célú finanszírozási kiadások (6.1.1.+…+6.1.7.)</t>
  </si>
  <si>
    <t>Felhalmozási célú finanszírozási kiadások (6.2.1.+...+6.2.8.)</t>
  </si>
  <si>
    <t xml:space="preserve">2013. évi </t>
  </si>
  <si>
    <t>2013. évi eredeti előirányzat</t>
  </si>
  <si>
    <t>2013. évi módosított előirányzat</t>
  </si>
  <si>
    <t>2013. évi eredeti előirányzat BEVÉTELEK</t>
  </si>
  <si>
    <t>2013. évi eredeti előirányzat KIADÁSOK</t>
  </si>
  <si>
    <t>2013. évi módosított előirányzat BEVÉTELEK</t>
  </si>
  <si>
    <t>2013. évi módosított előirányzat KIADÁSOK</t>
  </si>
  <si>
    <t>1. sz. melléklet Kiadások táblázat 4. oszlop 7 sora =</t>
  </si>
  <si>
    <t>1. sz. melléklet Kiadások táblázat 4. oszlop 9 sora =</t>
  </si>
  <si>
    <t>1. sz. melléklet Kiadások táblázat 5. oszlop 9 sora =</t>
  </si>
  <si>
    <t>1. sz. melléklet Kiadások táblázat 5. oszlop 7 sora =</t>
  </si>
  <si>
    <t>Felhasználás
2012. XII.31-ig</t>
  </si>
  <si>
    <t>Beruházási (felhalmozási) kiadások előirányzata beruházásonként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</si>
  <si>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</si>
  <si>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</si>
  <si>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</si>
  <si>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</si>
  <si>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</si>
  <si>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</si>
  <si>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</si>
  <si>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</si>
  <si>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</si>
  <si>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</si>
  <si>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</si>
  <si>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</si>
  <si>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</si>
  <si>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</si>
  <si>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</si>
  <si>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</si>
  <si>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</si>
  <si>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</si>
  <si>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</si>
  <si>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</si>
  <si>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</si>
  <si>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</si>
  <si>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</si>
  <si>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</si>
  <si>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</si>
  <si>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</si>
  <si>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</si>
  <si>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</si>
  <si>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</si>
  <si>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</si>
  <si>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</si>
  <si>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</si>
  <si>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</si>
  <si>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</si>
  <si>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</si>
  <si>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</si>
  <si>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</si>
  <si>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</si>
  <si>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</si>
  <si>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</si>
  <si>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</si>
  <si>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</si>
  <si>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</si>
  <si>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</si>
  <si>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</si>
  <si>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</si>
  <si>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</si>
  <si>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</si>
  <si>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</si>
  <si>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</si>
  <si>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</si>
  <si>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</si>
  <si>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</si>
  <si>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</si>
  <si>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</si>
  <si>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</si>
  <si>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</si>
  <si>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</si>
  <si>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</si>
  <si>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</si>
  <si>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</si>
  <si>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</si>
  <si>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</si>
  <si>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</si>
  <si>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</si>
  <si>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</si>
  <si>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</si>
  <si>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</si>
  <si>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</si>
  <si>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</si>
  <si>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</si>
  <si>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</si>
  <si>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</si>
  <si>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</si>
  <si>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</si>
  <si>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</si>
  <si>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</si>
  <si>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</si>
  <si>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</si>
  <si>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</si>
  <si>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</si>
  <si>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</si>
  <si>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</si>
  <si>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</si>
  <si>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</si>
  <si>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</si>
  <si>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</si>
  <si>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</si>
  <si>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</si>
  <si>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</si>
  <si>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</si>
  <si>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</si>
  <si>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</si>
  <si>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</si>
  <si>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</si>
  <si>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</si>
  <si>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</si>
  <si>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</si>
  <si>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</si>
  <si>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</si>
  <si>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</si>
  <si>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</si>
  <si>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</si>
  <si>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</si>
  <si>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</si>
  <si>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</si>
  <si>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</si>
  <si>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</si>
  <si>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</si>
  <si>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</si>
  <si>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</si>
  <si>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</si>
  <si>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</si>
  <si>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</si>
  <si>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</si>
  <si>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</si>
  <si>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</si>
  <si>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</si>
  <si>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</si>
  <si>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</si>
  <si>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</si>
  <si>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</si>
  <si>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</si>
  <si>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</si>
  <si>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Működési célú pénzeszköz átvétel államháztartáson kívülről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</si>
  <si>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</si>
  <si>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</si>
  <si>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</si>
  <si>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</si>
  <si>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</si>
  <si>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</si>
  <si>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</si>
  <si>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</si>
  <si>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</si>
  <si>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</si>
  <si>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</si>
  <si>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</si>
  <si>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</si>
  <si>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</si>
  <si>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</si>
  <si>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</si>
  <si>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</si>
  <si>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</si>
  <si>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</si>
  <si>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</si>
  <si>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</si>
  <si>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</si>
  <si>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</si>
  <si>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</si>
  <si>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</si>
  <si>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</si>
  <si>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</si>
  <si>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</si>
  <si>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</si>
  <si>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</si>
  <si>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</si>
  <si>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</si>
  <si>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</si>
  <si>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</si>
  <si>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</si>
  <si>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</si>
  <si>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</si>
  <si>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</si>
  <si>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</si>
  <si>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</si>
  <si>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</si>
  <si>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</si>
  <si>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</si>
  <si>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</si>
  <si>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</si>
  <si>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</si>
  <si>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</si>
  <si>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</si>
  <si>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</si>
  <si>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</si>
  <si>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</si>
  <si>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</si>
  <si>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</si>
  <si>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</si>
  <si>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</si>
  <si>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</si>
  <si>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</si>
  <si>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</si>
  <si>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</si>
  <si>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</si>
  <si>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</si>
  <si>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</si>
  <si>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</si>
  <si>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</si>
  <si>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</si>
  <si>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</si>
  <si>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</si>
  <si>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</si>
  <si>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</si>
  <si>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</si>
  <si>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</si>
  <si>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</si>
  <si>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</si>
  <si>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</si>
  <si>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</si>
  <si>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</si>
  <si>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</si>
  <si>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</si>
  <si>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</si>
  <si>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</si>
  <si>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</si>
  <si>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</si>
  <si>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</si>
  <si>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</si>
  <si>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</si>
  <si>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</si>
  <si>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</si>
  <si>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</si>
  <si>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Feladat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</si>
  <si>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</si>
  <si>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</si>
  <si>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</si>
  <si>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</si>
  <si>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</si>
  <si>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Szántóföld</t>
  </si>
  <si>
    <t>Szabadtéri színpad,szín,sétány</t>
  </si>
  <si>
    <t>Rönk ülőgarnitúra</t>
  </si>
  <si>
    <t>Temetői közvilágítás</t>
  </si>
  <si>
    <t>Polgári védelem</t>
  </si>
  <si>
    <t>Falugondnoki Egyesület</t>
  </si>
  <si>
    <t>Ságház</t>
  </si>
  <si>
    <t>rendezvény támogatás</t>
  </si>
  <si>
    <t>Nyugdíjas klub</t>
  </si>
  <si>
    <t>2.1. melléklet az 5/2014. (V. 12.) önkormányzati rendelethez</t>
  </si>
  <si>
    <t>2.2. melléklet az 5/2014. (V. 12.) önkormányzati rendelethez</t>
  </si>
  <si>
    <t>4. tájékoztató tábla az 5/2014. (V. 12.) önkormányzati rendelethez</t>
  </si>
  <si>
    <t>4. melléklet az 5/2014. (V. 12.) önkormányzati rendelethez</t>
  </si>
  <si>
    <t>Bakonyság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</si>
</sst>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0"/>
    <numFmt numFmtId="167" formatCode="#,###\ _F_t;\-#,###\ _F_t"/>
    <numFmt numFmtId="168" formatCode="#,###__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</cellStyleXfs>
  <cellXfs count="490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0" fontId="18" fillId="0" borderId="7" xfId="6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49" fontId="18" fillId="0" borderId="14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17" fillId="0" borderId="16" xfId="6" applyFont="1" applyFill="1" applyBorder="1" applyAlignment="1" applyProtection="1">
      <alignment horizontal="left" vertical="center" wrapText="1" indent="1"/>
    </xf>
    <xf numFmtId="0" fontId="17" fillId="0" borderId="17" xfId="6" applyFont="1" applyFill="1" applyBorder="1" applyAlignment="1" applyProtection="1">
      <alignment horizontal="left" vertical="center" wrapText="1" indent="1"/>
    </xf>
    <xf numFmtId="0" fontId="17" fillId="0" borderId="18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16" xfId="6" applyFont="1" applyFill="1" applyBorder="1" applyAlignment="1" applyProtection="1">
      <alignment vertical="center" wrapText="1"/>
    </xf>
    <xf numFmtId="0" fontId="17" fillId="0" borderId="18" xfId="6" applyFont="1" applyFill="1" applyBorder="1" applyAlignment="1" applyProtection="1">
      <alignment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7" fillId="0" borderId="19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0" fontId="21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6" xfId="0" applyNumberFormat="1" applyFont="1" applyFill="1" applyBorder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6" xfId="6" applyFont="1" applyFill="1" applyBorder="1" applyAlignment="1" applyProtection="1">
      <alignment horizontal="left" vertical="center" wrapText="1" indent="1"/>
    </xf>
    <xf numFmtId="0" fontId="20" fillId="0" borderId="0" xfId="6" applyFont="1" applyFill="1"/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5" fillId="0" borderId="25" xfId="0" applyFont="1" applyFill="1" applyBorder="1" applyAlignment="1" applyProtection="1">
      <alignment horizontal="right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7" xfId="6" applyFont="1" applyFill="1" applyBorder="1" applyAlignment="1" applyProtection="1">
      <alignment horizontal="left" vertical="center" wrapText="1" indent="6"/>
    </xf>
    <xf numFmtId="0" fontId="18" fillId="0" borderId="23" xfId="6" applyFont="1" applyFill="1" applyBorder="1" applyAlignment="1" applyProtection="1">
      <alignment horizontal="left" vertical="center" wrapText="1" indent="6"/>
    </xf>
    <xf numFmtId="0" fontId="36" fillId="0" borderId="0" xfId="0" applyFont="1" applyFill="1"/>
    <xf numFmtId="0" fontId="37" fillId="0" borderId="0" xfId="0" applyFont="1"/>
    <xf numFmtId="49" fontId="18" fillId="0" borderId="2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23" xfId="6" applyNumberFormat="1" applyFont="1" applyFill="1" applyBorder="1" applyAlignment="1" applyProtection="1">
      <alignment horizontal="left" vertical="center" wrapText="1" indent="1"/>
    </xf>
    <xf numFmtId="49" fontId="25" fillId="0" borderId="16" xfId="6" applyNumberFormat="1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49" fontId="18" fillId="0" borderId="16" xfId="6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 applyProtection="1">
      <alignment vertical="center" wrapText="1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17" fillId="0" borderId="31" xfId="6" applyFont="1" applyFill="1" applyBorder="1" applyAlignment="1" applyProtection="1">
      <alignment horizontal="left" vertical="center" wrapText="1" indent="1"/>
    </xf>
    <xf numFmtId="49" fontId="18" fillId="0" borderId="32" xfId="6" applyNumberFormat="1" applyFont="1" applyFill="1" applyBorder="1" applyAlignment="1" applyProtection="1">
      <alignment horizontal="left" vertical="center" wrapText="1" indent="1"/>
    </xf>
    <xf numFmtId="49" fontId="18" fillId="0" borderId="33" xfId="6" applyNumberFormat="1" applyFont="1" applyFill="1" applyBorder="1" applyAlignment="1" applyProtection="1">
      <alignment horizontal="left" vertical="center" wrapText="1" indent="1"/>
    </xf>
    <xf numFmtId="49" fontId="18" fillId="0" borderId="34" xfId="6" applyNumberFormat="1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10" fillId="0" borderId="0" xfId="6" applyFill="1" applyAlignment="1">
      <alignment horizontal="left" vertical="center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38" fillId="0" borderId="2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3" xfId="0" applyFont="1" applyBorder="1" applyAlignment="1" applyProtection="1">
      <alignment horizontal="left" vertical="center" indent="1"/>
    </xf>
    <xf numFmtId="0" fontId="24" fillId="0" borderId="15" xfId="0" applyFont="1" applyBorder="1" applyAlignment="1" applyProtection="1">
      <alignment horizontal="left" vertical="center" wrapText="1" indent="1"/>
    </xf>
    <xf numFmtId="49" fontId="23" fillId="0" borderId="9" xfId="0" applyNumberFormat="1" applyFont="1" applyBorder="1" applyAlignment="1" applyProtection="1">
      <alignment horizontal="left" vertical="center" wrapText="1" indent="2"/>
    </xf>
    <xf numFmtId="49" fontId="24" fillId="0" borderId="9" xfId="0" applyNumberFormat="1" applyFont="1" applyBorder="1" applyAlignment="1" applyProtection="1">
      <alignment horizontal="left" vertical="center" wrapText="1" indent="1"/>
    </xf>
    <xf numFmtId="49" fontId="23" fillId="0" borderId="14" xfId="0" applyNumberFormat="1" applyFont="1" applyBorder="1" applyAlignment="1" applyProtection="1">
      <alignment horizontal="left" vertical="center" wrapText="1" indent="2"/>
    </xf>
    <xf numFmtId="0" fontId="23" fillId="0" borderId="23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0" fontId="35" fillId="0" borderId="10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2"/>
    </xf>
    <xf numFmtId="0" fontId="23" fillId="0" borderId="4" xfId="0" applyFont="1" applyBorder="1" applyAlignment="1" applyProtection="1">
      <alignment horizontal="left" vertical="center" wrapText="1" indent="1"/>
    </xf>
    <xf numFmtId="49" fontId="23" fillId="0" borderId="12" xfId="0" applyNumberFormat="1" applyFont="1" applyBorder="1" applyAlignment="1" applyProtection="1">
      <alignment horizontal="left" vertical="center" wrapText="1" indent="2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19" xfId="6" applyNumberFormat="1" applyFont="1" applyFill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5" fillId="0" borderId="19" xfId="6" applyNumberFormat="1" applyFont="1" applyFill="1" applyBorder="1" applyAlignment="1" applyProtection="1">
      <alignment horizontal="right" vertical="center" wrapText="1" indent="1"/>
    </xf>
    <xf numFmtId="164" fontId="30" fillId="0" borderId="21" xfId="6" applyNumberFormat="1" applyFont="1" applyFill="1" applyBorder="1" applyAlignment="1" applyProtection="1">
      <alignment horizontal="right" vertical="center" wrapText="1" indent="1"/>
    </xf>
    <xf numFmtId="164" fontId="30" fillId="0" borderId="22" xfId="6" applyNumberFormat="1" applyFont="1" applyFill="1" applyBorder="1" applyAlignment="1" applyProtection="1">
      <alignment horizontal="right" vertical="center" wrapText="1" indent="1"/>
    </xf>
    <xf numFmtId="164" fontId="2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22" fillId="0" borderId="19" xfId="0" quotePrefix="1" applyFont="1" applyBorder="1" applyAlignment="1" applyProtection="1">
      <alignment horizontal="right" vertical="center" wrapText="1" indent="1"/>
      <protection locked="0"/>
    </xf>
    <xf numFmtId="164" fontId="17" fillId="0" borderId="38" xfId="6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25" fillId="0" borderId="20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6" applyFill="1" applyAlignment="1"/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40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0" xfId="0" applyNumberFormat="1" applyFont="1" applyFill="1" applyBorder="1" applyAlignment="1" applyProtection="1">
      <alignment horizontal="left" vertical="center" wrapText="1" indent="1"/>
    </xf>
    <xf numFmtId="164" fontId="1" fillId="0" borderId="44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4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9" xfId="0" quotePrefix="1" applyNumberFormat="1" applyFont="1" applyFill="1" applyBorder="1" applyAlignment="1" applyProtection="1">
      <alignment horizontal="left" vertical="center" wrapText="1" indent="6"/>
    </xf>
    <xf numFmtId="164" fontId="26" fillId="0" borderId="9" xfId="0" quotePrefix="1" applyNumberFormat="1" applyFont="1" applyFill="1" applyBorder="1" applyAlignment="1" applyProtection="1">
      <alignment horizontal="left" vertical="center" wrapText="1" indent="6"/>
    </xf>
    <xf numFmtId="164" fontId="18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11" xfId="0" applyNumberFormat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30" fillId="0" borderId="4" xfId="0" applyNumberFormat="1" applyFont="1" applyFill="1" applyBorder="1" applyAlignment="1" applyProtection="1">
      <alignment horizontal="righ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35" xfId="0" quotePrefix="1" applyFont="1" applyFill="1" applyBorder="1" applyAlignment="1" applyProtection="1">
      <alignment horizontal="right" vertical="center" indent="1"/>
    </xf>
    <xf numFmtId="0" fontId="7" fillId="0" borderId="46" xfId="0" applyFont="1" applyFill="1" applyBorder="1" applyAlignment="1" applyProtection="1">
      <alignment horizontal="right" vertical="center" indent="1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164" fontId="2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38" fillId="0" borderId="4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23" fillId="0" borderId="2" xfId="0" quotePrefix="1" applyFont="1" applyBorder="1" applyAlignment="1" applyProtection="1">
      <alignment horizontal="left" vertical="center" wrapText="1" indent="6"/>
    </xf>
    <xf numFmtId="0" fontId="23" fillId="0" borderId="23" xfId="0" quotePrefix="1" applyFont="1" applyBorder="1" applyAlignment="1" applyProtection="1">
      <alignment horizontal="left" vertical="center" wrapText="1" indent="6"/>
    </xf>
    <xf numFmtId="0" fontId="38" fillId="0" borderId="1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10" fillId="0" borderId="0" xfId="6" applyFont="1" applyFill="1"/>
    <xf numFmtId="0" fontId="10" fillId="0" borderId="0" xfId="6" applyFont="1" applyFill="1" applyAlignment="1">
      <alignment horizontal="right" vertical="center" indent="1"/>
    </xf>
    <xf numFmtId="0" fontId="39" fillId="0" borderId="16" xfId="0" applyFont="1" applyBorder="1" applyAlignment="1" applyProtection="1">
      <alignment horizontal="center" wrapText="1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6" applyNumberFormat="1" applyFont="1" applyFill="1" applyBorder="1" applyAlignment="1" applyProtection="1">
      <alignment vertical="center"/>
    </xf>
    <xf numFmtId="164" fontId="32" fillId="0" borderId="25" xfId="6" applyNumberFormat="1" applyFont="1" applyFill="1" applyBorder="1" applyAlignment="1" applyProtection="1"/>
    <xf numFmtId="0" fontId="20" fillId="0" borderId="0" xfId="6" applyFont="1" applyFill="1" applyAlignment="1" applyProtection="1"/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24" xfId="6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0" fontId="31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7" fillId="0" borderId="47" xfId="0" applyNumberFormat="1" applyFont="1" applyFill="1" applyBorder="1" applyAlignment="1" applyProtection="1">
      <alignment horizontal="center" vertical="center" wrapText="1"/>
    </xf>
    <xf numFmtId="164" fontId="18" fillId="0" borderId="39" xfId="0" applyNumberFormat="1" applyFont="1" applyFill="1" applyBorder="1" applyAlignment="1" applyProtection="1">
      <alignment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164" fontId="17" fillId="0" borderId="18" xfId="6" applyNumberFormat="1" applyFont="1" applyFill="1" applyBorder="1" applyAlignment="1" applyProtection="1">
      <alignment horizontal="right" vertical="center" wrapText="1" indent="1"/>
    </xf>
    <xf numFmtId="164" fontId="1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6" applyNumberFormat="1" applyFont="1" applyFill="1" applyBorder="1" applyAlignment="1" applyProtection="1">
      <alignment horizontal="right" vertical="center" wrapText="1" indent="1"/>
    </xf>
    <xf numFmtId="164" fontId="30" fillId="0" borderId="2" xfId="6" applyNumberFormat="1" applyFont="1" applyFill="1" applyBorder="1" applyAlignment="1" applyProtection="1">
      <alignment horizontal="right" vertical="center" wrapText="1" indent="1"/>
    </xf>
    <xf numFmtId="164" fontId="26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6" applyNumberFormat="1" applyFont="1" applyFill="1" applyBorder="1" applyAlignment="1" applyProtection="1">
      <alignment horizontal="right" vertical="center" wrapText="1" indent="1"/>
    </xf>
    <xf numFmtId="164" fontId="25" fillId="0" borderId="16" xfId="6" applyNumberFormat="1" applyFont="1" applyFill="1" applyBorder="1" applyAlignment="1" applyProtection="1">
      <alignment horizontal="right" vertical="center" wrapText="1" indent="1"/>
    </xf>
    <xf numFmtId="164" fontId="26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22" fillId="0" borderId="16" xfId="0" quotePrefix="1" applyFont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4" fillId="0" borderId="38" xfId="0" applyFont="1" applyBorder="1" applyAlignment="1" applyProtection="1">
      <alignment horizontal="left" vertical="center" wrapText="1" indent="1"/>
    </xf>
    <xf numFmtId="0" fontId="24" fillId="0" borderId="47" xfId="0" applyFont="1" applyBorder="1" applyAlignment="1" applyProtection="1">
      <alignment horizontal="left" vertical="center" wrapText="1" indent="1"/>
    </xf>
    <xf numFmtId="0" fontId="23" fillId="0" borderId="50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0" fontId="23" fillId="0" borderId="51" xfId="0" applyFont="1" applyBorder="1" applyAlignment="1" applyProtection="1">
      <alignment horizontal="left" vertical="center" wrapText="1" indent="1"/>
    </xf>
    <xf numFmtId="0" fontId="23" fillId="0" borderId="48" xfId="0" applyFont="1" applyBorder="1" applyAlignment="1" applyProtection="1">
      <alignment horizontal="left" vertical="center" wrapText="1" indent="1"/>
    </xf>
    <xf numFmtId="0" fontId="38" fillId="0" borderId="50" xfId="0" applyFont="1" applyBorder="1" applyAlignment="1" applyProtection="1">
      <alignment horizontal="left" vertical="center" wrapText="1" indent="1"/>
    </xf>
    <xf numFmtId="0" fontId="38" fillId="0" borderId="39" xfId="0" applyFont="1" applyBorder="1" applyAlignment="1" applyProtection="1">
      <alignment horizontal="left" vertical="center" wrapText="1" indent="1"/>
    </xf>
    <xf numFmtId="0" fontId="23" fillId="0" borderId="52" xfId="0" applyFont="1" applyBorder="1" applyAlignment="1" applyProtection="1">
      <alignment horizontal="left" vertical="center" wrapText="1" indent="1"/>
    </xf>
    <xf numFmtId="0" fontId="23" fillId="0" borderId="47" xfId="0" applyFont="1" applyBorder="1" applyAlignment="1" applyProtection="1">
      <alignment horizontal="left" vertical="center" wrapText="1" indent="1"/>
    </xf>
    <xf numFmtId="0" fontId="22" fillId="0" borderId="38" xfId="0" applyFont="1" applyBorder="1" applyAlignment="1" applyProtection="1">
      <alignment horizontal="left" vertical="center" wrapText="1" indent="1"/>
    </xf>
    <xf numFmtId="0" fontId="25" fillId="0" borderId="38" xfId="6" applyFont="1" applyFill="1" applyBorder="1" applyAlignment="1" applyProtection="1">
      <alignment horizontal="left" vertical="center" wrapText="1" indent="1"/>
    </xf>
    <xf numFmtId="0" fontId="18" fillId="0" borderId="52" xfId="6" applyFont="1" applyFill="1" applyBorder="1" applyAlignment="1" applyProtection="1">
      <alignment horizontal="left" vertical="center" wrapText="1" indent="1"/>
    </xf>
    <xf numFmtId="0" fontId="18" fillId="0" borderId="39" xfId="6" applyFont="1" applyFill="1" applyBorder="1" applyAlignment="1" applyProtection="1">
      <alignment horizontal="left" vertical="center" wrapText="1" indent="1"/>
    </xf>
    <xf numFmtId="0" fontId="18" fillId="0" borderId="39" xfId="6" applyFont="1" applyFill="1" applyBorder="1" applyAlignment="1" applyProtection="1">
      <alignment horizontal="left" indent="7"/>
    </xf>
    <xf numFmtId="0" fontId="23" fillId="0" borderId="39" xfId="0" applyFont="1" applyBorder="1" applyAlignment="1" applyProtection="1">
      <alignment horizontal="left" vertical="center" wrapText="1" indent="6"/>
    </xf>
    <xf numFmtId="0" fontId="18" fillId="0" borderId="50" xfId="6" applyFont="1" applyFill="1" applyBorder="1" applyAlignment="1" applyProtection="1">
      <alignment horizontal="left" vertical="center" wrapText="1" indent="6"/>
    </xf>
    <xf numFmtId="0" fontId="18" fillId="0" borderId="39" xfId="6" applyFont="1" applyFill="1" applyBorder="1" applyAlignment="1" applyProtection="1">
      <alignment horizontal="left" vertical="center" wrapText="1" indent="6"/>
    </xf>
    <xf numFmtId="0" fontId="18" fillId="0" borderId="51" xfId="6" applyFont="1" applyFill="1" applyBorder="1" applyAlignment="1" applyProtection="1">
      <alignment horizontal="left" vertical="center" wrapText="1" indent="6"/>
    </xf>
    <xf numFmtId="0" fontId="23" fillId="0" borderId="51" xfId="0" applyFont="1" applyBorder="1" applyAlignment="1" applyProtection="1">
      <alignment horizontal="left" vertical="center" wrapText="1" indent="6"/>
    </xf>
    <xf numFmtId="0" fontId="24" fillId="0" borderId="0" xfId="0" applyFont="1" applyBorder="1" applyAlignment="1" applyProtection="1">
      <alignment horizontal="left" vertical="center" wrapText="1" indent="1"/>
    </xf>
    <xf numFmtId="0" fontId="23" fillId="0" borderId="53" xfId="0" applyFont="1" applyBorder="1" applyAlignment="1" applyProtection="1">
      <alignment horizontal="left" vertical="center" wrapText="1" indent="1"/>
    </xf>
    <xf numFmtId="0" fontId="23" fillId="0" borderId="54" xfId="0" applyFont="1" applyBorder="1" applyAlignment="1" applyProtection="1">
      <alignment horizontal="left" vertical="center" wrapText="1" indent="1"/>
    </xf>
    <xf numFmtId="0" fontId="24" fillId="0" borderId="55" xfId="0" applyFont="1" applyBorder="1" applyAlignment="1" applyProtection="1">
      <alignment horizontal="lef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45" xfId="0" applyFont="1" applyFill="1" applyBorder="1" applyAlignment="1" applyProtection="1">
      <alignment horizontal="center" vertical="center" wrapText="1"/>
    </xf>
    <xf numFmtId="3" fontId="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0" xfId="0" applyFont="1" applyFill="1" applyAlignment="1">
      <alignment horizontal="right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right" vertical="center" indent="1"/>
    </xf>
    <xf numFmtId="0" fontId="26" fillId="0" borderId="5" xfId="0" applyFont="1" applyFill="1" applyBorder="1" applyAlignment="1" applyProtection="1">
      <alignment horizontal="left" vertical="center" indent="1"/>
      <protection locked="0"/>
    </xf>
    <xf numFmtId="3" fontId="26" fillId="0" borderId="52" xfId="0" applyNumberFormat="1" applyFont="1" applyFill="1" applyBorder="1" applyAlignment="1" applyProtection="1">
      <alignment horizontal="right" vertical="center"/>
      <protection locked="0"/>
    </xf>
    <xf numFmtId="3" fontId="26" fillId="0" borderId="35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39" xfId="0" applyNumberFormat="1" applyFont="1" applyFill="1" applyBorder="1" applyAlignment="1" applyProtection="1">
      <alignment horizontal="right" vertical="center"/>
      <protection locked="0"/>
    </xf>
    <xf numFmtId="3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 wrapText="1"/>
    </xf>
    <xf numFmtId="164" fontId="25" fillId="0" borderId="19" xfId="0" applyNumberFormat="1" applyFont="1" applyFill="1" applyBorder="1" applyAlignment="1">
      <alignment vertical="center" wrapText="1"/>
    </xf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/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7" fillId="0" borderId="23" xfId="7" applyNumberFormat="1" applyFont="1" applyFill="1" applyBorder="1" applyAlignment="1" applyProtection="1">
      <alignment horizontal="center" vertical="center"/>
    </xf>
    <xf numFmtId="49" fontId="17" fillId="0" borderId="24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11" xfId="7" applyFont="1" applyFill="1" applyBorder="1" applyAlignment="1" applyProtection="1">
      <alignment horizontal="left" vertical="center" wrapText="1"/>
    </xf>
    <xf numFmtId="166" fontId="18" fillId="0" borderId="4" xfId="7" applyNumberFormat="1" applyFont="1" applyFill="1" applyBorder="1" applyAlignment="1" applyProtection="1">
      <alignment horizontal="center" vertical="center"/>
    </xf>
    <xf numFmtId="167" fontId="18" fillId="0" borderId="21" xfId="7" applyNumberFormat="1" applyFont="1" applyFill="1" applyBorder="1" applyAlignment="1" applyProtection="1">
      <alignment vertical="center"/>
      <protection locked="0"/>
    </xf>
    <xf numFmtId="0" fontId="18" fillId="0" borderId="9" xfId="7" applyFont="1" applyFill="1" applyBorder="1" applyAlignment="1" applyProtection="1">
      <alignment horizontal="left" vertical="center" wrapText="1"/>
    </xf>
    <xf numFmtId="166" fontId="18" fillId="0" borderId="2" xfId="7" applyNumberFormat="1" applyFont="1" applyFill="1" applyBorder="1" applyAlignment="1" applyProtection="1">
      <alignment horizontal="center" vertical="center"/>
    </xf>
    <xf numFmtId="167" fontId="18" fillId="0" borderId="22" xfId="7" applyNumberFormat="1" applyFont="1" applyFill="1" applyBorder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horizontal="left" vertical="center" wrapText="1"/>
    </xf>
    <xf numFmtId="167" fontId="17" fillId="0" borderId="22" xfId="7" applyNumberFormat="1" applyFont="1" applyFill="1" applyBorder="1" applyAlignment="1" applyProtection="1">
      <alignment vertical="center"/>
    </xf>
    <xf numFmtId="0" fontId="13" fillId="0" borderId="0" xfId="7" applyFont="1" applyFill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vertical="center" wrapText="1"/>
    </xf>
    <xf numFmtId="0" fontId="19" fillId="0" borderId="9" xfId="7" applyFont="1" applyFill="1" applyBorder="1" applyAlignment="1" applyProtection="1">
      <alignment horizontal="left" vertical="center" wrapText="1"/>
    </xf>
    <xf numFmtId="167" fontId="19" fillId="0" borderId="22" xfId="7" applyNumberFormat="1" applyFont="1" applyFill="1" applyBorder="1" applyAlignment="1" applyProtection="1">
      <alignment vertical="center"/>
    </xf>
    <xf numFmtId="167" fontId="18" fillId="0" borderId="22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wrapText="1" indent="2"/>
    </xf>
    <xf numFmtId="0" fontId="18" fillId="0" borderId="9" xfId="7" applyFont="1" applyFill="1" applyBorder="1" applyAlignment="1" applyProtection="1">
      <alignment horizontal="left" vertical="center" indent="2"/>
      <protection locked="0"/>
    </xf>
    <xf numFmtId="167" fontId="45" fillId="0" borderId="22" xfId="7" applyNumberFormat="1" applyFont="1" applyFill="1" applyBorder="1" applyAlignment="1" applyProtection="1">
      <alignment vertical="center"/>
      <protection locked="0"/>
    </xf>
    <xf numFmtId="0" fontId="17" fillId="0" borderId="14" xfId="7" applyFont="1" applyFill="1" applyBorder="1" applyAlignment="1" applyProtection="1">
      <alignment horizontal="left" vertical="center" wrapText="1"/>
    </xf>
    <xf numFmtId="166" fontId="18" fillId="0" borderId="23" xfId="7" applyNumberFormat="1" applyFont="1" applyFill="1" applyBorder="1" applyAlignment="1" applyProtection="1">
      <alignment horizontal="center" vertical="center"/>
    </xf>
    <xf numFmtId="167" fontId="17" fillId="0" borderId="24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46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8" fontId="27" fillId="0" borderId="2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47" fillId="0" borderId="2" xfId="0" applyFont="1" applyFill="1" applyBorder="1" applyAlignment="1">
      <alignment horizontal="left" vertical="center" indent="5"/>
    </xf>
    <xf numFmtId="168" fontId="34" fillId="0" borderId="2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168" fontId="34" fillId="0" borderId="37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8" fontId="27" fillId="0" borderId="35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47" fillId="0" borderId="23" xfId="0" applyFont="1" applyFill="1" applyBorder="1" applyAlignment="1">
      <alignment horizontal="left" vertical="center" indent="5"/>
    </xf>
    <xf numFmtId="168" fontId="34" fillId="0" borderId="24" xfId="0" applyNumberFormat="1" applyFont="1" applyFill="1" applyBorder="1" applyAlignment="1" applyProtection="1">
      <alignment horizontal="right" vertical="center"/>
      <protection locked="0"/>
    </xf>
    <xf numFmtId="165" fontId="2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5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164" fontId="27" fillId="0" borderId="5" xfId="6" applyNumberFormat="1" applyFont="1" applyFill="1" applyBorder="1" applyAlignment="1" applyProtection="1">
      <alignment horizontal="center" vertical="center"/>
    </xf>
    <xf numFmtId="164" fontId="27" fillId="0" borderId="35" xfId="6" applyNumberFormat="1" applyFont="1" applyFill="1" applyBorder="1" applyAlignment="1" applyProtection="1">
      <alignment horizontal="center" vertical="center"/>
    </xf>
    <xf numFmtId="164" fontId="27" fillId="0" borderId="58" xfId="0" applyNumberFormat="1" applyFont="1" applyFill="1" applyBorder="1" applyAlignment="1" applyProtection="1">
      <alignment horizontal="center" vertical="center" wrapText="1"/>
    </xf>
    <xf numFmtId="164" fontId="27" fillId="0" borderId="5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60" xfId="0" applyNumberFormat="1" applyFont="1" applyFill="1" applyBorder="1" applyAlignment="1" applyProtection="1">
      <alignment horizontal="center" vertical="center" wrapText="1"/>
    </xf>
    <xf numFmtId="164" fontId="27" fillId="0" borderId="6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5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54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center" vertical="center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3" xfId="6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>
      <alignment horizontal="center"/>
    </xf>
    <xf numFmtId="0" fontId="29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2" fillId="0" borderId="0" xfId="7" applyFont="1" applyFill="1" applyBorder="1" applyAlignment="1" applyProtection="1">
      <alignment horizontal="right" vertical="center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9" xfId="7" applyFont="1" applyFill="1" applyBorder="1" applyAlignment="1" applyProtection="1">
      <alignment horizontal="center" vertical="center" wrapText="1"/>
    </xf>
    <xf numFmtId="0" fontId="44" fillId="0" borderId="5" xfId="7" applyFont="1" applyFill="1" applyBorder="1" applyAlignment="1" applyProtection="1">
      <alignment horizontal="center" vertical="center" textRotation="90"/>
    </xf>
    <xf numFmtId="0" fontId="44" fillId="0" borderId="2" xfId="7" applyFont="1" applyFill="1" applyBorder="1" applyAlignment="1" applyProtection="1">
      <alignment horizontal="center" vertical="center" textRotation="90"/>
    </xf>
    <xf numFmtId="0" fontId="5" fillId="0" borderId="35" xfId="7" applyFont="1" applyFill="1" applyBorder="1" applyAlignment="1" applyProtection="1">
      <alignment horizontal="center" vertical="center" wrapText="1"/>
    </xf>
    <xf numFmtId="0" fontId="5" fillId="0" borderId="22" xfId="7" applyFont="1" applyFill="1" applyBorder="1" applyAlignment="1" applyProtection="1">
      <alignment horizontal="center" vertical="center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9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M40" sqref="M40"/>
    </sheetView>
  </sheetViews>
  <sheetFormatPr defaultRowHeight="12.75"/>
  <cols>
    <col min="1" max="1" width="46.33203125" customWidth="1"/>
    <col min="2" max="2" width="66.1640625" customWidth="1"/>
  </cols>
  <sheetData>
    <row r="1" spans="1:2" ht="18.75">
      <c r="A1" s="69" t="s">
        <v>398</v>
      </c>
    </row>
    <row r="3" spans="1:2">
      <c r="A3" s="71"/>
      <c r="B3" s="71"/>
    </row>
    <row r="4" spans="1:2" ht="15.75">
      <c r="A4" s="58" t="s">
        <v>259</v>
      </c>
      <c r="B4" s="80"/>
    </row>
    <row r="5" spans="1:2" s="81" customFormat="1">
      <c r="A5" s="71"/>
      <c r="B5" s="71"/>
    </row>
    <row r="6" spans="1:2">
      <c r="A6" s="71" t="s">
        <v>481</v>
      </c>
      <c r="B6" s="71" t="s">
        <v>159</v>
      </c>
    </row>
    <row r="7" spans="1:2">
      <c r="A7" s="71" t="s">
        <v>399</v>
      </c>
      <c r="B7" s="71" t="s">
        <v>172</v>
      </c>
    </row>
    <row r="8" spans="1:2">
      <c r="A8" s="71" t="s">
        <v>134</v>
      </c>
      <c r="B8" s="71" t="s">
        <v>177</v>
      </c>
    </row>
    <row r="9" spans="1:2">
      <c r="A9" s="71"/>
      <c r="B9" s="71"/>
    </row>
    <row r="10" spans="1:2" ht="15.75">
      <c r="A10" s="58" t="s">
        <v>261</v>
      </c>
      <c r="B10" s="80"/>
    </row>
    <row r="11" spans="1:2">
      <c r="A11" s="71"/>
      <c r="B11" s="71"/>
    </row>
    <row r="12" spans="1:2" s="81" customFormat="1">
      <c r="A12" s="71" t="s">
        <v>143</v>
      </c>
      <c r="B12" s="71" t="s">
        <v>160</v>
      </c>
    </row>
    <row r="13" spans="1:2">
      <c r="A13" s="71" t="s">
        <v>144</v>
      </c>
      <c r="B13" s="71" t="s">
        <v>173</v>
      </c>
    </row>
    <row r="14" spans="1:2">
      <c r="A14" s="71" t="s">
        <v>145</v>
      </c>
      <c r="B14" s="71" t="s">
        <v>178</v>
      </c>
    </row>
    <row r="15" spans="1:2">
      <c r="A15" s="71"/>
      <c r="B15" s="71"/>
    </row>
    <row r="16" spans="1:2" ht="14.25">
      <c r="A16" s="282" t="s">
        <v>183</v>
      </c>
      <c r="B16" s="80"/>
    </row>
    <row r="17" spans="1:2">
      <c r="A17" s="71"/>
      <c r="B17" s="71"/>
    </row>
    <row r="18" spans="1:2">
      <c r="A18" s="71" t="s">
        <v>146</v>
      </c>
      <c r="B18" s="71" t="s">
        <v>161</v>
      </c>
    </row>
    <row r="19" spans="1:2">
      <c r="A19" s="71" t="s">
        <v>141</v>
      </c>
      <c r="B19" s="71" t="s">
        <v>174</v>
      </c>
    </row>
    <row r="20" spans="1:2">
      <c r="A20" s="71" t="s">
        <v>147</v>
      </c>
      <c r="B20" s="71" t="s">
        <v>179</v>
      </c>
    </row>
    <row r="21" spans="1:2">
      <c r="A21" s="71"/>
      <c r="B21" s="71"/>
    </row>
    <row r="22" spans="1:2" ht="15.75">
      <c r="A22" s="58" t="s">
        <v>260</v>
      </c>
      <c r="B22" s="80"/>
    </row>
    <row r="23" spans="1:2">
      <c r="A23" s="71"/>
      <c r="B23" s="71"/>
    </row>
    <row r="24" spans="1:2">
      <c r="A24" s="71" t="s">
        <v>412</v>
      </c>
      <c r="B24" s="71" t="s">
        <v>162</v>
      </c>
    </row>
    <row r="25" spans="1:2">
      <c r="A25" s="71" t="s">
        <v>400</v>
      </c>
      <c r="B25" s="71" t="s">
        <v>175</v>
      </c>
    </row>
    <row r="26" spans="1:2">
      <c r="A26" s="71" t="s">
        <v>135</v>
      </c>
      <c r="B26" s="71" t="s">
        <v>180</v>
      </c>
    </row>
    <row r="27" spans="1:2">
      <c r="A27" s="71"/>
      <c r="B27" s="71"/>
    </row>
    <row r="28" spans="1:2" ht="15.75">
      <c r="A28" s="58" t="s">
        <v>262</v>
      </c>
      <c r="B28" s="80"/>
    </row>
    <row r="29" spans="1:2">
      <c r="A29" s="71"/>
      <c r="B29" s="71"/>
    </row>
    <row r="30" spans="1:2">
      <c r="A30" s="71" t="s">
        <v>148</v>
      </c>
      <c r="B30" s="71" t="s">
        <v>163</v>
      </c>
    </row>
    <row r="31" spans="1:2">
      <c r="A31" s="71" t="s">
        <v>263</v>
      </c>
      <c r="B31" s="71" t="s">
        <v>176</v>
      </c>
    </row>
    <row r="32" spans="1:2">
      <c r="A32" s="71" t="s">
        <v>264</v>
      </c>
      <c r="B32" s="71" t="s">
        <v>181</v>
      </c>
    </row>
    <row r="33" spans="1:2">
      <c r="A33" s="71"/>
      <c r="B33" s="71"/>
    </row>
    <row r="34" spans="1:2" ht="15.75">
      <c r="A34" s="283" t="s">
        <v>184</v>
      </c>
      <c r="B34" s="80"/>
    </row>
    <row r="35" spans="1:2">
      <c r="A35" s="71"/>
      <c r="B35" s="71"/>
    </row>
    <row r="36" spans="1:2">
      <c r="A36" s="71" t="s">
        <v>142</v>
      </c>
      <c r="B36" s="71" t="s">
        <v>170</v>
      </c>
    </row>
    <row r="37" spans="1:2">
      <c r="A37" s="71" t="s">
        <v>266</v>
      </c>
      <c r="B37" s="71" t="s">
        <v>171</v>
      </c>
    </row>
    <row r="38" spans="1:2">
      <c r="A38" s="71" t="s">
        <v>265</v>
      </c>
      <c r="B38" s="71" t="s">
        <v>182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1"/>
  <sheetViews>
    <sheetView view="pageLayout" zoomScaleNormal="120" zoomScaleSheetLayoutView="100" workbookViewId="0">
      <selection activeCell="B3" sqref="B3:B4"/>
    </sheetView>
  </sheetViews>
  <sheetFormatPr defaultRowHeight="15.75"/>
  <cols>
    <col min="1" max="1" width="9.5" style="265" customWidth="1"/>
    <col min="2" max="2" width="60.83203125" style="265" customWidth="1"/>
    <col min="3" max="3" width="15.83203125" style="265" customWidth="1"/>
    <col min="4" max="6" width="15.83203125" style="266" customWidth="1"/>
    <col min="7" max="16384" width="9.33203125" style="33"/>
  </cols>
  <sheetData>
    <row r="1" spans="1:6" ht="15.95" customHeight="1">
      <c r="A1" s="448" t="s">
        <v>297</v>
      </c>
      <c r="B1" s="448"/>
      <c r="C1" s="448"/>
      <c r="D1" s="448"/>
      <c r="E1" s="448"/>
      <c r="F1" s="448"/>
    </row>
    <row r="2" spans="1:6" ht="15.95" customHeight="1" thickBot="1">
      <c r="A2" s="275" t="s">
        <v>401</v>
      </c>
      <c r="B2" s="275"/>
      <c r="C2" s="275"/>
      <c r="D2" s="177"/>
      <c r="E2" s="177"/>
      <c r="F2" s="177" t="s">
        <v>59</v>
      </c>
    </row>
    <row r="3" spans="1:6" ht="15.95" customHeight="1">
      <c r="A3" s="449" t="s">
        <v>351</v>
      </c>
      <c r="B3" s="451" t="s">
        <v>299</v>
      </c>
      <c r="C3" s="475" t="s">
        <v>189</v>
      </c>
      <c r="D3" s="453" t="s">
        <v>256</v>
      </c>
      <c r="E3" s="453"/>
      <c r="F3" s="454"/>
    </row>
    <row r="4" spans="1:6" ht="38.1" customHeight="1" thickBot="1">
      <c r="A4" s="450"/>
      <c r="B4" s="452"/>
      <c r="C4" s="476"/>
      <c r="D4" s="278" t="s">
        <v>137</v>
      </c>
      <c r="E4" s="278" t="s">
        <v>138</v>
      </c>
      <c r="F4" s="279" t="s">
        <v>139</v>
      </c>
    </row>
    <row r="5" spans="1:6" s="34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1">
        <v>5</v>
      </c>
      <c r="F5" s="32">
        <v>6</v>
      </c>
    </row>
    <row r="6" spans="1:6" s="1" customFormat="1" ht="12" customHeight="1" thickBot="1">
      <c r="A6" s="23" t="s">
        <v>300</v>
      </c>
      <c r="B6" s="22" t="s">
        <v>415</v>
      </c>
      <c r="C6" s="289">
        <f>+C7+C12+C21</f>
        <v>11090</v>
      </c>
      <c r="D6" s="289">
        <f>+D7+D12+D21</f>
        <v>3577</v>
      </c>
      <c r="E6" s="289">
        <f>+E7+E12+E21</f>
        <v>4771</v>
      </c>
      <c r="F6" s="156">
        <f>+F7+F12+F21</f>
        <v>3662</v>
      </c>
    </row>
    <row r="7" spans="1:6" s="1" customFormat="1" ht="12" customHeight="1" thickBot="1">
      <c r="A7" s="21" t="s">
        <v>301</v>
      </c>
      <c r="B7" s="138" t="s">
        <v>121</v>
      </c>
      <c r="C7" s="290">
        <f>+C8+C9+C10+C11</f>
        <v>466</v>
      </c>
      <c r="D7" s="290">
        <f>+D8+D9+D10+D11</f>
        <v>672</v>
      </c>
      <c r="E7" s="290">
        <f>+E8+E9+E10+E11</f>
        <v>672</v>
      </c>
      <c r="F7" s="157">
        <f>+F8+F9+F10+F11</f>
        <v>569</v>
      </c>
    </row>
    <row r="8" spans="1:6" s="1" customFormat="1" ht="12" customHeight="1">
      <c r="A8" s="14" t="s">
        <v>378</v>
      </c>
      <c r="B8" s="252" t="s">
        <v>339</v>
      </c>
      <c r="C8" s="291">
        <v>466</v>
      </c>
      <c r="D8" s="291">
        <v>600</v>
      </c>
      <c r="E8" s="291">
        <v>600</v>
      </c>
      <c r="F8" s="159">
        <v>543</v>
      </c>
    </row>
    <row r="9" spans="1:6" s="1" customFormat="1" ht="12" customHeight="1">
      <c r="A9" s="14" t="s">
        <v>379</v>
      </c>
      <c r="B9" s="152" t="s">
        <v>352</v>
      </c>
      <c r="C9" s="291"/>
      <c r="D9" s="291"/>
      <c r="E9" s="291"/>
      <c r="F9" s="159"/>
    </row>
    <row r="10" spans="1:6" s="1" customFormat="1" ht="12" customHeight="1">
      <c r="A10" s="14" t="s">
        <v>380</v>
      </c>
      <c r="B10" s="152" t="s">
        <v>416</v>
      </c>
      <c r="C10" s="291"/>
      <c r="D10" s="291">
        <v>72</v>
      </c>
      <c r="E10" s="291">
        <v>72</v>
      </c>
      <c r="F10" s="159">
        <v>26</v>
      </c>
    </row>
    <row r="11" spans="1:6" s="1" customFormat="1" ht="12" customHeight="1" thickBot="1">
      <c r="A11" s="14" t="s">
        <v>381</v>
      </c>
      <c r="B11" s="253" t="s">
        <v>417</v>
      </c>
      <c r="C11" s="291"/>
      <c r="D11" s="291"/>
      <c r="E11" s="291"/>
      <c r="F11" s="159"/>
    </row>
    <row r="12" spans="1:6" s="1" customFormat="1" ht="12" customHeight="1" thickBot="1">
      <c r="A12" s="21" t="s">
        <v>302</v>
      </c>
      <c r="B12" s="22" t="s">
        <v>418</v>
      </c>
      <c r="C12" s="290">
        <f>+C13+C14+C15+C16+C17+C18+C19+C20</f>
        <v>780</v>
      </c>
      <c r="D12" s="290">
        <f>+D13+D14+D15+D16+D17+D18+D19+D20</f>
        <v>905</v>
      </c>
      <c r="E12" s="290">
        <f>+E13+E14+E15+E16+E17+E18+E19+E20</f>
        <v>2099</v>
      </c>
      <c r="F12" s="157">
        <f>+F13+F14+F15+F16+F17+F18+F19+F20</f>
        <v>2095</v>
      </c>
    </row>
    <row r="13" spans="1:6" s="1" customFormat="1" ht="12" customHeight="1">
      <c r="A13" s="18" t="s">
        <v>353</v>
      </c>
      <c r="B13" s="10" t="s">
        <v>423</v>
      </c>
      <c r="C13" s="292"/>
      <c r="D13" s="292"/>
      <c r="E13" s="292"/>
      <c r="F13" s="158"/>
    </row>
    <row r="14" spans="1:6" s="1" customFormat="1" ht="12" customHeight="1">
      <c r="A14" s="14" t="s">
        <v>354</v>
      </c>
      <c r="B14" s="7" t="s">
        <v>424</v>
      </c>
      <c r="C14" s="291">
        <v>11</v>
      </c>
      <c r="D14" s="291">
        <v>10</v>
      </c>
      <c r="E14" s="291">
        <v>10</v>
      </c>
      <c r="F14" s="159">
        <v>7</v>
      </c>
    </row>
    <row r="15" spans="1:6" s="1" customFormat="1" ht="12" customHeight="1">
      <c r="A15" s="14" t="s">
        <v>355</v>
      </c>
      <c r="B15" s="7" t="s">
        <v>425</v>
      </c>
      <c r="C15" s="291">
        <v>68</v>
      </c>
      <c r="D15" s="291">
        <v>65</v>
      </c>
      <c r="E15" s="291">
        <v>65</v>
      </c>
      <c r="F15" s="159">
        <v>88</v>
      </c>
    </row>
    <row r="16" spans="1:6" s="1" customFormat="1" ht="12" customHeight="1">
      <c r="A16" s="14" t="s">
        <v>356</v>
      </c>
      <c r="B16" s="7" t="s">
        <v>426</v>
      </c>
      <c r="C16" s="291">
        <v>661</v>
      </c>
      <c r="D16" s="291">
        <v>828</v>
      </c>
      <c r="E16" s="291">
        <v>828</v>
      </c>
      <c r="F16" s="159">
        <v>772</v>
      </c>
    </row>
    <row r="17" spans="1:6" s="1" customFormat="1" ht="12" customHeight="1">
      <c r="A17" s="13" t="s">
        <v>419</v>
      </c>
      <c r="B17" s="6" t="s">
        <v>427</v>
      </c>
      <c r="C17" s="293"/>
      <c r="D17" s="293"/>
      <c r="E17" s="293"/>
      <c r="F17" s="160"/>
    </row>
    <row r="18" spans="1:6" s="1" customFormat="1" ht="12" customHeight="1">
      <c r="A18" s="14" t="s">
        <v>420</v>
      </c>
      <c r="B18" s="7" t="s">
        <v>5</v>
      </c>
      <c r="C18" s="291"/>
      <c r="D18" s="291"/>
      <c r="E18" s="291"/>
      <c r="F18" s="159"/>
    </row>
    <row r="19" spans="1:6" s="1" customFormat="1" ht="12" customHeight="1">
      <c r="A19" s="14" t="s">
        <v>421</v>
      </c>
      <c r="B19" s="7" t="s">
        <v>428</v>
      </c>
      <c r="C19" s="291">
        <v>2</v>
      </c>
      <c r="D19" s="291">
        <v>2</v>
      </c>
      <c r="E19" s="291">
        <v>1196</v>
      </c>
      <c r="F19" s="159">
        <v>1196</v>
      </c>
    </row>
    <row r="20" spans="1:6" s="1" customFormat="1" ht="12" customHeight="1" thickBot="1">
      <c r="A20" s="15" t="s">
        <v>422</v>
      </c>
      <c r="B20" s="8" t="s">
        <v>429</v>
      </c>
      <c r="C20" s="294">
        <v>38</v>
      </c>
      <c r="D20" s="294"/>
      <c r="E20" s="294"/>
      <c r="F20" s="161">
        <v>32</v>
      </c>
    </row>
    <row r="21" spans="1:6" s="1" customFormat="1" ht="12" customHeight="1" thickBot="1">
      <c r="A21" s="21" t="s">
        <v>430</v>
      </c>
      <c r="B21" s="22" t="s">
        <v>6</v>
      </c>
      <c r="C21" s="295">
        <v>9844</v>
      </c>
      <c r="D21" s="295">
        <v>2000</v>
      </c>
      <c r="E21" s="295">
        <v>2000</v>
      </c>
      <c r="F21" s="162">
        <v>998</v>
      </c>
    </row>
    <row r="22" spans="1:6" s="1" customFormat="1" ht="12" customHeight="1" thickBot="1">
      <c r="A22" s="21" t="s">
        <v>304</v>
      </c>
      <c r="B22" s="22" t="s">
        <v>432</v>
      </c>
      <c r="C22" s="290">
        <f>+C23+C24+C25+C26+C27+C28+C29+C30</f>
        <v>7953</v>
      </c>
      <c r="D22" s="290">
        <f>+D23+D24+D25+D26+D27+D28+D29+D30</f>
        <v>9490</v>
      </c>
      <c r="E22" s="290">
        <f>+E23+E24+E25+E26+E27+E28+E29+E30</f>
        <v>9791</v>
      </c>
      <c r="F22" s="157">
        <f>+F23+F24+F25+F26+F27+F28+F29+F30</f>
        <v>9971</v>
      </c>
    </row>
    <row r="23" spans="1:6" s="1" customFormat="1" ht="12" customHeight="1">
      <c r="A23" s="16" t="s">
        <v>357</v>
      </c>
      <c r="B23" s="9" t="s">
        <v>438</v>
      </c>
      <c r="C23" s="296">
        <v>7711</v>
      </c>
      <c r="D23" s="296">
        <v>8234</v>
      </c>
      <c r="E23" s="296">
        <v>8098</v>
      </c>
      <c r="F23" s="163">
        <v>8098</v>
      </c>
    </row>
    <row r="24" spans="1:6" s="1" customFormat="1" ht="12" customHeight="1">
      <c r="A24" s="14" t="s">
        <v>358</v>
      </c>
      <c r="B24" s="7" t="s">
        <v>439</v>
      </c>
      <c r="C24" s="291"/>
      <c r="D24" s="291">
        <v>1256</v>
      </c>
      <c r="E24" s="291">
        <v>996</v>
      </c>
      <c r="F24" s="159">
        <v>996</v>
      </c>
    </row>
    <row r="25" spans="1:6" s="1" customFormat="1" ht="12" customHeight="1">
      <c r="A25" s="14" t="s">
        <v>359</v>
      </c>
      <c r="B25" s="7" t="s">
        <v>440</v>
      </c>
      <c r="C25" s="291"/>
      <c r="D25" s="291"/>
      <c r="E25" s="291">
        <v>136</v>
      </c>
      <c r="F25" s="159">
        <v>136</v>
      </c>
    </row>
    <row r="26" spans="1:6" s="1" customFormat="1" ht="12" customHeight="1">
      <c r="A26" s="17" t="s">
        <v>433</v>
      </c>
      <c r="B26" s="7" t="s">
        <v>208</v>
      </c>
      <c r="C26" s="297">
        <v>181</v>
      </c>
      <c r="D26" s="297"/>
      <c r="E26" s="297"/>
      <c r="F26" s="164">
        <v>180</v>
      </c>
    </row>
    <row r="27" spans="1:6" s="1" customFormat="1" ht="12" customHeight="1">
      <c r="A27" s="17" t="s">
        <v>434</v>
      </c>
      <c r="B27" s="7" t="s">
        <v>441</v>
      </c>
      <c r="C27" s="297"/>
      <c r="D27" s="297"/>
      <c r="E27" s="297"/>
      <c r="F27" s="164"/>
    </row>
    <row r="28" spans="1:6" s="1" customFormat="1" ht="12" customHeight="1">
      <c r="A28" s="14" t="s">
        <v>435</v>
      </c>
      <c r="B28" s="7" t="s">
        <v>442</v>
      </c>
      <c r="C28" s="291"/>
      <c r="D28" s="291"/>
      <c r="E28" s="291"/>
      <c r="F28" s="159"/>
    </row>
    <row r="29" spans="1:6" s="1" customFormat="1" ht="12" customHeight="1">
      <c r="A29" s="14" t="s">
        <v>436</v>
      </c>
      <c r="B29" s="7" t="s">
        <v>7</v>
      </c>
      <c r="C29" s="298"/>
      <c r="D29" s="298"/>
      <c r="E29" s="298"/>
      <c r="F29" s="165"/>
    </row>
    <row r="30" spans="1:6" s="1" customFormat="1" ht="12" customHeight="1" thickBot="1">
      <c r="A30" s="14" t="s">
        <v>437</v>
      </c>
      <c r="B30" s="12" t="s">
        <v>444</v>
      </c>
      <c r="C30" s="298">
        <v>61</v>
      </c>
      <c r="D30" s="298"/>
      <c r="E30" s="298">
        <v>561</v>
      </c>
      <c r="F30" s="165">
        <v>561</v>
      </c>
    </row>
    <row r="31" spans="1:6" s="1" customFormat="1" ht="12" customHeight="1" thickBot="1">
      <c r="A31" s="131" t="s">
        <v>305</v>
      </c>
      <c r="B31" s="22" t="s">
        <v>122</v>
      </c>
      <c r="C31" s="290">
        <f>+C32+C38</f>
        <v>1113</v>
      </c>
      <c r="D31" s="290">
        <f>+D32+D38</f>
        <v>1173</v>
      </c>
      <c r="E31" s="290">
        <f>+E32+E38</f>
        <v>1062</v>
      </c>
      <c r="F31" s="157">
        <f>+F32+F38</f>
        <v>858</v>
      </c>
    </row>
    <row r="32" spans="1:6" s="1" customFormat="1" ht="12" customHeight="1">
      <c r="A32" s="132" t="s">
        <v>360</v>
      </c>
      <c r="B32" s="254" t="s">
        <v>123</v>
      </c>
      <c r="C32" s="299">
        <v>1113</v>
      </c>
      <c r="D32" s="299">
        <f>+D33+D34+D35+D36+D37</f>
        <v>1173</v>
      </c>
      <c r="E32" s="299">
        <f>+E33+E34+E35+E36+E37</f>
        <v>1062</v>
      </c>
      <c r="F32" s="169">
        <f>+F33+F34+F35+F36+F37</f>
        <v>858</v>
      </c>
    </row>
    <row r="33" spans="1:6" s="1" customFormat="1" ht="12" customHeight="1">
      <c r="A33" s="133" t="s">
        <v>362</v>
      </c>
      <c r="B33" s="139" t="s">
        <v>8</v>
      </c>
      <c r="C33" s="298"/>
      <c r="D33" s="298"/>
      <c r="E33" s="298"/>
      <c r="F33" s="165">
        <v>8</v>
      </c>
    </row>
    <row r="34" spans="1:6" s="1" customFormat="1" ht="12" customHeight="1">
      <c r="A34" s="133" t="s">
        <v>363</v>
      </c>
      <c r="B34" s="139" t="s">
        <v>9</v>
      </c>
      <c r="C34" s="298"/>
      <c r="D34" s="298"/>
      <c r="E34" s="298"/>
      <c r="F34" s="165"/>
    </row>
    <row r="35" spans="1:6" s="1" customFormat="1" ht="12" customHeight="1">
      <c r="A35" s="133" t="s">
        <v>364</v>
      </c>
      <c r="B35" s="139" t="s">
        <v>10</v>
      </c>
      <c r="C35" s="298"/>
      <c r="D35" s="298"/>
      <c r="E35" s="298"/>
      <c r="F35" s="165"/>
    </row>
    <row r="36" spans="1:6" s="1" customFormat="1" ht="12" customHeight="1">
      <c r="A36" s="133" t="s">
        <v>365</v>
      </c>
      <c r="B36" s="139" t="s">
        <v>11</v>
      </c>
      <c r="C36" s="298"/>
      <c r="D36" s="298"/>
      <c r="E36" s="298"/>
      <c r="F36" s="165"/>
    </row>
    <row r="37" spans="1:6" s="1" customFormat="1" ht="12" customHeight="1">
      <c r="A37" s="133" t="s">
        <v>445</v>
      </c>
      <c r="B37" s="139" t="s">
        <v>124</v>
      </c>
      <c r="C37" s="298">
        <v>1113</v>
      </c>
      <c r="D37" s="298">
        <v>1173</v>
      </c>
      <c r="E37" s="298">
        <v>1062</v>
      </c>
      <c r="F37" s="165">
        <v>850</v>
      </c>
    </row>
    <row r="38" spans="1:6" s="1" customFormat="1" ht="12" customHeight="1">
      <c r="A38" s="133" t="s">
        <v>361</v>
      </c>
      <c r="B38" s="140" t="s">
        <v>125</v>
      </c>
      <c r="C38" s="300"/>
      <c r="D38" s="300">
        <f>+D39+D40+D41+D42+D43</f>
        <v>0</v>
      </c>
      <c r="E38" s="300">
        <f>+E39+E40+E41+E42+E43</f>
        <v>0</v>
      </c>
      <c r="F38" s="170">
        <f>+F39+F40+F41+F42+F43</f>
        <v>0</v>
      </c>
    </row>
    <row r="39" spans="1:6" s="1" customFormat="1" ht="12" customHeight="1">
      <c r="A39" s="133" t="s">
        <v>368</v>
      </c>
      <c r="B39" s="139" t="s">
        <v>8</v>
      </c>
      <c r="C39" s="298"/>
      <c r="D39" s="298"/>
      <c r="E39" s="298"/>
      <c r="F39" s="165"/>
    </row>
    <row r="40" spans="1:6" s="1" customFormat="1" ht="12" customHeight="1">
      <c r="A40" s="133" t="s">
        <v>369</v>
      </c>
      <c r="B40" s="139" t="s">
        <v>9</v>
      </c>
      <c r="C40" s="298"/>
      <c r="D40" s="298"/>
      <c r="E40" s="298"/>
      <c r="F40" s="165"/>
    </row>
    <row r="41" spans="1:6" s="1" customFormat="1" ht="12" customHeight="1">
      <c r="A41" s="133" t="s">
        <v>370</v>
      </c>
      <c r="B41" s="139" t="s">
        <v>10</v>
      </c>
      <c r="C41" s="298"/>
      <c r="D41" s="298"/>
      <c r="E41" s="298"/>
      <c r="F41" s="165"/>
    </row>
    <row r="42" spans="1:6" s="1" customFormat="1" ht="12" customHeight="1">
      <c r="A42" s="133" t="s">
        <v>371</v>
      </c>
      <c r="B42" s="141" t="s">
        <v>11</v>
      </c>
      <c r="C42" s="298"/>
      <c r="D42" s="298"/>
      <c r="E42" s="298"/>
      <c r="F42" s="165"/>
    </row>
    <row r="43" spans="1:6" s="1" customFormat="1" ht="12" customHeight="1" thickBot="1">
      <c r="A43" s="134" t="s">
        <v>446</v>
      </c>
      <c r="B43" s="142" t="s">
        <v>126</v>
      </c>
      <c r="C43" s="301"/>
      <c r="D43" s="301"/>
      <c r="E43" s="301"/>
      <c r="F43" s="302"/>
    </row>
    <row r="44" spans="1:6" s="1" customFormat="1" ht="12" customHeight="1" thickBot="1">
      <c r="A44" s="21" t="s">
        <v>447</v>
      </c>
      <c r="B44" s="255" t="s">
        <v>12</v>
      </c>
      <c r="C44" s="290">
        <f>+C45+C46</f>
        <v>0</v>
      </c>
      <c r="D44" s="290">
        <f>+D45+D46</f>
        <v>0</v>
      </c>
      <c r="E44" s="290">
        <f>+E45+E46</f>
        <v>0</v>
      </c>
      <c r="F44" s="157">
        <f>+F45+F46</f>
        <v>160</v>
      </c>
    </row>
    <row r="45" spans="1:6" s="1" customFormat="1" ht="12" customHeight="1">
      <c r="A45" s="16" t="s">
        <v>366</v>
      </c>
      <c r="B45" s="152" t="s">
        <v>13</v>
      </c>
      <c r="C45" s="296"/>
      <c r="D45" s="296"/>
      <c r="E45" s="296"/>
      <c r="F45" s="163">
        <v>100</v>
      </c>
    </row>
    <row r="46" spans="1:6" s="1" customFormat="1" ht="12" customHeight="1" thickBot="1">
      <c r="A46" s="13" t="s">
        <v>367</v>
      </c>
      <c r="B46" s="147" t="s">
        <v>17</v>
      </c>
      <c r="C46" s="293"/>
      <c r="D46" s="293"/>
      <c r="E46" s="293"/>
      <c r="F46" s="160">
        <v>60</v>
      </c>
    </row>
    <row r="47" spans="1:6" s="1" customFormat="1" ht="12" customHeight="1" thickBot="1">
      <c r="A47" s="21" t="s">
        <v>307</v>
      </c>
      <c r="B47" s="255" t="s">
        <v>16</v>
      </c>
      <c r="C47" s="290">
        <f>+C48+C49+C50</f>
        <v>0</v>
      </c>
      <c r="D47" s="290">
        <f>+D48+D49+D50</f>
        <v>0</v>
      </c>
      <c r="E47" s="290">
        <f>+E48+E49+E50</f>
        <v>0</v>
      </c>
      <c r="F47" s="157">
        <f>+F48+F49+F50</f>
        <v>0</v>
      </c>
    </row>
    <row r="48" spans="1:6" s="1" customFormat="1" ht="12" customHeight="1">
      <c r="A48" s="16" t="s">
        <v>450</v>
      </c>
      <c r="B48" s="152" t="s">
        <v>448</v>
      </c>
      <c r="C48" s="303"/>
      <c r="D48" s="181"/>
      <c r="E48" s="181"/>
      <c r="F48" s="187"/>
    </row>
    <row r="49" spans="1:6" s="1" customFormat="1" ht="12" customHeight="1">
      <c r="A49" s="14" t="s">
        <v>451</v>
      </c>
      <c r="B49" s="139" t="s">
        <v>449</v>
      </c>
      <c r="C49" s="298"/>
      <c r="D49" s="181"/>
      <c r="E49" s="181"/>
      <c r="F49" s="187"/>
    </row>
    <row r="50" spans="1:6" s="1" customFormat="1" ht="12" customHeight="1" thickBot="1">
      <c r="A50" s="13" t="s">
        <v>60</v>
      </c>
      <c r="B50" s="147" t="s">
        <v>164</v>
      </c>
      <c r="C50" s="305"/>
      <c r="D50" s="182"/>
      <c r="E50" s="182"/>
      <c r="F50" s="188"/>
    </row>
    <row r="51" spans="1:6" s="1" customFormat="1" ht="17.25" customHeight="1" thickBot="1">
      <c r="A51" s="21" t="s">
        <v>452</v>
      </c>
      <c r="B51" s="256" t="s">
        <v>15</v>
      </c>
      <c r="C51" s="307"/>
      <c r="D51" s="307"/>
      <c r="E51" s="307"/>
      <c r="F51" s="166"/>
    </row>
    <row r="52" spans="1:6" s="1" customFormat="1" ht="12" customHeight="1" thickBot="1">
      <c r="A52" s="21" t="s">
        <v>309</v>
      </c>
      <c r="B52" s="25" t="s">
        <v>453</v>
      </c>
      <c r="C52" s="308">
        <f>+C7+C12+C21+C22+C31+C44+C47+C51</f>
        <v>20156</v>
      </c>
      <c r="D52" s="308">
        <f>+D7+D12+D21+D22+D31+D44+D47+D51</f>
        <v>14240</v>
      </c>
      <c r="E52" s="308">
        <f>+E7+E12+E21+E22+E31+E44+E47+E51</f>
        <v>15624</v>
      </c>
      <c r="F52" s="167">
        <f>+F7+F12+F21+F22+F31+F44+F47+F51</f>
        <v>14651</v>
      </c>
    </row>
    <row r="53" spans="1:6" s="1" customFormat="1" ht="12" customHeight="1" thickBot="1">
      <c r="A53" s="143" t="s">
        <v>310</v>
      </c>
      <c r="B53" s="138" t="s">
        <v>18</v>
      </c>
      <c r="C53" s="309">
        <v>-19</v>
      </c>
      <c r="D53" s="309">
        <f>+D54+D60</f>
        <v>11057</v>
      </c>
      <c r="E53" s="309">
        <f>+E54+E60</f>
        <v>12588</v>
      </c>
      <c r="F53" s="168">
        <f>+F54+F60</f>
        <v>7915</v>
      </c>
    </row>
    <row r="54" spans="1:6" s="1" customFormat="1" ht="12" customHeight="1" thickBot="1">
      <c r="A54" s="257" t="s">
        <v>394</v>
      </c>
      <c r="B54" s="254" t="s">
        <v>89</v>
      </c>
      <c r="C54" s="300"/>
      <c r="D54" s="300">
        <f>+D55+D56+D57+D58+D59</f>
        <v>11057</v>
      </c>
      <c r="E54" s="300">
        <v>12588</v>
      </c>
      <c r="F54" s="170">
        <v>7915</v>
      </c>
    </row>
    <row r="55" spans="1:6" s="1" customFormat="1" ht="12" customHeight="1">
      <c r="A55" s="144" t="s">
        <v>30</v>
      </c>
      <c r="B55" s="139" t="s">
        <v>19</v>
      </c>
      <c r="C55" s="444"/>
      <c r="D55" s="352">
        <v>11057</v>
      </c>
      <c r="E55" s="352">
        <v>12588</v>
      </c>
      <c r="F55" s="353">
        <v>7915</v>
      </c>
    </row>
    <row r="56" spans="1:6" s="1" customFormat="1" ht="12" customHeight="1" thickBot="1">
      <c r="A56" s="144" t="s">
        <v>31</v>
      </c>
      <c r="B56" s="139" t="s">
        <v>20</v>
      </c>
      <c r="C56" s="444"/>
      <c r="D56" s="56"/>
      <c r="E56" s="56"/>
      <c r="F56" s="57"/>
    </row>
    <row r="57" spans="1:6" s="1" customFormat="1" ht="12" customHeight="1">
      <c r="A57" s="144" t="s">
        <v>32</v>
      </c>
      <c r="B57" s="139" t="s">
        <v>21</v>
      </c>
      <c r="C57" s="444"/>
      <c r="D57" s="444"/>
      <c r="E57" s="444"/>
      <c r="F57" s="445"/>
    </row>
    <row r="58" spans="1:6" s="1" customFormat="1" ht="12" customHeight="1">
      <c r="A58" s="144" t="s">
        <v>33</v>
      </c>
      <c r="B58" s="139" t="s">
        <v>22</v>
      </c>
      <c r="C58" s="444"/>
      <c r="D58" s="444"/>
      <c r="E58" s="444"/>
      <c r="F58" s="445"/>
    </row>
    <row r="59" spans="1:6" s="1" customFormat="1" ht="12" customHeight="1">
      <c r="A59" s="144" t="s">
        <v>34</v>
      </c>
      <c r="B59" s="139" t="s">
        <v>23</v>
      </c>
      <c r="C59" s="444"/>
      <c r="D59" s="444"/>
      <c r="E59" s="444"/>
      <c r="F59" s="445"/>
    </row>
    <row r="60" spans="1:6" s="1" customFormat="1" ht="12" customHeight="1">
      <c r="A60" s="145" t="s">
        <v>395</v>
      </c>
      <c r="B60" s="140" t="s">
        <v>88</v>
      </c>
      <c r="C60" s="300">
        <f>+C61+C62+C63+C64+C65</f>
        <v>0</v>
      </c>
      <c r="D60" s="300">
        <f>+D61+D62+D63+D64+D65</f>
        <v>0</v>
      </c>
      <c r="E60" s="300">
        <f>+E61+E62+E63+E64+E65</f>
        <v>0</v>
      </c>
      <c r="F60" s="170">
        <f>+F61+F62+F63+F64+F65</f>
        <v>0</v>
      </c>
    </row>
    <row r="61" spans="1:6" s="1" customFormat="1" ht="12" customHeight="1">
      <c r="A61" s="144" t="s">
        <v>35</v>
      </c>
      <c r="B61" s="139" t="s">
        <v>24</v>
      </c>
      <c r="C61" s="444"/>
      <c r="D61" s="444"/>
      <c r="E61" s="444"/>
      <c r="F61" s="445"/>
    </row>
    <row r="62" spans="1:6" s="1" customFormat="1" ht="12" customHeight="1">
      <c r="A62" s="144" t="s">
        <v>36</v>
      </c>
      <c r="B62" s="139" t="s">
        <v>25</v>
      </c>
      <c r="C62" s="444"/>
      <c r="D62" s="444"/>
      <c r="E62" s="444"/>
      <c r="F62" s="445"/>
    </row>
    <row r="63" spans="1:6" s="1" customFormat="1" ht="12" customHeight="1">
      <c r="A63" s="144" t="s">
        <v>37</v>
      </c>
      <c r="B63" s="139" t="s">
        <v>26</v>
      </c>
      <c r="C63" s="444"/>
      <c r="D63" s="444"/>
      <c r="E63" s="444"/>
      <c r="F63" s="445"/>
    </row>
    <row r="64" spans="1:6" s="1" customFormat="1" ht="12" customHeight="1">
      <c r="A64" s="144" t="s">
        <v>38</v>
      </c>
      <c r="B64" s="139" t="s">
        <v>27</v>
      </c>
      <c r="C64" s="444"/>
      <c r="D64" s="444"/>
      <c r="E64" s="444"/>
      <c r="F64" s="445"/>
    </row>
    <row r="65" spans="1:6" s="1" customFormat="1" ht="12" customHeight="1" thickBot="1">
      <c r="A65" s="146" t="s">
        <v>39</v>
      </c>
      <c r="B65" s="147" t="s">
        <v>28</v>
      </c>
      <c r="C65" s="446"/>
      <c r="D65" s="446"/>
      <c r="E65" s="446"/>
      <c r="F65" s="447"/>
    </row>
    <row r="66" spans="1:6" s="1" customFormat="1" ht="12" customHeight="1" thickBot="1">
      <c r="A66" s="148" t="s">
        <v>311</v>
      </c>
      <c r="B66" s="258" t="s">
        <v>86</v>
      </c>
      <c r="C66" s="309">
        <f>+C52+C53</f>
        <v>20137</v>
      </c>
      <c r="D66" s="309">
        <f>+D52+D53</f>
        <v>25297</v>
      </c>
      <c r="E66" s="309">
        <f>+E52+E53</f>
        <v>28212</v>
      </c>
      <c r="F66" s="168">
        <f>+F52+F53</f>
        <v>22566</v>
      </c>
    </row>
    <row r="67" spans="1:6" s="1" customFormat="1" ht="13.5" customHeight="1" thickBot="1">
      <c r="A67" s="149" t="s">
        <v>312</v>
      </c>
      <c r="B67" s="259" t="s">
        <v>29</v>
      </c>
      <c r="C67" s="311"/>
      <c r="D67" s="311"/>
      <c r="E67" s="311"/>
      <c r="F67" s="178">
        <v>53</v>
      </c>
    </row>
    <row r="68" spans="1:6" s="1" customFormat="1" ht="12" customHeight="1" thickBot="1">
      <c r="A68" s="148" t="s">
        <v>313</v>
      </c>
      <c r="B68" s="258" t="s">
        <v>87</v>
      </c>
      <c r="C68" s="312">
        <f>+C66+C67</f>
        <v>20137</v>
      </c>
      <c r="D68" s="312">
        <f>+D66+D67</f>
        <v>25297</v>
      </c>
      <c r="E68" s="312">
        <f>+E66+E67</f>
        <v>28212</v>
      </c>
      <c r="F68" s="179">
        <f>+F66+F67</f>
        <v>22619</v>
      </c>
    </row>
    <row r="69" spans="1:6" s="1" customFormat="1" ht="83.25" customHeight="1">
      <c r="A69" s="4"/>
      <c r="B69" s="5"/>
      <c r="C69" s="5"/>
      <c r="D69" s="172"/>
      <c r="E69" s="172"/>
      <c r="F69" s="172"/>
    </row>
    <row r="70" spans="1:6" ht="16.5" customHeight="1">
      <c r="A70" s="448" t="s">
        <v>329</v>
      </c>
      <c r="B70" s="448"/>
      <c r="C70" s="448"/>
      <c r="D70" s="448"/>
      <c r="E70" s="448"/>
      <c r="F70" s="448"/>
    </row>
    <row r="71" spans="1:6" s="180" customFormat="1" ht="16.5" customHeight="1" thickBot="1">
      <c r="A71" s="276" t="s">
        <v>402</v>
      </c>
      <c r="B71" s="276"/>
      <c r="C71" s="276"/>
      <c r="D71" s="75"/>
      <c r="E71" s="75"/>
      <c r="F71" s="75" t="s">
        <v>59</v>
      </c>
    </row>
    <row r="72" spans="1:6" s="180" customFormat="1" ht="16.5" customHeight="1">
      <c r="A72" s="449" t="s">
        <v>351</v>
      </c>
      <c r="B72" s="451" t="s">
        <v>136</v>
      </c>
      <c r="C72" s="475" t="s">
        <v>189</v>
      </c>
      <c r="D72" s="453" t="s">
        <v>256</v>
      </c>
      <c r="E72" s="453"/>
      <c r="F72" s="454"/>
    </row>
    <row r="73" spans="1:6" ht="38.1" customHeight="1" thickBot="1">
      <c r="A73" s="450"/>
      <c r="B73" s="452"/>
      <c r="C73" s="476"/>
      <c r="D73" s="278" t="s">
        <v>137</v>
      </c>
      <c r="E73" s="278" t="s">
        <v>138</v>
      </c>
      <c r="F73" s="279" t="s">
        <v>139</v>
      </c>
    </row>
    <row r="74" spans="1:6" s="34" customFormat="1" ht="12" customHeight="1" thickBot="1">
      <c r="A74" s="30">
        <v>1</v>
      </c>
      <c r="B74" s="31">
        <v>2</v>
      </c>
      <c r="C74" s="31">
        <v>3</v>
      </c>
      <c r="D74" s="31">
        <v>4</v>
      </c>
      <c r="E74" s="31">
        <v>5</v>
      </c>
      <c r="F74" s="32">
        <v>6</v>
      </c>
    </row>
    <row r="75" spans="1:6" ht="12" customHeight="1" thickBot="1">
      <c r="A75" s="23" t="s">
        <v>300</v>
      </c>
      <c r="B75" s="29" t="s">
        <v>454</v>
      </c>
      <c r="C75" s="289">
        <f>+C76+C77+C78+C79+C80</f>
        <v>14225</v>
      </c>
      <c r="D75" s="289">
        <f>+D76+D77+D78+D79+D80</f>
        <v>14953</v>
      </c>
      <c r="E75" s="289">
        <f>+E76+E77+E78+E79+E80</f>
        <v>15449</v>
      </c>
      <c r="F75" s="156">
        <f>+F76+F77+F78+F79+F80</f>
        <v>14558</v>
      </c>
    </row>
    <row r="76" spans="1:6" ht="12" customHeight="1">
      <c r="A76" s="18" t="s">
        <v>372</v>
      </c>
      <c r="B76" s="10" t="s">
        <v>330</v>
      </c>
      <c r="C76" s="292">
        <v>4258</v>
      </c>
      <c r="D76" s="292">
        <v>4445</v>
      </c>
      <c r="E76" s="292">
        <v>4445</v>
      </c>
      <c r="F76" s="158">
        <v>4065</v>
      </c>
    </row>
    <row r="77" spans="1:6" ht="12" customHeight="1">
      <c r="A77" s="14" t="s">
        <v>373</v>
      </c>
      <c r="B77" s="7" t="s">
        <v>455</v>
      </c>
      <c r="C77" s="291">
        <v>970</v>
      </c>
      <c r="D77" s="291">
        <v>972</v>
      </c>
      <c r="E77" s="291">
        <v>972</v>
      </c>
      <c r="F77" s="159">
        <v>975</v>
      </c>
    </row>
    <row r="78" spans="1:6" ht="12" customHeight="1">
      <c r="A78" s="14" t="s">
        <v>374</v>
      </c>
      <c r="B78" s="7" t="s">
        <v>392</v>
      </c>
      <c r="C78" s="297">
        <v>6465</v>
      </c>
      <c r="D78" s="297">
        <v>6643</v>
      </c>
      <c r="E78" s="297">
        <v>7459</v>
      </c>
      <c r="F78" s="164">
        <v>6792</v>
      </c>
    </row>
    <row r="79" spans="1:6" ht="12" customHeight="1">
      <c r="A79" s="14" t="s">
        <v>375</v>
      </c>
      <c r="B79" s="11" t="s">
        <v>456</v>
      </c>
      <c r="C79" s="297">
        <v>1577</v>
      </c>
      <c r="D79" s="297">
        <v>1852</v>
      </c>
      <c r="E79" s="297">
        <v>1562</v>
      </c>
      <c r="F79" s="164">
        <v>1503</v>
      </c>
    </row>
    <row r="80" spans="1:6" ht="12" customHeight="1">
      <c r="A80" s="14" t="s">
        <v>383</v>
      </c>
      <c r="B80" s="20" t="s">
        <v>457</v>
      </c>
      <c r="C80" s="297">
        <v>955</v>
      </c>
      <c r="D80" s="297">
        <v>1041</v>
      </c>
      <c r="E80" s="297">
        <v>1011</v>
      </c>
      <c r="F80" s="164">
        <v>1223</v>
      </c>
    </row>
    <row r="81" spans="1:6" ht="12" customHeight="1">
      <c r="A81" s="14" t="s">
        <v>376</v>
      </c>
      <c r="B81" s="7" t="s">
        <v>475</v>
      </c>
      <c r="C81" s="297"/>
      <c r="D81" s="297"/>
      <c r="E81" s="297"/>
      <c r="F81" s="164"/>
    </row>
    <row r="82" spans="1:6" ht="12" customHeight="1">
      <c r="A82" s="14" t="s">
        <v>377</v>
      </c>
      <c r="B82" s="76" t="s">
        <v>476</v>
      </c>
      <c r="C82" s="297"/>
      <c r="D82" s="297"/>
      <c r="E82" s="297"/>
      <c r="F82" s="164"/>
    </row>
    <row r="83" spans="1:6" ht="12" customHeight="1">
      <c r="A83" s="14" t="s">
        <v>384</v>
      </c>
      <c r="B83" s="76" t="s">
        <v>40</v>
      </c>
      <c r="C83" s="297">
        <v>588</v>
      </c>
      <c r="D83" s="297">
        <v>906</v>
      </c>
      <c r="E83" s="297">
        <v>871</v>
      </c>
      <c r="F83" s="164">
        <v>969</v>
      </c>
    </row>
    <row r="84" spans="1:6" ht="12" customHeight="1">
      <c r="A84" s="14" t="s">
        <v>385</v>
      </c>
      <c r="B84" s="77" t="s">
        <v>477</v>
      </c>
      <c r="C84" s="297">
        <v>367</v>
      </c>
      <c r="D84" s="297">
        <v>135</v>
      </c>
      <c r="E84" s="297">
        <v>140</v>
      </c>
      <c r="F84" s="164">
        <v>254</v>
      </c>
    </row>
    <row r="85" spans="1:6" ht="12" customHeight="1">
      <c r="A85" s="13" t="s">
        <v>386</v>
      </c>
      <c r="B85" s="78" t="s">
        <v>478</v>
      </c>
      <c r="C85" s="297"/>
      <c r="D85" s="297"/>
      <c r="E85" s="297"/>
      <c r="F85" s="164"/>
    </row>
    <row r="86" spans="1:6" ht="12" customHeight="1">
      <c r="A86" s="14" t="s">
        <v>387</v>
      </c>
      <c r="B86" s="78" t="s">
        <v>479</v>
      </c>
      <c r="C86" s="297"/>
      <c r="D86" s="297"/>
      <c r="E86" s="297"/>
      <c r="F86" s="164"/>
    </row>
    <row r="87" spans="1:6" ht="12" customHeight="1" thickBot="1">
      <c r="A87" s="19" t="s">
        <v>389</v>
      </c>
      <c r="B87" s="79" t="s">
        <v>480</v>
      </c>
      <c r="C87" s="313"/>
      <c r="D87" s="313"/>
      <c r="E87" s="313"/>
      <c r="F87" s="173"/>
    </row>
    <row r="88" spans="1:6" ht="12" customHeight="1" thickBot="1">
      <c r="A88" s="21" t="s">
        <v>301</v>
      </c>
      <c r="B88" s="28" t="s">
        <v>61</v>
      </c>
      <c r="C88" s="290">
        <f>+C89+C90+C91</f>
        <v>215</v>
      </c>
      <c r="D88" s="290">
        <f>+D89+D90+D91</f>
        <v>0</v>
      </c>
      <c r="E88" s="290">
        <f>+E89+E90+E91</f>
        <v>8008</v>
      </c>
      <c r="F88" s="157">
        <f>+F89+F90+F91</f>
        <v>8008</v>
      </c>
    </row>
    <row r="89" spans="1:6" ht="12" customHeight="1">
      <c r="A89" s="16" t="s">
        <v>378</v>
      </c>
      <c r="B89" s="7" t="s">
        <v>41</v>
      </c>
      <c r="C89" s="296"/>
      <c r="D89" s="320"/>
      <c r="E89" s="320">
        <v>8008</v>
      </c>
      <c r="F89" s="53">
        <v>8008</v>
      </c>
    </row>
    <row r="90" spans="1:6" ht="12" customHeight="1">
      <c r="A90" s="16" t="s">
        <v>379</v>
      </c>
      <c r="B90" s="12" t="s">
        <v>459</v>
      </c>
      <c r="C90" s="291">
        <v>215</v>
      </c>
      <c r="D90" s="54"/>
      <c r="E90" s="54"/>
      <c r="F90" s="55"/>
    </row>
    <row r="91" spans="1:6" ht="12" customHeight="1">
      <c r="A91" s="16" t="s">
        <v>380</v>
      </c>
      <c r="B91" s="139" t="s">
        <v>62</v>
      </c>
      <c r="C91" s="291"/>
      <c r="D91" s="54"/>
      <c r="E91" s="54"/>
      <c r="F91" s="55"/>
    </row>
    <row r="92" spans="1:6" ht="12" customHeight="1">
      <c r="A92" s="16" t="s">
        <v>381</v>
      </c>
      <c r="B92" s="139" t="s">
        <v>127</v>
      </c>
      <c r="C92" s="291"/>
      <c r="D92" s="54"/>
      <c r="E92" s="54"/>
      <c r="F92" s="55"/>
    </row>
    <row r="93" spans="1:6" ht="12" customHeight="1">
      <c r="A93" s="16" t="s">
        <v>382</v>
      </c>
      <c r="B93" s="139" t="s">
        <v>63</v>
      </c>
      <c r="C93" s="291"/>
      <c r="D93" s="54"/>
      <c r="E93" s="54"/>
      <c r="F93" s="55"/>
    </row>
    <row r="94" spans="1:6">
      <c r="A94" s="16" t="s">
        <v>388</v>
      </c>
      <c r="B94" s="139" t="s">
        <v>64</v>
      </c>
      <c r="C94" s="291"/>
      <c r="D94" s="54"/>
      <c r="E94" s="54"/>
      <c r="F94" s="55"/>
    </row>
    <row r="95" spans="1:6" ht="12" customHeight="1">
      <c r="A95" s="16" t="s">
        <v>390</v>
      </c>
      <c r="B95" s="260" t="s">
        <v>44</v>
      </c>
      <c r="C95" s="291"/>
      <c r="D95" s="54"/>
      <c r="E95" s="54"/>
      <c r="F95" s="55"/>
    </row>
    <row r="96" spans="1:6" ht="12" customHeight="1">
      <c r="A96" s="16" t="s">
        <v>460</v>
      </c>
      <c r="B96" s="260" t="s">
        <v>45</v>
      </c>
      <c r="C96" s="291"/>
      <c r="D96" s="54"/>
      <c r="E96" s="54"/>
      <c r="F96" s="55"/>
    </row>
    <row r="97" spans="1:6" ht="21.75" customHeight="1">
      <c r="A97" s="16" t="s">
        <v>461</v>
      </c>
      <c r="B97" s="260" t="s">
        <v>43</v>
      </c>
      <c r="C97" s="291"/>
      <c r="D97" s="54"/>
      <c r="E97" s="54"/>
      <c r="F97" s="55"/>
    </row>
    <row r="98" spans="1:6" ht="24" customHeight="1" thickBot="1">
      <c r="A98" s="13" t="s">
        <v>462</v>
      </c>
      <c r="B98" s="261" t="s">
        <v>149</v>
      </c>
      <c r="C98" s="297"/>
      <c r="D98" s="54"/>
      <c r="E98" s="54"/>
      <c r="F98" s="55"/>
    </row>
    <row r="99" spans="1:6" ht="12" customHeight="1" thickBot="1">
      <c r="A99" s="21" t="s">
        <v>302</v>
      </c>
      <c r="B99" s="66" t="s">
        <v>65</v>
      </c>
      <c r="C99" s="290">
        <f>+C100+C101</f>
        <v>0</v>
      </c>
      <c r="D99" s="290">
        <f>+D100+D101</f>
        <v>10344</v>
      </c>
      <c r="E99" s="290">
        <f>+E100+E101</f>
        <v>4755</v>
      </c>
      <c r="F99" s="157">
        <f>+F100+F101</f>
        <v>0</v>
      </c>
    </row>
    <row r="100" spans="1:6" ht="12" customHeight="1">
      <c r="A100" s="16" t="s">
        <v>353</v>
      </c>
      <c r="B100" s="9" t="s">
        <v>342</v>
      </c>
      <c r="C100" s="296"/>
      <c r="D100" s="355">
        <v>10344</v>
      </c>
      <c r="E100" s="355">
        <v>4755</v>
      </c>
      <c r="F100" s="251"/>
    </row>
    <row r="101" spans="1:6" ht="12" customHeight="1" thickBot="1">
      <c r="A101" s="17" t="s">
        <v>354</v>
      </c>
      <c r="B101" s="12" t="s">
        <v>343</v>
      </c>
      <c r="C101" s="297"/>
      <c r="D101" s="349"/>
      <c r="E101" s="349"/>
      <c r="F101" s="243"/>
    </row>
    <row r="102" spans="1:6" s="137" customFormat="1" ht="12" customHeight="1" thickBot="1">
      <c r="A102" s="143" t="s">
        <v>303</v>
      </c>
      <c r="B102" s="138" t="s">
        <v>46</v>
      </c>
      <c r="C102" s="314"/>
      <c r="D102" s="307"/>
      <c r="E102" s="314"/>
      <c r="F102" s="315"/>
    </row>
    <row r="103" spans="1:6" ht="12" customHeight="1" thickBot="1">
      <c r="A103" s="135" t="s">
        <v>304</v>
      </c>
      <c r="B103" s="136" t="s">
        <v>406</v>
      </c>
      <c r="C103" s="289">
        <f>+C75+C88+C99+C102</f>
        <v>14440</v>
      </c>
      <c r="D103" s="289">
        <f>+D75+D88+D99+D102</f>
        <v>25297</v>
      </c>
      <c r="E103" s="289">
        <f>+E75+E88+E99+E102</f>
        <v>28212</v>
      </c>
      <c r="F103" s="156">
        <f>+F75+F88+F99+F102</f>
        <v>22566</v>
      </c>
    </row>
    <row r="104" spans="1:6" ht="12" customHeight="1" thickBot="1">
      <c r="A104" s="143" t="s">
        <v>305</v>
      </c>
      <c r="B104" s="138" t="s">
        <v>128</v>
      </c>
      <c r="C104" s="290">
        <f>+C105+C113</f>
        <v>5000</v>
      </c>
      <c r="D104" s="290">
        <f>+D105+D113</f>
        <v>0</v>
      </c>
      <c r="E104" s="290">
        <f>+E105+E113</f>
        <v>0</v>
      </c>
      <c r="F104" s="157">
        <f>+F105+F113</f>
        <v>0</v>
      </c>
    </row>
    <row r="105" spans="1:6" ht="12" customHeight="1" thickBot="1">
      <c r="A105" s="150" t="s">
        <v>360</v>
      </c>
      <c r="B105" s="262" t="s">
        <v>254</v>
      </c>
      <c r="C105" s="290">
        <f>+C106+C107+C108+C109+C110+C111+C112</f>
        <v>5000</v>
      </c>
      <c r="D105" s="290">
        <f>+D106+D107+D108+D109+D110+D111+D112</f>
        <v>0</v>
      </c>
      <c r="E105" s="290">
        <f>+E106+E107+E108+E109+E110+E111+E112</f>
        <v>0</v>
      </c>
      <c r="F105" s="157">
        <f>+F106+F107+F108+F109+F110+F111+F112</f>
        <v>0</v>
      </c>
    </row>
    <row r="106" spans="1:6" ht="12" customHeight="1">
      <c r="A106" s="151" t="s">
        <v>362</v>
      </c>
      <c r="B106" s="152" t="s">
        <v>47</v>
      </c>
      <c r="C106" s="291">
        <v>5000</v>
      </c>
      <c r="D106" s="291"/>
      <c r="E106" s="291"/>
      <c r="F106" s="159"/>
    </row>
    <row r="107" spans="1:6" ht="12" customHeight="1">
      <c r="A107" s="144" t="s">
        <v>363</v>
      </c>
      <c r="B107" s="139" t="s">
        <v>48</v>
      </c>
      <c r="C107" s="291"/>
      <c r="D107" s="291"/>
      <c r="E107" s="291"/>
      <c r="F107" s="159"/>
    </row>
    <row r="108" spans="1:6" ht="12" customHeight="1">
      <c r="A108" s="144" t="s">
        <v>364</v>
      </c>
      <c r="B108" s="139" t="s">
        <v>49</v>
      </c>
      <c r="C108" s="291"/>
      <c r="D108" s="291"/>
      <c r="E108" s="291"/>
      <c r="F108" s="159"/>
    </row>
    <row r="109" spans="1:6" ht="12" customHeight="1">
      <c r="A109" s="144" t="s">
        <v>365</v>
      </c>
      <c r="B109" s="139" t="s">
        <v>50</v>
      </c>
      <c r="C109" s="291"/>
      <c r="D109" s="291"/>
      <c r="E109" s="291"/>
      <c r="F109" s="159"/>
    </row>
    <row r="110" spans="1:6" ht="12" customHeight="1">
      <c r="A110" s="144" t="s">
        <v>445</v>
      </c>
      <c r="B110" s="139" t="s">
        <v>51</v>
      </c>
      <c r="C110" s="291"/>
      <c r="D110" s="291"/>
      <c r="E110" s="291"/>
      <c r="F110" s="159"/>
    </row>
    <row r="111" spans="1:6" ht="12" customHeight="1">
      <c r="A111" s="144" t="s">
        <v>463</v>
      </c>
      <c r="B111" s="139" t="s">
        <v>52</v>
      </c>
      <c r="C111" s="291"/>
      <c r="D111" s="291"/>
      <c r="E111" s="291"/>
      <c r="F111" s="159"/>
    </row>
    <row r="112" spans="1:6" ht="12" customHeight="1" thickBot="1">
      <c r="A112" s="153" t="s">
        <v>464</v>
      </c>
      <c r="B112" s="154" t="s">
        <v>53</v>
      </c>
      <c r="C112" s="291"/>
      <c r="D112" s="291"/>
      <c r="E112" s="291"/>
      <c r="F112" s="159"/>
    </row>
    <row r="113" spans="1:10" ht="12" customHeight="1" thickBot="1">
      <c r="A113" s="150" t="s">
        <v>361</v>
      </c>
      <c r="B113" s="262" t="s">
        <v>255</v>
      </c>
      <c r="C113" s="290">
        <f>+C114+C115+C116+C117+C118+C119+C120+C121</f>
        <v>0</v>
      </c>
      <c r="D113" s="290">
        <f>+D114+D115+D116+D117+D118+D119+D120+D121</f>
        <v>0</v>
      </c>
      <c r="E113" s="290">
        <f>+E114+E115+E116+E117+E118+E119+E120+E121</f>
        <v>0</v>
      </c>
      <c r="F113" s="157">
        <f>+F114+F115+F116+F117+F118+F119+F120+F121</f>
        <v>0</v>
      </c>
    </row>
    <row r="114" spans="1:10" ht="12" customHeight="1">
      <c r="A114" s="151" t="s">
        <v>368</v>
      </c>
      <c r="B114" s="152" t="s">
        <v>47</v>
      </c>
      <c r="C114" s="291"/>
      <c r="D114" s="291"/>
      <c r="E114" s="291"/>
      <c r="F114" s="159"/>
    </row>
    <row r="115" spans="1:10" ht="12" customHeight="1">
      <c r="A115" s="144" t="s">
        <v>369</v>
      </c>
      <c r="B115" s="139" t="s">
        <v>54</v>
      </c>
      <c r="C115" s="291"/>
      <c r="D115" s="291"/>
      <c r="E115" s="291"/>
      <c r="F115" s="159"/>
    </row>
    <row r="116" spans="1:10" ht="12" customHeight="1">
      <c r="A116" s="144" t="s">
        <v>370</v>
      </c>
      <c r="B116" s="139" t="s">
        <v>165</v>
      </c>
      <c r="C116" s="291"/>
      <c r="D116" s="291"/>
      <c r="E116" s="291"/>
      <c r="F116" s="159"/>
    </row>
    <row r="117" spans="1:10" ht="12" customHeight="1">
      <c r="A117" s="144" t="s">
        <v>371</v>
      </c>
      <c r="B117" s="139" t="s">
        <v>50</v>
      </c>
      <c r="C117" s="291"/>
      <c r="D117" s="291"/>
      <c r="E117" s="291"/>
      <c r="F117" s="159"/>
    </row>
    <row r="118" spans="1:10" ht="12" customHeight="1">
      <c r="A118" s="144" t="s">
        <v>446</v>
      </c>
      <c r="B118" s="139" t="s">
        <v>51</v>
      </c>
      <c r="C118" s="291"/>
      <c r="D118" s="291"/>
      <c r="E118" s="291"/>
      <c r="F118" s="159"/>
    </row>
    <row r="119" spans="1:10" ht="12" customHeight="1">
      <c r="A119" s="144" t="s">
        <v>465</v>
      </c>
      <c r="B119" s="139" t="s">
        <v>55</v>
      </c>
      <c r="C119" s="291"/>
      <c r="D119" s="291"/>
      <c r="E119" s="291"/>
      <c r="F119" s="159"/>
    </row>
    <row r="120" spans="1:10" ht="12" customHeight="1">
      <c r="A120" s="144" t="s">
        <v>466</v>
      </c>
      <c r="B120" s="139" t="s">
        <v>53</v>
      </c>
      <c r="C120" s="291"/>
      <c r="D120" s="291"/>
      <c r="E120" s="291"/>
      <c r="F120" s="159"/>
    </row>
    <row r="121" spans="1:10" ht="12" customHeight="1" thickBot="1">
      <c r="A121" s="153" t="s">
        <v>467</v>
      </c>
      <c r="B121" s="154" t="s">
        <v>129</v>
      </c>
      <c r="C121" s="291"/>
      <c r="D121" s="291"/>
      <c r="E121" s="291"/>
      <c r="F121" s="159"/>
    </row>
    <row r="122" spans="1:10" ht="12" customHeight="1" thickBot="1">
      <c r="A122" s="143" t="s">
        <v>306</v>
      </c>
      <c r="B122" s="258" t="s">
        <v>56</v>
      </c>
      <c r="C122" s="316">
        <f>+C103+C104</f>
        <v>19440</v>
      </c>
      <c r="D122" s="316">
        <f>+D103+D104</f>
        <v>25297</v>
      </c>
      <c r="E122" s="316">
        <f>+E103+E104</f>
        <v>28212</v>
      </c>
      <c r="F122" s="174">
        <f>+F103+F104</f>
        <v>22566</v>
      </c>
    </row>
    <row r="123" spans="1:10" ht="15" customHeight="1" thickBot="1">
      <c r="A123" s="143" t="s">
        <v>307</v>
      </c>
      <c r="B123" s="258" t="s">
        <v>57</v>
      </c>
      <c r="C123" s="317">
        <v>-425</v>
      </c>
      <c r="D123" s="317"/>
      <c r="E123" s="317"/>
      <c r="F123" s="175">
        <v>108</v>
      </c>
      <c r="G123" s="35"/>
      <c r="H123" s="67"/>
      <c r="I123" s="67"/>
      <c r="J123" s="67"/>
    </row>
    <row r="124" spans="1:10" s="1" customFormat="1" ht="12.95" customHeight="1" thickBot="1">
      <c r="A124" s="155" t="s">
        <v>308</v>
      </c>
      <c r="B124" s="259" t="s">
        <v>58</v>
      </c>
      <c r="C124" s="309">
        <f>+C122+C123</f>
        <v>19015</v>
      </c>
      <c r="D124" s="309">
        <f>+D122+D123</f>
        <v>25297</v>
      </c>
      <c r="E124" s="309">
        <f>+E122+E123</f>
        <v>28212</v>
      </c>
      <c r="F124" s="168">
        <f>+F122+F123</f>
        <v>22674</v>
      </c>
    </row>
    <row r="125" spans="1:10" ht="7.5" customHeight="1">
      <c r="A125" s="263"/>
      <c r="B125" s="263"/>
      <c r="C125" s="263"/>
      <c r="D125" s="264"/>
      <c r="E125" s="264"/>
      <c r="F125" s="264"/>
    </row>
    <row r="126" spans="1:10" ht="7.5" customHeight="1">
      <c r="A126" s="263"/>
      <c r="B126" s="263"/>
      <c r="C126" s="263"/>
      <c r="D126" s="264"/>
      <c r="E126" s="264"/>
      <c r="F126" s="264"/>
    </row>
    <row r="128" spans="1:10" ht="12.75" customHeight="1"/>
    <row r="129" ht="13.5" customHeight="1"/>
    <row r="130" ht="13.5" customHeight="1"/>
    <row r="131" ht="13.5" customHeight="1"/>
    <row r="132" ht="7.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</sheetData>
  <mergeCells count="10">
    <mergeCell ref="A1:F1"/>
    <mergeCell ref="A3:A4"/>
    <mergeCell ref="B3:B4"/>
    <mergeCell ref="D3:F3"/>
    <mergeCell ref="C3:C4"/>
    <mergeCell ref="A70:F70"/>
    <mergeCell ref="A72:A73"/>
    <mergeCell ref="B72:B73"/>
    <mergeCell ref="D72:F72"/>
    <mergeCell ref="C72:C73"/>
  </mergeCells>
  <phoneticPr fontId="2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Bakonyság Közsg Önkormányzat
2013. ÉVI ZÁRSZÁMADÁSÁNAK PÉNZÜGYI MÉRLEGE&amp;10
&amp;R&amp;"Times New Roman CE,Félkövér dőlt"&amp;11 1. tájékoztató tábla az 5/2014. (V. 12.) önkormányzati rendelethez</oddHeader>
  </headerFooter>
  <rowBreaks count="1" manualBreakCount="1">
    <brk id="69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zoomScaleNormal="100" workbookViewId="0">
      <selection activeCell="C7" sqref="C7"/>
    </sheetView>
  </sheetViews>
  <sheetFormatPr defaultRowHeight="12.75"/>
  <cols>
    <col min="1" max="1" width="6.6640625" style="40" customWidth="1"/>
    <col min="2" max="2" width="32.83203125" style="40" customWidth="1"/>
    <col min="3" max="3" width="20.83203125" style="40" customWidth="1"/>
    <col min="4" max="5" width="12.83203125" style="40" customWidth="1"/>
    <col min="6" max="16384" width="9.33203125" style="40"/>
  </cols>
  <sheetData>
    <row r="1" spans="1:5" ht="14.25" thickBot="1">
      <c r="C1" s="370"/>
      <c r="D1" s="370"/>
      <c r="E1" s="370" t="s">
        <v>190</v>
      </c>
    </row>
    <row r="2" spans="1:5" ht="42.75" customHeight="1" thickBot="1">
      <c r="A2" s="371" t="s">
        <v>351</v>
      </c>
      <c r="B2" s="372" t="s">
        <v>191</v>
      </c>
      <c r="C2" s="372" t="s">
        <v>192</v>
      </c>
      <c r="D2" s="373" t="s">
        <v>193</v>
      </c>
      <c r="E2" s="374" t="s">
        <v>194</v>
      </c>
    </row>
    <row r="3" spans="1:5" ht="15.95" customHeight="1">
      <c r="A3" s="375" t="s">
        <v>300</v>
      </c>
      <c r="B3" s="376" t="s">
        <v>166</v>
      </c>
      <c r="C3" s="376" t="s">
        <v>167</v>
      </c>
      <c r="D3" s="377">
        <v>30</v>
      </c>
      <c r="E3" s="378">
        <v>30</v>
      </c>
    </row>
    <row r="4" spans="1:5" ht="15.95" customHeight="1">
      <c r="A4" s="379" t="s">
        <v>301</v>
      </c>
      <c r="B4" s="380" t="s">
        <v>492</v>
      </c>
      <c r="C4" s="380" t="s">
        <v>168</v>
      </c>
      <c r="D4" s="381">
        <v>5</v>
      </c>
      <c r="E4" s="382">
        <v>5</v>
      </c>
    </row>
    <row r="5" spans="1:5" ht="15.95" customHeight="1">
      <c r="A5" s="379" t="s">
        <v>302</v>
      </c>
      <c r="B5" s="380" t="s">
        <v>493</v>
      </c>
      <c r="C5" s="380" t="s">
        <v>168</v>
      </c>
      <c r="D5" s="381">
        <v>10</v>
      </c>
      <c r="E5" s="382">
        <v>10</v>
      </c>
    </row>
    <row r="6" spans="1:5" ht="15.95" customHeight="1">
      <c r="A6" s="379" t="s">
        <v>303</v>
      </c>
      <c r="B6" s="380" t="s">
        <v>169</v>
      </c>
      <c r="C6" s="380" t="s">
        <v>168</v>
      </c>
      <c r="D6" s="381"/>
      <c r="E6" s="382">
        <v>62</v>
      </c>
    </row>
    <row r="7" spans="1:5" ht="15.95" customHeight="1">
      <c r="A7" s="379" t="s">
        <v>304</v>
      </c>
      <c r="B7" s="380" t="s">
        <v>494</v>
      </c>
      <c r="C7" s="380" t="s">
        <v>495</v>
      </c>
      <c r="D7" s="381"/>
      <c r="E7" s="382">
        <v>30</v>
      </c>
    </row>
    <row r="8" spans="1:5" ht="15.95" customHeight="1">
      <c r="A8" s="379" t="s">
        <v>305</v>
      </c>
      <c r="B8" s="380" t="s">
        <v>496</v>
      </c>
      <c r="C8" s="380" t="s">
        <v>168</v>
      </c>
      <c r="D8" s="381">
        <v>60</v>
      </c>
      <c r="E8" s="382">
        <v>60</v>
      </c>
    </row>
    <row r="9" spans="1:5" ht="15.95" customHeight="1">
      <c r="A9" s="379" t="s">
        <v>306</v>
      </c>
      <c r="B9" s="380"/>
      <c r="C9" s="380"/>
      <c r="D9" s="381"/>
      <c r="E9" s="382"/>
    </row>
    <row r="10" spans="1:5" ht="15.95" customHeight="1">
      <c r="A10" s="379" t="s">
        <v>307</v>
      </c>
      <c r="B10" s="380"/>
      <c r="C10" s="380"/>
      <c r="D10" s="381"/>
      <c r="E10" s="382"/>
    </row>
    <row r="11" spans="1:5" ht="15.95" customHeight="1">
      <c r="A11" s="379" t="s">
        <v>308</v>
      </c>
      <c r="B11" s="380"/>
      <c r="C11" s="380"/>
      <c r="D11" s="381"/>
      <c r="E11" s="382"/>
    </row>
    <row r="12" spans="1:5" ht="15.95" customHeight="1">
      <c r="A12" s="379" t="s">
        <v>309</v>
      </c>
      <c r="B12" s="380"/>
      <c r="C12" s="380"/>
      <c r="D12" s="381"/>
      <c r="E12" s="382"/>
    </row>
    <row r="13" spans="1:5" ht="15.95" customHeight="1">
      <c r="A13" s="379" t="s">
        <v>310</v>
      </c>
      <c r="B13" s="380"/>
      <c r="C13" s="380"/>
      <c r="D13" s="381"/>
      <c r="E13" s="382"/>
    </row>
    <row r="14" spans="1:5" ht="15.95" customHeight="1">
      <c r="A14" s="379" t="s">
        <v>311</v>
      </c>
      <c r="B14" s="380"/>
      <c r="C14" s="380"/>
      <c r="D14" s="381"/>
      <c r="E14" s="382"/>
    </row>
    <row r="15" spans="1:5" ht="15.95" customHeight="1">
      <c r="A15" s="379" t="s">
        <v>312</v>
      </c>
      <c r="B15" s="380"/>
      <c r="C15" s="380"/>
      <c r="D15" s="381"/>
      <c r="E15" s="382"/>
    </row>
    <row r="16" spans="1:5" ht="15.95" customHeight="1">
      <c r="A16" s="379" t="s">
        <v>313</v>
      </c>
      <c r="B16" s="380"/>
      <c r="C16" s="380"/>
      <c r="D16" s="381"/>
      <c r="E16" s="382"/>
    </row>
    <row r="17" spans="1:5" ht="15.95" customHeight="1">
      <c r="A17" s="379" t="s">
        <v>314</v>
      </c>
      <c r="B17" s="380"/>
      <c r="C17" s="380"/>
      <c r="D17" s="381"/>
      <c r="E17" s="382"/>
    </row>
    <row r="18" spans="1:5" ht="15.95" customHeight="1">
      <c r="A18" s="379" t="s">
        <v>315</v>
      </c>
      <c r="B18" s="380"/>
      <c r="C18" s="380"/>
      <c r="D18" s="381"/>
      <c r="E18" s="382"/>
    </row>
    <row r="19" spans="1:5" ht="15.95" customHeight="1">
      <c r="A19" s="379" t="s">
        <v>316</v>
      </c>
      <c r="B19" s="380"/>
      <c r="C19" s="380"/>
      <c r="D19" s="381"/>
      <c r="E19" s="382"/>
    </row>
    <row r="20" spans="1:5" ht="15.95" customHeight="1">
      <c r="A20" s="379" t="s">
        <v>317</v>
      </c>
      <c r="B20" s="380"/>
      <c r="C20" s="380"/>
      <c r="D20" s="381"/>
      <c r="E20" s="382"/>
    </row>
    <row r="21" spans="1:5" ht="15.95" customHeight="1">
      <c r="A21" s="379" t="s">
        <v>318</v>
      </c>
      <c r="B21" s="380"/>
      <c r="C21" s="380"/>
      <c r="D21" s="381"/>
      <c r="E21" s="382"/>
    </row>
    <row r="22" spans="1:5" ht="15.95" customHeight="1">
      <c r="A22" s="379" t="s">
        <v>319</v>
      </c>
      <c r="B22" s="380"/>
      <c r="C22" s="380"/>
      <c r="D22" s="381"/>
      <c r="E22" s="382"/>
    </row>
    <row r="23" spans="1:5" ht="15.95" customHeight="1">
      <c r="A23" s="379" t="s">
        <v>320</v>
      </c>
      <c r="B23" s="380"/>
      <c r="C23" s="380"/>
      <c r="D23" s="381"/>
      <c r="E23" s="382"/>
    </row>
    <row r="24" spans="1:5" ht="15.95" customHeight="1">
      <c r="A24" s="379" t="s">
        <v>321</v>
      </c>
      <c r="B24" s="380"/>
      <c r="C24" s="380"/>
      <c r="D24" s="381"/>
      <c r="E24" s="382"/>
    </row>
    <row r="25" spans="1:5" ht="15.95" customHeight="1">
      <c r="A25" s="379" t="s">
        <v>322</v>
      </c>
      <c r="B25" s="380"/>
      <c r="C25" s="380"/>
      <c r="D25" s="381"/>
      <c r="E25" s="382"/>
    </row>
    <row r="26" spans="1:5" ht="15.95" customHeight="1">
      <c r="A26" s="379" t="s">
        <v>323</v>
      </c>
      <c r="B26" s="380"/>
      <c r="C26" s="380"/>
      <c r="D26" s="381"/>
      <c r="E26" s="382"/>
    </row>
    <row r="27" spans="1:5" ht="15.95" customHeight="1">
      <c r="A27" s="379" t="s">
        <v>324</v>
      </c>
      <c r="B27" s="380"/>
      <c r="C27" s="380"/>
      <c r="D27" s="381"/>
      <c r="E27" s="382"/>
    </row>
    <row r="28" spans="1:5" ht="15.95" customHeight="1">
      <c r="A28" s="379" t="s">
        <v>325</v>
      </c>
      <c r="B28" s="380"/>
      <c r="C28" s="380"/>
      <c r="D28" s="381"/>
      <c r="E28" s="382"/>
    </row>
    <row r="29" spans="1:5" ht="15.95" customHeight="1">
      <c r="A29" s="379" t="s">
        <v>326</v>
      </c>
      <c r="B29" s="380"/>
      <c r="C29" s="380"/>
      <c r="D29" s="381"/>
      <c r="E29" s="382"/>
    </row>
    <row r="30" spans="1:5" ht="15.95" customHeight="1">
      <c r="A30" s="379" t="s">
        <v>327</v>
      </c>
      <c r="B30" s="380"/>
      <c r="C30" s="380"/>
      <c r="D30" s="381"/>
      <c r="E30" s="382"/>
    </row>
    <row r="31" spans="1:5" ht="15.95" customHeight="1">
      <c r="A31" s="379" t="s">
        <v>328</v>
      </c>
      <c r="B31" s="380"/>
      <c r="C31" s="380"/>
      <c r="D31" s="381"/>
      <c r="E31" s="382"/>
    </row>
    <row r="32" spans="1:5" ht="15.95" customHeight="1">
      <c r="A32" s="379" t="s">
        <v>391</v>
      </c>
      <c r="B32" s="380"/>
      <c r="C32" s="380"/>
      <c r="D32" s="381"/>
      <c r="E32" s="382"/>
    </row>
    <row r="33" spans="1:5" ht="15.95" customHeight="1">
      <c r="A33" s="379" t="s">
        <v>150</v>
      </c>
      <c r="B33" s="380"/>
      <c r="C33" s="380"/>
      <c r="D33" s="381"/>
      <c r="E33" s="382"/>
    </row>
    <row r="34" spans="1:5" ht="15.95" customHeight="1">
      <c r="A34" s="379" t="s">
        <v>195</v>
      </c>
      <c r="B34" s="380"/>
      <c r="C34" s="380"/>
      <c r="D34" s="381"/>
      <c r="E34" s="382"/>
    </row>
    <row r="35" spans="1:5" ht="15.95" customHeight="1" thickBot="1">
      <c r="A35" s="383" t="s">
        <v>196</v>
      </c>
      <c r="B35" s="384"/>
      <c r="C35" s="384"/>
      <c r="D35" s="385"/>
      <c r="E35" s="386"/>
    </row>
    <row r="36" spans="1:5" ht="15.95" customHeight="1" thickBot="1">
      <c r="A36" s="477" t="s">
        <v>332</v>
      </c>
      <c r="B36" s="478"/>
      <c r="C36" s="387"/>
      <c r="D36" s="388">
        <f>SUM(D3:D35)</f>
        <v>105</v>
      </c>
      <c r="E36" s="389">
        <f>SUM(E3:E35)</f>
        <v>197</v>
      </c>
    </row>
  </sheetData>
  <sheetProtection sheet="1" objects="1" scenarios="1"/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2013. évi céljelleggel juttatott támogatások felhasználásáról&amp;R&amp;"Times New Roman CE,Félkövér dőlt"&amp;11 2. tájékoztató tábla az 5/2014. (V. 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view="pageLayout" zoomScaleNormal="100" workbookViewId="0">
      <selection activeCell="A11" sqref="A11"/>
    </sheetView>
  </sheetViews>
  <sheetFormatPr defaultRowHeight="12.75"/>
  <cols>
    <col min="1" max="1" width="71.1640625" style="394" customWidth="1"/>
    <col min="2" max="2" width="6.1640625" style="420" customWidth="1"/>
    <col min="3" max="3" width="18" style="393" customWidth="1"/>
    <col min="4" max="16384" width="9.33203125" style="393"/>
  </cols>
  <sheetData>
    <row r="1" spans="1:3" ht="32.25" customHeight="1">
      <c r="A1" s="480" t="s">
        <v>211</v>
      </c>
      <c r="B1" s="480"/>
      <c r="C1" s="480"/>
    </row>
    <row r="2" spans="1:3" ht="15.75">
      <c r="A2" s="481" t="s">
        <v>251</v>
      </c>
      <c r="B2" s="481"/>
      <c r="C2" s="481"/>
    </row>
    <row r="4" spans="1:3" ht="13.5" thickBot="1">
      <c r="B4" s="482" t="s">
        <v>197</v>
      </c>
      <c r="C4" s="482"/>
    </row>
    <row r="5" spans="1:3" s="395" customFormat="1" ht="31.5" customHeight="1">
      <c r="A5" s="483" t="s">
        <v>212</v>
      </c>
      <c r="B5" s="485" t="s">
        <v>198</v>
      </c>
      <c r="C5" s="487" t="s">
        <v>213</v>
      </c>
    </row>
    <row r="6" spans="1:3" s="395" customFormat="1">
      <c r="A6" s="484"/>
      <c r="B6" s="486"/>
      <c r="C6" s="488"/>
    </row>
    <row r="7" spans="1:3" s="399" customFormat="1" ht="13.5" thickBot="1">
      <c r="A7" s="396" t="s">
        <v>214</v>
      </c>
      <c r="B7" s="397" t="s">
        <v>215</v>
      </c>
      <c r="C7" s="398" t="s">
        <v>216</v>
      </c>
    </row>
    <row r="8" spans="1:3" ht="15.75" customHeight="1">
      <c r="A8" s="400" t="s">
        <v>217</v>
      </c>
      <c r="B8" s="401" t="s">
        <v>199</v>
      </c>
      <c r="C8" s="402">
        <v>72298</v>
      </c>
    </row>
    <row r="9" spans="1:3" ht="15.75" customHeight="1">
      <c r="A9" s="403" t="s">
        <v>218</v>
      </c>
      <c r="B9" s="404" t="s">
        <v>200</v>
      </c>
      <c r="C9" s="405">
        <v>-4325</v>
      </c>
    </row>
    <row r="10" spans="1:3" ht="15.75" customHeight="1">
      <c r="A10" s="403" t="s">
        <v>219</v>
      </c>
      <c r="B10" s="404" t="s">
        <v>201</v>
      </c>
      <c r="C10" s="405"/>
    </row>
    <row r="11" spans="1:3" ht="15.75" customHeight="1">
      <c r="A11" s="406" t="s">
        <v>220</v>
      </c>
      <c r="B11" s="404" t="s">
        <v>202</v>
      </c>
      <c r="C11" s="407">
        <f>SUM(C8:C10)</f>
        <v>67973</v>
      </c>
    </row>
    <row r="12" spans="1:3" ht="15.75" customHeight="1">
      <c r="A12" s="406" t="s">
        <v>221</v>
      </c>
      <c r="B12" s="404" t="s">
        <v>203</v>
      </c>
      <c r="C12" s="407">
        <f>SUM(C13:C14)</f>
        <v>4638</v>
      </c>
    </row>
    <row r="13" spans="1:3" ht="15.75" customHeight="1">
      <c r="A13" s="403" t="s">
        <v>222</v>
      </c>
      <c r="B13" s="404" t="s">
        <v>204</v>
      </c>
      <c r="C13" s="405">
        <v>0</v>
      </c>
    </row>
    <row r="14" spans="1:3" ht="15.75" customHeight="1">
      <c r="A14" s="403" t="s">
        <v>223</v>
      </c>
      <c r="B14" s="404" t="s">
        <v>205</v>
      </c>
      <c r="C14" s="405">
        <v>4638</v>
      </c>
    </row>
    <row r="15" spans="1:3" ht="15.75" customHeight="1">
      <c r="A15" s="406" t="s">
        <v>224</v>
      </c>
      <c r="B15" s="404" t="s">
        <v>206</v>
      </c>
      <c r="C15" s="407">
        <f>SUM(C16:C17)</f>
        <v>0</v>
      </c>
    </row>
    <row r="16" spans="1:3" s="408" customFormat="1" ht="15.75" customHeight="1">
      <c r="A16" s="403" t="s">
        <v>225</v>
      </c>
      <c r="B16" s="404" t="s">
        <v>207</v>
      </c>
      <c r="C16" s="405"/>
    </row>
    <row r="17" spans="1:3" ht="15.75" customHeight="1">
      <c r="A17" s="403" t="s">
        <v>226</v>
      </c>
      <c r="B17" s="404" t="s">
        <v>309</v>
      </c>
      <c r="C17" s="405"/>
    </row>
    <row r="18" spans="1:3" ht="15.75" customHeight="1">
      <c r="A18" s="409" t="s">
        <v>227</v>
      </c>
      <c r="B18" s="404" t="s">
        <v>310</v>
      </c>
      <c r="C18" s="407">
        <f>C12+C15</f>
        <v>4638</v>
      </c>
    </row>
    <row r="19" spans="1:3" ht="15.75" customHeight="1">
      <c r="A19" s="410" t="s">
        <v>228</v>
      </c>
      <c r="B19" s="404" t="s">
        <v>311</v>
      </c>
      <c r="C19" s="411">
        <f>SUM(C20:C23)</f>
        <v>0</v>
      </c>
    </row>
    <row r="20" spans="1:3" ht="15.75" customHeight="1">
      <c r="A20" s="403" t="s">
        <v>229</v>
      </c>
      <c r="B20" s="404" t="s">
        <v>312</v>
      </c>
      <c r="C20" s="405"/>
    </row>
    <row r="21" spans="1:3" ht="15.75" customHeight="1">
      <c r="A21" s="403" t="s">
        <v>230</v>
      </c>
      <c r="B21" s="404" t="s">
        <v>313</v>
      </c>
      <c r="C21" s="405"/>
    </row>
    <row r="22" spans="1:3" ht="15.75" customHeight="1">
      <c r="A22" s="403" t="s">
        <v>231</v>
      </c>
      <c r="B22" s="404" t="s">
        <v>314</v>
      </c>
      <c r="C22" s="405"/>
    </row>
    <row r="23" spans="1:3" ht="15.75" customHeight="1">
      <c r="A23" s="403" t="s">
        <v>232</v>
      </c>
      <c r="B23" s="404" t="s">
        <v>315</v>
      </c>
      <c r="C23" s="405"/>
    </row>
    <row r="24" spans="1:3" ht="15.75" customHeight="1">
      <c r="A24" s="410" t="s">
        <v>233</v>
      </c>
      <c r="B24" s="404" t="s">
        <v>316</v>
      </c>
      <c r="C24" s="411">
        <f>C25+C26+C27+C28</f>
        <v>1307</v>
      </c>
    </row>
    <row r="25" spans="1:3" ht="15.75" customHeight="1">
      <c r="A25" s="403" t="s">
        <v>234</v>
      </c>
      <c r="B25" s="404" t="s">
        <v>317</v>
      </c>
      <c r="C25" s="405"/>
    </row>
    <row r="26" spans="1:3" ht="15.75" customHeight="1">
      <c r="A26" s="403" t="s">
        <v>235</v>
      </c>
      <c r="B26" s="404" t="s">
        <v>318</v>
      </c>
      <c r="C26" s="405"/>
    </row>
    <row r="27" spans="1:3" ht="15.75" customHeight="1">
      <c r="A27" s="403" t="s">
        <v>236</v>
      </c>
      <c r="B27" s="404" t="s">
        <v>319</v>
      </c>
      <c r="C27" s="405"/>
    </row>
    <row r="28" spans="1:3" ht="15.75" customHeight="1">
      <c r="A28" s="403" t="s">
        <v>237</v>
      </c>
      <c r="B28" s="404" t="s">
        <v>320</v>
      </c>
      <c r="C28" s="412">
        <f>SUM(C29:C32)</f>
        <v>1307</v>
      </c>
    </row>
    <row r="29" spans="1:3" ht="15.75" customHeight="1">
      <c r="A29" s="413" t="s">
        <v>238</v>
      </c>
      <c r="B29" s="404" t="s">
        <v>321</v>
      </c>
      <c r="C29" s="405">
        <v>104</v>
      </c>
    </row>
    <row r="30" spans="1:3" ht="15.75" customHeight="1">
      <c r="A30" s="414" t="s">
        <v>239</v>
      </c>
      <c r="B30" s="404" t="s">
        <v>322</v>
      </c>
      <c r="C30" s="405"/>
    </row>
    <row r="31" spans="1:3" ht="15.75" customHeight="1">
      <c r="A31" s="414" t="s">
        <v>240</v>
      </c>
      <c r="B31" s="404" t="s">
        <v>323</v>
      </c>
      <c r="C31" s="405"/>
    </row>
    <row r="32" spans="1:3" ht="15.75" customHeight="1">
      <c r="A32" s="414" t="s">
        <v>241</v>
      </c>
      <c r="B32" s="404" t="s">
        <v>324</v>
      </c>
      <c r="C32" s="405">
        <v>1203</v>
      </c>
    </row>
    <row r="33" spans="1:5" ht="15.75" customHeight="1">
      <c r="A33" s="410" t="s">
        <v>242</v>
      </c>
      <c r="B33" s="404" t="s">
        <v>325</v>
      </c>
      <c r="C33" s="415">
        <v>53</v>
      </c>
    </row>
    <row r="34" spans="1:5" ht="15.75" customHeight="1">
      <c r="A34" s="409" t="s">
        <v>243</v>
      </c>
      <c r="B34" s="404" t="s">
        <v>326</v>
      </c>
      <c r="C34" s="407">
        <f>C19+C24+C33</f>
        <v>1360</v>
      </c>
    </row>
    <row r="35" spans="1:5" ht="15.75" customHeight="1" thickBot="1">
      <c r="A35" s="416" t="s">
        <v>244</v>
      </c>
      <c r="B35" s="417" t="s">
        <v>327</v>
      </c>
      <c r="C35" s="418">
        <f>C11+C18+C34</f>
        <v>73971</v>
      </c>
    </row>
    <row r="36" spans="1:5" ht="15.75">
      <c r="A36" s="390"/>
      <c r="B36" s="391"/>
      <c r="C36" s="392"/>
      <c r="D36" s="392"/>
      <c r="E36" s="392"/>
    </row>
    <row r="37" spans="1:5" ht="15.75">
      <c r="A37" s="390"/>
      <c r="B37" s="391"/>
      <c r="C37" s="392"/>
      <c r="D37" s="392"/>
      <c r="E37" s="392"/>
    </row>
    <row r="38" spans="1:5" ht="15.75">
      <c r="A38" s="391"/>
      <c r="B38" s="391"/>
      <c r="C38" s="392"/>
      <c r="D38" s="392"/>
      <c r="E38" s="392"/>
    </row>
    <row r="39" spans="1:5" ht="15.75">
      <c r="A39" s="479"/>
      <c r="B39" s="479"/>
      <c r="C39" s="479"/>
      <c r="D39" s="419"/>
      <c r="E39" s="419"/>
    </row>
    <row r="40" spans="1:5" ht="15.75">
      <c r="A40" s="479"/>
      <c r="B40" s="479"/>
      <c r="C40" s="479"/>
      <c r="D40" s="419"/>
      <c r="E40" s="419"/>
    </row>
  </sheetData>
  <sheetProtection sheet="1" objects="1" scenarios="1"/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dőlt"Bakonyság Község Önkormányzat&amp;R&amp;"Times New Roman CE,Félkövér dőlt"3. tájékoztató tábla az 5/2014. (V. 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workbookViewId="0">
      <selection activeCell="B16" sqref="B16"/>
    </sheetView>
  </sheetViews>
  <sheetFormatPr defaultRowHeight="12.75"/>
  <cols>
    <col min="1" max="1" width="7.6640625" style="40" customWidth="1"/>
    <col min="2" max="2" width="60.83203125" style="40" customWidth="1"/>
    <col min="3" max="3" width="25.6640625" style="40" customWidth="1"/>
    <col min="4" max="16384" width="9.33203125" style="40"/>
  </cols>
  <sheetData>
    <row r="1" spans="1:3" ht="15">
      <c r="C1" s="421" t="s">
        <v>499</v>
      </c>
    </row>
    <row r="2" spans="1:3" ht="14.25">
      <c r="A2" s="422"/>
      <c r="B2" s="422"/>
      <c r="C2" s="422"/>
    </row>
    <row r="3" spans="1:3" ht="33.75" customHeight="1">
      <c r="A3" s="489" t="s">
        <v>245</v>
      </c>
      <c r="B3" s="489"/>
      <c r="C3" s="489"/>
    </row>
    <row r="4" spans="1:3" ht="13.5" thickBot="1">
      <c r="C4" s="423"/>
    </row>
    <row r="5" spans="1:3" s="427" customFormat="1" ht="43.5" customHeight="1" thickBot="1">
      <c r="A5" s="424" t="s">
        <v>298</v>
      </c>
      <c r="B5" s="425" t="s">
        <v>345</v>
      </c>
      <c r="C5" s="426" t="s">
        <v>246</v>
      </c>
    </row>
    <row r="6" spans="1:3" ht="28.5" customHeight="1">
      <c r="A6" s="428" t="s">
        <v>300</v>
      </c>
      <c r="B6" s="429" t="s">
        <v>252</v>
      </c>
      <c r="C6" s="430">
        <f>C7+C8</f>
        <v>1493</v>
      </c>
    </row>
    <row r="7" spans="1:3" ht="18" customHeight="1">
      <c r="A7" s="431" t="s">
        <v>301</v>
      </c>
      <c r="B7" s="432" t="s">
        <v>247</v>
      </c>
      <c r="C7" s="433">
        <v>1469</v>
      </c>
    </row>
    <row r="8" spans="1:3" ht="18" customHeight="1">
      <c r="A8" s="431" t="s">
        <v>302</v>
      </c>
      <c r="B8" s="432" t="s">
        <v>248</v>
      </c>
      <c r="C8" s="433">
        <v>24</v>
      </c>
    </row>
    <row r="9" spans="1:3" ht="18" customHeight="1">
      <c r="A9" s="431" t="s">
        <v>303</v>
      </c>
      <c r="B9" s="434" t="s">
        <v>249</v>
      </c>
      <c r="C9" s="433">
        <v>22005</v>
      </c>
    </row>
    <row r="10" spans="1:3" ht="18" customHeight="1" thickBot="1">
      <c r="A10" s="435" t="s">
        <v>304</v>
      </c>
      <c r="B10" s="436" t="s">
        <v>250</v>
      </c>
      <c r="C10" s="437">
        <v>22675</v>
      </c>
    </row>
    <row r="11" spans="1:3" ht="25.5" customHeight="1">
      <c r="A11" s="438" t="s">
        <v>305</v>
      </c>
      <c r="B11" s="439" t="s">
        <v>253</v>
      </c>
      <c r="C11" s="440">
        <f>C6+C9-C10</f>
        <v>823</v>
      </c>
    </row>
    <row r="12" spans="1:3" ht="18" customHeight="1">
      <c r="A12" s="431" t="s">
        <v>306</v>
      </c>
      <c r="B12" s="432" t="s">
        <v>247</v>
      </c>
      <c r="C12" s="433">
        <v>766</v>
      </c>
    </row>
    <row r="13" spans="1:3" ht="18" customHeight="1" thickBot="1">
      <c r="A13" s="441" t="s">
        <v>307</v>
      </c>
      <c r="B13" s="442" t="s">
        <v>248</v>
      </c>
      <c r="C13" s="443">
        <v>57</v>
      </c>
    </row>
  </sheetData>
  <mergeCells count="1">
    <mergeCell ref="A3:C3"/>
  </mergeCells>
  <phoneticPr fontId="26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4"/>
  <sheetViews>
    <sheetView view="pageLayout" topLeftCell="B22" zoomScaleNormal="85" zoomScaleSheetLayoutView="100" workbookViewId="0">
      <selection activeCell="C5" sqref="C5"/>
    </sheetView>
  </sheetViews>
  <sheetFormatPr defaultRowHeight="15.75"/>
  <cols>
    <col min="1" max="1" width="9.5" style="265" customWidth="1"/>
    <col min="2" max="2" width="60.83203125" style="265" customWidth="1"/>
    <col min="3" max="5" width="15.83203125" style="266" customWidth="1"/>
    <col min="6" max="16384" width="9.33203125" style="33"/>
  </cols>
  <sheetData>
    <row r="1" spans="1:5" ht="15.95" customHeight="1">
      <c r="A1" s="448" t="s">
        <v>297</v>
      </c>
      <c r="B1" s="448"/>
      <c r="C1" s="448"/>
      <c r="D1" s="448"/>
      <c r="E1" s="448"/>
    </row>
    <row r="2" spans="1:5" ht="15.95" customHeight="1" thickBot="1">
      <c r="A2" s="275" t="s">
        <v>401</v>
      </c>
      <c r="B2" s="275"/>
      <c r="C2" s="177"/>
      <c r="D2" s="177"/>
      <c r="E2" s="177" t="s">
        <v>59</v>
      </c>
    </row>
    <row r="3" spans="1:5" ht="15.95" customHeight="1">
      <c r="A3" s="449" t="s">
        <v>351</v>
      </c>
      <c r="B3" s="451" t="s">
        <v>299</v>
      </c>
      <c r="C3" s="453" t="s">
        <v>256</v>
      </c>
      <c r="D3" s="453"/>
      <c r="E3" s="454"/>
    </row>
    <row r="4" spans="1:5" ht="38.1" customHeight="1" thickBot="1">
      <c r="A4" s="450"/>
      <c r="B4" s="452"/>
      <c r="C4" s="278" t="s">
        <v>137</v>
      </c>
      <c r="D4" s="278" t="s">
        <v>138</v>
      </c>
      <c r="E4" s="279" t="s">
        <v>139</v>
      </c>
    </row>
    <row r="5" spans="1:5" s="34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2">
        <v>5</v>
      </c>
    </row>
    <row r="6" spans="1:5" s="1" customFormat="1" ht="12" customHeight="1" thickBot="1">
      <c r="A6" s="23" t="s">
        <v>300</v>
      </c>
      <c r="B6" s="22" t="s">
        <v>415</v>
      </c>
      <c r="C6" s="289">
        <f>+C7+C12+C21</f>
        <v>3577</v>
      </c>
      <c r="D6" s="289">
        <f>+D7+D12+D21</f>
        <v>4771</v>
      </c>
      <c r="E6" s="156">
        <f>+E7+E12+E21</f>
        <v>3662</v>
      </c>
    </row>
    <row r="7" spans="1:5" s="1" customFormat="1" ht="12" customHeight="1" thickBot="1">
      <c r="A7" s="21" t="s">
        <v>301</v>
      </c>
      <c r="B7" s="138" t="s">
        <v>121</v>
      </c>
      <c r="C7" s="290">
        <f>+C8+C9+C10+C11</f>
        <v>672</v>
      </c>
      <c r="D7" s="290">
        <f>+D8+D9+D10+D11</f>
        <v>672</v>
      </c>
      <c r="E7" s="157">
        <f>+E8+E9+E10+E11</f>
        <v>569</v>
      </c>
    </row>
    <row r="8" spans="1:5" s="1" customFormat="1" ht="12" customHeight="1">
      <c r="A8" s="14" t="s">
        <v>378</v>
      </c>
      <c r="B8" s="252" t="s">
        <v>339</v>
      </c>
      <c r="C8" s="291">
        <v>600</v>
      </c>
      <c r="D8" s="291">
        <v>600</v>
      </c>
      <c r="E8" s="159">
        <v>543</v>
      </c>
    </row>
    <row r="9" spans="1:5" s="1" customFormat="1" ht="12" customHeight="1">
      <c r="A9" s="14" t="s">
        <v>379</v>
      </c>
      <c r="B9" s="152" t="s">
        <v>352</v>
      </c>
      <c r="C9" s="291"/>
      <c r="D9" s="291"/>
      <c r="E9" s="159"/>
    </row>
    <row r="10" spans="1:5" s="1" customFormat="1" ht="12" customHeight="1">
      <c r="A10" s="14" t="s">
        <v>380</v>
      </c>
      <c r="B10" s="152" t="s">
        <v>416</v>
      </c>
      <c r="C10" s="291">
        <v>72</v>
      </c>
      <c r="D10" s="291">
        <v>72</v>
      </c>
      <c r="E10" s="159">
        <v>26</v>
      </c>
    </row>
    <row r="11" spans="1:5" s="1" customFormat="1" ht="12" customHeight="1" thickBot="1">
      <c r="A11" s="14" t="s">
        <v>381</v>
      </c>
      <c r="B11" s="253" t="s">
        <v>417</v>
      </c>
      <c r="C11" s="291"/>
      <c r="D11" s="291"/>
      <c r="E11" s="159"/>
    </row>
    <row r="12" spans="1:5" s="1" customFormat="1" ht="12" customHeight="1" thickBot="1">
      <c r="A12" s="21" t="s">
        <v>302</v>
      </c>
      <c r="B12" s="22" t="s">
        <v>418</v>
      </c>
      <c r="C12" s="290">
        <f>+C13+C14+C15+C16+C17+C18+C19+C20</f>
        <v>905</v>
      </c>
      <c r="D12" s="290">
        <f>+D13+D14+D15+D16+D17+D18+D19+D20</f>
        <v>2099</v>
      </c>
      <c r="E12" s="157">
        <f>+E13+E14+E15+E16+E17+E18+E19+E20</f>
        <v>2095</v>
      </c>
    </row>
    <row r="13" spans="1:5" s="1" customFormat="1" ht="12" customHeight="1">
      <c r="A13" s="18" t="s">
        <v>353</v>
      </c>
      <c r="B13" s="10" t="s">
        <v>423</v>
      </c>
      <c r="C13" s="292"/>
      <c r="D13" s="292"/>
      <c r="E13" s="158"/>
    </row>
    <row r="14" spans="1:5" s="1" customFormat="1" ht="12" customHeight="1">
      <c r="A14" s="14" t="s">
        <v>354</v>
      </c>
      <c r="B14" s="7" t="s">
        <v>424</v>
      </c>
      <c r="C14" s="291">
        <v>10</v>
      </c>
      <c r="D14" s="291">
        <v>10</v>
      </c>
      <c r="E14" s="159">
        <v>7</v>
      </c>
    </row>
    <row r="15" spans="1:5" s="1" customFormat="1" ht="12" customHeight="1">
      <c r="A15" s="14" t="s">
        <v>355</v>
      </c>
      <c r="B15" s="7" t="s">
        <v>425</v>
      </c>
      <c r="C15" s="291">
        <v>65</v>
      </c>
      <c r="D15" s="291">
        <v>65</v>
      </c>
      <c r="E15" s="159">
        <v>88</v>
      </c>
    </row>
    <row r="16" spans="1:5" s="1" customFormat="1" ht="12" customHeight="1">
      <c r="A16" s="14" t="s">
        <v>356</v>
      </c>
      <c r="B16" s="7" t="s">
        <v>426</v>
      </c>
      <c r="C16" s="291">
        <v>828</v>
      </c>
      <c r="D16" s="291">
        <v>828</v>
      </c>
      <c r="E16" s="159">
        <v>772</v>
      </c>
    </row>
    <row r="17" spans="1:5" s="1" customFormat="1" ht="12" customHeight="1">
      <c r="A17" s="13" t="s">
        <v>419</v>
      </c>
      <c r="B17" s="6" t="s">
        <v>427</v>
      </c>
      <c r="C17" s="293"/>
      <c r="D17" s="293"/>
      <c r="E17" s="160"/>
    </row>
    <row r="18" spans="1:5" s="1" customFormat="1" ht="12" customHeight="1">
      <c r="A18" s="14" t="s">
        <v>420</v>
      </c>
      <c r="B18" s="7" t="s">
        <v>5</v>
      </c>
      <c r="C18" s="291"/>
      <c r="D18" s="291"/>
      <c r="E18" s="159"/>
    </row>
    <row r="19" spans="1:5" s="1" customFormat="1" ht="12" customHeight="1">
      <c r="A19" s="14" t="s">
        <v>421</v>
      </c>
      <c r="B19" s="7" t="s">
        <v>428</v>
      </c>
      <c r="C19" s="291">
        <v>2</v>
      </c>
      <c r="D19" s="291">
        <v>1196</v>
      </c>
      <c r="E19" s="159">
        <v>1196</v>
      </c>
    </row>
    <row r="20" spans="1:5" s="1" customFormat="1" ht="12" customHeight="1" thickBot="1">
      <c r="A20" s="15" t="s">
        <v>422</v>
      </c>
      <c r="B20" s="8" t="s">
        <v>429</v>
      </c>
      <c r="C20" s="294"/>
      <c r="D20" s="294"/>
      <c r="E20" s="161">
        <v>32</v>
      </c>
    </row>
    <row r="21" spans="1:5" s="1" customFormat="1" ht="12" customHeight="1" thickBot="1">
      <c r="A21" s="21" t="s">
        <v>430</v>
      </c>
      <c r="B21" s="22" t="s">
        <v>6</v>
      </c>
      <c r="C21" s="295">
        <v>2000</v>
      </c>
      <c r="D21" s="295">
        <v>2000</v>
      </c>
      <c r="E21" s="162">
        <v>998</v>
      </c>
    </row>
    <row r="22" spans="1:5" s="1" customFormat="1" ht="12" customHeight="1" thickBot="1">
      <c r="A22" s="21" t="s">
        <v>304</v>
      </c>
      <c r="B22" s="22" t="s">
        <v>432</v>
      </c>
      <c r="C22" s="290">
        <f>+C23+C24+C25+C26+C27+C28+C29+C30</f>
        <v>9490</v>
      </c>
      <c r="D22" s="290">
        <f>+D23+D24+D25+D26+D27+D28+D29+D30</f>
        <v>9791</v>
      </c>
      <c r="E22" s="157">
        <f>+E23+E24+E25+E26+E27+E28+E29+E30</f>
        <v>9971</v>
      </c>
    </row>
    <row r="23" spans="1:5" s="1" customFormat="1" ht="12" customHeight="1">
      <c r="A23" s="16" t="s">
        <v>357</v>
      </c>
      <c r="B23" s="9" t="s">
        <v>438</v>
      </c>
      <c r="C23" s="296">
        <v>8234</v>
      </c>
      <c r="D23" s="296">
        <v>8098</v>
      </c>
      <c r="E23" s="163">
        <v>8098</v>
      </c>
    </row>
    <row r="24" spans="1:5" s="1" customFormat="1" ht="12" customHeight="1">
      <c r="A24" s="14" t="s">
        <v>358</v>
      </c>
      <c r="B24" s="7" t="s">
        <v>439</v>
      </c>
      <c r="C24" s="291">
        <v>1256</v>
      </c>
      <c r="D24" s="291">
        <v>996</v>
      </c>
      <c r="E24" s="159">
        <v>996</v>
      </c>
    </row>
    <row r="25" spans="1:5" s="1" customFormat="1" ht="12" customHeight="1">
      <c r="A25" s="14" t="s">
        <v>359</v>
      </c>
      <c r="B25" s="7" t="s">
        <v>440</v>
      </c>
      <c r="C25" s="291"/>
      <c r="D25" s="291">
        <v>136</v>
      </c>
      <c r="E25" s="159">
        <v>136</v>
      </c>
    </row>
    <row r="26" spans="1:5" s="1" customFormat="1" ht="12" customHeight="1">
      <c r="A26" s="17" t="s">
        <v>433</v>
      </c>
      <c r="B26" s="7" t="s">
        <v>208</v>
      </c>
      <c r="C26" s="297"/>
      <c r="D26" s="297"/>
      <c r="E26" s="164">
        <v>180</v>
      </c>
    </row>
    <row r="27" spans="1:5" s="1" customFormat="1" ht="12" customHeight="1">
      <c r="A27" s="17" t="s">
        <v>434</v>
      </c>
      <c r="B27" s="7" t="s">
        <v>441</v>
      </c>
      <c r="C27" s="297"/>
      <c r="D27" s="297"/>
      <c r="E27" s="164"/>
    </row>
    <row r="28" spans="1:5" s="1" customFormat="1" ht="12" customHeight="1">
      <c r="A28" s="14" t="s">
        <v>435</v>
      </c>
      <c r="B28" s="7" t="s">
        <v>442</v>
      </c>
      <c r="C28" s="291"/>
      <c r="D28" s="291"/>
      <c r="E28" s="159"/>
    </row>
    <row r="29" spans="1:5" s="1" customFormat="1" ht="12" customHeight="1">
      <c r="A29" s="14" t="s">
        <v>436</v>
      </c>
      <c r="B29" s="7" t="s">
        <v>7</v>
      </c>
      <c r="C29" s="298"/>
      <c r="D29" s="298"/>
      <c r="E29" s="165"/>
    </row>
    <row r="30" spans="1:5" s="1" customFormat="1" ht="12" customHeight="1" thickBot="1">
      <c r="A30" s="14" t="s">
        <v>437</v>
      </c>
      <c r="B30" s="12" t="s">
        <v>444</v>
      </c>
      <c r="C30" s="298"/>
      <c r="D30" s="298">
        <v>561</v>
      </c>
      <c r="E30" s="165">
        <v>561</v>
      </c>
    </row>
    <row r="31" spans="1:5" s="1" customFormat="1" ht="12" customHeight="1" thickBot="1">
      <c r="A31" s="131" t="s">
        <v>305</v>
      </c>
      <c r="B31" s="22" t="s">
        <v>122</v>
      </c>
      <c r="C31" s="290">
        <f>+C32+C38</f>
        <v>1173</v>
      </c>
      <c r="D31" s="290">
        <f>+D32+D38</f>
        <v>1062</v>
      </c>
      <c r="E31" s="157">
        <f>+E32+E38</f>
        <v>858</v>
      </c>
    </row>
    <row r="32" spans="1:5" s="1" customFormat="1" ht="12" customHeight="1">
      <c r="A32" s="132" t="s">
        <v>360</v>
      </c>
      <c r="B32" s="254" t="s">
        <v>123</v>
      </c>
      <c r="C32" s="299">
        <f>+C33+C34+C35+C36+C37</f>
        <v>1173</v>
      </c>
      <c r="D32" s="299">
        <f>+D33+D34+D35+D36+D37</f>
        <v>1062</v>
      </c>
      <c r="E32" s="169">
        <f>+E33+E34+E35+E36+E37</f>
        <v>858</v>
      </c>
    </row>
    <row r="33" spans="1:5" s="1" customFormat="1" ht="12" customHeight="1">
      <c r="A33" s="133" t="s">
        <v>362</v>
      </c>
      <c r="B33" s="139" t="s">
        <v>8</v>
      </c>
      <c r="C33" s="298"/>
      <c r="D33" s="298"/>
      <c r="E33" s="165">
        <v>8</v>
      </c>
    </row>
    <row r="34" spans="1:5" s="1" customFormat="1" ht="12" customHeight="1">
      <c r="A34" s="133" t="s">
        <v>363</v>
      </c>
      <c r="B34" s="139" t="s">
        <v>9</v>
      </c>
      <c r="C34" s="298"/>
      <c r="D34" s="298"/>
      <c r="E34" s="165"/>
    </row>
    <row r="35" spans="1:5" s="1" customFormat="1" ht="12" customHeight="1">
      <c r="A35" s="133" t="s">
        <v>364</v>
      </c>
      <c r="B35" s="139" t="s">
        <v>10</v>
      </c>
      <c r="C35" s="298"/>
      <c r="D35" s="298"/>
      <c r="E35" s="165"/>
    </row>
    <row r="36" spans="1:5" s="1" customFormat="1" ht="12" customHeight="1">
      <c r="A36" s="133" t="s">
        <v>365</v>
      </c>
      <c r="B36" s="139" t="s">
        <v>11</v>
      </c>
      <c r="C36" s="298"/>
      <c r="D36" s="298"/>
      <c r="E36" s="165"/>
    </row>
    <row r="37" spans="1:5" s="1" customFormat="1" ht="12" customHeight="1">
      <c r="A37" s="133" t="s">
        <v>445</v>
      </c>
      <c r="B37" s="139" t="s">
        <v>124</v>
      </c>
      <c r="C37" s="298">
        <v>1173</v>
      </c>
      <c r="D37" s="298">
        <v>1062</v>
      </c>
      <c r="E37" s="165">
        <v>850</v>
      </c>
    </row>
    <row r="38" spans="1:5" s="1" customFormat="1" ht="12" customHeight="1">
      <c r="A38" s="133" t="s">
        <v>361</v>
      </c>
      <c r="B38" s="140" t="s">
        <v>125</v>
      </c>
      <c r="C38" s="300">
        <f>+C39+C40+C41+C42+C43</f>
        <v>0</v>
      </c>
      <c r="D38" s="300">
        <f>+D39+D40+D41+D42+D43</f>
        <v>0</v>
      </c>
      <c r="E38" s="170">
        <f>+E39+E40+E41+E42+E43</f>
        <v>0</v>
      </c>
    </row>
    <row r="39" spans="1:5" s="1" customFormat="1" ht="12" customHeight="1">
      <c r="A39" s="133" t="s">
        <v>368</v>
      </c>
      <c r="B39" s="139" t="s">
        <v>8</v>
      </c>
      <c r="C39" s="298"/>
      <c r="D39" s="298"/>
      <c r="E39" s="165"/>
    </row>
    <row r="40" spans="1:5" s="1" customFormat="1" ht="12" customHeight="1">
      <c r="A40" s="133" t="s">
        <v>369</v>
      </c>
      <c r="B40" s="139" t="s">
        <v>9</v>
      </c>
      <c r="C40" s="298"/>
      <c r="D40" s="298"/>
      <c r="E40" s="165"/>
    </row>
    <row r="41" spans="1:5" s="1" customFormat="1" ht="12" customHeight="1">
      <c r="A41" s="133" t="s">
        <v>370</v>
      </c>
      <c r="B41" s="139" t="s">
        <v>10</v>
      </c>
      <c r="C41" s="298"/>
      <c r="D41" s="298"/>
      <c r="E41" s="165"/>
    </row>
    <row r="42" spans="1:5" s="1" customFormat="1" ht="12" customHeight="1">
      <c r="A42" s="133" t="s">
        <v>371</v>
      </c>
      <c r="B42" s="141" t="s">
        <v>11</v>
      </c>
      <c r="C42" s="298"/>
      <c r="D42" s="298"/>
      <c r="E42" s="165"/>
    </row>
    <row r="43" spans="1:5" s="1" customFormat="1" ht="12" customHeight="1" thickBot="1">
      <c r="A43" s="134" t="s">
        <v>446</v>
      </c>
      <c r="B43" s="142" t="s">
        <v>126</v>
      </c>
      <c r="C43" s="301"/>
      <c r="D43" s="301"/>
      <c r="E43" s="302"/>
    </row>
    <row r="44" spans="1:5" s="1" customFormat="1" ht="12" customHeight="1" thickBot="1">
      <c r="A44" s="21" t="s">
        <v>447</v>
      </c>
      <c r="B44" s="255" t="s">
        <v>12</v>
      </c>
      <c r="C44" s="290">
        <f>+C45+C46</f>
        <v>0</v>
      </c>
      <c r="D44" s="290">
        <f>+D45+D46</f>
        <v>0</v>
      </c>
      <c r="E44" s="157">
        <f>+E45+E46</f>
        <v>160</v>
      </c>
    </row>
    <row r="45" spans="1:5" s="1" customFormat="1" ht="12" customHeight="1">
      <c r="A45" s="16" t="s">
        <v>366</v>
      </c>
      <c r="B45" s="152" t="s">
        <v>13</v>
      </c>
      <c r="C45" s="296"/>
      <c r="D45" s="296"/>
      <c r="E45" s="163">
        <v>100</v>
      </c>
    </row>
    <row r="46" spans="1:5" s="1" customFormat="1" ht="12" customHeight="1" thickBot="1">
      <c r="A46" s="13" t="s">
        <v>367</v>
      </c>
      <c r="B46" s="147" t="s">
        <v>17</v>
      </c>
      <c r="C46" s="293"/>
      <c r="D46" s="293"/>
      <c r="E46" s="160">
        <v>60</v>
      </c>
    </row>
    <row r="47" spans="1:5" s="1" customFormat="1" ht="12" customHeight="1" thickBot="1">
      <c r="A47" s="21" t="s">
        <v>307</v>
      </c>
      <c r="B47" s="255" t="s">
        <v>16</v>
      </c>
      <c r="C47" s="290">
        <f>+C48+C49+C50</f>
        <v>0</v>
      </c>
      <c r="D47" s="290">
        <f>+D48+D49+D50</f>
        <v>0</v>
      </c>
      <c r="E47" s="157">
        <f>+E48+E49+E50</f>
        <v>0</v>
      </c>
    </row>
    <row r="48" spans="1:5" s="1" customFormat="1" ht="12" customHeight="1">
      <c r="A48" s="16" t="s">
        <v>450</v>
      </c>
      <c r="B48" s="152" t="s">
        <v>448</v>
      </c>
      <c r="C48" s="303"/>
      <c r="D48" s="303"/>
      <c r="E48" s="304"/>
    </row>
    <row r="49" spans="1:5" s="1" customFormat="1" ht="12" customHeight="1">
      <c r="A49" s="14" t="s">
        <v>451</v>
      </c>
      <c r="B49" s="139" t="s">
        <v>449</v>
      </c>
      <c r="C49" s="298"/>
      <c r="D49" s="298"/>
      <c r="E49" s="165"/>
    </row>
    <row r="50" spans="1:5" s="1" customFormat="1" ht="12" customHeight="1" thickBot="1">
      <c r="A50" s="13" t="s">
        <v>60</v>
      </c>
      <c r="B50" s="147" t="s">
        <v>14</v>
      </c>
      <c r="C50" s="305"/>
      <c r="D50" s="305"/>
      <c r="E50" s="306"/>
    </row>
    <row r="51" spans="1:5" s="1" customFormat="1" ht="17.25" customHeight="1" thickBot="1">
      <c r="A51" s="21" t="s">
        <v>452</v>
      </c>
      <c r="B51" s="256" t="s">
        <v>15</v>
      </c>
      <c r="C51" s="307"/>
      <c r="D51" s="307"/>
      <c r="E51" s="166"/>
    </row>
    <row r="52" spans="1:5" s="1" customFormat="1" ht="12" customHeight="1" thickBot="1">
      <c r="A52" s="21" t="s">
        <v>309</v>
      </c>
      <c r="B52" s="25" t="s">
        <v>453</v>
      </c>
      <c r="C52" s="308">
        <f>+C7+C12+C21+C22+C31+C44+C47+C51</f>
        <v>14240</v>
      </c>
      <c r="D52" s="308">
        <f>+D7+D12+D21+D22+D31+D44+D47+D51</f>
        <v>15624</v>
      </c>
      <c r="E52" s="167">
        <f>+E7+E12+E21+E22+E31+E44+E47+E51</f>
        <v>14651</v>
      </c>
    </row>
    <row r="53" spans="1:5" s="1" customFormat="1" ht="12" customHeight="1" thickBot="1">
      <c r="A53" s="143" t="s">
        <v>310</v>
      </c>
      <c r="B53" s="138" t="s">
        <v>18</v>
      </c>
      <c r="C53" s="309">
        <f>+C54+C60</f>
        <v>11057</v>
      </c>
      <c r="D53" s="309">
        <f>+D54+D60</f>
        <v>12588</v>
      </c>
      <c r="E53" s="168">
        <f>+E54+E60</f>
        <v>7915</v>
      </c>
    </row>
    <row r="54" spans="1:5" s="1" customFormat="1" ht="12" customHeight="1">
      <c r="A54" s="257" t="s">
        <v>394</v>
      </c>
      <c r="B54" s="254" t="s">
        <v>89</v>
      </c>
      <c r="C54" s="299">
        <v>11057</v>
      </c>
      <c r="D54" s="299">
        <v>12588</v>
      </c>
      <c r="E54" s="169">
        <v>7915</v>
      </c>
    </row>
    <row r="55" spans="1:5" s="1" customFormat="1" ht="12" customHeight="1">
      <c r="A55" s="144" t="s">
        <v>30</v>
      </c>
      <c r="B55" s="139" t="s">
        <v>19</v>
      </c>
      <c r="C55" s="298">
        <v>11057</v>
      </c>
      <c r="D55" s="298">
        <v>5282</v>
      </c>
      <c r="E55" s="165">
        <v>609</v>
      </c>
    </row>
    <row r="56" spans="1:5" s="1" customFormat="1" ht="12" customHeight="1">
      <c r="A56" s="144" t="s">
        <v>31</v>
      </c>
      <c r="B56" s="139" t="s">
        <v>20</v>
      </c>
      <c r="C56" s="298"/>
      <c r="D56" s="298"/>
      <c r="E56" s="165"/>
    </row>
    <row r="57" spans="1:5" s="1" customFormat="1" ht="12" customHeight="1">
      <c r="A57" s="144" t="s">
        <v>32</v>
      </c>
      <c r="B57" s="139" t="s">
        <v>21</v>
      </c>
      <c r="C57" s="298"/>
      <c r="D57" s="298"/>
      <c r="E57" s="165"/>
    </row>
    <row r="58" spans="1:5" s="1" customFormat="1" ht="12" customHeight="1">
      <c r="A58" s="144" t="s">
        <v>33</v>
      </c>
      <c r="B58" s="139" t="s">
        <v>22</v>
      </c>
      <c r="C58" s="298"/>
      <c r="D58" s="298">
        <v>7306</v>
      </c>
      <c r="E58" s="165">
        <v>7306</v>
      </c>
    </row>
    <row r="59" spans="1:5" s="1" customFormat="1" ht="12" customHeight="1">
      <c r="A59" s="144" t="s">
        <v>34</v>
      </c>
      <c r="B59" s="139" t="s">
        <v>23</v>
      </c>
      <c r="C59" s="298"/>
      <c r="D59" s="298"/>
      <c r="E59" s="165"/>
    </row>
    <row r="60" spans="1:5" s="1" customFormat="1" ht="12" customHeight="1">
      <c r="A60" s="145" t="s">
        <v>395</v>
      </c>
      <c r="B60" s="140" t="s">
        <v>88</v>
      </c>
      <c r="C60" s="300">
        <f>+C61+C62+C63+C64+C65</f>
        <v>0</v>
      </c>
      <c r="D60" s="300">
        <f>+D61+D62+D63+D64+D65</f>
        <v>0</v>
      </c>
      <c r="E60" s="170">
        <f>+E61+E62+E63+E64+E65</f>
        <v>0</v>
      </c>
    </row>
    <row r="61" spans="1:5" s="1" customFormat="1" ht="12" customHeight="1">
      <c r="A61" s="144" t="s">
        <v>35</v>
      </c>
      <c r="B61" s="139" t="s">
        <v>24</v>
      </c>
      <c r="C61" s="298"/>
      <c r="D61" s="298"/>
      <c r="E61" s="165"/>
    </row>
    <row r="62" spans="1:5" s="1" customFormat="1" ht="12" customHeight="1">
      <c r="A62" s="144" t="s">
        <v>36</v>
      </c>
      <c r="B62" s="139" t="s">
        <v>25</v>
      </c>
      <c r="C62" s="298"/>
      <c r="D62" s="298"/>
      <c r="E62" s="165"/>
    </row>
    <row r="63" spans="1:5" s="1" customFormat="1" ht="12" customHeight="1">
      <c r="A63" s="144" t="s">
        <v>37</v>
      </c>
      <c r="B63" s="139" t="s">
        <v>26</v>
      </c>
      <c r="C63" s="298"/>
      <c r="D63" s="298"/>
      <c r="E63" s="165"/>
    </row>
    <row r="64" spans="1:5" s="1" customFormat="1" ht="12" customHeight="1">
      <c r="A64" s="144" t="s">
        <v>38</v>
      </c>
      <c r="B64" s="139" t="s">
        <v>27</v>
      </c>
      <c r="C64" s="298"/>
      <c r="D64" s="298"/>
      <c r="E64" s="165"/>
    </row>
    <row r="65" spans="1:5" s="1" customFormat="1" ht="12" customHeight="1" thickBot="1">
      <c r="A65" s="146" t="s">
        <v>39</v>
      </c>
      <c r="B65" s="147" t="s">
        <v>28</v>
      </c>
      <c r="C65" s="310"/>
      <c r="D65" s="310"/>
      <c r="E65" s="171"/>
    </row>
    <row r="66" spans="1:5" s="1" customFormat="1" ht="12" customHeight="1" thickBot="1">
      <c r="A66" s="148" t="s">
        <v>311</v>
      </c>
      <c r="B66" s="258" t="s">
        <v>86</v>
      </c>
      <c r="C66" s="309">
        <f>+C52+C53</f>
        <v>25297</v>
      </c>
      <c r="D66" s="309">
        <f>+D52+D53</f>
        <v>28212</v>
      </c>
      <c r="E66" s="168">
        <f>+E52+E53</f>
        <v>22566</v>
      </c>
    </row>
    <row r="67" spans="1:5" s="1" customFormat="1" ht="13.5" customHeight="1" thickBot="1">
      <c r="A67" s="149" t="s">
        <v>312</v>
      </c>
      <c r="B67" s="259" t="s">
        <v>29</v>
      </c>
      <c r="C67" s="311"/>
      <c r="D67" s="311"/>
      <c r="E67" s="178">
        <v>53</v>
      </c>
    </row>
    <row r="68" spans="1:5" s="1" customFormat="1" ht="12" customHeight="1" thickBot="1">
      <c r="A68" s="148" t="s">
        <v>313</v>
      </c>
      <c r="B68" s="258" t="s">
        <v>87</v>
      </c>
      <c r="C68" s="312">
        <f>+C66+C67</f>
        <v>25297</v>
      </c>
      <c r="D68" s="312">
        <f>+D66+D67</f>
        <v>28212</v>
      </c>
      <c r="E68" s="179">
        <f>+E66+E67</f>
        <v>22619</v>
      </c>
    </row>
    <row r="69" spans="1:5" s="1" customFormat="1" ht="83.25" customHeight="1">
      <c r="A69" s="4"/>
      <c r="B69" s="5"/>
      <c r="C69" s="172"/>
      <c r="D69" s="172"/>
      <c r="E69" s="172"/>
    </row>
    <row r="70" spans="1:5" ht="16.5" customHeight="1">
      <c r="A70" s="448" t="s">
        <v>329</v>
      </c>
      <c r="B70" s="448"/>
      <c r="C70" s="448"/>
      <c r="D70" s="448"/>
      <c r="E70" s="448"/>
    </row>
    <row r="71" spans="1:5" s="180" customFormat="1" ht="16.5" customHeight="1" thickBot="1">
      <c r="A71" s="276" t="s">
        <v>402</v>
      </c>
      <c r="B71" s="276"/>
      <c r="C71" s="75"/>
      <c r="D71" s="75"/>
      <c r="E71" s="75" t="s">
        <v>59</v>
      </c>
    </row>
    <row r="72" spans="1:5" s="180" customFormat="1" ht="16.5" customHeight="1">
      <c r="A72" s="449" t="s">
        <v>351</v>
      </c>
      <c r="B72" s="451" t="s">
        <v>136</v>
      </c>
      <c r="C72" s="453" t="s">
        <v>256</v>
      </c>
      <c r="D72" s="453"/>
      <c r="E72" s="454"/>
    </row>
    <row r="73" spans="1:5" ht="38.1" customHeight="1" thickBot="1">
      <c r="A73" s="450"/>
      <c r="B73" s="452"/>
      <c r="C73" s="278" t="s">
        <v>137</v>
      </c>
      <c r="D73" s="278" t="s">
        <v>138</v>
      </c>
      <c r="E73" s="279" t="s">
        <v>139</v>
      </c>
    </row>
    <row r="74" spans="1:5" s="34" customFormat="1" ht="12" customHeight="1" thickBot="1">
      <c r="A74" s="30">
        <v>1</v>
      </c>
      <c r="B74" s="31">
        <v>2</v>
      </c>
      <c r="C74" s="31">
        <v>3</v>
      </c>
      <c r="D74" s="31">
        <v>4</v>
      </c>
      <c r="E74" s="32">
        <v>5</v>
      </c>
    </row>
    <row r="75" spans="1:5" ht="12" customHeight="1" thickBot="1">
      <c r="A75" s="23" t="s">
        <v>300</v>
      </c>
      <c r="B75" s="29" t="s">
        <v>454</v>
      </c>
      <c r="C75" s="289">
        <f>+C76+C77+C78+C79+C80</f>
        <v>14953</v>
      </c>
      <c r="D75" s="289">
        <f>+D76+D77+D78+D79+D80</f>
        <v>15449</v>
      </c>
      <c r="E75" s="156">
        <f>+E76+E77+E78+E79+E80</f>
        <v>14558</v>
      </c>
    </row>
    <row r="76" spans="1:5" ht="12" customHeight="1">
      <c r="A76" s="18" t="s">
        <v>372</v>
      </c>
      <c r="B76" s="10" t="s">
        <v>330</v>
      </c>
      <c r="C76" s="292">
        <v>4445</v>
      </c>
      <c r="D76" s="292">
        <v>4445</v>
      </c>
      <c r="E76" s="158">
        <v>4065</v>
      </c>
    </row>
    <row r="77" spans="1:5" ht="12" customHeight="1">
      <c r="A77" s="14" t="s">
        <v>373</v>
      </c>
      <c r="B77" s="7" t="s">
        <v>455</v>
      </c>
      <c r="C77" s="291">
        <v>972</v>
      </c>
      <c r="D77" s="291">
        <v>972</v>
      </c>
      <c r="E77" s="159">
        <v>975</v>
      </c>
    </row>
    <row r="78" spans="1:5" ht="12" customHeight="1">
      <c r="A78" s="14" t="s">
        <v>374</v>
      </c>
      <c r="B78" s="7" t="s">
        <v>392</v>
      </c>
      <c r="C78" s="297">
        <v>6643</v>
      </c>
      <c r="D78" s="297">
        <v>7459</v>
      </c>
      <c r="E78" s="164">
        <v>6792</v>
      </c>
    </row>
    <row r="79" spans="1:5" ht="12" customHeight="1">
      <c r="A79" s="14" t="s">
        <v>375</v>
      </c>
      <c r="B79" s="11" t="s">
        <v>456</v>
      </c>
      <c r="C79" s="297">
        <v>1852</v>
      </c>
      <c r="D79" s="297">
        <v>1562</v>
      </c>
      <c r="E79" s="164">
        <v>1503</v>
      </c>
    </row>
    <row r="80" spans="1:5" ht="12" customHeight="1">
      <c r="A80" s="14" t="s">
        <v>383</v>
      </c>
      <c r="B80" s="20" t="s">
        <v>457</v>
      </c>
      <c r="C80" s="297">
        <v>1041</v>
      </c>
      <c r="D80" s="297">
        <v>1011</v>
      </c>
      <c r="E80" s="164">
        <v>1223</v>
      </c>
    </row>
    <row r="81" spans="1:5" ht="12" customHeight="1">
      <c r="A81" s="14" t="s">
        <v>376</v>
      </c>
      <c r="B81" s="7" t="s">
        <v>475</v>
      </c>
      <c r="C81" s="297"/>
      <c r="D81" s="297"/>
      <c r="E81" s="164"/>
    </row>
    <row r="82" spans="1:5" ht="12" customHeight="1">
      <c r="A82" s="14" t="s">
        <v>377</v>
      </c>
      <c r="B82" s="76" t="s">
        <v>476</v>
      </c>
      <c r="C82" s="297"/>
      <c r="D82" s="297"/>
      <c r="E82" s="164"/>
    </row>
    <row r="83" spans="1:5" ht="12" customHeight="1">
      <c r="A83" s="14" t="s">
        <v>384</v>
      </c>
      <c r="B83" s="76" t="s">
        <v>40</v>
      </c>
      <c r="C83" s="297">
        <v>906</v>
      </c>
      <c r="D83" s="297">
        <v>871</v>
      </c>
      <c r="E83" s="164">
        <v>969</v>
      </c>
    </row>
    <row r="84" spans="1:5" ht="12" customHeight="1">
      <c r="A84" s="14" t="s">
        <v>385</v>
      </c>
      <c r="B84" s="77" t="s">
        <v>477</v>
      </c>
      <c r="C84" s="297">
        <v>135</v>
      </c>
      <c r="D84" s="297">
        <v>140</v>
      </c>
      <c r="E84" s="164">
        <v>254</v>
      </c>
    </row>
    <row r="85" spans="1:5" ht="12" customHeight="1">
      <c r="A85" s="13" t="s">
        <v>386</v>
      </c>
      <c r="B85" s="78" t="s">
        <v>478</v>
      </c>
      <c r="C85" s="297"/>
      <c r="D85" s="297"/>
      <c r="E85" s="164"/>
    </row>
    <row r="86" spans="1:5" ht="12" customHeight="1">
      <c r="A86" s="14" t="s">
        <v>387</v>
      </c>
      <c r="B86" s="78" t="s">
        <v>479</v>
      </c>
      <c r="C86" s="297"/>
      <c r="D86" s="297"/>
      <c r="E86" s="164"/>
    </row>
    <row r="87" spans="1:5" ht="12" customHeight="1" thickBot="1">
      <c r="A87" s="19" t="s">
        <v>389</v>
      </c>
      <c r="B87" s="79" t="s">
        <v>480</v>
      </c>
      <c r="C87" s="313"/>
      <c r="D87" s="313"/>
      <c r="E87" s="173"/>
    </row>
    <row r="88" spans="1:5" ht="12" customHeight="1" thickBot="1">
      <c r="A88" s="21" t="s">
        <v>301</v>
      </c>
      <c r="B88" s="28" t="s">
        <v>61</v>
      </c>
      <c r="C88" s="290">
        <f>+C89+C90+C91</f>
        <v>0</v>
      </c>
      <c r="D88" s="290">
        <f>+D89+D90+D91</f>
        <v>8008</v>
      </c>
      <c r="E88" s="157">
        <f>+E89+E90+E91</f>
        <v>8008</v>
      </c>
    </row>
    <row r="89" spans="1:5" ht="12" customHeight="1">
      <c r="A89" s="16" t="s">
        <v>378</v>
      </c>
      <c r="B89" s="7" t="s">
        <v>41</v>
      </c>
      <c r="C89" s="296"/>
      <c r="D89" s="296">
        <v>8008</v>
      </c>
      <c r="E89" s="163">
        <v>8008</v>
      </c>
    </row>
    <row r="90" spans="1:5" ht="12" customHeight="1">
      <c r="A90" s="16" t="s">
        <v>379</v>
      </c>
      <c r="B90" s="12" t="s">
        <v>459</v>
      </c>
      <c r="C90" s="291"/>
      <c r="D90" s="291"/>
      <c r="E90" s="159"/>
    </row>
    <row r="91" spans="1:5" ht="12" customHeight="1">
      <c r="A91" s="16" t="s">
        <v>380</v>
      </c>
      <c r="B91" s="139" t="s">
        <v>62</v>
      </c>
      <c r="C91" s="291"/>
      <c r="D91" s="291"/>
      <c r="E91" s="159"/>
    </row>
    <row r="92" spans="1:5" ht="12" customHeight="1">
      <c r="A92" s="16" t="s">
        <v>381</v>
      </c>
      <c r="B92" s="139" t="s">
        <v>127</v>
      </c>
      <c r="C92" s="291"/>
      <c r="D92" s="291"/>
      <c r="E92" s="159"/>
    </row>
    <row r="93" spans="1:5" ht="12" customHeight="1">
      <c r="A93" s="16" t="s">
        <v>382</v>
      </c>
      <c r="B93" s="139" t="s">
        <v>63</v>
      </c>
      <c r="C93" s="291"/>
      <c r="D93" s="291"/>
      <c r="E93" s="159"/>
    </row>
    <row r="94" spans="1:5">
      <c r="A94" s="16" t="s">
        <v>388</v>
      </c>
      <c r="B94" s="139" t="s">
        <v>64</v>
      </c>
      <c r="C94" s="291"/>
      <c r="D94" s="291"/>
      <c r="E94" s="159"/>
    </row>
    <row r="95" spans="1:5" ht="12" customHeight="1">
      <c r="A95" s="16" t="s">
        <v>390</v>
      </c>
      <c r="B95" s="260" t="s">
        <v>44</v>
      </c>
      <c r="C95" s="291"/>
      <c r="D95" s="291"/>
      <c r="E95" s="159"/>
    </row>
    <row r="96" spans="1:5" ht="12" customHeight="1">
      <c r="A96" s="16" t="s">
        <v>460</v>
      </c>
      <c r="B96" s="260" t="s">
        <v>45</v>
      </c>
      <c r="C96" s="291"/>
      <c r="D96" s="291"/>
      <c r="E96" s="159"/>
    </row>
    <row r="97" spans="1:5" ht="21.75" customHeight="1">
      <c r="A97" s="16" t="s">
        <v>461</v>
      </c>
      <c r="B97" s="260" t="s">
        <v>43</v>
      </c>
      <c r="C97" s="291"/>
      <c r="D97" s="291"/>
      <c r="E97" s="159"/>
    </row>
    <row r="98" spans="1:5" ht="24" customHeight="1" thickBot="1">
      <c r="A98" s="13" t="s">
        <v>462</v>
      </c>
      <c r="B98" s="261" t="s">
        <v>149</v>
      </c>
      <c r="C98" s="297"/>
      <c r="D98" s="297"/>
      <c r="E98" s="164"/>
    </row>
    <row r="99" spans="1:5" ht="12" customHeight="1" thickBot="1">
      <c r="A99" s="21" t="s">
        <v>302</v>
      </c>
      <c r="B99" s="66" t="s">
        <v>65</v>
      </c>
      <c r="C99" s="290">
        <f>+C100+C101</f>
        <v>10344</v>
      </c>
      <c r="D99" s="290">
        <f>+D100+D101</f>
        <v>4755</v>
      </c>
      <c r="E99" s="157">
        <f>+E100+E101</f>
        <v>0</v>
      </c>
    </row>
    <row r="100" spans="1:5" ht="12" customHeight="1">
      <c r="A100" s="16" t="s">
        <v>353</v>
      </c>
      <c r="B100" s="9" t="s">
        <v>342</v>
      </c>
      <c r="C100" s="296">
        <v>10344</v>
      </c>
      <c r="D100" s="296">
        <v>4755</v>
      </c>
      <c r="E100" s="163"/>
    </row>
    <row r="101" spans="1:5" ht="12" customHeight="1" thickBot="1">
      <c r="A101" s="17" t="s">
        <v>354</v>
      </c>
      <c r="B101" s="12" t="s">
        <v>343</v>
      </c>
      <c r="C101" s="297"/>
      <c r="D101" s="297"/>
      <c r="E101" s="164"/>
    </row>
    <row r="102" spans="1:5" s="137" customFormat="1" ht="12" customHeight="1" thickBot="1">
      <c r="A102" s="143" t="s">
        <v>303</v>
      </c>
      <c r="B102" s="138" t="s">
        <v>46</v>
      </c>
      <c r="C102" s="314"/>
      <c r="D102" s="314"/>
      <c r="E102" s="315"/>
    </row>
    <row r="103" spans="1:5" ht="12" customHeight="1" thickBot="1">
      <c r="A103" s="135" t="s">
        <v>304</v>
      </c>
      <c r="B103" s="136" t="s">
        <v>406</v>
      </c>
      <c r="C103" s="289">
        <f>+C75+C88+C99+C102</f>
        <v>25297</v>
      </c>
      <c r="D103" s="289">
        <f>+D75+D88+D99+D102</f>
        <v>28212</v>
      </c>
      <c r="E103" s="156">
        <f>+E75+E88+E99+E102</f>
        <v>22566</v>
      </c>
    </row>
    <row r="104" spans="1:5" ht="12" customHeight="1" thickBot="1">
      <c r="A104" s="143" t="s">
        <v>305</v>
      </c>
      <c r="B104" s="138" t="s">
        <v>128</v>
      </c>
      <c r="C104" s="290">
        <f>+C105+C113</f>
        <v>0</v>
      </c>
      <c r="D104" s="290">
        <f>+D105+D113</f>
        <v>0</v>
      </c>
      <c r="E104" s="157">
        <f>+E105+E113</f>
        <v>0</v>
      </c>
    </row>
    <row r="105" spans="1:5" ht="12" customHeight="1" thickBot="1">
      <c r="A105" s="150" t="s">
        <v>360</v>
      </c>
      <c r="B105" s="262" t="s">
        <v>254</v>
      </c>
      <c r="C105" s="290">
        <f>+C106+C107+C108+C109+C110+C111+C112</f>
        <v>0</v>
      </c>
      <c r="D105" s="290">
        <f>+D106+D107+D108+D109+D110+D111+D112</f>
        <v>0</v>
      </c>
      <c r="E105" s="157">
        <f>+E106+E107+E108+E109+E110+E111+E112</f>
        <v>0</v>
      </c>
    </row>
    <row r="106" spans="1:5" ht="12" customHeight="1">
      <c r="A106" s="151" t="s">
        <v>362</v>
      </c>
      <c r="B106" s="152" t="s">
        <v>47</v>
      </c>
      <c r="C106" s="291"/>
      <c r="D106" s="291"/>
      <c r="E106" s="159"/>
    </row>
    <row r="107" spans="1:5" ht="12" customHeight="1">
      <c r="A107" s="144" t="s">
        <v>363</v>
      </c>
      <c r="B107" s="139" t="s">
        <v>48</v>
      </c>
      <c r="C107" s="291"/>
      <c r="D107" s="291"/>
      <c r="E107" s="159"/>
    </row>
    <row r="108" spans="1:5" ht="12" customHeight="1">
      <c r="A108" s="144" t="s">
        <v>364</v>
      </c>
      <c r="B108" s="139" t="s">
        <v>49</v>
      </c>
      <c r="C108" s="291"/>
      <c r="D108" s="291"/>
      <c r="E108" s="159"/>
    </row>
    <row r="109" spans="1:5" ht="12" customHeight="1">
      <c r="A109" s="144" t="s">
        <v>365</v>
      </c>
      <c r="B109" s="139" t="s">
        <v>50</v>
      </c>
      <c r="C109" s="291"/>
      <c r="D109" s="291"/>
      <c r="E109" s="159"/>
    </row>
    <row r="110" spans="1:5" ht="12" customHeight="1">
      <c r="A110" s="144" t="s">
        <v>445</v>
      </c>
      <c r="B110" s="139" t="s">
        <v>51</v>
      </c>
      <c r="C110" s="291"/>
      <c r="D110" s="291"/>
      <c r="E110" s="159"/>
    </row>
    <row r="111" spans="1:5" ht="12" customHeight="1">
      <c r="A111" s="144" t="s">
        <v>463</v>
      </c>
      <c r="B111" s="139" t="s">
        <v>52</v>
      </c>
      <c r="C111" s="291"/>
      <c r="D111" s="291"/>
      <c r="E111" s="159"/>
    </row>
    <row r="112" spans="1:5" ht="12" customHeight="1" thickBot="1">
      <c r="A112" s="153" t="s">
        <v>464</v>
      </c>
      <c r="B112" s="154" t="s">
        <v>53</v>
      </c>
      <c r="C112" s="291"/>
      <c r="D112" s="291"/>
      <c r="E112" s="159"/>
    </row>
    <row r="113" spans="1:9" ht="12" customHeight="1" thickBot="1">
      <c r="A113" s="150" t="s">
        <v>361</v>
      </c>
      <c r="B113" s="262" t="s">
        <v>255</v>
      </c>
      <c r="C113" s="290">
        <f>+C114+C115+C116+C117+C118+C119+C120+C121</f>
        <v>0</v>
      </c>
      <c r="D113" s="290">
        <f>+D114+D115+D116+D117+D118+D119+D120+D121</f>
        <v>0</v>
      </c>
      <c r="E113" s="157">
        <f>+E114+E115+E116+E117+E118+E119+E120+E121</f>
        <v>0</v>
      </c>
    </row>
    <row r="114" spans="1:9" ht="12" customHeight="1">
      <c r="A114" s="151" t="s">
        <v>368</v>
      </c>
      <c r="B114" s="152" t="s">
        <v>47</v>
      </c>
      <c r="C114" s="291"/>
      <c r="D114" s="291"/>
      <c r="E114" s="159"/>
    </row>
    <row r="115" spans="1:9" ht="12" customHeight="1">
      <c r="A115" s="144" t="s">
        <v>369</v>
      </c>
      <c r="B115" s="139" t="s">
        <v>54</v>
      </c>
      <c r="C115" s="291"/>
      <c r="D115" s="291"/>
      <c r="E115" s="159"/>
    </row>
    <row r="116" spans="1:9" ht="12" customHeight="1">
      <c r="A116" s="144" t="s">
        <v>370</v>
      </c>
      <c r="B116" s="139" t="s">
        <v>49</v>
      </c>
      <c r="C116" s="291"/>
      <c r="D116" s="291"/>
      <c r="E116" s="159"/>
    </row>
    <row r="117" spans="1:9" ht="12" customHeight="1">
      <c r="A117" s="144" t="s">
        <v>371</v>
      </c>
      <c r="B117" s="139" t="s">
        <v>50</v>
      </c>
      <c r="C117" s="291"/>
      <c r="D117" s="291"/>
      <c r="E117" s="159"/>
    </row>
    <row r="118" spans="1:9" ht="12" customHeight="1">
      <c r="A118" s="144" t="s">
        <v>446</v>
      </c>
      <c r="B118" s="139" t="s">
        <v>51</v>
      </c>
      <c r="C118" s="291"/>
      <c r="D118" s="291"/>
      <c r="E118" s="159"/>
    </row>
    <row r="119" spans="1:9" ht="12" customHeight="1">
      <c r="A119" s="144" t="s">
        <v>465</v>
      </c>
      <c r="B119" s="139" t="s">
        <v>55</v>
      </c>
      <c r="C119" s="291"/>
      <c r="D119" s="291"/>
      <c r="E119" s="159"/>
    </row>
    <row r="120" spans="1:9" ht="12" customHeight="1">
      <c r="A120" s="144" t="s">
        <v>466</v>
      </c>
      <c r="B120" s="139" t="s">
        <v>53</v>
      </c>
      <c r="C120" s="291"/>
      <c r="D120" s="291"/>
      <c r="E120" s="159"/>
    </row>
    <row r="121" spans="1:9" ht="12" customHeight="1" thickBot="1">
      <c r="A121" s="153" t="s">
        <v>467</v>
      </c>
      <c r="B121" s="154" t="s">
        <v>129</v>
      </c>
      <c r="C121" s="291"/>
      <c r="D121" s="291"/>
      <c r="E121" s="159"/>
    </row>
    <row r="122" spans="1:9" ht="12" customHeight="1" thickBot="1">
      <c r="A122" s="143" t="s">
        <v>306</v>
      </c>
      <c r="B122" s="258" t="s">
        <v>56</v>
      </c>
      <c r="C122" s="316">
        <f>+C103+C104</f>
        <v>25297</v>
      </c>
      <c r="D122" s="316">
        <f>+D103+D104</f>
        <v>28212</v>
      </c>
      <c r="E122" s="174">
        <f>+E103+E104</f>
        <v>22566</v>
      </c>
    </row>
    <row r="123" spans="1:9" ht="15" customHeight="1" thickBot="1">
      <c r="A123" s="143" t="s">
        <v>307</v>
      </c>
      <c r="B123" s="258" t="s">
        <v>57</v>
      </c>
      <c r="C123" s="317"/>
      <c r="D123" s="317"/>
      <c r="E123" s="175">
        <v>108</v>
      </c>
      <c r="F123" s="35"/>
      <c r="G123" s="67"/>
      <c r="H123" s="67"/>
      <c r="I123" s="67"/>
    </row>
    <row r="124" spans="1:9" s="1" customFormat="1" ht="12.95" customHeight="1" thickBot="1">
      <c r="A124" s="155" t="s">
        <v>308</v>
      </c>
      <c r="B124" s="259" t="s">
        <v>58</v>
      </c>
      <c r="C124" s="309">
        <f>+C122+C123</f>
        <v>25297</v>
      </c>
      <c r="D124" s="309">
        <f>+D122+D123</f>
        <v>28212</v>
      </c>
      <c r="E124" s="168">
        <f>+E122+E123</f>
        <v>22674</v>
      </c>
    </row>
    <row r="125" spans="1:9" ht="7.5" customHeight="1">
      <c r="A125" s="263"/>
      <c r="B125" s="263"/>
      <c r="C125" s="264"/>
      <c r="D125" s="264"/>
      <c r="E125" s="264"/>
    </row>
    <row r="126" spans="1:9">
      <c r="A126" s="277" t="s">
        <v>409</v>
      </c>
      <c r="B126" s="277"/>
      <c r="C126" s="277"/>
      <c r="D126" s="277"/>
      <c r="E126" s="277"/>
    </row>
    <row r="127" spans="1:9" ht="15" customHeight="1" thickBot="1">
      <c r="A127" s="275" t="s">
        <v>403</v>
      </c>
      <c r="B127" s="275"/>
      <c r="C127" s="177"/>
      <c r="D127" s="177"/>
      <c r="E127" s="177" t="s">
        <v>59</v>
      </c>
    </row>
    <row r="128" spans="1:9" ht="24.75" customHeight="1" thickBot="1">
      <c r="A128" s="21">
        <v>1</v>
      </c>
      <c r="B128" s="28" t="s">
        <v>474</v>
      </c>
      <c r="C128" s="176">
        <f>+C52-C103</f>
        <v>-11057</v>
      </c>
      <c r="D128" s="176">
        <f>+D52-D103</f>
        <v>-12588</v>
      </c>
      <c r="E128" s="157">
        <f>+E52-E103</f>
        <v>-7915</v>
      </c>
    </row>
    <row r="129" spans="1:5" ht="7.5" customHeight="1">
      <c r="A129" s="263"/>
      <c r="B129" s="263"/>
      <c r="C129" s="264"/>
      <c r="D129" s="264"/>
      <c r="E129" s="264"/>
    </row>
    <row r="131" spans="1:5" ht="12.75" customHeight="1"/>
    <row r="132" spans="1:5" ht="13.5" customHeight="1"/>
    <row r="133" spans="1:5" ht="13.5" customHeight="1"/>
    <row r="134" spans="1:5" ht="13.5" customHeight="1"/>
    <row r="135" spans="1:5" ht="7.5" customHeight="1"/>
    <row r="137" spans="1:5" ht="12.75" customHeight="1"/>
    <row r="138" spans="1:5" ht="12.75" customHeight="1"/>
    <row r="139" spans="1:5" ht="12.75" customHeight="1"/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</sheetData>
  <mergeCells count="8">
    <mergeCell ref="A1:E1"/>
    <mergeCell ref="A70:E70"/>
    <mergeCell ref="A72:A73"/>
    <mergeCell ref="B72:B73"/>
    <mergeCell ref="C72:E72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BAKONYSÁG KÖZSÉG Önkormányzat
2013. ÉVI ZÁRSZÁMADÁSÁNAK PÉNZÜGYI MÉRLEGE&amp;10
&amp;R&amp;"Times New Roman CE,Félkövér dőlt"&amp;11 1.1. melléklet az 5/2014. (V. 12.) önkormányzati rendelethez</oddHeader>
  </headerFooter>
  <rowBreaks count="1" manualBreakCount="1">
    <brk id="6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4"/>
  <sheetViews>
    <sheetView view="pageLayout" zoomScaleNormal="120" zoomScaleSheetLayoutView="130" workbookViewId="0">
      <selection activeCell="B8" sqref="B8"/>
    </sheetView>
  </sheetViews>
  <sheetFormatPr defaultRowHeight="15.75"/>
  <cols>
    <col min="1" max="1" width="9.5" style="265" customWidth="1"/>
    <col min="2" max="2" width="60.83203125" style="265" customWidth="1"/>
    <col min="3" max="5" width="15.83203125" style="266" customWidth="1"/>
    <col min="6" max="16384" width="9.33203125" style="33"/>
  </cols>
  <sheetData>
    <row r="1" spans="1:5" ht="15.95" customHeight="1">
      <c r="A1" s="448" t="s">
        <v>297</v>
      </c>
      <c r="B1" s="448"/>
      <c r="C1" s="448"/>
      <c r="D1" s="448"/>
      <c r="E1" s="448"/>
    </row>
    <row r="2" spans="1:5" ht="15.95" customHeight="1" thickBot="1">
      <c r="A2" s="275" t="s">
        <v>401</v>
      </c>
      <c r="B2" s="275"/>
      <c r="C2" s="177"/>
      <c r="D2" s="177"/>
      <c r="E2" s="177" t="s">
        <v>59</v>
      </c>
    </row>
    <row r="3" spans="1:5" ht="38.1" customHeight="1">
      <c r="A3" s="449" t="s">
        <v>351</v>
      </c>
      <c r="B3" s="451" t="s">
        <v>299</v>
      </c>
      <c r="C3" s="453" t="s">
        <v>256</v>
      </c>
      <c r="D3" s="453"/>
      <c r="E3" s="454"/>
    </row>
    <row r="4" spans="1:5" s="34" customFormat="1" ht="12" customHeight="1" thickBot="1">
      <c r="A4" s="450"/>
      <c r="B4" s="452"/>
      <c r="C4" s="278" t="s">
        <v>137</v>
      </c>
      <c r="D4" s="278" t="s">
        <v>138</v>
      </c>
      <c r="E4" s="279" t="s">
        <v>139</v>
      </c>
    </row>
    <row r="5" spans="1:5" s="1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2">
        <v>5</v>
      </c>
    </row>
    <row r="6" spans="1:5" s="1" customFormat="1" ht="12" customHeight="1" thickBot="1">
      <c r="A6" s="23" t="s">
        <v>300</v>
      </c>
      <c r="B6" s="22" t="s">
        <v>415</v>
      </c>
      <c r="C6" s="289">
        <f>+C7+C12+C21</f>
        <v>2082</v>
      </c>
      <c r="D6" s="289">
        <f>+D7+D12+D21</f>
        <v>2082</v>
      </c>
      <c r="E6" s="156">
        <f>+E7+E12+E21</f>
        <v>1063</v>
      </c>
    </row>
    <row r="7" spans="1:5" s="1" customFormat="1" ht="12" customHeight="1" thickBot="1">
      <c r="A7" s="21" t="s">
        <v>301</v>
      </c>
      <c r="B7" s="138" t="s">
        <v>121</v>
      </c>
      <c r="C7" s="290">
        <f>+C8+C9+C10+C11</f>
        <v>72</v>
      </c>
      <c r="D7" s="290">
        <f>+D8+D9+D10+D11</f>
        <v>72</v>
      </c>
      <c r="E7" s="157">
        <f>+E8+E9+E10+E11</f>
        <v>26</v>
      </c>
    </row>
    <row r="8" spans="1:5" s="1" customFormat="1" ht="12" customHeight="1">
      <c r="A8" s="14" t="s">
        <v>378</v>
      </c>
      <c r="B8" s="252" t="s">
        <v>339</v>
      </c>
      <c r="C8" s="291"/>
      <c r="D8" s="291"/>
      <c r="E8" s="159"/>
    </row>
    <row r="9" spans="1:5" s="1" customFormat="1" ht="12" customHeight="1">
      <c r="A9" s="14" t="s">
        <v>379</v>
      </c>
      <c r="B9" s="152" t="s">
        <v>352</v>
      </c>
      <c r="C9" s="291"/>
      <c r="D9" s="291"/>
      <c r="E9" s="159"/>
    </row>
    <row r="10" spans="1:5" s="1" customFormat="1" ht="12" customHeight="1">
      <c r="A10" s="14" t="s">
        <v>380</v>
      </c>
      <c r="B10" s="152" t="s">
        <v>416</v>
      </c>
      <c r="C10" s="291">
        <v>72</v>
      </c>
      <c r="D10" s="291">
        <v>72</v>
      </c>
      <c r="E10" s="159">
        <v>26</v>
      </c>
    </row>
    <row r="11" spans="1:5" s="1" customFormat="1" ht="12" customHeight="1" thickBot="1">
      <c r="A11" s="14" t="s">
        <v>381</v>
      </c>
      <c r="B11" s="253" t="s">
        <v>417</v>
      </c>
      <c r="C11" s="291"/>
      <c r="D11" s="291"/>
      <c r="E11" s="159"/>
    </row>
    <row r="12" spans="1:5" s="1" customFormat="1" ht="12" customHeight="1" thickBot="1">
      <c r="A12" s="21" t="s">
        <v>302</v>
      </c>
      <c r="B12" s="22" t="s">
        <v>418</v>
      </c>
      <c r="C12" s="290">
        <f>+C13+C14+C15+C16+C17+C18+C19+C20</f>
        <v>10</v>
      </c>
      <c r="D12" s="290">
        <f>+D13+D14+D15+D16+D17+D18+D19+D20</f>
        <v>10</v>
      </c>
      <c r="E12" s="157">
        <f>+E13+E14+E15+E16+E17+E18+E19+E20</f>
        <v>39</v>
      </c>
    </row>
    <row r="13" spans="1:5" s="1" customFormat="1" ht="12" customHeight="1">
      <c r="A13" s="18" t="s">
        <v>353</v>
      </c>
      <c r="B13" s="10" t="s">
        <v>423</v>
      </c>
      <c r="C13" s="292"/>
      <c r="D13" s="292"/>
      <c r="E13" s="158"/>
    </row>
    <row r="14" spans="1:5" s="1" customFormat="1" ht="12" customHeight="1">
      <c r="A14" s="14" t="s">
        <v>354</v>
      </c>
      <c r="B14" s="7" t="s">
        <v>424</v>
      </c>
      <c r="C14" s="291">
        <v>10</v>
      </c>
      <c r="D14" s="291">
        <v>10</v>
      </c>
      <c r="E14" s="159">
        <v>7</v>
      </c>
    </row>
    <row r="15" spans="1:5" s="1" customFormat="1" ht="12" customHeight="1">
      <c r="A15" s="14" t="s">
        <v>355</v>
      </c>
      <c r="B15" s="7" t="s">
        <v>425</v>
      </c>
      <c r="C15" s="291"/>
      <c r="D15" s="291"/>
      <c r="E15" s="159"/>
    </row>
    <row r="16" spans="1:5" s="1" customFormat="1" ht="12" customHeight="1">
      <c r="A16" s="14" t="s">
        <v>356</v>
      </c>
      <c r="B16" s="7" t="s">
        <v>426</v>
      </c>
      <c r="C16" s="291"/>
      <c r="D16" s="291"/>
      <c r="E16" s="159"/>
    </row>
    <row r="17" spans="1:5" s="1" customFormat="1" ht="12" customHeight="1">
      <c r="A17" s="13" t="s">
        <v>419</v>
      </c>
      <c r="B17" s="6" t="s">
        <v>427</v>
      </c>
      <c r="C17" s="293"/>
      <c r="D17" s="293"/>
      <c r="E17" s="160"/>
    </row>
    <row r="18" spans="1:5" s="1" customFormat="1" ht="12" customHeight="1">
      <c r="A18" s="14" t="s">
        <v>420</v>
      </c>
      <c r="B18" s="7" t="s">
        <v>5</v>
      </c>
      <c r="C18" s="291"/>
      <c r="D18" s="291"/>
      <c r="E18" s="159"/>
    </row>
    <row r="19" spans="1:5" s="1" customFormat="1" ht="12" customHeight="1">
      <c r="A19" s="14" t="s">
        <v>421</v>
      </c>
      <c r="B19" s="7" t="s">
        <v>428</v>
      </c>
      <c r="C19" s="291"/>
      <c r="D19" s="291"/>
      <c r="E19" s="159"/>
    </row>
    <row r="20" spans="1:5" s="1" customFormat="1" ht="12" customHeight="1" thickBot="1">
      <c r="A20" s="15" t="s">
        <v>422</v>
      </c>
      <c r="B20" s="8" t="s">
        <v>429</v>
      </c>
      <c r="C20" s="294"/>
      <c r="D20" s="294"/>
      <c r="E20" s="161">
        <v>32</v>
      </c>
    </row>
    <row r="21" spans="1:5" s="1" customFormat="1" ht="12" customHeight="1" thickBot="1">
      <c r="A21" s="21" t="s">
        <v>430</v>
      </c>
      <c r="B21" s="22" t="s">
        <v>6</v>
      </c>
      <c r="C21" s="295">
        <v>2000</v>
      </c>
      <c r="D21" s="295">
        <v>2000</v>
      </c>
      <c r="E21" s="162">
        <v>998</v>
      </c>
    </row>
    <row r="22" spans="1:5" s="1" customFormat="1" ht="12" customHeight="1" thickBot="1">
      <c r="A22" s="21" t="s">
        <v>304</v>
      </c>
      <c r="B22" s="22" t="s">
        <v>432</v>
      </c>
      <c r="C22" s="290">
        <f>+C23+C24+C25+C26+C27+C28+C29+C30</f>
        <v>7259</v>
      </c>
      <c r="D22" s="290">
        <f>+D23+D24+D25+D26+D27+D28+D29+D30</f>
        <v>7669</v>
      </c>
      <c r="E22" s="157">
        <f>+E23+E24+E25+E26+E27+E28+E29+E30</f>
        <v>7849</v>
      </c>
    </row>
    <row r="23" spans="1:5" s="1" customFormat="1" ht="12" customHeight="1">
      <c r="A23" s="16" t="s">
        <v>357</v>
      </c>
      <c r="B23" s="9" t="s">
        <v>438</v>
      </c>
      <c r="C23" s="296">
        <v>6003</v>
      </c>
      <c r="D23" s="296">
        <v>5976</v>
      </c>
      <c r="E23" s="163">
        <v>5976</v>
      </c>
    </row>
    <row r="24" spans="1:5" s="1" customFormat="1" ht="12" customHeight="1">
      <c r="A24" s="14" t="s">
        <v>358</v>
      </c>
      <c r="B24" s="7" t="s">
        <v>439</v>
      </c>
      <c r="C24" s="291">
        <v>1256</v>
      </c>
      <c r="D24" s="291">
        <v>996</v>
      </c>
      <c r="E24" s="159">
        <v>996</v>
      </c>
    </row>
    <row r="25" spans="1:5" s="1" customFormat="1" ht="12" customHeight="1">
      <c r="A25" s="14" t="s">
        <v>359</v>
      </c>
      <c r="B25" s="7" t="s">
        <v>440</v>
      </c>
      <c r="C25" s="291"/>
      <c r="D25" s="291">
        <v>136</v>
      </c>
      <c r="E25" s="159">
        <v>136</v>
      </c>
    </row>
    <row r="26" spans="1:5" s="1" customFormat="1" ht="12" customHeight="1">
      <c r="A26" s="17" t="s">
        <v>433</v>
      </c>
      <c r="B26" s="7" t="s">
        <v>209</v>
      </c>
      <c r="C26" s="297"/>
      <c r="D26" s="297"/>
      <c r="E26" s="164">
        <v>180</v>
      </c>
    </row>
    <row r="27" spans="1:5" s="1" customFormat="1" ht="12" customHeight="1">
      <c r="A27" s="17" t="s">
        <v>434</v>
      </c>
      <c r="B27" s="7" t="s">
        <v>441</v>
      </c>
      <c r="C27" s="297"/>
      <c r="D27" s="297"/>
      <c r="E27" s="164"/>
    </row>
    <row r="28" spans="1:5" s="1" customFormat="1" ht="12" customHeight="1">
      <c r="A28" s="14" t="s">
        <v>435</v>
      </c>
      <c r="B28" s="7" t="s">
        <v>442</v>
      </c>
      <c r="C28" s="291"/>
      <c r="D28" s="291"/>
      <c r="E28" s="159"/>
    </row>
    <row r="29" spans="1:5" s="1" customFormat="1" ht="12" customHeight="1">
      <c r="A29" s="14" t="s">
        <v>436</v>
      </c>
      <c r="B29" s="7" t="s">
        <v>7</v>
      </c>
      <c r="C29" s="298"/>
      <c r="D29" s="298"/>
      <c r="E29" s="165"/>
    </row>
    <row r="30" spans="1:5" s="1" customFormat="1" ht="12" customHeight="1" thickBot="1">
      <c r="A30" s="14" t="s">
        <v>437</v>
      </c>
      <c r="B30" s="12" t="s">
        <v>444</v>
      </c>
      <c r="C30" s="298"/>
      <c r="D30" s="298">
        <v>561</v>
      </c>
      <c r="E30" s="165">
        <v>561</v>
      </c>
    </row>
    <row r="31" spans="1:5" s="1" customFormat="1" ht="12" customHeight="1" thickBot="1">
      <c r="A31" s="131" t="s">
        <v>305</v>
      </c>
      <c r="B31" s="22" t="s">
        <v>122</v>
      </c>
      <c r="C31" s="290">
        <f>+C32+C38</f>
        <v>100</v>
      </c>
      <c r="D31" s="290">
        <f>+D32+D38</f>
        <v>0</v>
      </c>
      <c r="E31" s="157">
        <f>+E32+E38</f>
        <v>53</v>
      </c>
    </row>
    <row r="32" spans="1:5" s="1" customFormat="1" ht="12" customHeight="1">
      <c r="A32" s="132" t="s">
        <v>360</v>
      </c>
      <c r="B32" s="254" t="s">
        <v>123</v>
      </c>
      <c r="C32" s="299">
        <v>100</v>
      </c>
      <c r="D32" s="299"/>
      <c r="E32" s="169">
        <v>8</v>
      </c>
    </row>
    <row r="33" spans="1:5" s="1" customFormat="1" ht="12" customHeight="1">
      <c r="A33" s="133" t="s">
        <v>362</v>
      </c>
      <c r="B33" s="139" t="s">
        <v>8</v>
      </c>
      <c r="C33" s="298"/>
      <c r="D33" s="298"/>
      <c r="E33" s="165">
        <v>8</v>
      </c>
    </row>
    <row r="34" spans="1:5" s="1" customFormat="1" ht="12" customHeight="1">
      <c r="A34" s="133" t="s">
        <v>363</v>
      </c>
      <c r="B34" s="139" t="s">
        <v>9</v>
      </c>
      <c r="C34" s="298"/>
      <c r="D34" s="298"/>
      <c r="E34" s="165"/>
    </row>
    <row r="35" spans="1:5" s="1" customFormat="1" ht="12" customHeight="1">
      <c r="A35" s="133" t="s">
        <v>364</v>
      </c>
      <c r="B35" s="139" t="s">
        <v>10</v>
      </c>
      <c r="C35" s="298"/>
      <c r="D35" s="298"/>
      <c r="E35" s="165"/>
    </row>
    <row r="36" spans="1:5" s="1" customFormat="1" ht="12" customHeight="1">
      <c r="A36" s="133" t="s">
        <v>365</v>
      </c>
      <c r="B36" s="139" t="s">
        <v>11</v>
      </c>
      <c r="C36" s="298"/>
      <c r="D36" s="298"/>
      <c r="E36" s="165"/>
    </row>
    <row r="37" spans="1:5" s="1" customFormat="1" ht="12" customHeight="1">
      <c r="A37" s="133" t="s">
        <v>445</v>
      </c>
      <c r="B37" s="139" t="s">
        <v>124</v>
      </c>
      <c r="C37" s="298">
        <v>100</v>
      </c>
      <c r="D37" s="298"/>
      <c r="E37" s="165"/>
    </row>
    <row r="38" spans="1:5" s="1" customFormat="1" ht="12" customHeight="1">
      <c r="A38" s="133" t="s">
        <v>361</v>
      </c>
      <c r="B38" s="140" t="s">
        <v>125</v>
      </c>
      <c r="C38" s="300"/>
      <c r="D38" s="300"/>
      <c r="E38" s="170">
        <v>45</v>
      </c>
    </row>
    <row r="39" spans="1:5" s="1" customFormat="1" ht="12" customHeight="1">
      <c r="A39" s="133" t="s">
        <v>368</v>
      </c>
      <c r="B39" s="139" t="s">
        <v>8</v>
      </c>
      <c r="C39" s="298"/>
      <c r="D39" s="298"/>
      <c r="E39" s="165"/>
    </row>
    <row r="40" spans="1:5" s="1" customFormat="1" ht="12" customHeight="1">
      <c r="A40" s="133" t="s">
        <v>369</v>
      </c>
      <c r="B40" s="139" t="s">
        <v>9</v>
      </c>
      <c r="C40" s="298"/>
      <c r="D40" s="298"/>
      <c r="E40" s="165"/>
    </row>
    <row r="41" spans="1:5" s="1" customFormat="1" ht="12" customHeight="1">
      <c r="A41" s="133" t="s">
        <v>370</v>
      </c>
      <c r="B41" s="139" t="s">
        <v>10</v>
      </c>
      <c r="C41" s="298"/>
      <c r="D41" s="298"/>
      <c r="E41" s="165"/>
    </row>
    <row r="42" spans="1:5" s="1" customFormat="1" ht="12" customHeight="1">
      <c r="A42" s="133" t="s">
        <v>371</v>
      </c>
      <c r="B42" s="141" t="s">
        <v>11</v>
      </c>
      <c r="C42" s="298"/>
      <c r="D42" s="298"/>
      <c r="E42" s="165"/>
    </row>
    <row r="43" spans="1:5" s="1" customFormat="1" ht="12" customHeight="1" thickBot="1">
      <c r="A43" s="134" t="s">
        <v>446</v>
      </c>
      <c r="B43" s="142" t="s">
        <v>126</v>
      </c>
      <c r="C43" s="301"/>
      <c r="D43" s="301"/>
      <c r="E43" s="302">
        <v>45</v>
      </c>
    </row>
    <row r="44" spans="1:5" s="1" customFormat="1" ht="12" customHeight="1" thickBot="1">
      <c r="A44" s="21" t="s">
        <v>447</v>
      </c>
      <c r="B44" s="255" t="s">
        <v>12</v>
      </c>
      <c r="C44" s="290">
        <f>+C45+C46</f>
        <v>0</v>
      </c>
      <c r="D44" s="290">
        <f>+D45+D46</f>
        <v>0</v>
      </c>
      <c r="E44" s="157">
        <f>+E45+E46</f>
        <v>160</v>
      </c>
    </row>
    <row r="45" spans="1:5" s="1" customFormat="1" ht="12" customHeight="1">
      <c r="A45" s="16" t="s">
        <v>366</v>
      </c>
      <c r="B45" s="152" t="s">
        <v>13</v>
      </c>
      <c r="C45" s="296"/>
      <c r="D45" s="296"/>
      <c r="E45" s="163">
        <v>100</v>
      </c>
    </row>
    <row r="46" spans="1:5" s="1" customFormat="1" ht="12" customHeight="1" thickBot="1">
      <c r="A46" s="13" t="s">
        <v>367</v>
      </c>
      <c r="B46" s="147" t="s">
        <v>17</v>
      </c>
      <c r="C46" s="293"/>
      <c r="D46" s="293"/>
      <c r="E46" s="160">
        <v>60</v>
      </c>
    </row>
    <row r="47" spans="1:5" s="1" customFormat="1" ht="12" customHeight="1" thickBot="1">
      <c r="A47" s="21" t="s">
        <v>307</v>
      </c>
      <c r="B47" s="255" t="s">
        <v>16</v>
      </c>
      <c r="C47" s="290">
        <f>+C48+C49+C50</f>
        <v>0</v>
      </c>
      <c r="D47" s="290">
        <f>+D48+D49+D50</f>
        <v>0</v>
      </c>
      <c r="E47" s="157">
        <f>+E48+E49+E50</f>
        <v>0</v>
      </c>
    </row>
    <row r="48" spans="1:5" s="1" customFormat="1" ht="12" customHeight="1">
      <c r="A48" s="16" t="s">
        <v>450</v>
      </c>
      <c r="B48" s="152" t="s">
        <v>448</v>
      </c>
      <c r="C48" s="303"/>
      <c r="D48" s="303"/>
      <c r="E48" s="304"/>
    </row>
    <row r="49" spans="1:5" s="1" customFormat="1" ht="12" customHeight="1">
      <c r="A49" s="14" t="s">
        <v>451</v>
      </c>
      <c r="B49" s="139" t="s">
        <v>449</v>
      </c>
      <c r="C49" s="298"/>
      <c r="D49" s="298"/>
      <c r="E49" s="165"/>
    </row>
    <row r="50" spans="1:5" s="1" customFormat="1" ht="17.25" customHeight="1" thickBot="1">
      <c r="A50" s="13" t="s">
        <v>60</v>
      </c>
      <c r="B50" s="147" t="s">
        <v>14</v>
      </c>
      <c r="C50" s="305"/>
      <c r="D50" s="305"/>
      <c r="E50" s="306"/>
    </row>
    <row r="51" spans="1:5" s="1" customFormat="1" ht="12" customHeight="1" thickBot="1">
      <c r="A51" s="21" t="s">
        <v>452</v>
      </c>
      <c r="B51" s="256" t="s">
        <v>15</v>
      </c>
      <c r="C51" s="307"/>
      <c r="D51" s="307"/>
      <c r="E51" s="166"/>
    </row>
    <row r="52" spans="1:5" s="1" customFormat="1" ht="12" customHeight="1" thickBot="1">
      <c r="A52" s="21" t="s">
        <v>309</v>
      </c>
      <c r="B52" s="25" t="s">
        <v>453</v>
      </c>
      <c r="C52" s="308">
        <f>+C7+C12+C21+C22+C31+C44+C47+C51</f>
        <v>9441</v>
      </c>
      <c r="D52" s="308">
        <f>+D7+D12+D21+D22+D31+D44+D47+D51</f>
        <v>9751</v>
      </c>
      <c r="E52" s="167">
        <f>+E7+E12+E21+E22+E31+E44+E47+E51</f>
        <v>9125</v>
      </c>
    </row>
    <row r="53" spans="1:5" s="1" customFormat="1" ht="12" customHeight="1" thickBot="1">
      <c r="A53" s="143" t="s">
        <v>310</v>
      </c>
      <c r="B53" s="138" t="s">
        <v>18</v>
      </c>
      <c r="C53" s="309">
        <f>+C54+C60</f>
        <v>0</v>
      </c>
      <c r="D53" s="309">
        <f>+D54+D60</f>
        <v>7306</v>
      </c>
      <c r="E53" s="168">
        <f>+E54+E60</f>
        <v>7915</v>
      </c>
    </row>
    <row r="54" spans="1:5" s="1" customFormat="1" ht="12" customHeight="1">
      <c r="A54" s="257" t="s">
        <v>394</v>
      </c>
      <c r="B54" s="254" t="s">
        <v>89</v>
      </c>
      <c r="C54" s="298">
        <f>+C55+C56+C57+C58+C59</f>
        <v>0</v>
      </c>
      <c r="D54" s="298">
        <f>+D55+D56+D57+D58+D59</f>
        <v>7306</v>
      </c>
      <c r="E54" s="165">
        <f>+E55+E56+E57+E58+E59</f>
        <v>7915</v>
      </c>
    </row>
    <row r="55" spans="1:5" s="1" customFormat="1" ht="12" customHeight="1">
      <c r="A55" s="144" t="s">
        <v>30</v>
      </c>
      <c r="B55" s="139" t="s">
        <v>19</v>
      </c>
      <c r="C55" s="298"/>
      <c r="D55" s="298"/>
      <c r="E55" s="165">
        <v>609</v>
      </c>
    </row>
    <row r="56" spans="1:5" s="1" customFormat="1" ht="12" customHeight="1">
      <c r="A56" s="144" t="s">
        <v>31</v>
      </c>
      <c r="B56" s="139" t="s">
        <v>20</v>
      </c>
      <c r="C56" s="298"/>
      <c r="D56" s="298"/>
      <c r="E56" s="165"/>
    </row>
    <row r="57" spans="1:5" s="1" customFormat="1" ht="12" customHeight="1">
      <c r="A57" s="144" t="s">
        <v>32</v>
      </c>
      <c r="B57" s="139" t="s">
        <v>21</v>
      </c>
      <c r="C57" s="298"/>
      <c r="D57" s="298"/>
      <c r="E57" s="165"/>
    </row>
    <row r="58" spans="1:5" s="1" customFormat="1" ht="12" customHeight="1">
      <c r="A58" s="144" t="s">
        <v>33</v>
      </c>
      <c r="B58" s="139" t="s">
        <v>22</v>
      </c>
      <c r="C58" s="298"/>
      <c r="D58" s="298">
        <v>7306</v>
      </c>
      <c r="E58" s="165">
        <v>7306</v>
      </c>
    </row>
    <row r="59" spans="1:5" s="1" customFormat="1" ht="12" customHeight="1">
      <c r="A59" s="144" t="s">
        <v>34</v>
      </c>
      <c r="B59" s="139" t="s">
        <v>23</v>
      </c>
      <c r="C59" s="298"/>
      <c r="D59" s="298"/>
      <c r="E59" s="165"/>
    </row>
    <row r="60" spans="1:5" s="1" customFormat="1" ht="12" customHeight="1">
      <c r="A60" s="145" t="s">
        <v>395</v>
      </c>
      <c r="B60" s="140" t="s">
        <v>88</v>
      </c>
      <c r="C60" s="298">
        <f>+C61+C62+C63+C64+C65</f>
        <v>0</v>
      </c>
      <c r="D60" s="298">
        <f>+D61+D62+D63+D64+D65</f>
        <v>0</v>
      </c>
      <c r="E60" s="165">
        <f>+E61+E62+E63+E64+E65</f>
        <v>0</v>
      </c>
    </row>
    <row r="61" spans="1:5" s="1" customFormat="1" ht="12" customHeight="1">
      <c r="A61" s="144" t="s">
        <v>35</v>
      </c>
      <c r="B61" s="139" t="s">
        <v>24</v>
      </c>
      <c r="C61" s="298"/>
      <c r="D61" s="298"/>
      <c r="E61" s="165"/>
    </row>
    <row r="62" spans="1:5" s="1" customFormat="1" ht="12" customHeight="1">
      <c r="A62" s="144" t="s">
        <v>36</v>
      </c>
      <c r="B62" s="139" t="s">
        <v>25</v>
      </c>
      <c r="C62" s="298"/>
      <c r="D62" s="298"/>
      <c r="E62" s="165"/>
    </row>
    <row r="63" spans="1:5" s="1" customFormat="1" ht="12" customHeight="1">
      <c r="A63" s="144" t="s">
        <v>37</v>
      </c>
      <c r="B63" s="139" t="s">
        <v>26</v>
      </c>
      <c r="C63" s="298"/>
      <c r="D63" s="298"/>
      <c r="E63" s="165"/>
    </row>
    <row r="64" spans="1:5" s="1" customFormat="1" ht="12" customHeight="1">
      <c r="A64" s="144" t="s">
        <v>38</v>
      </c>
      <c r="B64" s="139" t="s">
        <v>27</v>
      </c>
      <c r="C64" s="298"/>
      <c r="D64" s="298"/>
      <c r="E64" s="165"/>
    </row>
    <row r="65" spans="1:5" s="1" customFormat="1" ht="12" customHeight="1" thickBot="1">
      <c r="A65" s="146" t="s">
        <v>39</v>
      </c>
      <c r="B65" s="147" t="s">
        <v>28</v>
      </c>
      <c r="C65" s="298"/>
      <c r="D65" s="298"/>
      <c r="E65" s="165"/>
    </row>
    <row r="66" spans="1:5" s="1" customFormat="1" ht="13.5" customHeight="1" thickBot="1">
      <c r="A66" s="148" t="s">
        <v>311</v>
      </c>
      <c r="B66" s="258" t="s">
        <v>86</v>
      </c>
      <c r="C66" s="309">
        <f>+C52+C53</f>
        <v>9441</v>
      </c>
      <c r="D66" s="309">
        <f>+D52+D53</f>
        <v>17057</v>
      </c>
      <c r="E66" s="168">
        <f>+E52+E53</f>
        <v>17040</v>
      </c>
    </row>
    <row r="67" spans="1:5" s="1" customFormat="1" ht="12" customHeight="1" thickBot="1">
      <c r="A67" s="149" t="s">
        <v>312</v>
      </c>
      <c r="B67" s="259" t="s">
        <v>29</v>
      </c>
      <c r="C67" s="311"/>
      <c r="D67" s="311"/>
      <c r="E67" s="178">
        <v>53</v>
      </c>
    </row>
    <row r="68" spans="1:5" s="1" customFormat="1" ht="12.95" customHeight="1" thickBot="1">
      <c r="A68" s="148" t="s">
        <v>313</v>
      </c>
      <c r="B68" s="258" t="s">
        <v>87</v>
      </c>
      <c r="C68" s="312">
        <f>+C66+C67</f>
        <v>9441</v>
      </c>
      <c r="D68" s="312">
        <f>+D66+D67</f>
        <v>17057</v>
      </c>
      <c r="E68" s="179">
        <f>+E66+E67</f>
        <v>17093</v>
      </c>
    </row>
    <row r="69" spans="1:5" ht="16.5" customHeight="1">
      <c r="A69" s="4"/>
      <c r="B69" s="5"/>
      <c r="C69" s="172"/>
      <c r="D69" s="172"/>
      <c r="E69" s="172"/>
    </row>
    <row r="70" spans="1:5" s="180" customFormat="1" ht="16.5" customHeight="1">
      <c r="A70" s="448" t="s">
        <v>329</v>
      </c>
      <c r="B70" s="448"/>
      <c r="C70" s="448"/>
      <c r="D70" s="448"/>
      <c r="E70" s="448"/>
    </row>
    <row r="71" spans="1:5" ht="38.1" customHeight="1" thickBot="1">
      <c r="A71" s="276" t="s">
        <v>402</v>
      </c>
      <c r="B71" s="276"/>
      <c r="C71" s="75"/>
      <c r="D71" s="75"/>
      <c r="E71" s="75" t="s">
        <v>59</v>
      </c>
    </row>
    <row r="72" spans="1:5" s="34" customFormat="1" ht="12" customHeight="1">
      <c r="A72" s="449" t="s">
        <v>351</v>
      </c>
      <c r="B72" s="451" t="s">
        <v>136</v>
      </c>
      <c r="C72" s="453" t="s">
        <v>256</v>
      </c>
      <c r="D72" s="453"/>
      <c r="E72" s="454"/>
    </row>
    <row r="73" spans="1:5" ht="12" customHeight="1" thickBot="1">
      <c r="A73" s="450"/>
      <c r="B73" s="452"/>
      <c r="C73" s="278" t="s">
        <v>137</v>
      </c>
      <c r="D73" s="278" t="s">
        <v>138</v>
      </c>
      <c r="E73" s="279" t="s">
        <v>139</v>
      </c>
    </row>
    <row r="74" spans="1:5" ht="12" customHeight="1" thickBot="1">
      <c r="A74" s="30">
        <v>1</v>
      </c>
      <c r="B74" s="31">
        <v>2</v>
      </c>
      <c r="C74" s="31">
        <v>3</v>
      </c>
      <c r="D74" s="31">
        <v>4</v>
      </c>
      <c r="E74" s="32">
        <v>5</v>
      </c>
    </row>
    <row r="75" spans="1:5" ht="12" customHeight="1" thickBot="1">
      <c r="A75" s="23" t="s">
        <v>300</v>
      </c>
      <c r="B75" s="29" t="s">
        <v>454</v>
      </c>
      <c r="C75" s="289">
        <f>+C76+C77+C78+C79+C80</f>
        <v>8060</v>
      </c>
      <c r="D75" s="289">
        <f>+D76+D77+D78+D79+D80</f>
        <v>7992</v>
      </c>
      <c r="E75" s="156">
        <f>+E76+E77+E78+E79+E80</f>
        <v>7670</v>
      </c>
    </row>
    <row r="76" spans="1:5" ht="12" customHeight="1">
      <c r="A76" s="18" t="s">
        <v>372</v>
      </c>
      <c r="B76" s="10" t="s">
        <v>330</v>
      </c>
      <c r="C76" s="292">
        <v>1578</v>
      </c>
      <c r="D76" s="292">
        <v>1578</v>
      </c>
      <c r="E76" s="158">
        <v>1590</v>
      </c>
    </row>
    <row r="77" spans="1:5" ht="12" customHeight="1">
      <c r="A77" s="14" t="s">
        <v>373</v>
      </c>
      <c r="B77" s="7" t="s">
        <v>455</v>
      </c>
      <c r="C77" s="291">
        <v>426</v>
      </c>
      <c r="D77" s="291">
        <v>426</v>
      </c>
      <c r="E77" s="159">
        <v>430</v>
      </c>
    </row>
    <row r="78" spans="1:5" ht="12" customHeight="1">
      <c r="A78" s="14" t="s">
        <v>374</v>
      </c>
      <c r="B78" s="7" t="s">
        <v>392</v>
      </c>
      <c r="C78" s="297">
        <v>3754</v>
      </c>
      <c r="D78" s="297">
        <v>4011</v>
      </c>
      <c r="E78" s="164">
        <v>3485</v>
      </c>
    </row>
    <row r="79" spans="1:5" ht="12" customHeight="1">
      <c r="A79" s="14" t="s">
        <v>375</v>
      </c>
      <c r="B79" s="11" t="s">
        <v>456</v>
      </c>
      <c r="C79" s="297">
        <v>1396</v>
      </c>
      <c r="D79" s="297">
        <v>1106</v>
      </c>
      <c r="E79" s="164">
        <v>1097</v>
      </c>
    </row>
    <row r="80" spans="1:5" ht="12" customHeight="1">
      <c r="A80" s="14" t="s">
        <v>383</v>
      </c>
      <c r="B80" s="20" t="s">
        <v>457</v>
      </c>
      <c r="C80" s="297">
        <v>906</v>
      </c>
      <c r="D80" s="297">
        <v>871</v>
      </c>
      <c r="E80" s="164">
        <v>1068</v>
      </c>
    </row>
    <row r="81" spans="1:5" ht="12" customHeight="1">
      <c r="A81" s="14" t="s">
        <v>376</v>
      </c>
      <c r="B81" s="7" t="s">
        <v>475</v>
      </c>
      <c r="C81" s="297"/>
      <c r="D81" s="297"/>
      <c r="E81" s="164"/>
    </row>
    <row r="82" spans="1:5" ht="12" customHeight="1">
      <c r="A82" s="14" t="s">
        <v>377</v>
      </c>
      <c r="B82" s="76" t="s">
        <v>476</v>
      </c>
      <c r="C82" s="297"/>
      <c r="D82" s="297"/>
      <c r="E82" s="164"/>
    </row>
    <row r="83" spans="1:5" ht="12" customHeight="1">
      <c r="A83" s="14" t="s">
        <v>384</v>
      </c>
      <c r="B83" s="76" t="s">
        <v>40</v>
      </c>
      <c r="C83" s="297">
        <v>906</v>
      </c>
      <c r="D83" s="297">
        <v>871</v>
      </c>
      <c r="E83" s="164">
        <v>871</v>
      </c>
    </row>
    <row r="84" spans="1:5" ht="12" customHeight="1">
      <c r="A84" s="14" t="s">
        <v>385</v>
      </c>
      <c r="B84" s="77" t="s">
        <v>477</v>
      </c>
      <c r="C84" s="297"/>
      <c r="D84" s="297"/>
      <c r="E84" s="164">
        <v>99</v>
      </c>
    </row>
    <row r="85" spans="1:5" ht="12" customHeight="1">
      <c r="A85" s="13" t="s">
        <v>386</v>
      </c>
      <c r="B85" s="78" t="s">
        <v>478</v>
      </c>
      <c r="C85" s="297"/>
      <c r="D85" s="297"/>
      <c r="E85" s="164"/>
    </row>
    <row r="86" spans="1:5" ht="12" customHeight="1">
      <c r="A86" s="14" t="s">
        <v>387</v>
      </c>
      <c r="B86" s="78" t="s">
        <v>479</v>
      </c>
      <c r="C86" s="297"/>
      <c r="D86" s="297"/>
      <c r="E86" s="164"/>
    </row>
    <row r="87" spans="1:5" ht="12" customHeight="1" thickBot="1">
      <c r="A87" s="19" t="s">
        <v>389</v>
      </c>
      <c r="B87" s="79" t="s">
        <v>480</v>
      </c>
      <c r="C87" s="313"/>
      <c r="D87" s="313"/>
      <c r="E87" s="173"/>
    </row>
    <row r="88" spans="1:5" ht="12" customHeight="1" thickBot="1">
      <c r="A88" s="21" t="s">
        <v>301</v>
      </c>
      <c r="B88" s="28" t="s">
        <v>61</v>
      </c>
      <c r="C88" s="290">
        <f>+C89+C90+C91</f>
        <v>0</v>
      </c>
      <c r="D88" s="290">
        <f>+D89+D90+D91</f>
        <v>479</v>
      </c>
      <c r="E88" s="157">
        <f>+E89+E90+E91</f>
        <v>478</v>
      </c>
    </row>
    <row r="89" spans="1:5" ht="12" customHeight="1">
      <c r="A89" s="16" t="s">
        <v>378</v>
      </c>
      <c r="B89" s="7" t="s">
        <v>41</v>
      </c>
      <c r="C89" s="296"/>
      <c r="D89" s="296">
        <v>479</v>
      </c>
      <c r="E89" s="163">
        <v>478</v>
      </c>
    </row>
    <row r="90" spans="1:5" ht="12" customHeight="1">
      <c r="A90" s="16" t="s">
        <v>379</v>
      </c>
      <c r="B90" s="12" t="s">
        <v>459</v>
      </c>
      <c r="C90" s="291"/>
      <c r="D90" s="291"/>
      <c r="E90" s="159"/>
    </row>
    <row r="91" spans="1:5" ht="12" customHeight="1">
      <c r="A91" s="16" t="s">
        <v>380</v>
      </c>
      <c r="B91" s="139" t="s">
        <v>62</v>
      </c>
      <c r="C91" s="291"/>
      <c r="D91" s="291"/>
      <c r="E91" s="159"/>
    </row>
    <row r="92" spans="1:5" ht="22.5">
      <c r="A92" s="16" t="s">
        <v>381</v>
      </c>
      <c r="B92" s="139" t="s">
        <v>127</v>
      </c>
      <c r="C92" s="291"/>
      <c r="D92" s="291"/>
      <c r="E92" s="159"/>
    </row>
    <row r="93" spans="1:5" ht="12" customHeight="1">
      <c r="A93" s="16" t="s">
        <v>382</v>
      </c>
      <c r="B93" s="139" t="s">
        <v>63</v>
      </c>
      <c r="C93" s="291"/>
      <c r="D93" s="291"/>
      <c r="E93" s="159"/>
    </row>
    <row r="94" spans="1:5" ht="12" customHeight="1">
      <c r="A94" s="16" t="s">
        <v>388</v>
      </c>
      <c r="B94" s="139" t="s">
        <v>64</v>
      </c>
      <c r="C94" s="291"/>
      <c r="D94" s="291"/>
      <c r="E94" s="159"/>
    </row>
    <row r="95" spans="1:5" ht="12" customHeight="1">
      <c r="A95" s="16" t="s">
        <v>390</v>
      </c>
      <c r="B95" s="260" t="s">
        <v>44</v>
      </c>
      <c r="C95" s="291"/>
      <c r="D95" s="291"/>
      <c r="E95" s="159"/>
    </row>
    <row r="96" spans="1:5" ht="24" customHeight="1">
      <c r="A96" s="16" t="s">
        <v>460</v>
      </c>
      <c r="B96" s="260" t="s">
        <v>45</v>
      </c>
      <c r="C96" s="291"/>
      <c r="D96" s="291"/>
      <c r="E96" s="159"/>
    </row>
    <row r="97" spans="1:5" ht="21.75" customHeight="1">
      <c r="A97" s="16" t="s">
        <v>461</v>
      </c>
      <c r="B97" s="260" t="s">
        <v>43</v>
      </c>
      <c r="C97" s="291"/>
      <c r="D97" s="291"/>
      <c r="E97" s="159"/>
    </row>
    <row r="98" spans="1:5" ht="12" customHeight="1" thickBot="1">
      <c r="A98" s="13" t="s">
        <v>462</v>
      </c>
      <c r="B98" s="261" t="s">
        <v>149</v>
      </c>
      <c r="C98" s="297"/>
      <c r="D98" s="297"/>
      <c r="E98" s="164"/>
    </row>
    <row r="99" spans="1:5" ht="12" customHeight="1" thickBot="1">
      <c r="A99" s="21" t="s">
        <v>302</v>
      </c>
      <c r="B99" s="66" t="s">
        <v>65</v>
      </c>
      <c r="C99" s="290">
        <f>+C100+C101</f>
        <v>0</v>
      </c>
      <c r="D99" s="290">
        <f>+D100+D101</f>
        <v>0</v>
      </c>
      <c r="E99" s="157">
        <f>+E100+E101</f>
        <v>0</v>
      </c>
    </row>
    <row r="100" spans="1:5" s="137" customFormat="1" ht="12" customHeight="1">
      <c r="A100" s="16" t="s">
        <v>353</v>
      </c>
      <c r="B100" s="9" t="s">
        <v>342</v>
      </c>
      <c r="C100" s="296"/>
      <c r="D100" s="296"/>
      <c r="E100" s="163"/>
    </row>
    <row r="101" spans="1:5" ht="12" customHeight="1" thickBot="1">
      <c r="A101" s="17" t="s">
        <v>354</v>
      </c>
      <c r="B101" s="12" t="s">
        <v>343</v>
      </c>
      <c r="C101" s="297"/>
      <c r="D101" s="297"/>
      <c r="E101" s="164"/>
    </row>
    <row r="102" spans="1:5" ht="12" customHeight="1" thickBot="1">
      <c r="A102" s="143" t="s">
        <v>303</v>
      </c>
      <c r="B102" s="138" t="s">
        <v>46</v>
      </c>
      <c r="C102" s="314"/>
      <c r="D102" s="314"/>
      <c r="E102" s="315"/>
    </row>
    <row r="103" spans="1:5" ht="12" customHeight="1" thickBot="1">
      <c r="A103" s="135" t="s">
        <v>304</v>
      </c>
      <c r="B103" s="136" t="s">
        <v>406</v>
      </c>
      <c r="C103" s="289">
        <f>+C75+C88+C99+C102</f>
        <v>8060</v>
      </c>
      <c r="D103" s="289">
        <f>+D75+D88+D99+D102</f>
        <v>8471</v>
      </c>
      <c r="E103" s="156">
        <f>+E75+E88+E99+E102</f>
        <v>8148</v>
      </c>
    </row>
    <row r="104" spans="1:5" ht="12" customHeight="1" thickBot="1">
      <c r="A104" s="143" t="s">
        <v>305</v>
      </c>
      <c r="B104" s="138" t="s">
        <v>128</v>
      </c>
      <c r="C104" s="290">
        <f>+C105+C113</f>
        <v>0</v>
      </c>
      <c r="D104" s="290">
        <f>+D105+D113</f>
        <v>0</v>
      </c>
      <c r="E104" s="157">
        <f>+E105+E113</f>
        <v>0</v>
      </c>
    </row>
    <row r="105" spans="1:5" ht="12" customHeight="1" thickBot="1">
      <c r="A105" s="150" t="s">
        <v>360</v>
      </c>
      <c r="B105" s="262" t="s">
        <v>254</v>
      </c>
      <c r="C105" s="290">
        <f>+C106+C107+C108+C109+C110+C111+C112</f>
        <v>0</v>
      </c>
      <c r="D105" s="290">
        <f>+D106+D107+D108+D109+D110+D111+D112</f>
        <v>0</v>
      </c>
      <c r="E105" s="157">
        <f>+E106+E107+E108+E109+E110+E111+E112</f>
        <v>0</v>
      </c>
    </row>
    <row r="106" spans="1:5" ht="12" customHeight="1">
      <c r="A106" s="151" t="s">
        <v>362</v>
      </c>
      <c r="B106" s="152" t="s">
        <v>47</v>
      </c>
      <c r="C106" s="298"/>
      <c r="D106" s="298"/>
      <c r="E106" s="165"/>
    </row>
    <row r="107" spans="1:5" ht="12" customHeight="1">
      <c r="A107" s="144" t="s">
        <v>363</v>
      </c>
      <c r="B107" s="139" t="s">
        <v>48</v>
      </c>
      <c r="C107" s="298"/>
      <c r="D107" s="298"/>
      <c r="E107" s="165"/>
    </row>
    <row r="108" spans="1:5" ht="12" customHeight="1">
      <c r="A108" s="144" t="s">
        <v>364</v>
      </c>
      <c r="B108" s="139" t="s">
        <v>49</v>
      </c>
      <c r="C108" s="298"/>
      <c r="D108" s="298"/>
      <c r="E108" s="165"/>
    </row>
    <row r="109" spans="1:5" ht="12" customHeight="1">
      <c r="A109" s="144" t="s">
        <v>365</v>
      </c>
      <c r="B109" s="139" t="s">
        <v>50</v>
      </c>
      <c r="C109" s="298"/>
      <c r="D109" s="298"/>
      <c r="E109" s="165"/>
    </row>
    <row r="110" spans="1:5" ht="12" customHeight="1">
      <c r="A110" s="144" t="s">
        <v>445</v>
      </c>
      <c r="B110" s="139" t="s">
        <v>51</v>
      </c>
      <c r="C110" s="298"/>
      <c r="D110" s="298"/>
      <c r="E110" s="165"/>
    </row>
    <row r="111" spans="1:5" ht="12" customHeight="1">
      <c r="A111" s="144" t="s">
        <v>463</v>
      </c>
      <c r="B111" s="139" t="s">
        <v>52</v>
      </c>
      <c r="C111" s="298"/>
      <c r="D111" s="298"/>
      <c r="E111" s="165"/>
    </row>
    <row r="112" spans="1:5" ht="12" customHeight="1" thickBot="1">
      <c r="A112" s="153" t="s">
        <v>464</v>
      </c>
      <c r="B112" s="154" t="s">
        <v>53</v>
      </c>
      <c r="C112" s="298"/>
      <c r="D112" s="298"/>
      <c r="E112" s="165"/>
    </row>
    <row r="113" spans="1:9" ht="12" customHeight="1" thickBot="1">
      <c r="A113" s="150" t="s">
        <v>361</v>
      </c>
      <c r="B113" s="262" t="s">
        <v>255</v>
      </c>
      <c r="C113" s="290">
        <f>+C114+C115+C116+C117+C118+C119+C120+C121</f>
        <v>0</v>
      </c>
      <c r="D113" s="290">
        <f>+D114+D115+D116+D117+D118+D119+D120+D121</f>
        <v>0</v>
      </c>
      <c r="E113" s="157">
        <f>+E114+E115+E116+E117+E118+E119+E120+E121</f>
        <v>0</v>
      </c>
    </row>
    <row r="114" spans="1:9" ht="12" customHeight="1">
      <c r="A114" s="151" t="s">
        <v>368</v>
      </c>
      <c r="B114" s="152" t="s">
        <v>47</v>
      </c>
      <c r="C114" s="298"/>
      <c r="D114" s="298"/>
      <c r="E114" s="165"/>
    </row>
    <row r="115" spans="1:9" ht="12" customHeight="1">
      <c r="A115" s="144" t="s">
        <v>369</v>
      </c>
      <c r="B115" s="139" t="s">
        <v>54</v>
      </c>
      <c r="C115" s="298"/>
      <c r="D115" s="298"/>
      <c r="E115" s="165"/>
    </row>
    <row r="116" spans="1:9" ht="12" customHeight="1">
      <c r="A116" s="144" t="s">
        <v>370</v>
      </c>
      <c r="B116" s="139" t="s">
        <v>49</v>
      </c>
      <c r="C116" s="298"/>
      <c r="D116" s="298"/>
      <c r="E116" s="165"/>
    </row>
    <row r="117" spans="1:9" ht="12" customHeight="1">
      <c r="A117" s="144" t="s">
        <v>371</v>
      </c>
      <c r="B117" s="139" t="s">
        <v>50</v>
      </c>
      <c r="C117" s="298"/>
      <c r="D117" s="298"/>
      <c r="E117" s="165"/>
    </row>
    <row r="118" spans="1:9" ht="12" customHeight="1">
      <c r="A118" s="144" t="s">
        <v>446</v>
      </c>
      <c r="B118" s="139" t="s">
        <v>51</v>
      </c>
      <c r="C118" s="298"/>
      <c r="D118" s="298"/>
      <c r="E118" s="165"/>
    </row>
    <row r="119" spans="1:9" ht="12" customHeight="1">
      <c r="A119" s="144" t="s">
        <v>465</v>
      </c>
      <c r="B119" s="139" t="s">
        <v>55</v>
      </c>
      <c r="C119" s="298"/>
      <c r="D119" s="298"/>
      <c r="E119" s="165"/>
    </row>
    <row r="120" spans="1:9" ht="12" customHeight="1">
      <c r="A120" s="144" t="s">
        <v>466</v>
      </c>
      <c r="B120" s="139" t="s">
        <v>53</v>
      </c>
      <c r="C120" s="298"/>
      <c r="D120" s="298"/>
      <c r="E120" s="165"/>
    </row>
    <row r="121" spans="1:9" ht="15" customHeight="1" thickBot="1">
      <c r="A121" s="153" t="s">
        <v>467</v>
      </c>
      <c r="B121" s="154" t="s">
        <v>129</v>
      </c>
      <c r="C121" s="298"/>
      <c r="D121" s="298"/>
      <c r="E121" s="165"/>
      <c r="F121" s="35"/>
      <c r="G121" s="67"/>
      <c r="H121" s="67"/>
      <c r="I121" s="67"/>
    </row>
    <row r="122" spans="1:9" s="1" customFormat="1" ht="12.95" customHeight="1" thickBot="1">
      <c r="A122" s="143" t="s">
        <v>306</v>
      </c>
      <c r="B122" s="258" t="s">
        <v>56</v>
      </c>
      <c r="C122" s="316">
        <f>+C103+C104</f>
        <v>8060</v>
      </c>
      <c r="D122" s="316">
        <f>+D103+D104</f>
        <v>8471</v>
      </c>
      <c r="E122" s="174">
        <f>+E103+E104</f>
        <v>8148</v>
      </c>
    </row>
    <row r="123" spans="1:9" ht="13.5" customHeight="1" thickBot="1">
      <c r="A123" s="143" t="s">
        <v>307</v>
      </c>
      <c r="B123" s="258" t="s">
        <v>57</v>
      </c>
      <c r="C123" s="317"/>
      <c r="D123" s="317"/>
      <c r="E123" s="175">
        <v>108</v>
      </c>
    </row>
    <row r="124" spans="1:9" ht="16.5" thickBot="1">
      <c r="A124" s="155" t="s">
        <v>308</v>
      </c>
      <c r="B124" s="259" t="s">
        <v>58</v>
      </c>
      <c r="C124" s="309">
        <f>+C122+C123</f>
        <v>8060</v>
      </c>
      <c r="D124" s="309">
        <f>+D122+D123</f>
        <v>8471</v>
      </c>
      <c r="E124" s="168">
        <f>+E122+E123</f>
        <v>8256</v>
      </c>
    </row>
    <row r="125" spans="1:9" ht="15" customHeight="1">
      <c r="A125" s="263"/>
      <c r="B125" s="263"/>
      <c r="C125" s="264"/>
      <c r="D125" s="264"/>
      <c r="E125" s="264"/>
    </row>
    <row r="126" spans="1:9" ht="13.5" customHeight="1">
      <c r="A126" s="277" t="s">
        <v>409</v>
      </c>
      <c r="B126" s="277"/>
      <c r="C126" s="277"/>
      <c r="D126" s="277"/>
      <c r="E126" s="277"/>
    </row>
    <row r="127" spans="1:9" ht="15" customHeight="1" thickBot="1">
      <c r="A127" s="275" t="s">
        <v>403</v>
      </c>
      <c r="B127" s="275"/>
      <c r="C127" s="177"/>
      <c r="D127" s="177"/>
      <c r="E127" s="177" t="s">
        <v>59</v>
      </c>
    </row>
    <row r="128" spans="1:9" ht="21.75" thickBot="1">
      <c r="A128" s="21">
        <v>1</v>
      </c>
      <c r="B128" s="28" t="s">
        <v>474</v>
      </c>
      <c r="C128" s="176">
        <f>+C52-C103</f>
        <v>1381</v>
      </c>
      <c r="D128" s="176">
        <f>+D52-D103</f>
        <v>1280</v>
      </c>
      <c r="E128" s="157">
        <f>+E52-E103</f>
        <v>977</v>
      </c>
    </row>
    <row r="129" spans="1:5">
      <c r="A129" s="33"/>
      <c r="B129" s="33"/>
      <c r="C129" s="33"/>
      <c r="D129" s="33"/>
      <c r="E129" s="33"/>
    </row>
    <row r="130" spans="1:5">
      <c r="A130" s="33"/>
      <c r="B130" s="33"/>
      <c r="C130" s="33"/>
      <c r="D130" s="33"/>
      <c r="E130" s="33"/>
    </row>
    <row r="131" spans="1:5">
      <c r="A131" s="33"/>
      <c r="B131" s="33"/>
      <c r="C131" s="33"/>
      <c r="D131" s="33"/>
      <c r="E131" s="33"/>
    </row>
    <row r="132" spans="1:5">
      <c r="A132" s="33"/>
      <c r="B132" s="33"/>
      <c r="C132" s="33"/>
      <c r="D132" s="33"/>
      <c r="E132" s="33"/>
    </row>
    <row r="133" spans="1:5">
      <c r="A133" s="33"/>
      <c r="B133" s="33"/>
      <c r="C133" s="33"/>
      <c r="D133" s="33"/>
      <c r="E133" s="33"/>
    </row>
    <row r="134" spans="1:5">
      <c r="A134" s="33"/>
      <c r="B134" s="33"/>
      <c r="C134" s="33"/>
      <c r="D134" s="33"/>
      <c r="E134" s="33"/>
    </row>
    <row r="135" spans="1:5">
      <c r="A135" s="33"/>
      <c r="B135" s="33"/>
      <c r="C135" s="33"/>
      <c r="D135" s="33"/>
      <c r="E135" s="33"/>
    </row>
    <row r="136" spans="1:5">
      <c r="A136" s="33"/>
      <c r="B136" s="33"/>
      <c r="C136" s="33"/>
      <c r="D136" s="33"/>
      <c r="E136" s="33"/>
    </row>
    <row r="137" spans="1:5">
      <c r="A137" s="33"/>
      <c r="B137" s="33"/>
      <c r="C137" s="33"/>
      <c r="D137" s="33"/>
      <c r="E137" s="33"/>
    </row>
    <row r="138" spans="1:5">
      <c r="A138" s="33"/>
      <c r="B138" s="33"/>
      <c r="C138" s="33"/>
      <c r="D138" s="33"/>
      <c r="E138" s="33"/>
    </row>
    <row r="139" spans="1:5">
      <c r="A139" s="33"/>
      <c r="B139" s="33"/>
      <c r="C139" s="33"/>
      <c r="D139" s="33"/>
      <c r="E139" s="33"/>
    </row>
    <row r="140" spans="1:5">
      <c r="A140" s="33"/>
      <c r="B140" s="33"/>
      <c r="C140" s="33"/>
      <c r="D140" s="33"/>
      <c r="E140" s="33"/>
    </row>
    <row r="141" spans="1:5">
      <c r="A141" s="33"/>
      <c r="B141" s="33"/>
      <c r="C141" s="33"/>
      <c r="D141" s="33"/>
      <c r="E141" s="33"/>
    </row>
    <row r="142" spans="1:5">
      <c r="A142" s="33"/>
      <c r="B142" s="33"/>
      <c r="C142" s="33"/>
      <c r="D142" s="33"/>
      <c r="E142" s="33"/>
    </row>
    <row r="143" spans="1:5">
      <c r="A143" s="33"/>
      <c r="B143" s="33"/>
      <c r="C143" s="33"/>
      <c r="D143" s="33"/>
      <c r="E143" s="33"/>
    </row>
    <row r="144" spans="1:5">
      <c r="A144" s="33"/>
      <c r="B144" s="33"/>
      <c r="C144" s="33"/>
      <c r="D144" s="33"/>
      <c r="E144" s="33"/>
    </row>
  </sheetData>
  <mergeCells count="8">
    <mergeCell ref="A70:E70"/>
    <mergeCell ref="A72:A73"/>
    <mergeCell ref="B72:B73"/>
    <mergeCell ref="C72:E72"/>
    <mergeCell ref="A1:E1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1"/>
  <headerFooter alignWithMargins="0">
    <oddHeader>&amp;C&amp;"Times New Roman CE,Félkövér"&amp;12
BAKONYSÁG KÖZSÉG ÖNKORMÁNYZAT
2013. ÉVI ZÁRSZÁMADÁS
KÖTELEZŐ FELADATAINAK MÉRLEGE &amp;10
&amp;R&amp;"Times New Roman CE,Félkövér dőlt"&amp;11 1.2. melléklet az 5/2014. (V. 12.) önkormányzati rendelethez</oddHeader>
  </headerFooter>
  <rowBreaks count="1" manualBreakCount="1">
    <brk id="6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4"/>
  <sheetViews>
    <sheetView view="pageLayout" zoomScaleNormal="120" zoomScaleSheetLayoutView="130" workbookViewId="0">
      <selection activeCell="B9" sqref="B9"/>
    </sheetView>
  </sheetViews>
  <sheetFormatPr defaultRowHeight="15.75"/>
  <cols>
    <col min="1" max="1" width="9.5" style="265" customWidth="1"/>
    <col min="2" max="2" width="60.83203125" style="265" customWidth="1"/>
    <col min="3" max="5" width="15.83203125" style="266" customWidth="1"/>
    <col min="6" max="16384" width="9.33203125" style="33"/>
  </cols>
  <sheetData>
    <row r="1" spans="1:5" ht="15.95" customHeight="1">
      <c r="A1" s="448" t="s">
        <v>297</v>
      </c>
      <c r="B1" s="448"/>
      <c r="C1" s="448"/>
      <c r="D1" s="448"/>
      <c r="E1" s="448"/>
    </row>
    <row r="2" spans="1:5" ht="15.95" customHeight="1" thickBot="1">
      <c r="A2" s="275" t="s">
        <v>401</v>
      </c>
      <c r="B2" s="275"/>
      <c r="C2" s="177"/>
      <c r="D2" s="177"/>
      <c r="E2" s="177" t="s">
        <v>59</v>
      </c>
    </row>
    <row r="3" spans="1:5" ht="38.1" customHeight="1">
      <c r="A3" s="449" t="s">
        <v>351</v>
      </c>
      <c r="B3" s="451" t="s">
        <v>299</v>
      </c>
      <c r="C3" s="453" t="s">
        <v>256</v>
      </c>
      <c r="D3" s="453"/>
      <c r="E3" s="454"/>
    </row>
    <row r="4" spans="1:5" s="34" customFormat="1" ht="12" customHeight="1" thickBot="1">
      <c r="A4" s="450"/>
      <c r="B4" s="452"/>
      <c r="C4" s="278" t="s">
        <v>137</v>
      </c>
      <c r="D4" s="278" t="s">
        <v>138</v>
      </c>
      <c r="E4" s="279" t="s">
        <v>139</v>
      </c>
    </row>
    <row r="5" spans="1:5" s="1" customFormat="1" ht="12" customHeight="1" thickBot="1">
      <c r="A5" s="30">
        <v>1</v>
      </c>
      <c r="B5" s="31">
        <v>2</v>
      </c>
      <c r="C5" s="31">
        <v>3</v>
      </c>
      <c r="D5" s="31">
        <v>4</v>
      </c>
      <c r="E5" s="32">
        <v>5</v>
      </c>
    </row>
    <row r="6" spans="1:5" s="1" customFormat="1" ht="12" customHeight="1" thickBot="1">
      <c r="A6" s="23" t="s">
        <v>300</v>
      </c>
      <c r="B6" s="22" t="s">
        <v>415</v>
      </c>
      <c r="C6" s="289">
        <f>+C7+C12+C21</f>
        <v>1495</v>
      </c>
      <c r="D6" s="289">
        <f>+D7+D12+D21</f>
        <v>2689</v>
      </c>
      <c r="E6" s="156">
        <f>+E7+E12+E21</f>
        <v>2599</v>
      </c>
    </row>
    <row r="7" spans="1:5" s="1" customFormat="1" ht="12" customHeight="1" thickBot="1">
      <c r="A7" s="21" t="s">
        <v>301</v>
      </c>
      <c r="B7" s="138" t="s">
        <v>121</v>
      </c>
      <c r="C7" s="290">
        <f>+C8+C9+C10+C11</f>
        <v>600</v>
      </c>
      <c r="D7" s="290">
        <f>+D8+D9+D10+D11</f>
        <v>600</v>
      </c>
      <c r="E7" s="157">
        <f>+E8+E9+E10+E11</f>
        <v>543</v>
      </c>
    </row>
    <row r="8" spans="1:5" s="1" customFormat="1" ht="12" customHeight="1">
      <c r="A8" s="14" t="s">
        <v>378</v>
      </c>
      <c r="B8" s="252" t="s">
        <v>339</v>
      </c>
      <c r="C8" s="291">
        <v>600</v>
      </c>
      <c r="D8" s="291">
        <v>600</v>
      </c>
      <c r="E8" s="159">
        <v>543</v>
      </c>
    </row>
    <row r="9" spans="1:5" s="1" customFormat="1" ht="12" customHeight="1">
      <c r="A9" s="14" t="s">
        <v>379</v>
      </c>
      <c r="B9" s="152" t="s">
        <v>352</v>
      </c>
      <c r="C9" s="291"/>
      <c r="D9" s="291"/>
      <c r="E9" s="159"/>
    </row>
    <row r="10" spans="1:5" s="1" customFormat="1" ht="12" customHeight="1">
      <c r="A10" s="14" t="s">
        <v>380</v>
      </c>
      <c r="B10" s="152" t="s">
        <v>416</v>
      </c>
      <c r="C10" s="291"/>
      <c r="D10" s="291"/>
      <c r="E10" s="159"/>
    </row>
    <row r="11" spans="1:5" s="1" customFormat="1" ht="12" customHeight="1" thickBot="1">
      <c r="A11" s="14" t="s">
        <v>381</v>
      </c>
      <c r="B11" s="253" t="s">
        <v>417</v>
      </c>
      <c r="C11" s="291"/>
      <c r="D11" s="291"/>
      <c r="E11" s="159"/>
    </row>
    <row r="12" spans="1:5" s="1" customFormat="1" ht="12" customHeight="1" thickBot="1">
      <c r="A12" s="21" t="s">
        <v>302</v>
      </c>
      <c r="B12" s="22" t="s">
        <v>418</v>
      </c>
      <c r="C12" s="290">
        <f>+C13+C14+C15+C16+C17+C18+C19+C20</f>
        <v>895</v>
      </c>
      <c r="D12" s="290">
        <f>+D13+D14+D15+D16+D17+D18+D19+D20</f>
        <v>2089</v>
      </c>
      <c r="E12" s="157">
        <f>+E13+E14+E15+E16+E17+E18+E19+E20</f>
        <v>2056</v>
      </c>
    </row>
    <row r="13" spans="1:5" s="1" customFormat="1" ht="12" customHeight="1">
      <c r="A13" s="18" t="s">
        <v>353</v>
      </c>
      <c r="B13" s="10" t="s">
        <v>423</v>
      </c>
      <c r="C13" s="292"/>
      <c r="D13" s="292"/>
      <c r="E13" s="158"/>
    </row>
    <row r="14" spans="1:5" s="1" customFormat="1" ht="12" customHeight="1">
      <c r="A14" s="14" t="s">
        <v>354</v>
      </c>
      <c r="B14" s="7" t="s">
        <v>424</v>
      </c>
      <c r="C14" s="291"/>
      <c r="D14" s="291"/>
      <c r="E14" s="159"/>
    </row>
    <row r="15" spans="1:5" s="1" customFormat="1" ht="12" customHeight="1">
      <c r="A15" s="14" t="s">
        <v>355</v>
      </c>
      <c r="B15" s="7" t="s">
        <v>425</v>
      </c>
      <c r="C15" s="291">
        <v>65</v>
      </c>
      <c r="D15" s="291">
        <v>65</v>
      </c>
      <c r="E15" s="159">
        <v>88</v>
      </c>
    </row>
    <row r="16" spans="1:5" s="1" customFormat="1" ht="12" customHeight="1">
      <c r="A16" s="14" t="s">
        <v>356</v>
      </c>
      <c r="B16" s="7" t="s">
        <v>426</v>
      </c>
      <c r="C16" s="291">
        <v>828</v>
      </c>
      <c r="D16" s="291">
        <v>828</v>
      </c>
      <c r="E16" s="159">
        <v>772</v>
      </c>
    </row>
    <row r="17" spans="1:5" s="1" customFormat="1" ht="12" customHeight="1">
      <c r="A17" s="13" t="s">
        <v>419</v>
      </c>
      <c r="B17" s="6" t="s">
        <v>427</v>
      </c>
      <c r="C17" s="293"/>
      <c r="D17" s="293"/>
      <c r="E17" s="160"/>
    </row>
    <row r="18" spans="1:5" s="1" customFormat="1" ht="12" customHeight="1">
      <c r="A18" s="14" t="s">
        <v>420</v>
      </c>
      <c r="B18" s="7" t="s">
        <v>5</v>
      </c>
      <c r="C18" s="291"/>
      <c r="D18" s="291"/>
      <c r="E18" s="159"/>
    </row>
    <row r="19" spans="1:5" s="1" customFormat="1" ht="12" customHeight="1">
      <c r="A19" s="14" t="s">
        <v>421</v>
      </c>
      <c r="B19" s="7" t="s">
        <v>428</v>
      </c>
      <c r="C19" s="291">
        <v>2</v>
      </c>
      <c r="D19" s="291">
        <v>1196</v>
      </c>
      <c r="E19" s="159">
        <v>1196</v>
      </c>
    </row>
    <row r="20" spans="1:5" s="1" customFormat="1" ht="12" customHeight="1" thickBot="1">
      <c r="A20" s="15" t="s">
        <v>422</v>
      </c>
      <c r="B20" s="8" t="s">
        <v>429</v>
      </c>
      <c r="C20" s="294"/>
      <c r="D20" s="294"/>
      <c r="E20" s="161"/>
    </row>
    <row r="21" spans="1:5" s="1" customFormat="1" ht="12" customHeight="1" thickBot="1">
      <c r="A21" s="21" t="s">
        <v>430</v>
      </c>
      <c r="B21" s="22" t="s">
        <v>6</v>
      </c>
      <c r="C21" s="295"/>
      <c r="D21" s="295"/>
      <c r="E21" s="162"/>
    </row>
    <row r="22" spans="1:5" s="1" customFormat="1" ht="12" customHeight="1" thickBot="1">
      <c r="A22" s="21" t="s">
        <v>304</v>
      </c>
      <c r="B22" s="22" t="s">
        <v>432</v>
      </c>
      <c r="C22" s="290">
        <f>+C23+C24+C25+C26+C27+C28+C29+C30</f>
        <v>2231</v>
      </c>
      <c r="D22" s="290">
        <f>+D23+D24+D25+D26+D27+D28+D29+D30</f>
        <v>2122</v>
      </c>
      <c r="E22" s="157">
        <f>+E23+E24+E25+E26+E27+E28+E29+E30</f>
        <v>2122</v>
      </c>
    </row>
    <row r="23" spans="1:5" s="1" customFormat="1" ht="12" customHeight="1">
      <c r="A23" s="16" t="s">
        <v>357</v>
      </c>
      <c r="B23" s="9" t="s">
        <v>438</v>
      </c>
      <c r="C23" s="296">
        <v>2231</v>
      </c>
      <c r="D23" s="296">
        <v>2122</v>
      </c>
      <c r="E23" s="163">
        <v>2122</v>
      </c>
    </row>
    <row r="24" spans="1:5" s="1" customFormat="1" ht="12" customHeight="1">
      <c r="A24" s="14" t="s">
        <v>358</v>
      </c>
      <c r="B24" s="7" t="s">
        <v>439</v>
      </c>
      <c r="C24" s="291"/>
      <c r="D24" s="291"/>
      <c r="E24" s="159"/>
    </row>
    <row r="25" spans="1:5" s="1" customFormat="1" ht="12" customHeight="1">
      <c r="A25" s="14" t="s">
        <v>359</v>
      </c>
      <c r="B25" s="7" t="s">
        <v>440</v>
      </c>
      <c r="C25" s="291"/>
      <c r="D25" s="291"/>
      <c r="E25" s="159"/>
    </row>
    <row r="26" spans="1:5" s="1" customFormat="1" ht="12" customHeight="1">
      <c r="A26" s="17" t="s">
        <v>433</v>
      </c>
      <c r="B26" s="7" t="s">
        <v>209</v>
      </c>
      <c r="C26" s="297"/>
      <c r="D26" s="297"/>
      <c r="E26" s="164"/>
    </row>
    <row r="27" spans="1:5" s="1" customFormat="1" ht="12" customHeight="1">
      <c r="A27" s="17" t="s">
        <v>434</v>
      </c>
      <c r="B27" s="7" t="s">
        <v>441</v>
      </c>
      <c r="C27" s="297"/>
      <c r="D27" s="297"/>
      <c r="E27" s="164"/>
    </row>
    <row r="28" spans="1:5" s="1" customFormat="1" ht="12" customHeight="1">
      <c r="A28" s="14" t="s">
        <v>435</v>
      </c>
      <c r="B28" s="7" t="s">
        <v>442</v>
      </c>
      <c r="C28" s="291"/>
      <c r="D28" s="291"/>
      <c r="E28" s="159"/>
    </row>
    <row r="29" spans="1:5" s="1" customFormat="1" ht="12" customHeight="1">
      <c r="A29" s="14" t="s">
        <v>436</v>
      </c>
      <c r="B29" s="7" t="s">
        <v>7</v>
      </c>
      <c r="C29" s="298"/>
      <c r="D29" s="298"/>
      <c r="E29" s="165"/>
    </row>
    <row r="30" spans="1:5" s="1" customFormat="1" ht="12" customHeight="1" thickBot="1">
      <c r="A30" s="14" t="s">
        <v>437</v>
      </c>
      <c r="B30" s="12" t="s">
        <v>444</v>
      </c>
      <c r="C30" s="298"/>
      <c r="D30" s="298"/>
      <c r="E30" s="165"/>
    </row>
    <row r="31" spans="1:5" s="1" customFormat="1" ht="12" customHeight="1" thickBot="1">
      <c r="A31" s="131" t="s">
        <v>305</v>
      </c>
      <c r="B31" s="22" t="s">
        <v>122</v>
      </c>
      <c r="C31" s="290">
        <f>+C32+C38</f>
        <v>1073</v>
      </c>
      <c r="D31" s="290">
        <f>+D32+D38</f>
        <v>1062</v>
      </c>
      <c r="E31" s="157">
        <f>+E32+E38</f>
        <v>805</v>
      </c>
    </row>
    <row r="32" spans="1:5" s="1" customFormat="1" ht="12" customHeight="1">
      <c r="A32" s="132" t="s">
        <v>360</v>
      </c>
      <c r="B32" s="254" t="s">
        <v>123</v>
      </c>
      <c r="C32" s="299">
        <f>+C33+C34+C35+C36+C37</f>
        <v>1073</v>
      </c>
      <c r="D32" s="299">
        <f>+D33+D34+D35+D36+D37</f>
        <v>1062</v>
      </c>
      <c r="E32" s="169">
        <f>+E33+E34+E35+E36+E37</f>
        <v>805</v>
      </c>
    </row>
    <row r="33" spans="1:5" s="1" customFormat="1" ht="12" customHeight="1">
      <c r="A33" s="133" t="s">
        <v>362</v>
      </c>
      <c r="B33" s="139" t="s">
        <v>8</v>
      </c>
      <c r="C33" s="298"/>
      <c r="D33" s="298"/>
      <c r="E33" s="165"/>
    </row>
    <row r="34" spans="1:5" s="1" customFormat="1" ht="12" customHeight="1">
      <c r="A34" s="133" t="s">
        <v>363</v>
      </c>
      <c r="B34" s="139" t="s">
        <v>9</v>
      </c>
      <c r="C34" s="298"/>
      <c r="D34" s="298"/>
      <c r="E34" s="165"/>
    </row>
    <row r="35" spans="1:5" s="1" customFormat="1" ht="12" customHeight="1">
      <c r="A35" s="133" t="s">
        <v>364</v>
      </c>
      <c r="B35" s="139" t="s">
        <v>10</v>
      </c>
      <c r="C35" s="298"/>
      <c r="D35" s="298"/>
      <c r="E35" s="165"/>
    </row>
    <row r="36" spans="1:5" s="1" customFormat="1" ht="12" customHeight="1">
      <c r="A36" s="133" t="s">
        <v>365</v>
      </c>
      <c r="B36" s="139" t="s">
        <v>11</v>
      </c>
      <c r="C36" s="298"/>
      <c r="D36" s="298"/>
      <c r="E36" s="165"/>
    </row>
    <row r="37" spans="1:5" s="1" customFormat="1" ht="12" customHeight="1">
      <c r="A37" s="133" t="s">
        <v>445</v>
      </c>
      <c r="B37" s="139" t="s">
        <v>124</v>
      </c>
      <c r="C37" s="298">
        <v>1073</v>
      </c>
      <c r="D37" s="298">
        <v>1062</v>
      </c>
      <c r="E37" s="165">
        <v>805</v>
      </c>
    </row>
    <row r="38" spans="1:5" s="1" customFormat="1" ht="12" customHeight="1">
      <c r="A38" s="133" t="s">
        <v>361</v>
      </c>
      <c r="B38" s="140" t="s">
        <v>125</v>
      </c>
      <c r="C38" s="300">
        <f>+C39+C40+C41+C42+C43</f>
        <v>0</v>
      </c>
      <c r="D38" s="300">
        <f>+D39+D40+D41+D42+D43</f>
        <v>0</v>
      </c>
      <c r="E38" s="170">
        <f>+E39+E40+E41+E42+E43</f>
        <v>0</v>
      </c>
    </row>
    <row r="39" spans="1:5" s="1" customFormat="1" ht="12" customHeight="1">
      <c r="A39" s="133" t="s">
        <v>368</v>
      </c>
      <c r="B39" s="139" t="s">
        <v>8</v>
      </c>
      <c r="C39" s="298"/>
      <c r="D39" s="298"/>
      <c r="E39" s="165"/>
    </row>
    <row r="40" spans="1:5" s="1" customFormat="1" ht="12" customHeight="1">
      <c r="A40" s="133" t="s">
        <v>369</v>
      </c>
      <c r="B40" s="139" t="s">
        <v>9</v>
      </c>
      <c r="C40" s="298"/>
      <c r="D40" s="298"/>
      <c r="E40" s="165"/>
    </row>
    <row r="41" spans="1:5" s="1" customFormat="1" ht="12" customHeight="1">
      <c r="A41" s="133" t="s">
        <v>370</v>
      </c>
      <c r="B41" s="139" t="s">
        <v>10</v>
      </c>
      <c r="C41" s="298"/>
      <c r="D41" s="298"/>
      <c r="E41" s="165"/>
    </row>
    <row r="42" spans="1:5" s="1" customFormat="1" ht="12" customHeight="1">
      <c r="A42" s="133" t="s">
        <v>371</v>
      </c>
      <c r="B42" s="141" t="s">
        <v>11</v>
      </c>
      <c r="C42" s="298"/>
      <c r="D42" s="298"/>
      <c r="E42" s="165"/>
    </row>
    <row r="43" spans="1:5" s="1" customFormat="1" ht="12" customHeight="1" thickBot="1">
      <c r="A43" s="134" t="s">
        <v>446</v>
      </c>
      <c r="B43" s="142" t="s">
        <v>126</v>
      </c>
      <c r="C43" s="301"/>
      <c r="D43" s="301"/>
      <c r="E43" s="302"/>
    </row>
    <row r="44" spans="1:5" s="1" customFormat="1" ht="12" customHeight="1" thickBot="1">
      <c r="A44" s="21" t="s">
        <v>447</v>
      </c>
      <c r="B44" s="255" t="s">
        <v>12</v>
      </c>
      <c r="C44" s="290">
        <f>+C45+C46</f>
        <v>0</v>
      </c>
      <c r="D44" s="290">
        <f>+D45+D46</f>
        <v>0</v>
      </c>
      <c r="E44" s="157">
        <f>+E45+E46</f>
        <v>0</v>
      </c>
    </row>
    <row r="45" spans="1:5" s="1" customFormat="1" ht="12" customHeight="1">
      <c r="A45" s="16" t="s">
        <v>366</v>
      </c>
      <c r="B45" s="152" t="s">
        <v>13</v>
      </c>
      <c r="C45" s="296"/>
      <c r="D45" s="296"/>
      <c r="E45" s="163"/>
    </row>
    <row r="46" spans="1:5" s="1" customFormat="1" ht="12" customHeight="1" thickBot="1">
      <c r="A46" s="13" t="s">
        <v>367</v>
      </c>
      <c r="B46" s="147" t="s">
        <v>17</v>
      </c>
      <c r="C46" s="293"/>
      <c r="D46" s="293"/>
      <c r="E46" s="160"/>
    </row>
    <row r="47" spans="1:5" s="1" customFormat="1" ht="12" customHeight="1" thickBot="1">
      <c r="A47" s="21" t="s">
        <v>307</v>
      </c>
      <c r="B47" s="255" t="s">
        <v>16</v>
      </c>
      <c r="C47" s="290">
        <f>+C48+C49+C50</f>
        <v>0</v>
      </c>
      <c r="D47" s="290">
        <f>+D48+D49+D50</f>
        <v>0</v>
      </c>
      <c r="E47" s="157">
        <f>+E48+E49+E50</f>
        <v>0</v>
      </c>
    </row>
    <row r="48" spans="1:5" s="1" customFormat="1" ht="12" customHeight="1">
      <c r="A48" s="16" t="s">
        <v>450</v>
      </c>
      <c r="B48" s="152" t="s">
        <v>448</v>
      </c>
      <c r="C48" s="303"/>
      <c r="D48" s="303"/>
      <c r="E48" s="304"/>
    </row>
    <row r="49" spans="1:5" s="1" customFormat="1" ht="12" customHeight="1">
      <c r="A49" s="14" t="s">
        <v>451</v>
      </c>
      <c r="B49" s="139" t="s">
        <v>449</v>
      </c>
      <c r="C49" s="298"/>
      <c r="D49" s="298"/>
      <c r="E49" s="165"/>
    </row>
    <row r="50" spans="1:5" s="1" customFormat="1" ht="17.25" customHeight="1" thickBot="1">
      <c r="A50" s="13" t="s">
        <v>60</v>
      </c>
      <c r="B50" s="147" t="s">
        <v>14</v>
      </c>
      <c r="C50" s="305"/>
      <c r="D50" s="305"/>
      <c r="E50" s="306"/>
    </row>
    <row r="51" spans="1:5" s="1" customFormat="1" ht="12" customHeight="1" thickBot="1">
      <c r="A51" s="21" t="s">
        <v>452</v>
      </c>
      <c r="B51" s="256" t="s">
        <v>15</v>
      </c>
      <c r="C51" s="307"/>
      <c r="D51" s="307"/>
      <c r="E51" s="166"/>
    </row>
    <row r="52" spans="1:5" s="1" customFormat="1" ht="12" customHeight="1" thickBot="1">
      <c r="A52" s="21" t="s">
        <v>309</v>
      </c>
      <c r="B52" s="25" t="s">
        <v>453</v>
      </c>
      <c r="C52" s="308">
        <f>+C7+C12+C21+C22+C31+C44+C47+C51</f>
        <v>4799</v>
      </c>
      <c r="D52" s="308">
        <f>+D7+D12+D21+D22+D31+D44+D47+D51</f>
        <v>5873</v>
      </c>
      <c r="E52" s="167">
        <f>+E7+E12+E21+E22+E31+E44+E47+E51</f>
        <v>5526</v>
      </c>
    </row>
    <row r="53" spans="1:5" s="1" customFormat="1" ht="12" customHeight="1" thickBot="1">
      <c r="A53" s="143" t="s">
        <v>310</v>
      </c>
      <c r="B53" s="138" t="s">
        <v>18</v>
      </c>
      <c r="C53" s="309">
        <f>+C54+C60</f>
        <v>11057</v>
      </c>
      <c r="D53" s="309">
        <f>+D54+D60</f>
        <v>5282</v>
      </c>
      <c r="E53" s="168">
        <f>+E54+E60</f>
        <v>0</v>
      </c>
    </row>
    <row r="54" spans="1:5" s="1" customFormat="1" ht="12" customHeight="1">
      <c r="A54" s="257" t="s">
        <v>394</v>
      </c>
      <c r="B54" s="254" t="s">
        <v>89</v>
      </c>
      <c r="C54" s="298">
        <f>+C55+C56+C57+C58+C59</f>
        <v>11057</v>
      </c>
      <c r="D54" s="298">
        <f>+D55+D56+D57+D58+D59</f>
        <v>5282</v>
      </c>
      <c r="E54" s="165">
        <f>+E55+E56+E57+E58+E59</f>
        <v>0</v>
      </c>
    </row>
    <row r="55" spans="1:5" s="1" customFormat="1" ht="12" customHeight="1">
      <c r="A55" s="144" t="s">
        <v>30</v>
      </c>
      <c r="B55" s="139" t="s">
        <v>19</v>
      </c>
      <c r="C55" s="298">
        <v>11057</v>
      </c>
      <c r="D55" s="298">
        <v>5282</v>
      </c>
      <c r="E55" s="165">
        <v>0</v>
      </c>
    </row>
    <row r="56" spans="1:5" s="1" customFormat="1" ht="12" customHeight="1">
      <c r="A56" s="144" t="s">
        <v>31</v>
      </c>
      <c r="B56" s="139" t="s">
        <v>20</v>
      </c>
      <c r="C56" s="298"/>
      <c r="D56" s="298"/>
      <c r="E56" s="165"/>
    </row>
    <row r="57" spans="1:5" s="1" customFormat="1" ht="12" customHeight="1">
      <c r="A57" s="144" t="s">
        <v>32</v>
      </c>
      <c r="B57" s="139" t="s">
        <v>21</v>
      </c>
      <c r="C57" s="298"/>
      <c r="D57" s="298"/>
      <c r="E57" s="165"/>
    </row>
    <row r="58" spans="1:5" s="1" customFormat="1" ht="12" customHeight="1">
      <c r="A58" s="144" t="s">
        <v>33</v>
      </c>
      <c r="B58" s="139" t="s">
        <v>22</v>
      </c>
      <c r="C58" s="298"/>
      <c r="D58" s="298"/>
      <c r="E58" s="165"/>
    </row>
    <row r="59" spans="1:5" s="1" customFormat="1" ht="12" customHeight="1">
      <c r="A59" s="144" t="s">
        <v>34</v>
      </c>
      <c r="B59" s="139" t="s">
        <v>23</v>
      </c>
      <c r="C59" s="298"/>
      <c r="D59" s="298"/>
      <c r="E59" s="165"/>
    </row>
    <row r="60" spans="1:5" s="1" customFormat="1" ht="12" customHeight="1">
      <c r="A60" s="145" t="s">
        <v>395</v>
      </c>
      <c r="B60" s="140" t="s">
        <v>88</v>
      </c>
      <c r="C60" s="298">
        <f>+C61+C62+C63+C64+C65</f>
        <v>0</v>
      </c>
      <c r="D60" s="298">
        <f>+D61+D62+D63+D64+D65</f>
        <v>0</v>
      </c>
      <c r="E60" s="165">
        <f>+E61+E62+E63+E64+E65</f>
        <v>0</v>
      </c>
    </row>
    <row r="61" spans="1:5" s="1" customFormat="1" ht="12" customHeight="1">
      <c r="A61" s="144" t="s">
        <v>35</v>
      </c>
      <c r="B61" s="139" t="s">
        <v>24</v>
      </c>
      <c r="C61" s="298"/>
      <c r="D61" s="298"/>
      <c r="E61" s="165"/>
    </row>
    <row r="62" spans="1:5" s="1" customFormat="1" ht="12" customHeight="1">
      <c r="A62" s="144" t="s">
        <v>36</v>
      </c>
      <c r="B62" s="139" t="s">
        <v>25</v>
      </c>
      <c r="C62" s="298"/>
      <c r="D62" s="298"/>
      <c r="E62" s="165"/>
    </row>
    <row r="63" spans="1:5" s="1" customFormat="1" ht="12" customHeight="1">
      <c r="A63" s="144" t="s">
        <v>37</v>
      </c>
      <c r="B63" s="139" t="s">
        <v>26</v>
      </c>
      <c r="C63" s="298"/>
      <c r="D63" s="298"/>
      <c r="E63" s="165"/>
    </row>
    <row r="64" spans="1:5" s="1" customFormat="1" ht="12" customHeight="1">
      <c r="A64" s="144" t="s">
        <v>38</v>
      </c>
      <c r="B64" s="139" t="s">
        <v>27</v>
      </c>
      <c r="C64" s="298"/>
      <c r="D64" s="298"/>
      <c r="E64" s="165"/>
    </row>
    <row r="65" spans="1:5" s="1" customFormat="1" ht="12" customHeight="1" thickBot="1">
      <c r="A65" s="146" t="s">
        <v>39</v>
      </c>
      <c r="B65" s="147" t="s">
        <v>28</v>
      </c>
      <c r="C65" s="298"/>
      <c r="D65" s="298"/>
      <c r="E65" s="165"/>
    </row>
    <row r="66" spans="1:5" s="1" customFormat="1" ht="13.5" customHeight="1" thickBot="1">
      <c r="A66" s="148" t="s">
        <v>311</v>
      </c>
      <c r="B66" s="258" t="s">
        <v>86</v>
      </c>
      <c r="C66" s="309">
        <f>+C52+C53</f>
        <v>15856</v>
      </c>
      <c r="D66" s="309">
        <f>+D52+D53</f>
        <v>11155</v>
      </c>
      <c r="E66" s="168">
        <f>+E52+E53</f>
        <v>5526</v>
      </c>
    </row>
    <row r="67" spans="1:5" s="1" customFormat="1" ht="12" customHeight="1" thickBot="1">
      <c r="A67" s="149" t="s">
        <v>312</v>
      </c>
      <c r="B67" s="259" t="s">
        <v>29</v>
      </c>
      <c r="C67" s="311"/>
      <c r="D67" s="311"/>
      <c r="E67" s="178"/>
    </row>
    <row r="68" spans="1:5" s="1" customFormat="1" ht="12.95" customHeight="1" thickBot="1">
      <c r="A68" s="148" t="s">
        <v>313</v>
      </c>
      <c r="B68" s="258" t="s">
        <v>87</v>
      </c>
      <c r="C68" s="312">
        <f>+C66+C67</f>
        <v>15856</v>
      </c>
      <c r="D68" s="312">
        <f>+D66+D67</f>
        <v>11155</v>
      </c>
      <c r="E68" s="179">
        <f>+E66+E67</f>
        <v>5526</v>
      </c>
    </row>
    <row r="69" spans="1:5" ht="16.5" customHeight="1">
      <c r="A69" s="4"/>
      <c r="B69" s="5"/>
      <c r="C69" s="172"/>
      <c r="D69" s="172"/>
      <c r="E69" s="172"/>
    </row>
    <row r="70" spans="1:5" s="180" customFormat="1" ht="16.5" customHeight="1">
      <c r="A70" s="448" t="s">
        <v>329</v>
      </c>
      <c r="B70" s="448"/>
      <c r="C70" s="448"/>
      <c r="D70" s="448"/>
      <c r="E70" s="448"/>
    </row>
    <row r="71" spans="1:5" ht="38.1" customHeight="1" thickBot="1">
      <c r="A71" s="276" t="s">
        <v>402</v>
      </c>
      <c r="B71" s="276"/>
      <c r="C71" s="75"/>
      <c r="D71" s="75"/>
      <c r="E71" s="75" t="s">
        <v>59</v>
      </c>
    </row>
    <row r="72" spans="1:5" s="34" customFormat="1" ht="12" customHeight="1">
      <c r="A72" s="449" t="s">
        <v>351</v>
      </c>
      <c r="B72" s="451" t="s">
        <v>136</v>
      </c>
      <c r="C72" s="453" t="s">
        <v>256</v>
      </c>
      <c r="D72" s="453"/>
      <c r="E72" s="454"/>
    </row>
    <row r="73" spans="1:5" ht="12" customHeight="1" thickBot="1">
      <c r="A73" s="450"/>
      <c r="B73" s="452"/>
      <c r="C73" s="278" t="s">
        <v>137</v>
      </c>
      <c r="D73" s="278" t="s">
        <v>138</v>
      </c>
      <c r="E73" s="279" t="s">
        <v>139</v>
      </c>
    </row>
    <row r="74" spans="1:5" ht="12" customHeight="1" thickBot="1">
      <c r="A74" s="30">
        <v>1</v>
      </c>
      <c r="B74" s="31">
        <v>2</v>
      </c>
      <c r="C74" s="31">
        <v>3</v>
      </c>
      <c r="D74" s="31">
        <v>4</v>
      </c>
      <c r="E74" s="32">
        <v>5</v>
      </c>
    </row>
    <row r="75" spans="1:5" ht="12" customHeight="1" thickBot="1">
      <c r="A75" s="23" t="s">
        <v>300</v>
      </c>
      <c r="B75" s="29" t="s">
        <v>454</v>
      </c>
      <c r="C75" s="289">
        <f>+C76+C77+C78+C79+C80</f>
        <v>6893</v>
      </c>
      <c r="D75" s="289">
        <f>+D76+D77+D78+D79+D80</f>
        <v>7457</v>
      </c>
      <c r="E75" s="156">
        <f>+E76+E77+E78+E79+E80</f>
        <v>6888</v>
      </c>
    </row>
    <row r="76" spans="1:5" ht="12" customHeight="1">
      <c r="A76" s="18" t="s">
        <v>372</v>
      </c>
      <c r="B76" s="10" t="s">
        <v>330</v>
      </c>
      <c r="C76" s="292">
        <v>2867</v>
      </c>
      <c r="D76" s="292">
        <v>2867</v>
      </c>
      <c r="E76" s="158">
        <v>2475</v>
      </c>
    </row>
    <row r="77" spans="1:5" ht="12" customHeight="1">
      <c r="A77" s="14" t="s">
        <v>373</v>
      </c>
      <c r="B77" s="7" t="s">
        <v>455</v>
      </c>
      <c r="C77" s="291">
        <v>546</v>
      </c>
      <c r="D77" s="291">
        <v>546</v>
      </c>
      <c r="E77" s="159">
        <v>545</v>
      </c>
    </row>
    <row r="78" spans="1:5" ht="12" customHeight="1">
      <c r="A78" s="14" t="s">
        <v>374</v>
      </c>
      <c r="B78" s="7" t="s">
        <v>392</v>
      </c>
      <c r="C78" s="297">
        <v>2889</v>
      </c>
      <c r="D78" s="297">
        <v>3448</v>
      </c>
      <c r="E78" s="164">
        <v>3307</v>
      </c>
    </row>
    <row r="79" spans="1:5" ht="12" customHeight="1">
      <c r="A79" s="14" t="s">
        <v>375</v>
      </c>
      <c r="B79" s="11" t="s">
        <v>456</v>
      </c>
      <c r="C79" s="297">
        <v>456</v>
      </c>
      <c r="D79" s="297">
        <v>456</v>
      </c>
      <c r="E79" s="164">
        <v>406</v>
      </c>
    </row>
    <row r="80" spans="1:5" ht="12" customHeight="1">
      <c r="A80" s="14" t="s">
        <v>383</v>
      </c>
      <c r="B80" s="20" t="s">
        <v>457</v>
      </c>
      <c r="C80" s="297">
        <v>135</v>
      </c>
      <c r="D80" s="297">
        <v>140</v>
      </c>
      <c r="E80" s="164">
        <v>155</v>
      </c>
    </row>
    <row r="81" spans="1:5" ht="12" customHeight="1">
      <c r="A81" s="14" t="s">
        <v>376</v>
      </c>
      <c r="B81" s="7" t="s">
        <v>475</v>
      </c>
      <c r="C81" s="297"/>
      <c r="D81" s="297"/>
      <c r="E81" s="164"/>
    </row>
    <row r="82" spans="1:5" ht="12" customHeight="1">
      <c r="A82" s="14" t="s">
        <v>377</v>
      </c>
      <c r="B82" s="76" t="s">
        <v>476</v>
      </c>
      <c r="C82" s="297"/>
      <c r="D82" s="297"/>
      <c r="E82" s="164"/>
    </row>
    <row r="83" spans="1:5" ht="12" customHeight="1">
      <c r="A83" s="14" t="s">
        <v>384</v>
      </c>
      <c r="B83" s="76" t="s">
        <v>40</v>
      </c>
      <c r="C83" s="297"/>
      <c r="D83" s="297"/>
      <c r="E83" s="164"/>
    </row>
    <row r="84" spans="1:5" ht="12" customHeight="1">
      <c r="A84" s="14" t="s">
        <v>385</v>
      </c>
      <c r="B84" s="77" t="s">
        <v>477</v>
      </c>
      <c r="C84" s="297">
        <v>135</v>
      </c>
      <c r="D84" s="297">
        <v>140</v>
      </c>
      <c r="E84" s="164">
        <v>155</v>
      </c>
    </row>
    <row r="85" spans="1:5" ht="12" customHeight="1">
      <c r="A85" s="13" t="s">
        <v>386</v>
      </c>
      <c r="B85" s="78" t="s">
        <v>478</v>
      </c>
      <c r="C85" s="297"/>
      <c r="D85" s="297"/>
      <c r="E85" s="164"/>
    </row>
    <row r="86" spans="1:5" ht="12" customHeight="1">
      <c r="A86" s="14" t="s">
        <v>387</v>
      </c>
      <c r="B86" s="78" t="s">
        <v>479</v>
      </c>
      <c r="C86" s="297"/>
      <c r="D86" s="297"/>
      <c r="E86" s="164"/>
    </row>
    <row r="87" spans="1:5" ht="12" customHeight="1" thickBot="1">
      <c r="A87" s="19" t="s">
        <v>389</v>
      </c>
      <c r="B87" s="79" t="s">
        <v>480</v>
      </c>
      <c r="C87" s="313"/>
      <c r="D87" s="313"/>
      <c r="E87" s="173"/>
    </row>
    <row r="88" spans="1:5" ht="12" customHeight="1" thickBot="1">
      <c r="A88" s="21" t="s">
        <v>301</v>
      </c>
      <c r="B88" s="28" t="s">
        <v>61</v>
      </c>
      <c r="C88" s="290">
        <f>+C89+C90+C91</f>
        <v>0</v>
      </c>
      <c r="D88" s="290">
        <f>+D89+D90+D91</f>
        <v>7529</v>
      </c>
      <c r="E88" s="157">
        <f>+E89+E90+E91</f>
        <v>7530</v>
      </c>
    </row>
    <row r="89" spans="1:5" ht="12" customHeight="1">
      <c r="A89" s="16" t="s">
        <v>378</v>
      </c>
      <c r="B89" s="7" t="s">
        <v>41</v>
      </c>
      <c r="C89" s="296"/>
      <c r="D89" s="296">
        <v>7529</v>
      </c>
      <c r="E89" s="163">
        <v>7530</v>
      </c>
    </row>
    <row r="90" spans="1:5" ht="12" customHeight="1">
      <c r="A90" s="16" t="s">
        <v>379</v>
      </c>
      <c r="B90" s="12" t="s">
        <v>459</v>
      </c>
      <c r="C90" s="291"/>
      <c r="D90" s="291"/>
      <c r="E90" s="159"/>
    </row>
    <row r="91" spans="1:5" ht="12" customHeight="1">
      <c r="A91" s="16" t="s">
        <v>380</v>
      </c>
      <c r="B91" s="139" t="s">
        <v>62</v>
      </c>
      <c r="C91" s="291"/>
      <c r="D91" s="291"/>
      <c r="E91" s="159"/>
    </row>
    <row r="92" spans="1:5" ht="22.5">
      <c r="A92" s="16" t="s">
        <v>381</v>
      </c>
      <c r="B92" s="139" t="s">
        <v>127</v>
      </c>
      <c r="C92" s="291"/>
      <c r="D92" s="291"/>
      <c r="E92" s="159"/>
    </row>
    <row r="93" spans="1:5" ht="12" customHeight="1">
      <c r="A93" s="16" t="s">
        <v>382</v>
      </c>
      <c r="B93" s="139" t="s">
        <v>63</v>
      </c>
      <c r="C93" s="291"/>
      <c r="D93" s="291"/>
      <c r="E93" s="159"/>
    </row>
    <row r="94" spans="1:5" ht="12" customHeight="1">
      <c r="A94" s="16" t="s">
        <v>388</v>
      </c>
      <c r="B94" s="139" t="s">
        <v>64</v>
      </c>
      <c r="C94" s="291"/>
      <c r="D94" s="291"/>
      <c r="E94" s="159"/>
    </row>
    <row r="95" spans="1:5" ht="12" customHeight="1">
      <c r="A95" s="16" t="s">
        <v>390</v>
      </c>
      <c r="B95" s="260" t="s">
        <v>44</v>
      </c>
      <c r="C95" s="291"/>
      <c r="D95" s="291"/>
      <c r="E95" s="159"/>
    </row>
    <row r="96" spans="1:5" ht="24" customHeight="1">
      <c r="A96" s="16" t="s">
        <v>460</v>
      </c>
      <c r="B96" s="260" t="s">
        <v>45</v>
      </c>
      <c r="C96" s="291"/>
      <c r="D96" s="291"/>
      <c r="E96" s="159"/>
    </row>
    <row r="97" spans="1:5" ht="21.75" customHeight="1">
      <c r="A97" s="16" t="s">
        <v>461</v>
      </c>
      <c r="B97" s="260" t="s">
        <v>43</v>
      </c>
      <c r="C97" s="291"/>
      <c r="D97" s="291"/>
      <c r="E97" s="159"/>
    </row>
    <row r="98" spans="1:5" ht="12" customHeight="1" thickBot="1">
      <c r="A98" s="13" t="s">
        <v>462</v>
      </c>
      <c r="B98" s="261" t="s">
        <v>149</v>
      </c>
      <c r="C98" s="297"/>
      <c r="D98" s="297"/>
      <c r="E98" s="164"/>
    </row>
    <row r="99" spans="1:5" ht="12" customHeight="1" thickBot="1">
      <c r="A99" s="21" t="s">
        <v>302</v>
      </c>
      <c r="B99" s="66" t="s">
        <v>65</v>
      </c>
      <c r="C99" s="290">
        <f>+C100+C101</f>
        <v>10344</v>
      </c>
      <c r="D99" s="290">
        <f>+D100+D101</f>
        <v>4755</v>
      </c>
      <c r="E99" s="157">
        <f>+E100+E101</f>
        <v>0</v>
      </c>
    </row>
    <row r="100" spans="1:5" s="137" customFormat="1" ht="12" customHeight="1">
      <c r="A100" s="16" t="s">
        <v>353</v>
      </c>
      <c r="B100" s="9" t="s">
        <v>342</v>
      </c>
      <c r="C100" s="296">
        <v>10344</v>
      </c>
      <c r="D100" s="296">
        <v>4755</v>
      </c>
      <c r="E100" s="163"/>
    </row>
    <row r="101" spans="1:5" ht="12" customHeight="1" thickBot="1">
      <c r="A101" s="17" t="s">
        <v>354</v>
      </c>
      <c r="B101" s="12" t="s">
        <v>343</v>
      </c>
      <c r="C101" s="297"/>
      <c r="D101" s="297"/>
      <c r="E101" s="164"/>
    </row>
    <row r="102" spans="1:5" ht="12" customHeight="1" thickBot="1">
      <c r="A102" s="143" t="s">
        <v>303</v>
      </c>
      <c r="B102" s="138" t="s">
        <v>46</v>
      </c>
      <c r="C102" s="314"/>
      <c r="D102" s="314"/>
      <c r="E102" s="315"/>
    </row>
    <row r="103" spans="1:5" ht="12" customHeight="1" thickBot="1">
      <c r="A103" s="135" t="s">
        <v>304</v>
      </c>
      <c r="B103" s="136" t="s">
        <v>406</v>
      </c>
      <c r="C103" s="289">
        <f>+C75+C88+C99+C102</f>
        <v>17237</v>
      </c>
      <c r="D103" s="289">
        <f>+D75+D88+D99+D102</f>
        <v>19741</v>
      </c>
      <c r="E103" s="156">
        <f>+E75+E88+E99+E102</f>
        <v>14418</v>
      </c>
    </row>
    <row r="104" spans="1:5" ht="12" customHeight="1" thickBot="1">
      <c r="A104" s="143" t="s">
        <v>305</v>
      </c>
      <c r="B104" s="138" t="s">
        <v>128</v>
      </c>
      <c r="C104" s="290">
        <f>+C105+C113</f>
        <v>0</v>
      </c>
      <c r="D104" s="290">
        <f>+D105+D113</f>
        <v>0</v>
      </c>
      <c r="E104" s="157">
        <f>+E105+E113</f>
        <v>0</v>
      </c>
    </row>
    <row r="105" spans="1:5" ht="12" customHeight="1" thickBot="1">
      <c r="A105" s="150" t="s">
        <v>360</v>
      </c>
      <c r="B105" s="262" t="s">
        <v>254</v>
      </c>
      <c r="C105" s="290">
        <f>+C106+C107+C108+C109+C110+C111+C112</f>
        <v>0</v>
      </c>
      <c r="D105" s="290">
        <f>+D106+D107+D108+D109+D110+D111+D112</f>
        <v>0</v>
      </c>
      <c r="E105" s="157">
        <f>+E106+E107+E108+E109+E110+E111+E112</f>
        <v>0</v>
      </c>
    </row>
    <row r="106" spans="1:5" ht="12" customHeight="1">
      <c r="A106" s="151" t="s">
        <v>362</v>
      </c>
      <c r="B106" s="152" t="s">
        <v>47</v>
      </c>
      <c r="C106" s="298"/>
      <c r="D106" s="298"/>
      <c r="E106" s="165"/>
    </row>
    <row r="107" spans="1:5" ht="12" customHeight="1">
      <c r="A107" s="144" t="s">
        <v>363</v>
      </c>
      <c r="B107" s="139" t="s">
        <v>48</v>
      </c>
      <c r="C107" s="298"/>
      <c r="D107" s="298"/>
      <c r="E107" s="165"/>
    </row>
    <row r="108" spans="1:5" ht="12" customHeight="1">
      <c r="A108" s="144" t="s">
        <v>364</v>
      </c>
      <c r="B108" s="139" t="s">
        <v>49</v>
      </c>
      <c r="C108" s="298"/>
      <c r="D108" s="298"/>
      <c r="E108" s="165"/>
    </row>
    <row r="109" spans="1:5" ht="12" customHeight="1">
      <c r="A109" s="144" t="s">
        <v>365</v>
      </c>
      <c r="B109" s="139" t="s">
        <v>50</v>
      </c>
      <c r="C109" s="298"/>
      <c r="D109" s="298"/>
      <c r="E109" s="165"/>
    </row>
    <row r="110" spans="1:5" ht="12" customHeight="1">
      <c r="A110" s="144" t="s">
        <v>445</v>
      </c>
      <c r="B110" s="139" t="s">
        <v>51</v>
      </c>
      <c r="C110" s="298"/>
      <c r="D110" s="298"/>
      <c r="E110" s="165"/>
    </row>
    <row r="111" spans="1:5" ht="12" customHeight="1">
      <c r="A111" s="144" t="s">
        <v>463</v>
      </c>
      <c r="B111" s="139" t="s">
        <v>52</v>
      </c>
      <c r="C111" s="298"/>
      <c r="D111" s="298"/>
      <c r="E111" s="165"/>
    </row>
    <row r="112" spans="1:5" ht="12" customHeight="1" thickBot="1">
      <c r="A112" s="153" t="s">
        <v>464</v>
      </c>
      <c r="B112" s="154" t="s">
        <v>53</v>
      </c>
      <c r="C112" s="298"/>
      <c r="D112" s="298"/>
      <c r="E112" s="165"/>
    </row>
    <row r="113" spans="1:9" ht="12" customHeight="1" thickBot="1">
      <c r="A113" s="150" t="s">
        <v>361</v>
      </c>
      <c r="B113" s="262" t="s">
        <v>255</v>
      </c>
      <c r="C113" s="290">
        <f>+C114+C115+C116+C117+C118+C119+C120+C121</f>
        <v>0</v>
      </c>
      <c r="D113" s="290">
        <f>+D114+D115+D116+D117+D118+D119+D120+D121</f>
        <v>0</v>
      </c>
      <c r="E113" s="157">
        <f>+E114+E115+E116+E117+E118+E119+E120+E121</f>
        <v>0</v>
      </c>
    </row>
    <row r="114" spans="1:9" ht="12" customHeight="1">
      <c r="A114" s="151" t="s">
        <v>368</v>
      </c>
      <c r="B114" s="152" t="s">
        <v>47</v>
      </c>
      <c r="C114" s="298"/>
      <c r="D114" s="298"/>
      <c r="E114" s="165"/>
    </row>
    <row r="115" spans="1:9" ht="12" customHeight="1">
      <c r="A115" s="144" t="s">
        <v>369</v>
      </c>
      <c r="B115" s="139" t="s">
        <v>54</v>
      </c>
      <c r="C115" s="298"/>
      <c r="D115" s="298"/>
      <c r="E115" s="165"/>
    </row>
    <row r="116" spans="1:9" ht="12" customHeight="1">
      <c r="A116" s="144" t="s">
        <v>370</v>
      </c>
      <c r="B116" s="139" t="s">
        <v>49</v>
      </c>
      <c r="C116" s="298"/>
      <c r="D116" s="298"/>
      <c r="E116" s="165"/>
    </row>
    <row r="117" spans="1:9" ht="12" customHeight="1">
      <c r="A117" s="144" t="s">
        <v>371</v>
      </c>
      <c r="B117" s="139" t="s">
        <v>50</v>
      </c>
      <c r="C117" s="298"/>
      <c r="D117" s="298"/>
      <c r="E117" s="165"/>
    </row>
    <row r="118" spans="1:9" ht="12" customHeight="1">
      <c r="A118" s="144" t="s">
        <v>446</v>
      </c>
      <c r="B118" s="139" t="s">
        <v>51</v>
      </c>
      <c r="C118" s="298"/>
      <c r="D118" s="298"/>
      <c r="E118" s="165"/>
    </row>
    <row r="119" spans="1:9" ht="12" customHeight="1">
      <c r="A119" s="144" t="s">
        <v>465</v>
      </c>
      <c r="B119" s="139" t="s">
        <v>55</v>
      </c>
      <c r="C119" s="298"/>
      <c r="D119" s="298"/>
      <c r="E119" s="165"/>
    </row>
    <row r="120" spans="1:9" ht="12" customHeight="1">
      <c r="A120" s="144" t="s">
        <v>466</v>
      </c>
      <c r="B120" s="139" t="s">
        <v>53</v>
      </c>
      <c r="C120" s="298"/>
      <c r="D120" s="298"/>
      <c r="E120" s="165"/>
    </row>
    <row r="121" spans="1:9" ht="15" customHeight="1" thickBot="1">
      <c r="A121" s="153" t="s">
        <v>467</v>
      </c>
      <c r="B121" s="154" t="s">
        <v>129</v>
      </c>
      <c r="C121" s="298"/>
      <c r="D121" s="298"/>
      <c r="E121" s="165"/>
      <c r="F121" s="35"/>
      <c r="G121" s="67"/>
      <c r="H121" s="67"/>
      <c r="I121" s="67"/>
    </row>
    <row r="122" spans="1:9" s="1" customFormat="1" ht="12.95" customHeight="1" thickBot="1">
      <c r="A122" s="143" t="s">
        <v>306</v>
      </c>
      <c r="B122" s="258" t="s">
        <v>56</v>
      </c>
      <c r="C122" s="316">
        <f>+C103+C104</f>
        <v>17237</v>
      </c>
      <c r="D122" s="316">
        <f>+D103+D104</f>
        <v>19741</v>
      </c>
      <c r="E122" s="174">
        <f>+E103+E104</f>
        <v>14418</v>
      </c>
    </row>
    <row r="123" spans="1:9" ht="13.5" customHeight="1" thickBot="1">
      <c r="A123" s="143" t="s">
        <v>307</v>
      </c>
      <c r="B123" s="258" t="s">
        <v>57</v>
      </c>
      <c r="C123" s="317"/>
      <c r="D123" s="317"/>
      <c r="E123" s="175"/>
    </row>
    <row r="124" spans="1:9" ht="16.5" thickBot="1">
      <c r="A124" s="155" t="s">
        <v>308</v>
      </c>
      <c r="B124" s="259" t="s">
        <v>58</v>
      </c>
      <c r="C124" s="309">
        <f>+C122+C123</f>
        <v>17237</v>
      </c>
      <c r="D124" s="309">
        <f>+D122+D123</f>
        <v>19741</v>
      </c>
      <c r="E124" s="168">
        <f>+E122+E123</f>
        <v>14418</v>
      </c>
    </row>
    <row r="125" spans="1:9" ht="15" customHeight="1">
      <c r="A125" s="263"/>
      <c r="B125" s="263"/>
      <c r="C125" s="264"/>
      <c r="D125" s="264"/>
      <c r="E125" s="264"/>
    </row>
    <row r="126" spans="1:9" ht="13.5" customHeight="1">
      <c r="A126" s="277" t="s">
        <v>409</v>
      </c>
      <c r="B126" s="277"/>
      <c r="C126" s="277"/>
      <c r="D126" s="277"/>
      <c r="E126" s="277"/>
    </row>
    <row r="127" spans="1:9" ht="15" customHeight="1" thickBot="1">
      <c r="A127" s="275" t="s">
        <v>403</v>
      </c>
      <c r="B127" s="275"/>
      <c r="C127" s="177"/>
      <c r="D127" s="177"/>
      <c r="E127" s="177" t="s">
        <v>59</v>
      </c>
    </row>
    <row r="128" spans="1:9" ht="21.75" thickBot="1">
      <c r="A128" s="21">
        <v>1</v>
      </c>
      <c r="B128" s="28" t="s">
        <v>474</v>
      </c>
      <c r="C128" s="176">
        <f>+C52-C103</f>
        <v>-12438</v>
      </c>
      <c r="D128" s="176">
        <f>+D52-D103</f>
        <v>-13868</v>
      </c>
      <c r="E128" s="157">
        <f>+E52-E103</f>
        <v>-8892</v>
      </c>
    </row>
    <row r="129" spans="1:5">
      <c r="A129" s="33"/>
      <c r="B129" s="33"/>
      <c r="C129" s="33"/>
      <c r="D129" s="33"/>
      <c r="E129" s="33"/>
    </row>
    <row r="130" spans="1:5">
      <c r="A130" s="33"/>
      <c r="B130" s="33"/>
      <c r="C130" s="33"/>
      <c r="D130" s="33"/>
      <c r="E130" s="33"/>
    </row>
    <row r="131" spans="1:5">
      <c r="A131" s="33"/>
      <c r="B131" s="33"/>
      <c r="C131" s="33"/>
      <c r="D131" s="33"/>
      <c r="E131" s="33"/>
    </row>
    <row r="132" spans="1:5">
      <c r="A132" s="33"/>
      <c r="B132" s="33"/>
      <c r="C132" s="33"/>
      <c r="D132" s="33"/>
      <c r="E132" s="33"/>
    </row>
    <row r="133" spans="1:5">
      <c r="A133" s="33"/>
      <c r="B133" s="33"/>
      <c r="C133" s="33"/>
      <c r="D133" s="33"/>
      <c r="E133" s="33"/>
    </row>
    <row r="134" spans="1:5">
      <c r="A134" s="33"/>
      <c r="B134" s="33"/>
      <c r="C134" s="33"/>
      <c r="D134" s="33"/>
      <c r="E134" s="33"/>
    </row>
    <row r="135" spans="1:5">
      <c r="A135" s="33"/>
      <c r="B135" s="33"/>
      <c r="C135" s="33"/>
      <c r="D135" s="33"/>
      <c r="E135" s="33"/>
    </row>
    <row r="136" spans="1:5">
      <c r="A136" s="33"/>
      <c r="B136" s="33"/>
      <c r="C136" s="33"/>
      <c r="D136" s="33"/>
      <c r="E136" s="33"/>
    </row>
    <row r="137" spans="1:5">
      <c r="A137" s="33"/>
      <c r="B137" s="33"/>
      <c r="C137" s="33"/>
      <c r="D137" s="33"/>
      <c r="E137" s="33"/>
    </row>
    <row r="138" spans="1:5">
      <c r="A138" s="33"/>
      <c r="B138" s="33"/>
      <c r="C138" s="33"/>
      <c r="D138" s="33"/>
      <c r="E138" s="33"/>
    </row>
    <row r="139" spans="1:5">
      <c r="A139" s="33"/>
      <c r="B139" s="33"/>
      <c r="C139" s="33"/>
      <c r="D139" s="33"/>
      <c r="E139" s="33"/>
    </row>
    <row r="140" spans="1:5">
      <c r="A140" s="33"/>
      <c r="B140" s="33"/>
      <c r="C140" s="33"/>
      <c r="D140" s="33"/>
      <c r="E140" s="33"/>
    </row>
    <row r="141" spans="1:5">
      <c r="A141" s="33"/>
      <c r="B141" s="33"/>
      <c r="C141" s="33"/>
      <c r="D141" s="33"/>
      <c r="E141" s="33"/>
    </row>
    <row r="142" spans="1:5">
      <c r="A142" s="33"/>
      <c r="B142" s="33"/>
      <c r="C142" s="33"/>
      <c r="D142" s="33"/>
      <c r="E142" s="33"/>
    </row>
    <row r="143" spans="1:5">
      <c r="A143" s="33"/>
      <c r="B143" s="33"/>
      <c r="C143" s="33"/>
      <c r="D143" s="33"/>
      <c r="E143" s="33"/>
    </row>
    <row r="144" spans="1:5">
      <c r="A144" s="33"/>
      <c r="B144" s="33"/>
      <c r="C144" s="33"/>
      <c r="D144" s="33"/>
      <c r="E144" s="33"/>
    </row>
  </sheetData>
  <mergeCells count="8">
    <mergeCell ref="A72:A73"/>
    <mergeCell ref="B72:B73"/>
    <mergeCell ref="C72:E72"/>
    <mergeCell ref="A1:E1"/>
    <mergeCell ref="A3:A4"/>
    <mergeCell ref="B3:B4"/>
    <mergeCell ref="C3:E3"/>
    <mergeCell ref="A70:E7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Width="3" fitToHeight="2" orientation="portrait" r:id="rId1"/>
  <headerFooter alignWithMargins="0">
    <oddHeader>&amp;C&amp;"Times New Roman CE,Félkövér"&amp;12
BAKONYSÁG KÖZSÉG ÖNKORMÁNYZAT
2013. ÉVI ZÁRSZÁMADÁS
ÖNKÉNT VÁLLALT FELADATAINAK MÉRLEGE &amp;10
&amp;R&amp;"Times New Roman CE,Félkövér dőlt"&amp;11 1.3. melléklet az 5/2014. (V. 12.) önkormányzati rendelethez</oddHeader>
  </headerFooter>
  <rowBreaks count="1" manualBreakCount="1">
    <brk id="6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32"/>
  <sheetViews>
    <sheetView view="pageBreakPreview" topLeftCell="C1" zoomScaleSheetLayoutView="100" workbookViewId="0">
      <selection activeCell="F4" sqref="F4"/>
    </sheetView>
  </sheetViews>
  <sheetFormatPr defaultRowHeight="12.75"/>
  <cols>
    <col min="1" max="1" width="6.83203125" style="44" customWidth="1"/>
    <col min="2" max="2" width="55.1640625" style="89" customWidth="1"/>
    <col min="3" max="5" width="16.33203125" style="44" customWidth="1"/>
    <col min="6" max="6" width="55.1640625" style="44" customWidth="1"/>
    <col min="7" max="9" width="16.33203125" style="44" customWidth="1"/>
    <col min="10" max="10" width="4.83203125" style="44" customWidth="1"/>
    <col min="11" max="16384" width="9.33203125" style="44"/>
  </cols>
  <sheetData>
    <row r="1" spans="1:10" ht="39.75" customHeight="1">
      <c r="B1" s="192" t="s">
        <v>410</v>
      </c>
      <c r="C1" s="193"/>
      <c r="D1" s="193"/>
      <c r="E1" s="193"/>
      <c r="F1" s="193"/>
      <c r="G1" s="193"/>
      <c r="H1" s="193"/>
      <c r="I1" s="193"/>
      <c r="J1" s="457" t="s">
        <v>497</v>
      </c>
    </row>
    <row r="2" spans="1:10" ht="14.25" thickBot="1">
      <c r="G2" s="194"/>
      <c r="H2" s="194"/>
      <c r="I2" s="194" t="s">
        <v>344</v>
      </c>
      <c r="J2" s="457"/>
    </row>
    <row r="3" spans="1:10" ht="18" customHeight="1" thickBot="1">
      <c r="A3" s="455" t="s">
        <v>351</v>
      </c>
      <c r="B3" s="195" t="s">
        <v>337</v>
      </c>
      <c r="C3" s="196"/>
      <c r="D3" s="196"/>
      <c r="E3" s="196"/>
      <c r="F3" s="195" t="s">
        <v>341</v>
      </c>
      <c r="G3" s="197"/>
      <c r="H3" s="197"/>
      <c r="I3" s="197"/>
      <c r="J3" s="457"/>
    </row>
    <row r="4" spans="1:10" s="198" customFormat="1" ht="35.25" customHeight="1" thickBot="1">
      <c r="A4" s="456"/>
      <c r="B4" s="90" t="s">
        <v>345</v>
      </c>
      <c r="C4" s="280" t="s">
        <v>257</v>
      </c>
      <c r="D4" s="281" t="s">
        <v>258</v>
      </c>
      <c r="E4" s="280" t="s">
        <v>185</v>
      </c>
      <c r="F4" s="90" t="s">
        <v>345</v>
      </c>
      <c r="G4" s="280" t="s">
        <v>257</v>
      </c>
      <c r="H4" s="281" t="s">
        <v>258</v>
      </c>
      <c r="I4" s="280" t="s">
        <v>185</v>
      </c>
      <c r="J4" s="457"/>
    </row>
    <row r="5" spans="1:10" s="203" customFormat="1" ht="12" customHeight="1" thickBot="1">
      <c r="A5" s="199">
        <v>1</v>
      </c>
      <c r="B5" s="200">
        <v>2</v>
      </c>
      <c r="C5" s="201">
        <v>3</v>
      </c>
      <c r="D5" s="201">
        <v>4</v>
      </c>
      <c r="E5" s="201">
        <v>5</v>
      </c>
      <c r="F5" s="200">
        <v>6</v>
      </c>
      <c r="G5" s="201">
        <v>7</v>
      </c>
      <c r="H5" s="201">
        <v>8</v>
      </c>
      <c r="I5" s="202">
        <v>9</v>
      </c>
      <c r="J5" s="457"/>
    </row>
    <row r="6" spans="1:10" ht="12.95" customHeight="1">
      <c r="A6" s="204" t="s">
        <v>300</v>
      </c>
      <c r="B6" s="205" t="s">
        <v>431</v>
      </c>
      <c r="C6" s="181">
        <v>672</v>
      </c>
      <c r="D6" s="181">
        <v>672</v>
      </c>
      <c r="E6" s="181">
        <v>569</v>
      </c>
      <c r="F6" s="205" t="s">
        <v>346</v>
      </c>
      <c r="G6" s="181">
        <v>4445</v>
      </c>
      <c r="H6" s="181">
        <v>4445</v>
      </c>
      <c r="I6" s="187">
        <v>4065</v>
      </c>
      <c r="J6" s="457"/>
    </row>
    <row r="7" spans="1:10" ht="12.95" customHeight="1">
      <c r="A7" s="206" t="s">
        <v>301</v>
      </c>
      <c r="B7" s="207" t="s">
        <v>338</v>
      </c>
      <c r="C7" s="182">
        <v>905</v>
      </c>
      <c r="D7" s="182">
        <v>2099</v>
      </c>
      <c r="E7" s="182">
        <v>2095</v>
      </c>
      <c r="F7" s="207" t="s">
        <v>455</v>
      </c>
      <c r="G7" s="182">
        <v>972</v>
      </c>
      <c r="H7" s="182">
        <v>972</v>
      </c>
      <c r="I7" s="188">
        <v>975</v>
      </c>
      <c r="J7" s="457"/>
    </row>
    <row r="8" spans="1:10" ht="12.95" customHeight="1">
      <c r="A8" s="206" t="s">
        <v>302</v>
      </c>
      <c r="B8" s="207" t="s">
        <v>340</v>
      </c>
      <c r="C8" s="182">
        <v>2000</v>
      </c>
      <c r="D8" s="182">
        <v>2000</v>
      </c>
      <c r="E8" s="182">
        <v>998</v>
      </c>
      <c r="F8" s="207" t="s">
        <v>79</v>
      </c>
      <c r="G8" s="182">
        <v>6643</v>
      </c>
      <c r="H8" s="182">
        <v>7459</v>
      </c>
      <c r="I8" s="188">
        <v>6792</v>
      </c>
      <c r="J8" s="457"/>
    </row>
    <row r="9" spans="1:10" ht="12.95" customHeight="1">
      <c r="A9" s="206" t="s">
        <v>303</v>
      </c>
      <c r="B9" s="208" t="s">
        <v>66</v>
      </c>
      <c r="C9" s="182">
        <v>9490</v>
      </c>
      <c r="D9" s="182">
        <v>9791</v>
      </c>
      <c r="E9" s="182">
        <v>9971</v>
      </c>
      <c r="F9" s="207" t="s">
        <v>456</v>
      </c>
      <c r="G9" s="182">
        <v>1852</v>
      </c>
      <c r="H9" s="182">
        <v>1562</v>
      </c>
      <c r="I9" s="188">
        <v>1503</v>
      </c>
      <c r="J9" s="457"/>
    </row>
    <row r="10" spans="1:10" ht="12.95" customHeight="1">
      <c r="A10" s="206" t="s">
        <v>304</v>
      </c>
      <c r="B10" s="207" t="s">
        <v>67</v>
      </c>
      <c r="C10" s="182">
        <v>1173</v>
      </c>
      <c r="D10" s="182">
        <v>1062</v>
      </c>
      <c r="E10" s="182">
        <v>858</v>
      </c>
      <c r="F10" s="207" t="s">
        <v>457</v>
      </c>
      <c r="G10" s="182">
        <v>1041</v>
      </c>
      <c r="H10" s="182">
        <v>1011</v>
      </c>
      <c r="I10" s="188">
        <v>1223</v>
      </c>
      <c r="J10" s="457"/>
    </row>
    <row r="11" spans="1:10" ht="12.95" customHeight="1">
      <c r="A11" s="206" t="s">
        <v>305</v>
      </c>
      <c r="B11" s="207" t="s">
        <v>100</v>
      </c>
      <c r="C11" s="183"/>
      <c r="D11" s="183"/>
      <c r="E11" s="183"/>
      <c r="F11" s="207" t="s">
        <v>331</v>
      </c>
      <c r="G11" s="182">
        <v>10344</v>
      </c>
      <c r="H11" s="182">
        <v>4755</v>
      </c>
      <c r="I11" s="188"/>
      <c r="J11" s="457"/>
    </row>
    <row r="12" spans="1:10" ht="12.95" customHeight="1">
      <c r="A12" s="206" t="s">
        <v>306</v>
      </c>
      <c r="B12" s="207" t="s">
        <v>68</v>
      </c>
      <c r="C12" s="182"/>
      <c r="D12" s="182"/>
      <c r="E12" s="182">
        <v>100</v>
      </c>
      <c r="F12" s="39" t="s">
        <v>157</v>
      </c>
      <c r="G12" s="182"/>
      <c r="H12" s="182"/>
      <c r="I12" s="188"/>
      <c r="J12" s="457"/>
    </row>
    <row r="13" spans="1:10" ht="12.95" customHeight="1">
      <c r="A13" s="206" t="s">
        <v>307</v>
      </c>
      <c r="B13" s="207" t="s">
        <v>69</v>
      </c>
      <c r="C13" s="182"/>
      <c r="D13" s="182"/>
      <c r="E13" s="182"/>
      <c r="F13" s="39"/>
      <c r="G13" s="182"/>
      <c r="H13" s="182"/>
      <c r="I13" s="188"/>
      <c r="J13" s="457"/>
    </row>
    <row r="14" spans="1:10" ht="12.95" customHeight="1">
      <c r="A14" s="206" t="s">
        <v>308</v>
      </c>
      <c r="B14" s="209" t="s">
        <v>70</v>
      </c>
      <c r="C14" s="183"/>
      <c r="D14" s="183"/>
      <c r="E14" s="183"/>
      <c r="F14" s="39"/>
      <c r="G14" s="182"/>
      <c r="H14" s="182"/>
      <c r="I14" s="188"/>
      <c r="J14" s="457"/>
    </row>
    <row r="15" spans="1:10" ht="12.95" customHeight="1">
      <c r="A15" s="206" t="s">
        <v>309</v>
      </c>
      <c r="B15" s="39"/>
      <c r="C15" s="182"/>
      <c r="D15" s="182"/>
      <c r="E15" s="182"/>
      <c r="F15" s="39"/>
      <c r="G15" s="182"/>
      <c r="H15" s="182"/>
      <c r="I15" s="188"/>
      <c r="J15" s="457"/>
    </row>
    <row r="16" spans="1:10" ht="12.95" customHeight="1">
      <c r="A16" s="206" t="s">
        <v>310</v>
      </c>
      <c r="B16" s="39"/>
      <c r="C16" s="182"/>
      <c r="D16" s="182"/>
      <c r="E16" s="182"/>
      <c r="F16" s="39"/>
      <c r="G16" s="182"/>
      <c r="H16" s="182"/>
      <c r="I16" s="188"/>
      <c r="J16" s="457"/>
    </row>
    <row r="17" spans="1:10" ht="12.95" customHeight="1" thickBot="1">
      <c r="A17" s="206" t="s">
        <v>311</v>
      </c>
      <c r="B17" s="47"/>
      <c r="C17" s="184"/>
      <c r="D17" s="184"/>
      <c r="E17" s="184"/>
      <c r="F17" s="39"/>
      <c r="G17" s="184"/>
      <c r="H17" s="184"/>
      <c r="I17" s="189"/>
      <c r="J17" s="457"/>
    </row>
    <row r="18" spans="1:10" ht="15.95" customHeight="1" thickBot="1">
      <c r="A18" s="210" t="s">
        <v>312</v>
      </c>
      <c r="B18" s="68" t="s">
        <v>93</v>
      </c>
      <c r="C18" s="185">
        <f>+C6+C7+C8+C9+C10+C12+C13+C14+C15+C16+C17</f>
        <v>14240</v>
      </c>
      <c r="D18" s="185">
        <f>+D6+D7+D8+D9+D10+D12+D13+D14+D15+D16+D17</f>
        <v>15624</v>
      </c>
      <c r="E18" s="185">
        <f>+E6+E7+E8+E9+E10+E12+E13+E14+E15+E16+E17</f>
        <v>14591</v>
      </c>
      <c r="F18" s="68" t="s">
        <v>92</v>
      </c>
      <c r="G18" s="185">
        <f>SUM(G6:G17)</f>
        <v>25297</v>
      </c>
      <c r="H18" s="185">
        <f>SUM(H6:H17)</f>
        <v>20204</v>
      </c>
      <c r="I18" s="190">
        <f>SUM(I6:I17)</f>
        <v>14558</v>
      </c>
      <c r="J18" s="457"/>
    </row>
    <row r="19" spans="1:10" ht="12.95" customHeight="1">
      <c r="A19" s="211" t="s">
        <v>313</v>
      </c>
      <c r="B19" s="212" t="s">
        <v>71</v>
      </c>
      <c r="C19" s="213">
        <f>+C20+C21+C22+C23</f>
        <v>11057</v>
      </c>
      <c r="D19" s="213">
        <f>+D20+D21+D22+D23</f>
        <v>11886</v>
      </c>
      <c r="E19" s="213">
        <f>+E20+E21+E22+E23</f>
        <v>7306</v>
      </c>
      <c r="F19" s="214" t="s">
        <v>468</v>
      </c>
      <c r="G19" s="186"/>
      <c r="H19" s="186"/>
      <c r="I19" s="191"/>
      <c r="J19" s="457"/>
    </row>
    <row r="20" spans="1:10" ht="12.95" customHeight="1">
      <c r="A20" s="215" t="s">
        <v>314</v>
      </c>
      <c r="B20" s="214" t="s">
        <v>19</v>
      </c>
      <c r="C20" s="54">
        <v>11057</v>
      </c>
      <c r="D20" s="54">
        <v>11886</v>
      </c>
      <c r="E20" s="54">
        <v>7306</v>
      </c>
      <c r="F20" s="214" t="s">
        <v>469</v>
      </c>
      <c r="G20" s="54"/>
      <c r="H20" s="54"/>
      <c r="I20" s="55"/>
      <c r="J20" s="457"/>
    </row>
    <row r="21" spans="1:10" ht="12.95" customHeight="1">
      <c r="A21" s="215" t="s">
        <v>315</v>
      </c>
      <c r="B21" s="214" t="s">
        <v>20</v>
      </c>
      <c r="C21" s="54"/>
      <c r="D21" s="54"/>
      <c r="E21" s="54"/>
      <c r="F21" s="214" t="s">
        <v>407</v>
      </c>
      <c r="G21" s="54"/>
      <c r="H21" s="54"/>
      <c r="I21" s="55"/>
      <c r="J21" s="457"/>
    </row>
    <row r="22" spans="1:10" ht="12.95" customHeight="1">
      <c r="A22" s="215" t="s">
        <v>316</v>
      </c>
      <c r="B22" s="214" t="s">
        <v>72</v>
      </c>
      <c r="C22" s="54"/>
      <c r="D22" s="54"/>
      <c r="E22" s="54"/>
      <c r="F22" s="214" t="s">
        <v>408</v>
      </c>
      <c r="G22" s="54"/>
      <c r="H22" s="54"/>
      <c r="I22" s="55"/>
      <c r="J22" s="457"/>
    </row>
    <row r="23" spans="1:10" ht="12.95" customHeight="1">
      <c r="A23" s="215" t="s">
        <v>317</v>
      </c>
      <c r="B23" s="214" t="s">
        <v>73</v>
      </c>
      <c r="C23" s="54"/>
      <c r="D23" s="54"/>
      <c r="E23" s="54"/>
      <c r="F23" s="212" t="s">
        <v>80</v>
      </c>
      <c r="G23" s="54"/>
      <c r="H23" s="54"/>
      <c r="I23" s="55"/>
      <c r="J23" s="457"/>
    </row>
    <row r="24" spans="1:10" ht="12.95" customHeight="1">
      <c r="A24" s="215" t="s">
        <v>318</v>
      </c>
      <c r="B24" s="214" t="s">
        <v>74</v>
      </c>
      <c r="C24" s="216">
        <f>+C25+C26</f>
        <v>0</v>
      </c>
      <c r="D24" s="216">
        <f>+D25+D26</f>
        <v>0</v>
      </c>
      <c r="E24" s="216">
        <f>+E25+E26</f>
        <v>0</v>
      </c>
      <c r="F24" s="214" t="s">
        <v>470</v>
      </c>
      <c r="G24" s="54"/>
      <c r="H24" s="54"/>
      <c r="I24" s="55"/>
      <c r="J24" s="457"/>
    </row>
    <row r="25" spans="1:10" ht="12.95" customHeight="1">
      <c r="A25" s="211" t="s">
        <v>319</v>
      </c>
      <c r="B25" s="212" t="s">
        <v>75</v>
      </c>
      <c r="C25" s="186"/>
      <c r="D25" s="186"/>
      <c r="E25" s="186"/>
      <c r="F25" s="205" t="s">
        <v>471</v>
      </c>
      <c r="G25" s="186"/>
      <c r="H25" s="186"/>
      <c r="I25" s="191"/>
      <c r="J25" s="457"/>
    </row>
    <row r="26" spans="1:10" ht="12.95" customHeight="1" thickBot="1">
      <c r="A26" s="215" t="s">
        <v>320</v>
      </c>
      <c r="B26" s="214" t="s">
        <v>28</v>
      </c>
      <c r="C26" s="54"/>
      <c r="D26" s="54"/>
      <c r="E26" s="54"/>
      <c r="F26" s="39"/>
      <c r="G26" s="54"/>
      <c r="H26" s="54"/>
      <c r="I26" s="55"/>
      <c r="J26" s="457"/>
    </row>
    <row r="27" spans="1:10" ht="15.95" customHeight="1" thickBot="1">
      <c r="A27" s="210" t="s">
        <v>321</v>
      </c>
      <c r="B27" s="68" t="s">
        <v>90</v>
      </c>
      <c r="C27" s="185">
        <f>+C19+C24</f>
        <v>11057</v>
      </c>
      <c r="D27" s="185">
        <f>+D19+D24</f>
        <v>11886</v>
      </c>
      <c r="E27" s="185">
        <f>+E19+E24</f>
        <v>7306</v>
      </c>
      <c r="F27" s="68" t="s">
        <v>91</v>
      </c>
      <c r="G27" s="185">
        <f>SUM(G19:G26)</f>
        <v>0</v>
      </c>
      <c r="H27" s="185">
        <f>SUM(H19:H26)</f>
        <v>0</v>
      </c>
      <c r="I27" s="190">
        <f>SUM(I19:I26)</f>
        <v>0</v>
      </c>
      <c r="J27" s="457"/>
    </row>
    <row r="28" spans="1:10" ht="18" customHeight="1" thickBot="1">
      <c r="A28" s="210" t="s">
        <v>322</v>
      </c>
      <c r="B28" s="217" t="s">
        <v>78</v>
      </c>
      <c r="C28" s="185">
        <f>+C18+C27</f>
        <v>25297</v>
      </c>
      <c r="D28" s="185">
        <f>+D18+D27</f>
        <v>27510</v>
      </c>
      <c r="E28" s="185">
        <f>+E18+E27</f>
        <v>21897</v>
      </c>
      <c r="F28" s="217" t="s">
        <v>81</v>
      </c>
      <c r="G28" s="185">
        <f>+G18+G27</f>
        <v>25297</v>
      </c>
      <c r="H28" s="185">
        <f>+H18+H27</f>
        <v>20204</v>
      </c>
      <c r="I28" s="190">
        <f>+I18+I27</f>
        <v>14558</v>
      </c>
      <c r="J28" s="457"/>
    </row>
    <row r="29" spans="1:10" ht="18" customHeight="1" thickBot="1">
      <c r="A29" s="210" t="s">
        <v>323</v>
      </c>
      <c r="B29" s="68" t="s">
        <v>76</v>
      </c>
      <c r="C29" s="221"/>
      <c r="D29" s="221"/>
      <c r="E29" s="221">
        <v>53</v>
      </c>
      <c r="F29" s="68" t="s">
        <v>82</v>
      </c>
      <c r="G29" s="221"/>
      <c r="H29" s="221"/>
      <c r="I29" s="220">
        <v>-1210</v>
      </c>
      <c r="J29" s="457"/>
    </row>
    <row r="30" spans="1:10" ht="13.5" thickBot="1">
      <c r="A30" s="210" t="s">
        <v>324</v>
      </c>
      <c r="B30" s="218" t="s">
        <v>77</v>
      </c>
      <c r="C30" s="318">
        <f>+C28+C29</f>
        <v>25297</v>
      </c>
      <c r="D30" s="318">
        <f>+D28+D29</f>
        <v>27510</v>
      </c>
      <c r="E30" s="219">
        <f>+E28+E29</f>
        <v>21950</v>
      </c>
      <c r="F30" s="218" t="s">
        <v>83</v>
      </c>
      <c r="G30" s="318">
        <f>+G28+G29</f>
        <v>25297</v>
      </c>
      <c r="H30" s="318">
        <f>+H28+H29</f>
        <v>20204</v>
      </c>
      <c r="I30" s="319">
        <f>+I28+I29</f>
        <v>13348</v>
      </c>
      <c r="J30" s="457"/>
    </row>
    <row r="31" spans="1:10" ht="13.5" thickBot="1">
      <c r="A31" s="210" t="s">
        <v>325</v>
      </c>
      <c r="B31" s="218" t="s">
        <v>413</v>
      </c>
      <c r="C31" s="318">
        <f>IF(C18-G18&lt;0,G18-C18,"-")</f>
        <v>11057</v>
      </c>
      <c r="D31" s="318">
        <f>IF(D18-G18&lt;0,H18-D18,"-")</f>
        <v>4580</v>
      </c>
      <c r="E31" s="219" t="str">
        <f>IF(E18-I18&lt;0,I18-E18,"-")</f>
        <v>-</v>
      </c>
      <c r="F31" s="218" t="s">
        <v>414</v>
      </c>
      <c r="G31" s="318" t="str">
        <f>IF(C18-G18&gt;0,C18-G18,"-")</f>
        <v>-</v>
      </c>
      <c r="H31" s="318" t="str">
        <f>IF(D18-H18&gt;0,D18-H18,"-")</f>
        <v>-</v>
      </c>
      <c r="I31" s="319">
        <f>IF(E18-I18&gt;0,E18-I18,"-")</f>
        <v>33</v>
      </c>
      <c r="J31" s="457"/>
    </row>
    <row r="32" spans="1:10" ht="13.5" thickBot="1">
      <c r="A32" s="210" t="s">
        <v>326</v>
      </c>
      <c r="B32" s="218" t="s">
        <v>84</v>
      </c>
      <c r="C32" s="318" t="str">
        <f>IF(C18+C19-G28&lt;0,G28-(C18+C19),"-")</f>
        <v>-</v>
      </c>
      <c r="D32" s="318" t="str">
        <f>IF(D18+D19-H28&lt;0,H28-(D18+D19),"-")</f>
        <v>-</v>
      </c>
      <c r="E32" s="219" t="str">
        <f>IF(E18+E19-I28&lt;0,I28-(E18+E19),"-")</f>
        <v>-</v>
      </c>
      <c r="F32" s="218" t="s">
        <v>85</v>
      </c>
      <c r="G32" s="318" t="str">
        <f>IF(C18+C19-G28&gt;0,C18+C19-G28,"-")</f>
        <v>-</v>
      </c>
      <c r="H32" s="318">
        <f>IF(D18+D19-H28&gt;0,D18+D19-H28,"-")</f>
        <v>7306</v>
      </c>
      <c r="I32" s="319">
        <f>IF(E18+E19-I28&gt;0,E18+E19-I28,"-")</f>
        <v>7339</v>
      </c>
      <c r="J32" s="457"/>
    </row>
  </sheetData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6"/>
  <sheetViews>
    <sheetView view="pageBreakPreview" topLeftCell="F1" zoomScale="115" zoomScaleSheetLayoutView="115" workbookViewId="0">
      <selection activeCell="H15" sqref="H15"/>
    </sheetView>
  </sheetViews>
  <sheetFormatPr defaultRowHeight="12.75"/>
  <cols>
    <col min="1" max="1" width="6.83203125" style="44" customWidth="1"/>
    <col min="2" max="2" width="55.1640625" style="89" customWidth="1"/>
    <col min="3" max="5" width="16.33203125" style="44" customWidth="1"/>
    <col min="6" max="6" width="55.1640625" style="44" customWidth="1"/>
    <col min="7" max="9" width="16.33203125" style="44" customWidth="1"/>
    <col min="10" max="10" width="4.83203125" style="44" customWidth="1"/>
    <col min="11" max="16384" width="9.33203125" style="44"/>
  </cols>
  <sheetData>
    <row r="1" spans="1:10" ht="39.75" customHeight="1">
      <c r="B1" s="192" t="s">
        <v>411</v>
      </c>
      <c r="C1" s="193"/>
      <c r="D1" s="193"/>
      <c r="E1" s="193"/>
      <c r="F1" s="193"/>
      <c r="G1" s="193"/>
      <c r="H1" s="193"/>
      <c r="I1" s="193"/>
      <c r="J1" s="460" t="s">
        <v>498</v>
      </c>
    </row>
    <row r="2" spans="1:10" ht="14.25" thickBot="1">
      <c r="G2" s="194"/>
      <c r="H2" s="194"/>
      <c r="I2" s="194" t="s">
        <v>344</v>
      </c>
      <c r="J2" s="460"/>
    </row>
    <row r="3" spans="1:10" ht="24" customHeight="1" thickBot="1">
      <c r="A3" s="458" t="s">
        <v>351</v>
      </c>
      <c r="B3" s="195" t="s">
        <v>337</v>
      </c>
      <c r="C3" s="196"/>
      <c r="D3" s="196"/>
      <c r="E3" s="196"/>
      <c r="F3" s="195" t="s">
        <v>341</v>
      </c>
      <c r="G3" s="197"/>
      <c r="H3" s="197"/>
      <c r="I3" s="197"/>
      <c r="J3" s="460"/>
    </row>
    <row r="4" spans="1:10" s="198" customFormat="1" ht="35.25" customHeight="1" thickBot="1">
      <c r="A4" s="459"/>
      <c r="B4" s="90" t="s">
        <v>345</v>
      </c>
      <c r="C4" s="280" t="s">
        <v>257</v>
      </c>
      <c r="D4" s="281" t="s">
        <v>258</v>
      </c>
      <c r="E4" s="280" t="s">
        <v>186</v>
      </c>
      <c r="F4" s="90" t="s">
        <v>345</v>
      </c>
      <c r="G4" s="280" t="s">
        <v>257</v>
      </c>
      <c r="H4" s="281" t="s">
        <v>258</v>
      </c>
      <c r="I4" s="280" t="s">
        <v>186</v>
      </c>
      <c r="J4" s="460"/>
    </row>
    <row r="5" spans="1:10" s="198" customFormat="1" ht="13.5" thickBot="1">
      <c r="A5" s="199">
        <v>1</v>
      </c>
      <c r="B5" s="200">
        <v>2</v>
      </c>
      <c r="C5" s="201">
        <v>3</v>
      </c>
      <c r="D5" s="201">
        <v>4</v>
      </c>
      <c r="E5" s="201">
        <v>5</v>
      </c>
      <c r="F5" s="200">
        <v>6</v>
      </c>
      <c r="G5" s="201">
        <v>7</v>
      </c>
      <c r="H5" s="201">
        <v>8</v>
      </c>
      <c r="I5" s="202">
        <v>9</v>
      </c>
      <c r="J5" s="460"/>
    </row>
    <row r="6" spans="1:10" ht="12.95" customHeight="1">
      <c r="A6" s="204" t="s">
        <v>300</v>
      </c>
      <c r="B6" s="205" t="s">
        <v>120</v>
      </c>
      <c r="C6" s="181"/>
      <c r="D6" s="181"/>
      <c r="E6" s="181"/>
      <c r="F6" s="205" t="s">
        <v>41</v>
      </c>
      <c r="G6" s="181"/>
      <c r="H6" s="181">
        <v>8008</v>
      </c>
      <c r="I6" s="187">
        <v>8008</v>
      </c>
      <c r="J6" s="460"/>
    </row>
    <row r="7" spans="1:10" ht="22.5" customHeight="1">
      <c r="A7" s="206" t="s">
        <v>301</v>
      </c>
      <c r="B7" s="207" t="s">
        <v>94</v>
      </c>
      <c r="C7" s="182"/>
      <c r="D7" s="182"/>
      <c r="E7" s="182"/>
      <c r="F7" s="207" t="s">
        <v>459</v>
      </c>
      <c r="G7" s="182"/>
      <c r="H7" s="182"/>
      <c r="I7" s="188"/>
      <c r="J7" s="460"/>
    </row>
    <row r="8" spans="1:10" ht="12.95" customHeight="1">
      <c r="A8" s="206" t="s">
        <v>302</v>
      </c>
      <c r="B8" s="207" t="s">
        <v>405</v>
      </c>
      <c r="C8" s="182"/>
      <c r="D8" s="182"/>
      <c r="E8" s="182"/>
      <c r="F8" s="207" t="s">
        <v>62</v>
      </c>
      <c r="G8" s="182"/>
      <c r="H8" s="182"/>
      <c r="I8" s="188"/>
      <c r="J8" s="460"/>
    </row>
    <row r="9" spans="1:10" ht="12.95" customHeight="1">
      <c r="A9" s="206" t="s">
        <v>303</v>
      </c>
      <c r="B9" s="207" t="s">
        <v>442</v>
      </c>
      <c r="C9" s="182"/>
      <c r="D9" s="182"/>
      <c r="E9" s="182"/>
      <c r="F9" s="207" t="s">
        <v>101</v>
      </c>
      <c r="G9" s="182"/>
      <c r="H9" s="182"/>
      <c r="I9" s="188"/>
      <c r="J9" s="460"/>
    </row>
    <row r="10" spans="1:10" ht="12.75" customHeight="1">
      <c r="A10" s="206" t="s">
        <v>304</v>
      </c>
      <c r="B10" s="207" t="s">
        <v>7</v>
      </c>
      <c r="C10" s="182"/>
      <c r="D10" s="182"/>
      <c r="E10" s="182"/>
      <c r="F10" s="207" t="s">
        <v>102</v>
      </c>
      <c r="G10" s="182"/>
      <c r="H10" s="182"/>
      <c r="I10" s="188"/>
      <c r="J10" s="460"/>
    </row>
    <row r="11" spans="1:10" ht="12.95" customHeight="1">
      <c r="A11" s="206" t="s">
        <v>305</v>
      </c>
      <c r="B11" s="207" t="s">
        <v>95</v>
      </c>
      <c r="C11" s="183"/>
      <c r="D11" s="183"/>
      <c r="E11" s="183"/>
      <c r="F11" s="223" t="s">
        <v>103</v>
      </c>
      <c r="G11" s="182"/>
      <c r="H11" s="182"/>
      <c r="I11" s="188"/>
      <c r="J11" s="460"/>
    </row>
    <row r="12" spans="1:10" ht="12.95" customHeight="1">
      <c r="A12" s="206" t="s">
        <v>306</v>
      </c>
      <c r="B12" s="207" t="s">
        <v>96</v>
      </c>
      <c r="C12" s="182"/>
      <c r="D12" s="182"/>
      <c r="E12" s="182"/>
      <c r="F12" s="223" t="s">
        <v>44</v>
      </c>
      <c r="G12" s="182"/>
      <c r="H12" s="182"/>
      <c r="I12" s="188"/>
      <c r="J12" s="460"/>
    </row>
    <row r="13" spans="1:10" ht="12.95" customHeight="1">
      <c r="A13" s="206" t="s">
        <v>307</v>
      </c>
      <c r="B13" s="207" t="s">
        <v>99</v>
      </c>
      <c r="C13" s="182"/>
      <c r="D13" s="182"/>
      <c r="E13" s="182"/>
      <c r="F13" s="224" t="s">
        <v>45</v>
      </c>
      <c r="G13" s="182"/>
      <c r="H13" s="182"/>
      <c r="I13" s="188"/>
      <c r="J13" s="460"/>
    </row>
    <row r="14" spans="1:10" ht="12.95" customHeight="1">
      <c r="A14" s="206" t="s">
        <v>308</v>
      </c>
      <c r="B14" s="225" t="s">
        <v>118</v>
      </c>
      <c r="C14" s="183"/>
      <c r="D14" s="183"/>
      <c r="E14" s="183"/>
      <c r="F14" s="223" t="s">
        <v>104</v>
      </c>
      <c r="G14" s="182"/>
      <c r="H14" s="182"/>
      <c r="I14" s="188"/>
      <c r="J14" s="460"/>
    </row>
    <row r="15" spans="1:10" ht="22.5" customHeight="1">
      <c r="A15" s="206" t="s">
        <v>309</v>
      </c>
      <c r="B15" s="207" t="s">
        <v>97</v>
      </c>
      <c r="C15" s="183"/>
      <c r="D15" s="183"/>
      <c r="E15" s="183">
        <v>60</v>
      </c>
      <c r="F15" s="223" t="s">
        <v>105</v>
      </c>
      <c r="G15" s="182"/>
      <c r="H15" s="182"/>
      <c r="I15" s="188"/>
      <c r="J15" s="460"/>
    </row>
    <row r="16" spans="1:10" ht="12.95" customHeight="1">
      <c r="A16" s="206" t="s">
        <v>310</v>
      </c>
      <c r="B16" s="207" t="s">
        <v>98</v>
      </c>
      <c r="C16" s="184"/>
      <c r="D16" s="369"/>
      <c r="E16" s="364"/>
      <c r="F16" s="207" t="s">
        <v>331</v>
      </c>
      <c r="G16" s="182"/>
      <c r="H16" s="182"/>
      <c r="I16" s="188"/>
      <c r="J16" s="460"/>
    </row>
    <row r="17" spans="1:10" ht="12.95" customHeight="1" thickBot="1">
      <c r="A17" s="366" t="s">
        <v>311</v>
      </c>
      <c r="B17" s="367"/>
      <c r="C17" s="349"/>
      <c r="D17" s="365"/>
      <c r="E17" s="243"/>
      <c r="F17" s="367" t="s">
        <v>158</v>
      </c>
      <c r="G17" s="347"/>
      <c r="H17" s="347"/>
      <c r="I17" s="242"/>
      <c r="J17" s="460"/>
    </row>
    <row r="18" spans="1:10" ht="15.95" customHeight="1" thickBot="1">
      <c r="A18" s="210" t="s">
        <v>312</v>
      </c>
      <c r="B18" s="68" t="s">
        <v>396</v>
      </c>
      <c r="C18" s="368">
        <f>+C6+C7+C8+C9+C10+C11+C12+C13+C15+C16+C17</f>
        <v>0</v>
      </c>
      <c r="D18" s="368">
        <f>+D6+D7+D8+D9+D10+D11+D12+D13+D15+D16+D17</f>
        <v>0</v>
      </c>
      <c r="E18" s="368">
        <f>+E6+E7+E8+E9+E10+E11+E12+E13+E15+E16+E17</f>
        <v>60</v>
      </c>
      <c r="F18" s="68" t="s">
        <v>397</v>
      </c>
      <c r="G18" s="185">
        <f>+G6+G7+G8+G16+G17</f>
        <v>0</v>
      </c>
      <c r="H18" s="185">
        <f>+H6+H7+H8+H16+H17</f>
        <v>8008</v>
      </c>
      <c r="I18" s="190">
        <f>+I6+I7+I8+I16+I17</f>
        <v>8008</v>
      </c>
      <c r="J18" s="460"/>
    </row>
    <row r="19" spans="1:10" ht="12.95" customHeight="1">
      <c r="A19" s="226" t="s">
        <v>313</v>
      </c>
      <c r="B19" s="227" t="s">
        <v>117</v>
      </c>
      <c r="C19" s="234">
        <f>+C20+C21+C22+C23+C24</f>
        <v>0</v>
      </c>
      <c r="D19" s="234">
        <f>+D20+D21+D22+D23+D24</f>
        <v>702</v>
      </c>
      <c r="E19" s="234">
        <f>+E20+E21+E22+E23+E24</f>
        <v>609</v>
      </c>
      <c r="F19" s="214" t="s">
        <v>468</v>
      </c>
      <c r="G19" s="320"/>
      <c r="H19" s="320"/>
      <c r="I19" s="53"/>
      <c r="J19" s="460"/>
    </row>
    <row r="20" spans="1:10" ht="12.95" customHeight="1">
      <c r="A20" s="206" t="s">
        <v>314</v>
      </c>
      <c r="B20" s="228" t="s">
        <v>106</v>
      </c>
      <c r="C20" s="54"/>
      <c r="D20" s="54">
        <v>702</v>
      </c>
      <c r="E20" s="54">
        <v>609</v>
      </c>
      <c r="F20" s="214" t="s">
        <v>472</v>
      </c>
      <c r="G20" s="54"/>
      <c r="H20" s="54"/>
      <c r="I20" s="55"/>
      <c r="J20" s="460"/>
    </row>
    <row r="21" spans="1:10" ht="12.95" customHeight="1">
      <c r="A21" s="226" t="s">
        <v>315</v>
      </c>
      <c r="B21" s="228" t="s">
        <v>107</v>
      </c>
      <c r="C21" s="54"/>
      <c r="D21" s="54"/>
      <c r="E21" s="54"/>
      <c r="F21" s="214" t="s">
        <v>407</v>
      </c>
      <c r="G21" s="54"/>
      <c r="H21" s="54"/>
      <c r="I21" s="55"/>
      <c r="J21" s="460"/>
    </row>
    <row r="22" spans="1:10" ht="12.95" customHeight="1">
      <c r="A22" s="206" t="s">
        <v>316</v>
      </c>
      <c r="B22" s="228" t="s">
        <v>108</v>
      </c>
      <c r="C22" s="54"/>
      <c r="D22" s="54"/>
      <c r="E22" s="54"/>
      <c r="F22" s="214" t="s">
        <v>408</v>
      </c>
      <c r="G22" s="54"/>
      <c r="H22" s="54"/>
      <c r="I22" s="55"/>
      <c r="J22" s="460"/>
    </row>
    <row r="23" spans="1:10" ht="12.95" customHeight="1">
      <c r="A23" s="226" t="s">
        <v>317</v>
      </c>
      <c r="B23" s="228" t="s">
        <v>109</v>
      </c>
      <c r="C23" s="54"/>
      <c r="D23" s="54"/>
      <c r="E23" s="54"/>
      <c r="F23" s="212" t="s">
        <v>80</v>
      </c>
      <c r="G23" s="54"/>
      <c r="H23" s="54"/>
      <c r="I23" s="55"/>
      <c r="J23" s="460"/>
    </row>
    <row r="24" spans="1:10" ht="12.95" customHeight="1">
      <c r="A24" s="206" t="s">
        <v>318</v>
      </c>
      <c r="B24" s="229" t="s">
        <v>110</v>
      </c>
      <c r="C24" s="54"/>
      <c r="D24" s="54"/>
      <c r="E24" s="54"/>
      <c r="F24" s="214" t="s">
        <v>473</v>
      </c>
      <c r="G24" s="54"/>
      <c r="H24" s="54"/>
      <c r="I24" s="55"/>
      <c r="J24" s="460"/>
    </row>
    <row r="25" spans="1:10" ht="12.95" customHeight="1">
      <c r="A25" s="226" t="s">
        <v>319</v>
      </c>
      <c r="B25" s="230" t="s">
        <v>111</v>
      </c>
      <c r="C25" s="216">
        <f>+C26+C27+C28+C29+C30</f>
        <v>0</v>
      </c>
      <c r="D25" s="216">
        <f>+D26+D27+D28+D29+D30</f>
        <v>0</v>
      </c>
      <c r="E25" s="216">
        <f>+E26+E27+E28+E29+E30</f>
        <v>0</v>
      </c>
      <c r="F25" s="231" t="s">
        <v>471</v>
      </c>
      <c r="G25" s="54"/>
      <c r="H25" s="54"/>
      <c r="I25" s="55"/>
      <c r="J25" s="460"/>
    </row>
    <row r="26" spans="1:10" ht="12.95" customHeight="1">
      <c r="A26" s="206" t="s">
        <v>320</v>
      </c>
      <c r="B26" s="229" t="s">
        <v>112</v>
      </c>
      <c r="C26" s="54"/>
      <c r="D26" s="54"/>
      <c r="E26" s="54"/>
      <c r="F26" s="231" t="s">
        <v>119</v>
      </c>
      <c r="G26" s="54"/>
      <c r="H26" s="54"/>
      <c r="I26" s="55"/>
      <c r="J26" s="460"/>
    </row>
    <row r="27" spans="1:10" ht="12.95" customHeight="1">
      <c r="A27" s="226" t="s">
        <v>321</v>
      </c>
      <c r="B27" s="229" t="s">
        <v>113</v>
      </c>
      <c r="C27" s="54"/>
      <c r="D27" s="54"/>
      <c r="E27" s="54"/>
      <c r="F27" s="222"/>
      <c r="G27" s="54"/>
      <c r="H27" s="54"/>
      <c r="I27" s="55"/>
      <c r="J27" s="460"/>
    </row>
    <row r="28" spans="1:10" ht="12.95" customHeight="1">
      <c r="A28" s="206" t="s">
        <v>322</v>
      </c>
      <c r="B28" s="228" t="s">
        <v>114</v>
      </c>
      <c r="C28" s="54"/>
      <c r="D28" s="54"/>
      <c r="E28" s="54"/>
      <c r="F28" s="65"/>
      <c r="G28" s="54"/>
      <c r="H28" s="54"/>
      <c r="I28" s="55"/>
      <c r="J28" s="460"/>
    </row>
    <row r="29" spans="1:10" ht="12.95" customHeight="1">
      <c r="A29" s="226" t="s">
        <v>323</v>
      </c>
      <c r="B29" s="232" t="s">
        <v>115</v>
      </c>
      <c r="C29" s="54"/>
      <c r="D29" s="54"/>
      <c r="E29" s="54"/>
      <c r="F29" s="39"/>
      <c r="G29" s="54"/>
      <c r="H29" s="54"/>
      <c r="I29" s="55"/>
      <c r="J29" s="460"/>
    </row>
    <row r="30" spans="1:10" ht="12.95" customHeight="1" thickBot="1">
      <c r="A30" s="206" t="s">
        <v>324</v>
      </c>
      <c r="B30" s="233" t="s">
        <v>116</v>
      </c>
      <c r="C30" s="54"/>
      <c r="D30" s="54"/>
      <c r="E30" s="54"/>
      <c r="F30" s="65"/>
      <c r="G30" s="54"/>
      <c r="H30" s="54"/>
      <c r="I30" s="55"/>
      <c r="J30" s="460"/>
    </row>
    <row r="31" spans="1:10" ht="21.75" customHeight="1" thickBot="1">
      <c r="A31" s="210" t="s">
        <v>325</v>
      </c>
      <c r="B31" s="68" t="s">
        <v>151</v>
      </c>
      <c r="C31" s="185">
        <f>+C19+C25</f>
        <v>0</v>
      </c>
      <c r="D31" s="185">
        <f>+D19+D25</f>
        <v>702</v>
      </c>
      <c r="E31" s="185">
        <f>+E19+E25</f>
        <v>609</v>
      </c>
      <c r="F31" s="68" t="s">
        <v>152</v>
      </c>
      <c r="G31" s="185">
        <f>SUM(G19:G30)</f>
        <v>0</v>
      </c>
      <c r="H31" s="185">
        <f>SUM(H19:H30)</f>
        <v>0</v>
      </c>
      <c r="I31" s="190">
        <f>SUM(I19:I30)</f>
        <v>0</v>
      </c>
      <c r="J31" s="460"/>
    </row>
    <row r="32" spans="1:10" ht="18" customHeight="1" thickBot="1">
      <c r="A32" s="210" t="s">
        <v>326</v>
      </c>
      <c r="B32" s="217" t="s">
        <v>153</v>
      </c>
      <c r="C32" s="185">
        <f>+C18+C31</f>
        <v>0</v>
      </c>
      <c r="D32" s="185">
        <f>+D18+D31</f>
        <v>702</v>
      </c>
      <c r="E32" s="185">
        <f>+E18+E31</f>
        <v>669</v>
      </c>
      <c r="F32" s="217" t="s">
        <v>156</v>
      </c>
      <c r="G32" s="185">
        <f>+G18+G31</f>
        <v>0</v>
      </c>
      <c r="H32" s="185">
        <f>+H18+H31</f>
        <v>8008</v>
      </c>
      <c r="I32" s="190">
        <f>+I18+I31</f>
        <v>8008</v>
      </c>
      <c r="J32" s="460"/>
    </row>
    <row r="33" spans="1:10" ht="18" customHeight="1" thickBot="1">
      <c r="A33" s="210" t="s">
        <v>327</v>
      </c>
      <c r="B33" s="68" t="s">
        <v>76</v>
      </c>
      <c r="C33" s="221"/>
      <c r="D33" s="221"/>
      <c r="E33" s="221"/>
      <c r="F33" s="68" t="s">
        <v>82</v>
      </c>
      <c r="G33" s="221"/>
      <c r="H33" s="221"/>
      <c r="I33" s="220"/>
      <c r="J33" s="460"/>
    </row>
    <row r="34" spans="1:10" ht="13.5" thickBot="1">
      <c r="A34" s="210" t="s">
        <v>328</v>
      </c>
      <c r="B34" s="218" t="s">
        <v>154</v>
      </c>
      <c r="C34" s="318">
        <f>+C32+C33</f>
        <v>0</v>
      </c>
      <c r="D34" s="318">
        <f>+D32+D33</f>
        <v>702</v>
      </c>
      <c r="E34" s="219">
        <f>+E32+E33</f>
        <v>669</v>
      </c>
      <c r="F34" s="218" t="s">
        <v>155</v>
      </c>
      <c r="G34" s="318">
        <f>+G32+G33</f>
        <v>0</v>
      </c>
      <c r="H34" s="318">
        <f>+H32+H33</f>
        <v>8008</v>
      </c>
      <c r="I34" s="319">
        <f>+I32+I33</f>
        <v>8008</v>
      </c>
      <c r="J34" s="460"/>
    </row>
    <row r="35" spans="1:10" ht="13.5" thickBot="1">
      <c r="A35" s="210" t="s">
        <v>391</v>
      </c>
      <c r="B35" s="218" t="s">
        <v>413</v>
      </c>
      <c r="C35" s="318" t="str">
        <f>IF(C18-G18&lt;0,G18-C18,"-")</f>
        <v>-</v>
      </c>
      <c r="D35" s="318">
        <f>IF(D18-H18&lt;0,H18-D18,"-")</f>
        <v>8008</v>
      </c>
      <c r="E35" s="219">
        <f>IF(E18-I18&lt;0,I18-E18,"-")</f>
        <v>7948</v>
      </c>
      <c r="F35" s="218" t="s">
        <v>414</v>
      </c>
      <c r="G35" s="318" t="str">
        <f>IF(C18-G18&gt;0,C18-G18,"-")</f>
        <v>-</v>
      </c>
      <c r="H35" s="318" t="str">
        <f>IF(D18-H18&gt;0,D18-H18,"-")</f>
        <v>-</v>
      </c>
      <c r="I35" s="319" t="str">
        <f>IF(E18-I18&gt;0,E18-I18,"-")</f>
        <v>-</v>
      </c>
      <c r="J35" s="460"/>
    </row>
    <row r="36" spans="1:10" ht="13.5" thickBot="1">
      <c r="A36" s="210" t="s">
        <v>150</v>
      </c>
      <c r="B36" s="218" t="s">
        <v>84</v>
      </c>
      <c r="C36" s="318" t="str">
        <f>IF(C18+C19-G32&lt;0,G32-(C18+C19),"-")</f>
        <v>-</v>
      </c>
      <c r="D36" s="318">
        <f>IF(D18+D19-H32&lt;0,H32-(D18+D19),"-")</f>
        <v>7306</v>
      </c>
      <c r="E36" s="219">
        <f>IF(E18+E19-I32&lt;0,I32-(E18+E19),"-")</f>
        <v>7339</v>
      </c>
      <c r="F36" s="218" t="s">
        <v>85</v>
      </c>
      <c r="G36" s="318" t="str">
        <f>IF(C18+C19-G32&gt;0,C18+C19-G32,"-")</f>
        <v>-</v>
      </c>
      <c r="H36" s="318" t="str">
        <f>IF(D18+D19-H32&gt;0,D18+D19-H32,"-")</f>
        <v>-</v>
      </c>
      <c r="I36" s="319" t="str">
        <f>IF(E18+E19-I32&gt;0,E18+E19-I32,"-")</f>
        <v>-</v>
      </c>
      <c r="J36" s="460"/>
    </row>
  </sheetData>
  <sheetProtection sheet="1" objects="1" scenarios="1"/>
  <mergeCells count="2">
    <mergeCell ref="A3:A4"/>
    <mergeCell ref="J1:J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SheetLayoutView="115" workbookViewId="0">
      <selection activeCell="D41" sqref="D4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69" t="s">
        <v>398</v>
      </c>
      <c r="E1" s="70" t="s">
        <v>404</v>
      </c>
    </row>
    <row r="3" spans="1:5">
      <c r="A3" s="71"/>
      <c r="B3" s="72"/>
      <c r="C3" s="71"/>
      <c r="D3" s="74"/>
      <c r="E3" s="72"/>
    </row>
    <row r="4" spans="1:5" ht="15.75">
      <c r="A4" s="58" t="s">
        <v>259</v>
      </c>
      <c r="B4" s="73"/>
      <c r="C4" s="80"/>
      <c r="D4" s="74"/>
      <c r="E4" s="72"/>
    </row>
    <row r="5" spans="1:5">
      <c r="A5" s="71"/>
      <c r="B5" s="72"/>
      <c r="C5" s="71"/>
      <c r="D5" s="74"/>
      <c r="E5" s="72"/>
    </row>
    <row r="6" spans="1:5">
      <c r="A6" s="71" t="s">
        <v>481</v>
      </c>
      <c r="B6" s="72">
        <f>+'1.1.sz.mell.'!C52</f>
        <v>14240</v>
      </c>
      <c r="C6" s="71" t="s">
        <v>159</v>
      </c>
      <c r="D6" s="74">
        <f>+'2.1.sz.mell  '!C18+'2.2.sz.mell  '!C18</f>
        <v>14240</v>
      </c>
      <c r="E6" s="72">
        <f>+B6-D6</f>
        <v>0</v>
      </c>
    </row>
    <row r="7" spans="1:5">
      <c r="A7" s="71" t="s">
        <v>399</v>
      </c>
      <c r="B7" s="72">
        <f>+'1.1.sz.mell.'!C66</f>
        <v>25297</v>
      </c>
      <c r="C7" s="71" t="s">
        <v>172</v>
      </c>
      <c r="D7" s="74">
        <f>+'2.1.sz.mell  '!C28+'2.2.sz.mell  '!C32</f>
        <v>25297</v>
      </c>
      <c r="E7" s="72">
        <f>+B7-D7</f>
        <v>0</v>
      </c>
    </row>
    <row r="8" spans="1:5">
      <c r="A8" s="71" t="s">
        <v>134</v>
      </c>
      <c r="B8" s="72">
        <f>+'1.1.sz.mell.'!C68</f>
        <v>25297</v>
      </c>
      <c r="C8" s="71" t="s">
        <v>177</v>
      </c>
      <c r="D8" s="74">
        <f>+'2.1.sz.mell  '!C30+'2.2.sz.mell  '!C34</f>
        <v>25297</v>
      </c>
      <c r="E8" s="72">
        <f>+B8-D8</f>
        <v>0</v>
      </c>
    </row>
    <row r="9" spans="1:5">
      <c r="A9" s="71"/>
      <c r="B9" s="72"/>
      <c r="C9" s="71"/>
      <c r="D9" s="74"/>
      <c r="E9" s="72"/>
    </row>
    <row r="10" spans="1:5" ht="15.75">
      <c r="A10" s="58" t="s">
        <v>261</v>
      </c>
      <c r="B10" s="73"/>
      <c r="C10" s="80"/>
      <c r="D10" s="74"/>
      <c r="E10" s="72"/>
    </row>
    <row r="11" spans="1:5">
      <c r="A11" s="71"/>
      <c r="B11" s="72"/>
      <c r="C11" s="71"/>
      <c r="D11" s="74"/>
      <c r="E11" s="72"/>
    </row>
    <row r="12" spans="1:5">
      <c r="A12" s="71" t="s">
        <v>143</v>
      </c>
      <c r="B12" s="72">
        <f>+'1.1.sz.mell.'!D52</f>
        <v>15624</v>
      </c>
      <c r="C12" s="71" t="s">
        <v>160</v>
      </c>
      <c r="D12" s="74">
        <f>+'2.1.sz.mell  '!D18+'2.2.sz.mell  '!D18</f>
        <v>15624</v>
      </c>
      <c r="E12" s="72">
        <f>+B12-D12</f>
        <v>0</v>
      </c>
    </row>
    <row r="13" spans="1:5">
      <c r="A13" s="71" t="s">
        <v>144</v>
      </c>
      <c r="B13" s="72">
        <f>+'1.1.sz.mell.'!D66</f>
        <v>28212</v>
      </c>
      <c r="C13" s="71" t="s">
        <v>173</v>
      </c>
      <c r="D13" s="74">
        <f>+'2.1.sz.mell  '!D28+'2.2.sz.mell  '!D32</f>
        <v>28212</v>
      </c>
      <c r="E13" s="72">
        <f>+B13-D13</f>
        <v>0</v>
      </c>
    </row>
    <row r="14" spans="1:5">
      <c r="A14" s="71" t="s">
        <v>145</v>
      </c>
      <c r="B14" s="72">
        <f>+'1.1.sz.mell.'!D68</f>
        <v>28212</v>
      </c>
      <c r="C14" s="71" t="s">
        <v>178</v>
      </c>
      <c r="D14" s="74">
        <f>+'2.1.sz.mell  '!D30+'2.2.sz.mell  '!D34</f>
        <v>28212</v>
      </c>
      <c r="E14" s="72">
        <f>+B14-D14</f>
        <v>0</v>
      </c>
    </row>
    <row r="15" spans="1:5">
      <c r="A15" s="71"/>
      <c r="B15" s="72"/>
      <c r="C15" s="71"/>
      <c r="D15" s="74"/>
      <c r="E15" s="72"/>
    </row>
    <row r="16" spans="1:5" ht="14.25">
      <c r="A16" s="282" t="s">
        <v>183</v>
      </c>
      <c r="C16" s="80"/>
      <c r="D16" s="74"/>
      <c r="E16" s="72"/>
    </row>
    <row r="17" spans="1:5">
      <c r="A17" s="71"/>
      <c r="B17" s="72"/>
      <c r="C17" s="71"/>
      <c r="D17" s="74"/>
      <c r="E17" s="72"/>
    </row>
    <row r="18" spans="1:5">
      <c r="A18" s="71" t="s">
        <v>146</v>
      </c>
      <c r="B18" s="72">
        <f>+'1.1.sz.mell.'!E52</f>
        <v>14651</v>
      </c>
      <c r="C18" s="71" t="s">
        <v>161</v>
      </c>
      <c r="D18" s="74">
        <f>+'2.1.sz.mell  '!E18+'2.2.sz.mell  '!E18</f>
        <v>14651</v>
      </c>
      <c r="E18" s="72">
        <f>+B18-D18</f>
        <v>0</v>
      </c>
    </row>
    <row r="19" spans="1:5">
      <c r="A19" s="71" t="s">
        <v>141</v>
      </c>
      <c r="B19" s="72">
        <f>+'1.1.sz.mell.'!E66</f>
        <v>22566</v>
      </c>
      <c r="C19" s="71" t="s">
        <v>174</v>
      </c>
      <c r="D19" s="74">
        <f>+'2.1.sz.mell  '!E28+'2.2.sz.mell  '!E32</f>
        <v>22566</v>
      </c>
      <c r="E19" s="72">
        <f>+B19-D19</f>
        <v>0</v>
      </c>
    </row>
    <row r="20" spans="1:5">
      <c r="A20" s="71" t="s">
        <v>147</v>
      </c>
      <c r="B20" s="72">
        <f>+'1.1.sz.mell.'!E68</f>
        <v>22619</v>
      </c>
      <c r="C20" s="71" t="s">
        <v>179</v>
      </c>
      <c r="D20" s="74">
        <f>+'2.1.sz.mell  '!E30+'2.2.sz.mell  '!E34</f>
        <v>22619</v>
      </c>
      <c r="E20" s="72">
        <f>+B20-D20</f>
        <v>0</v>
      </c>
    </row>
    <row r="21" spans="1:5">
      <c r="A21" s="71"/>
      <c r="B21" s="72"/>
      <c r="C21" s="71"/>
      <c r="D21" s="74"/>
      <c r="E21" s="72"/>
    </row>
    <row r="22" spans="1:5" ht="15.75">
      <c r="A22" s="58" t="s">
        <v>260</v>
      </c>
      <c r="B22" s="73"/>
      <c r="C22" s="80"/>
      <c r="D22" s="74"/>
      <c r="E22" s="72"/>
    </row>
    <row r="23" spans="1:5">
      <c r="A23" s="71"/>
      <c r="B23" s="72"/>
      <c r="C23" s="71"/>
      <c r="D23" s="74"/>
      <c r="E23" s="72"/>
    </row>
    <row r="24" spans="1:5">
      <c r="A24" s="71" t="s">
        <v>412</v>
      </c>
      <c r="B24" s="72">
        <f>+'1.1.sz.mell.'!C103</f>
        <v>25297</v>
      </c>
      <c r="C24" s="71" t="s">
        <v>162</v>
      </c>
      <c r="D24" s="74">
        <f>+'2.1.sz.mell  '!G18+'2.2.sz.mell  '!G18</f>
        <v>25297</v>
      </c>
      <c r="E24" s="72">
        <f>+B24-D24</f>
        <v>0</v>
      </c>
    </row>
    <row r="25" spans="1:5">
      <c r="A25" s="71" t="s">
        <v>400</v>
      </c>
      <c r="B25" s="72">
        <f>+'1.1.sz.mell.'!C122</f>
        <v>25297</v>
      </c>
      <c r="C25" s="71" t="s">
        <v>175</v>
      </c>
      <c r="D25" s="74">
        <f>+'2.1.sz.mell  '!G28+'2.2.sz.mell  '!G32</f>
        <v>25297</v>
      </c>
      <c r="E25" s="72">
        <f>+B25-D25</f>
        <v>0</v>
      </c>
    </row>
    <row r="26" spans="1:5">
      <c r="A26" s="71" t="s">
        <v>135</v>
      </c>
      <c r="B26" s="72">
        <f>+'1.1.sz.mell.'!C124</f>
        <v>25297</v>
      </c>
      <c r="C26" s="71" t="s">
        <v>180</v>
      </c>
      <c r="D26" s="74">
        <f>+'2.1.sz.mell  '!G30+'2.2.sz.mell  '!G34</f>
        <v>25297</v>
      </c>
      <c r="E26" s="72">
        <f>+B26-D26</f>
        <v>0</v>
      </c>
    </row>
    <row r="27" spans="1:5">
      <c r="A27" s="71"/>
      <c r="B27" s="72"/>
      <c r="C27" s="71"/>
      <c r="D27" s="74"/>
      <c r="E27" s="72"/>
    </row>
    <row r="28" spans="1:5" ht="15.75">
      <c r="A28" s="58" t="s">
        <v>262</v>
      </c>
      <c r="B28" s="73"/>
      <c r="C28" s="80"/>
      <c r="D28" s="74"/>
      <c r="E28" s="72"/>
    </row>
    <row r="29" spans="1:5">
      <c r="A29" s="71"/>
      <c r="B29" s="72"/>
      <c r="C29" s="71"/>
      <c r="D29" s="74"/>
      <c r="E29" s="72"/>
    </row>
    <row r="30" spans="1:5">
      <c r="A30" s="71" t="s">
        <v>148</v>
      </c>
      <c r="B30" s="72">
        <f>+'1.1.sz.mell.'!D103</f>
        <v>28212</v>
      </c>
      <c r="C30" s="71" t="s">
        <v>163</v>
      </c>
      <c r="D30" s="74">
        <f>+'2.1.sz.mell  '!H18+'2.2.sz.mell  '!H18</f>
        <v>28212</v>
      </c>
      <c r="E30" s="72">
        <f>+B30-D30</f>
        <v>0</v>
      </c>
    </row>
    <row r="31" spans="1:5">
      <c r="A31" s="71" t="s">
        <v>263</v>
      </c>
      <c r="B31" s="72">
        <f>+'1.1.sz.mell.'!D122</f>
        <v>28212</v>
      </c>
      <c r="C31" s="71" t="s">
        <v>176</v>
      </c>
      <c r="D31" s="74">
        <f>+'2.1.sz.mell  '!H28+'2.2.sz.mell  '!H32</f>
        <v>28212</v>
      </c>
      <c r="E31" s="72">
        <f>+B31-D31</f>
        <v>0</v>
      </c>
    </row>
    <row r="32" spans="1:5">
      <c r="A32" s="71" t="s">
        <v>264</v>
      </c>
      <c r="B32" s="72">
        <f>+'1.1.sz.mell.'!D124</f>
        <v>28212</v>
      </c>
      <c r="C32" s="71" t="s">
        <v>181</v>
      </c>
      <c r="D32" s="74">
        <f>+'2.1.sz.mell  '!H30+'2.2.sz.mell  '!H34</f>
        <v>28212</v>
      </c>
      <c r="E32" s="72">
        <f>+B32-D32</f>
        <v>0</v>
      </c>
    </row>
    <row r="33" spans="1:5">
      <c r="A33" s="71"/>
      <c r="B33" s="72"/>
      <c r="C33" s="71"/>
      <c r="D33" s="74"/>
      <c r="E33" s="72"/>
    </row>
    <row r="34" spans="1:5" ht="15.75">
      <c r="A34" s="283" t="s">
        <v>184</v>
      </c>
      <c r="B34" s="73"/>
      <c r="C34" s="80"/>
      <c r="D34" s="74"/>
      <c r="E34" s="72"/>
    </row>
    <row r="35" spans="1:5">
      <c r="A35" s="71"/>
      <c r="B35" s="72"/>
      <c r="C35" s="71"/>
      <c r="D35" s="74"/>
      <c r="E35" s="72"/>
    </row>
    <row r="36" spans="1:5">
      <c r="A36" s="71" t="s">
        <v>142</v>
      </c>
      <c r="B36" s="72">
        <f>+'1.1.sz.mell.'!E103</f>
        <v>22566</v>
      </c>
      <c r="C36" s="71" t="s">
        <v>170</v>
      </c>
      <c r="D36" s="74">
        <f>+'2.1.sz.mell  '!I18+'2.2.sz.mell  '!I18</f>
        <v>22566</v>
      </c>
      <c r="E36" s="72">
        <f>+B36-D36</f>
        <v>0</v>
      </c>
    </row>
    <row r="37" spans="1:5">
      <c r="A37" s="71" t="s">
        <v>266</v>
      </c>
      <c r="B37" s="72">
        <f>+'1.1.sz.mell.'!E122</f>
        <v>22566</v>
      </c>
      <c r="C37" s="71" t="s">
        <v>171</v>
      </c>
      <c r="D37" s="74">
        <f>+'2.1.sz.mell  '!I28+'2.2.sz.mell  '!I32</f>
        <v>22566</v>
      </c>
      <c r="E37" s="72">
        <f>+B37-D37</f>
        <v>0</v>
      </c>
    </row>
    <row r="38" spans="1:5">
      <c r="A38" s="71" t="s">
        <v>265</v>
      </c>
      <c r="B38" s="72">
        <f>+'1.1.sz.mell.'!E124</f>
        <v>22674</v>
      </c>
      <c r="C38" s="71" t="s">
        <v>182</v>
      </c>
      <c r="D38" s="74">
        <f>+'2.1.sz.mell  '!I30+'2.2.sz.mell  '!I34</f>
        <v>21356</v>
      </c>
      <c r="E38" s="72">
        <f>+B38-D38</f>
        <v>1318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2"/>
  <sheetViews>
    <sheetView view="pageLayout" zoomScaleNormal="100" workbookViewId="0">
      <selection activeCell="A13" sqref="A13:XFD15"/>
    </sheetView>
  </sheetViews>
  <sheetFormatPr defaultRowHeight="12.75"/>
  <cols>
    <col min="1" max="1" width="42.33203125" style="37" customWidth="1"/>
    <col min="2" max="7" width="15.6640625" style="36" customWidth="1"/>
    <col min="8" max="8" width="13.83203125" style="36" customWidth="1"/>
    <col min="9" max="16384" width="9.33203125" style="36"/>
  </cols>
  <sheetData>
    <row r="1" spans="1:7" ht="18" customHeight="1">
      <c r="A1" s="462" t="s">
        <v>268</v>
      </c>
      <c r="B1" s="462"/>
      <c r="C1" s="462"/>
      <c r="D1" s="462"/>
      <c r="E1" s="462"/>
      <c r="F1" s="462"/>
      <c r="G1" s="462"/>
    </row>
    <row r="2" spans="1:7" ht="22.5" customHeight="1" thickBot="1">
      <c r="A2" s="89"/>
      <c r="B2" s="44"/>
      <c r="C2" s="44"/>
      <c r="D2" s="44"/>
      <c r="E2" s="44"/>
      <c r="F2" s="461" t="s">
        <v>344</v>
      </c>
      <c r="G2" s="461"/>
    </row>
    <row r="3" spans="1:7" s="38" customFormat="1" ht="50.25" customHeight="1" thickBot="1">
      <c r="A3" s="90" t="s">
        <v>348</v>
      </c>
      <c r="B3" s="91" t="s">
        <v>349</v>
      </c>
      <c r="C3" s="91" t="s">
        <v>350</v>
      </c>
      <c r="D3" s="91" t="s">
        <v>267</v>
      </c>
      <c r="E3" s="91" t="s">
        <v>258</v>
      </c>
      <c r="F3" s="322" t="s">
        <v>187</v>
      </c>
      <c r="G3" s="321" t="s">
        <v>188</v>
      </c>
    </row>
    <row r="4" spans="1:7" s="44" customFormat="1" ht="12" customHeight="1" thickBot="1">
      <c r="A4" s="41">
        <v>1</v>
      </c>
      <c r="B4" s="42">
        <v>2</v>
      </c>
      <c r="C4" s="42">
        <v>3</v>
      </c>
      <c r="D4" s="42">
        <v>4</v>
      </c>
      <c r="E4" s="42">
        <v>5</v>
      </c>
      <c r="F4" s="284" t="s">
        <v>305</v>
      </c>
      <c r="G4" s="43" t="s">
        <v>140</v>
      </c>
    </row>
    <row r="5" spans="1:7" ht="15.95" customHeight="1">
      <c r="A5" s="39" t="s">
        <v>488</v>
      </c>
      <c r="B5" s="26">
        <v>30</v>
      </c>
      <c r="C5" s="45">
        <v>2013</v>
      </c>
      <c r="D5" s="26"/>
      <c r="E5" s="26">
        <v>30</v>
      </c>
      <c r="F5" s="285">
        <v>30</v>
      </c>
      <c r="G5" s="286">
        <f>+D5+F5</f>
        <v>30</v>
      </c>
    </row>
    <row r="6" spans="1:7" ht="15.95" customHeight="1">
      <c r="A6" s="39" t="s">
        <v>489</v>
      </c>
      <c r="B6" s="26">
        <v>6419</v>
      </c>
      <c r="C6" s="45">
        <v>2013</v>
      </c>
      <c r="D6" s="26"/>
      <c r="E6" s="26">
        <v>6414</v>
      </c>
      <c r="F6" s="285">
        <v>6419</v>
      </c>
      <c r="G6" s="286">
        <f t="shared" ref="G6:G20" si="0">+D6+F6</f>
        <v>6419</v>
      </c>
    </row>
    <row r="7" spans="1:7" ht="15.95" customHeight="1">
      <c r="A7" s="39" t="s">
        <v>490</v>
      </c>
      <c r="B7" s="26">
        <v>1080</v>
      </c>
      <c r="C7" s="45">
        <v>2013</v>
      </c>
      <c r="D7" s="26"/>
      <c r="E7" s="26">
        <v>1085</v>
      </c>
      <c r="F7" s="285">
        <v>1080</v>
      </c>
      <c r="G7" s="286">
        <f t="shared" si="0"/>
        <v>1080</v>
      </c>
    </row>
    <row r="8" spans="1:7" ht="15.95" customHeight="1">
      <c r="A8" s="46" t="s">
        <v>491</v>
      </c>
      <c r="B8" s="26">
        <v>479</v>
      </c>
      <c r="C8" s="45">
        <v>2013</v>
      </c>
      <c r="D8" s="26"/>
      <c r="E8" s="26">
        <v>479</v>
      </c>
      <c r="F8" s="285">
        <v>479</v>
      </c>
      <c r="G8" s="286">
        <f t="shared" si="0"/>
        <v>479</v>
      </c>
    </row>
    <row r="9" spans="1:7" ht="15.95" customHeight="1">
      <c r="A9" s="39"/>
      <c r="B9" s="26"/>
      <c r="C9" s="45"/>
      <c r="D9" s="26"/>
      <c r="E9" s="26"/>
      <c r="F9" s="285"/>
      <c r="G9" s="286">
        <f t="shared" si="0"/>
        <v>0</v>
      </c>
    </row>
    <row r="10" spans="1:7" ht="15.95" customHeight="1">
      <c r="A10" s="46"/>
      <c r="B10" s="26"/>
      <c r="C10" s="45"/>
      <c r="D10" s="26"/>
      <c r="E10" s="26"/>
      <c r="F10" s="285"/>
      <c r="G10" s="286">
        <f t="shared" si="0"/>
        <v>0</v>
      </c>
    </row>
    <row r="11" spans="1:7" ht="15.95" customHeight="1">
      <c r="A11" s="39"/>
      <c r="B11" s="26"/>
      <c r="C11" s="45"/>
      <c r="D11" s="26"/>
      <c r="E11" s="26"/>
      <c r="F11" s="285"/>
      <c r="G11" s="286">
        <f t="shared" si="0"/>
        <v>0</v>
      </c>
    </row>
    <row r="12" spans="1:7" ht="15.95" customHeight="1">
      <c r="A12" s="39"/>
      <c r="B12" s="26"/>
      <c r="C12" s="45"/>
      <c r="D12" s="26"/>
      <c r="E12" s="26"/>
      <c r="F12" s="285"/>
      <c r="G12" s="286">
        <f t="shared" si="0"/>
        <v>0</v>
      </c>
    </row>
    <row r="13" spans="1:7" ht="15.95" customHeight="1">
      <c r="A13" s="39"/>
      <c r="B13" s="26"/>
      <c r="C13" s="45"/>
      <c r="D13" s="26"/>
      <c r="E13" s="26"/>
      <c r="F13" s="285"/>
      <c r="G13" s="286">
        <f t="shared" si="0"/>
        <v>0</v>
      </c>
    </row>
    <row r="14" spans="1:7" ht="15.95" customHeight="1">
      <c r="A14" s="39"/>
      <c r="B14" s="26"/>
      <c r="C14" s="45"/>
      <c r="D14" s="26"/>
      <c r="E14" s="26"/>
      <c r="F14" s="285"/>
      <c r="G14" s="286">
        <f t="shared" si="0"/>
        <v>0</v>
      </c>
    </row>
    <row r="15" spans="1:7" ht="15.95" customHeight="1">
      <c r="A15" s="39"/>
      <c r="B15" s="26"/>
      <c r="C15" s="45"/>
      <c r="D15" s="26"/>
      <c r="E15" s="26"/>
      <c r="F15" s="285"/>
      <c r="G15" s="286">
        <f t="shared" si="0"/>
        <v>0</v>
      </c>
    </row>
    <row r="16" spans="1:7" ht="15.95" customHeight="1">
      <c r="A16" s="39"/>
      <c r="B16" s="26"/>
      <c r="C16" s="45"/>
      <c r="D16" s="26"/>
      <c r="E16" s="26"/>
      <c r="F16" s="285"/>
      <c r="G16" s="286">
        <f t="shared" si="0"/>
        <v>0</v>
      </c>
    </row>
    <row r="17" spans="1:7" ht="15.95" customHeight="1">
      <c r="A17" s="39"/>
      <c r="B17" s="26"/>
      <c r="C17" s="45"/>
      <c r="D17" s="26"/>
      <c r="E17" s="26"/>
      <c r="F17" s="285"/>
      <c r="G17" s="286">
        <f t="shared" si="0"/>
        <v>0</v>
      </c>
    </row>
    <row r="18" spans="1:7" ht="15.95" customHeight="1">
      <c r="A18" s="39"/>
      <c r="B18" s="26"/>
      <c r="C18" s="45"/>
      <c r="D18" s="26"/>
      <c r="E18" s="26"/>
      <c r="F18" s="285"/>
      <c r="G18" s="286">
        <f t="shared" si="0"/>
        <v>0</v>
      </c>
    </row>
    <row r="19" spans="1:7" ht="15.95" customHeight="1">
      <c r="A19" s="39"/>
      <c r="B19" s="26"/>
      <c r="C19" s="45"/>
      <c r="D19" s="26"/>
      <c r="E19" s="26"/>
      <c r="F19" s="285"/>
      <c r="G19" s="286">
        <f t="shared" si="0"/>
        <v>0</v>
      </c>
    </row>
    <row r="20" spans="1:7" ht="15.95" customHeight="1" thickBot="1">
      <c r="A20" s="47"/>
      <c r="B20" s="27"/>
      <c r="C20" s="48"/>
      <c r="D20" s="27"/>
      <c r="E20" s="27"/>
      <c r="F20" s="287"/>
      <c r="G20" s="286">
        <f t="shared" si="0"/>
        <v>0</v>
      </c>
    </row>
    <row r="21" spans="1:7" s="51" customFormat="1" ht="18" customHeight="1" thickBot="1">
      <c r="A21" s="92" t="s">
        <v>347</v>
      </c>
      <c r="B21" s="49">
        <f>SUM(B5:B20)</f>
        <v>8008</v>
      </c>
      <c r="C21" s="64"/>
      <c r="D21" s="49">
        <f>SUM(D5:D20)</f>
        <v>0</v>
      </c>
      <c r="E21" s="49">
        <f>SUM(E5:E20)</f>
        <v>8008</v>
      </c>
      <c r="F21" s="49">
        <f>SUM(F5:F20)</f>
        <v>8008</v>
      </c>
      <c r="G21" s="50">
        <f>SUM(G5:G20)</f>
        <v>8008</v>
      </c>
    </row>
    <row r="22" spans="1:7">
      <c r="F22" s="51"/>
      <c r="G22" s="51"/>
    </row>
  </sheetData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az 5/2014. (V. 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99"/>
  <sheetViews>
    <sheetView tabSelected="1" topLeftCell="A61" zoomScaleSheetLayoutView="160" workbookViewId="0">
      <selection activeCell="C8" sqref="C8"/>
    </sheetView>
  </sheetViews>
  <sheetFormatPr defaultRowHeight="12.75"/>
  <cols>
    <col min="1" max="1" width="9.6640625" style="271" customWidth="1"/>
    <col min="2" max="2" width="9.6640625" style="272" customWidth="1"/>
    <col min="3" max="3" width="59.33203125" style="272" customWidth="1"/>
    <col min="4" max="6" width="15.83203125" style="273" customWidth="1"/>
    <col min="7" max="16384" width="9.33203125" style="3"/>
  </cols>
  <sheetData>
    <row r="1" spans="1:6" s="2" customFormat="1" ht="16.5" customHeight="1" thickBot="1">
      <c r="A1" s="96"/>
      <c r="B1" s="97"/>
      <c r="C1" s="98"/>
      <c r="D1" s="129"/>
      <c r="E1" s="129"/>
      <c r="F1" s="129" t="s">
        <v>500</v>
      </c>
    </row>
    <row r="2" spans="1:6" s="59" customFormat="1" ht="15.75">
      <c r="A2" s="466" t="s">
        <v>1</v>
      </c>
      <c r="B2" s="467"/>
      <c r="C2" s="469" t="s">
        <v>0</v>
      </c>
      <c r="D2" s="470"/>
      <c r="E2" s="471"/>
      <c r="F2" s="240" t="s">
        <v>333</v>
      </c>
    </row>
    <row r="3" spans="1:6" s="59" customFormat="1" ht="16.5" thickBot="1">
      <c r="A3" s="99" t="s">
        <v>482</v>
      </c>
      <c r="B3" s="100"/>
      <c r="C3" s="472" t="s">
        <v>501</v>
      </c>
      <c r="D3" s="473"/>
      <c r="E3" s="474"/>
      <c r="F3" s="241" t="s">
        <v>334</v>
      </c>
    </row>
    <row r="4" spans="1:6" s="60" customFormat="1" ht="15.95" customHeight="1" thickBot="1">
      <c r="A4" s="101"/>
      <c r="B4" s="101"/>
      <c r="C4" s="101"/>
      <c r="D4" s="102"/>
      <c r="E4" s="102"/>
      <c r="F4" s="102" t="s">
        <v>335</v>
      </c>
    </row>
    <row r="5" spans="1:6" ht="24.75" thickBot="1">
      <c r="A5" s="463" t="s">
        <v>483</v>
      </c>
      <c r="B5" s="468"/>
      <c r="C5" s="103" t="s">
        <v>336</v>
      </c>
      <c r="D5" s="288" t="s">
        <v>137</v>
      </c>
      <c r="E5" s="288" t="s">
        <v>138</v>
      </c>
      <c r="F5" s="104" t="s">
        <v>139</v>
      </c>
    </row>
    <row r="6" spans="1:6" s="52" customFormat="1" ht="12.95" customHeight="1" thickBot="1">
      <c r="A6" s="93">
        <v>1</v>
      </c>
      <c r="B6" s="94">
        <v>2</v>
      </c>
      <c r="C6" s="94">
        <v>3</v>
      </c>
      <c r="D6" s="94">
        <v>4</v>
      </c>
      <c r="E6" s="361">
        <v>5</v>
      </c>
      <c r="F6" s="359">
        <v>6</v>
      </c>
    </row>
    <row r="7" spans="1:6" s="52" customFormat="1" ht="15.95" customHeight="1" thickBot="1">
      <c r="A7" s="463" t="s">
        <v>337</v>
      </c>
      <c r="B7" s="464"/>
      <c r="C7" s="464"/>
      <c r="D7" s="464"/>
      <c r="E7" s="464"/>
      <c r="F7" s="465"/>
    </row>
    <row r="8" spans="1:6" s="52" customFormat="1" ht="12" customHeight="1" thickBot="1">
      <c r="A8" s="93" t="s">
        <v>300</v>
      </c>
      <c r="B8" s="105"/>
      <c r="C8" s="323" t="s">
        <v>484</v>
      </c>
      <c r="D8" s="185">
        <f>+D9+D14</f>
        <v>1577</v>
      </c>
      <c r="E8" s="185">
        <f>+E9+E14</f>
        <v>2771</v>
      </c>
      <c r="F8" s="190">
        <f>+F9+F14</f>
        <v>2664</v>
      </c>
    </row>
    <row r="9" spans="1:6" s="61" customFormat="1" ht="12" customHeight="1" thickBot="1">
      <c r="A9" s="93" t="s">
        <v>301</v>
      </c>
      <c r="B9" s="105"/>
      <c r="C9" s="324" t="s">
        <v>269</v>
      </c>
      <c r="D9" s="185">
        <f>SUM(D10:D13)</f>
        <v>672</v>
      </c>
      <c r="E9" s="185">
        <f>SUM(E10:E13)</f>
        <v>672</v>
      </c>
      <c r="F9" s="190">
        <f>SUM(F10:F13)</f>
        <v>569</v>
      </c>
    </row>
    <row r="10" spans="1:6" s="62" customFormat="1" ht="12" customHeight="1">
      <c r="A10" s="106"/>
      <c r="B10" s="107" t="s">
        <v>378</v>
      </c>
      <c r="C10" s="325" t="s">
        <v>339</v>
      </c>
      <c r="D10" s="291">
        <v>600</v>
      </c>
      <c r="E10" s="291">
        <v>600</v>
      </c>
      <c r="F10" s="159">
        <v>543</v>
      </c>
    </row>
    <row r="11" spans="1:6" s="62" customFormat="1" ht="12" customHeight="1">
      <c r="A11" s="106"/>
      <c r="B11" s="107" t="s">
        <v>379</v>
      </c>
      <c r="C11" s="326" t="s">
        <v>352</v>
      </c>
      <c r="D11" s="291"/>
      <c r="E11" s="291"/>
      <c r="F11" s="159"/>
    </row>
    <row r="12" spans="1:6" s="62" customFormat="1" ht="12" customHeight="1">
      <c r="A12" s="106"/>
      <c r="B12" s="107" t="s">
        <v>380</v>
      </c>
      <c r="C12" s="326" t="s">
        <v>416</v>
      </c>
      <c r="D12" s="291">
        <v>72</v>
      </c>
      <c r="E12" s="291">
        <v>72</v>
      </c>
      <c r="F12" s="159">
        <v>26</v>
      </c>
    </row>
    <row r="13" spans="1:6" s="62" customFormat="1" ht="12" customHeight="1" thickBot="1">
      <c r="A13" s="106"/>
      <c r="B13" s="107" t="s">
        <v>381</v>
      </c>
      <c r="C13" s="327" t="s">
        <v>417</v>
      </c>
      <c r="D13" s="291"/>
      <c r="E13" s="291"/>
      <c r="F13" s="159"/>
    </row>
    <row r="14" spans="1:6" s="61" customFormat="1" ht="12" customHeight="1" thickBot="1">
      <c r="A14" s="93" t="s">
        <v>302</v>
      </c>
      <c r="B14" s="105"/>
      <c r="C14" s="324" t="s">
        <v>418</v>
      </c>
      <c r="D14" s="185">
        <f>SUM(D15:D22)</f>
        <v>905</v>
      </c>
      <c r="E14" s="185">
        <f>SUM(E15:E22)</f>
        <v>2099</v>
      </c>
      <c r="F14" s="190">
        <f>SUM(F15:F22)</f>
        <v>2095</v>
      </c>
    </row>
    <row r="15" spans="1:6" s="61" customFormat="1" ht="12" customHeight="1">
      <c r="A15" s="108"/>
      <c r="B15" s="107" t="s">
        <v>353</v>
      </c>
      <c r="C15" s="325" t="s">
        <v>423</v>
      </c>
      <c r="D15" s="292"/>
      <c r="E15" s="292"/>
      <c r="F15" s="158"/>
    </row>
    <row r="16" spans="1:6" s="61" customFormat="1" ht="12" customHeight="1">
      <c r="A16" s="106"/>
      <c r="B16" s="107" t="s">
        <v>354</v>
      </c>
      <c r="C16" s="326" t="s">
        <v>424</v>
      </c>
      <c r="D16" s="291">
        <v>10</v>
      </c>
      <c r="E16" s="291">
        <v>10</v>
      </c>
      <c r="F16" s="159">
        <v>7</v>
      </c>
    </row>
    <row r="17" spans="1:6" s="61" customFormat="1" ht="12" customHeight="1">
      <c r="A17" s="106"/>
      <c r="B17" s="107" t="s">
        <v>355</v>
      </c>
      <c r="C17" s="326" t="s">
        <v>425</v>
      </c>
      <c r="D17" s="291">
        <v>65</v>
      </c>
      <c r="E17" s="291">
        <v>65</v>
      </c>
      <c r="F17" s="159">
        <v>88</v>
      </c>
    </row>
    <row r="18" spans="1:6" s="61" customFormat="1" ht="12" customHeight="1">
      <c r="A18" s="106"/>
      <c r="B18" s="107" t="s">
        <v>356</v>
      </c>
      <c r="C18" s="326" t="s">
        <v>426</v>
      </c>
      <c r="D18" s="291">
        <v>828</v>
      </c>
      <c r="E18" s="291">
        <v>828</v>
      </c>
      <c r="F18" s="159">
        <v>772</v>
      </c>
    </row>
    <row r="19" spans="1:6" s="61" customFormat="1" ht="12" customHeight="1">
      <c r="A19" s="106"/>
      <c r="B19" s="107" t="s">
        <v>419</v>
      </c>
      <c r="C19" s="326" t="s">
        <v>427</v>
      </c>
      <c r="D19" s="293"/>
      <c r="E19" s="293"/>
      <c r="F19" s="160"/>
    </row>
    <row r="20" spans="1:6" s="61" customFormat="1" ht="12" customHeight="1">
      <c r="A20" s="109"/>
      <c r="B20" s="107" t="s">
        <v>420</v>
      </c>
      <c r="C20" s="326" t="s">
        <v>5</v>
      </c>
      <c r="D20" s="291"/>
      <c r="E20" s="291"/>
      <c r="F20" s="159"/>
    </row>
    <row r="21" spans="1:6" s="62" customFormat="1" ht="12" customHeight="1">
      <c r="A21" s="106"/>
      <c r="B21" s="107" t="s">
        <v>421</v>
      </c>
      <c r="C21" s="326" t="s">
        <v>428</v>
      </c>
      <c r="D21" s="291">
        <v>2</v>
      </c>
      <c r="E21" s="291">
        <v>1196</v>
      </c>
      <c r="F21" s="159">
        <v>1196</v>
      </c>
    </row>
    <row r="22" spans="1:6" s="62" customFormat="1" ht="12" customHeight="1" thickBot="1">
      <c r="A22" s="110"/>
      <c r="B22" s="111" t="s">
        <v>422</v>
      </c>
      <c r="C22" s="327" t="s">
        <v>429</v>
      </c>
      <c r="D22" s="294"/>
      <c r="E22" s="294"/>
      <c r="F22" s="161">
        <v>32</v>
      </c>
    </row>
    <row r="23" spans="1:6" s="62" customFormat="1" ht="12" customHeight="1" thickBot="1">
      <c r="A23" s="93" t="s">
        <v>303</v>
      </c>
      <c r="B23" s="112"/>
      <c r="C23" s="324" t="s">
        <v>6</v>
      </c>
      <c r="D23" s="295">
        <v>2000</v>
      </c>
      <c r="E23" s="295">
        <v>2000</v>
      </c>
      <c r="F23" s="162">
        <v>998</v>
      </c>
    </row>
    <row r="24" spans="1:6" s="61" customFormat="1" ht="12" customHeight="1" thickBot="1">
      <c r="A24" s="93" t="s">
        <v>304</v>
      </c>
      <c r="B24" s="105"/>
      <c r="C24" s="324" t="s">
        <v>270</v>
      </c>
      <c r="D24" s="185">
        <f>SUM(D25:D32)</f>
        <v>9490</v>
      </c>
      <c r="E24" s="185">
        <f>SUM(E25:E32)</f>
        <v>9791</v>
      </c>
      <c r="F24" s="190">
        <f>SUM(F25:F32)</f>
        <v>9971</v>
      </c>
    </row>
    <row r="25" spans="1:6" s="62" customFormat="1" ht="12" customHeight="1">
      <c r="A25" s="106"/>
      <c r="B25" s="107" t="s">
        <v>357</v>
      </c>
      <c r="C25" s="325" t="s">
        <v>271</v>
      </c>
      <c r="D25" s="296">
        <v>9490</v>
      </c>
      <c r="E25" s="296">
        <v>9094</v>
      </c>
      <c r="F25" s="163">
        <v>9094</v>
      </c>
    </row>
    <row r="26" spans="1:6" s="62" customFormat="1" ht="12" customHeight="1">
      <c r="A26" s="106"/>
      <c r="B26" s="107" t="s">
        <v>358</v>
      </c>
      <c r="C26" s="326" t="s">
        <v>440</v>
      </c>
      <c r="D26" s="291"/>
      <c r="E26" s="291">
        <v>136</v>
      </c>
      <c r="F26" s="159">
        <v>136</v>
      </c>
    </row>
    <row r="27" spans="1:6" s="62" customFormat="1" ht="12" customHeight="1">
      <c r="A27" s="106"/>
      <c r="B27" s="107" t="s">
        <v>359</v>
      </c>
      <c r="C27" s="326" t="s">
        <v>210</v>
      </c>
      <c r="D27" s="291"/>
      <c r="E27" s="291"/>
      <c r="F27" s="159">
        <v>180</v>
      </c>
    </row>
    <row r="28" spans="1:6" s="62" customFormat="1" ht="12" customHeight="1">
      <c r="A28" s="106"/>
      <c r="B28" s="107" t="s">
        <v>433</v>
      </c>
      <c r="C28" s="326" t="s">
        <v>441</v>
      </c>
      <c r="D28" s="297"/>
      <c r="E28" s="297"/>
      <c r="F28" s="164"/>
    </row>
    <row r="29" spans="1:6" s="62" customFormat="1" ht="12" customHeight="1">
      <c r="A29" s="106"/>
      <c r="B29" s="107" t="s">
        <v>434</v>
      </c>
      <c r="C29" s="326" t="s">
        <v>442</v>
      </c>
      <c r="D29" s="297"/>
      <c r="E29" s="297"/>
      <c r="F29" s="164"/>
    </row>
    <row r="30" spans="1:6" s="62" customFormat="1" ht="12" customHeight="1">
      <c r="A30" s="106"/>
      <c r="B30" s="107" t="s">
        <v>435</v>
      </c>
      <c r="C30" s="326" t="s">
        <v>443</v>
      </c>
      <c r="D30" s="291"/>
      <c r="E30" s="291"/>
      <c r="F30" s="159"/>
    </row>
    <row r="31" spans="1:6" s="62" customFormat="1" ht="12" customHeight="1">
      <c r="A31" s="106"/>
      <c r="B31" s="107" t="s">
        <v>436</v>
      </c>
      <c r="C31" s="326" t="s">
        <v>7</v>
      </c>
      <c r="D31" s="298"/>
      <c r="E31" s="298"/>
      <c r="F31" s="165"/>
    </row>
    <row r="32" spans="1:6" s="62" customFormat="1" ht="12" customHeight="1" thickBot="1">
      <c r="A32" s="110"/>
      <c r="B32" s="111" t="s">
        <v>437</v>
      </c>
      <c r="C32" s="328" t="s">
        <v>485</v>
      </c>
      <c r="D32" s="298"/>
      <c r="E32" s="298">
        <v>561</v>
      </c>
      <c r="F32" s="165">
        <v>561</v>
      </c>
    </row>
    <row r="33" spans="1:6" s="62" customFormat="1" ht="12" customHeight="1" thickBot="1">
      <c r="A33" s="95" t="s">
        <v>305</v>
      </c>
      <c r="B33" s="66"/>
      <c r="C33" s="323" t="s">
        <v>130</v>
      </c>
      <c r="D33" s="185">
        <f>+D34+D40</f>
        <v>1173</v>
      </c>
      <c r="E33" s="185">
        <f>+E34+E40</f>
        <v>1062</v>
      </c>
      <c r="F33" s="190">
        <f>+F34+F40</f>
        <v>858</v>
      </c>
    </row>
    <row r="34" spans="1:6" s="62" customFormat="1" ht="12" customHeight="1">
      <c r="A34" s="108"/>
      <c r="B34" s="84" t="s">
        <v>360</v>
      </c>
      <c r="C34" s="329" t="s">
        <v>123</v>
      </c>
      <c r="D34" s="348">
        <f>SUM(D35:D39)</f>
        <v>1173</v>
      </c>
      <c r="E34" s="348">
        <f>SUM(E35:E39)</f>
        <v>1062</v>
      </c>
      <c r="F34" s="250">
        <f>SUM(F35:F39)</f>
        <v>858</v>
      </c>
    </row>
    <row r="35" spans="1:6" s="62" customFormat="1" ht="12" customHeight="1">
      <c r="A35" s="106"/>
      <c r="B35" s="82" t="s">
        <v>362</v>
      </c>
      <c r="C35" s="326" t="s">
        <v>8</v>
      </c>
      <c r="D35" s="298"/>
      <c r="E35" s="298"/>
      <c r="F35" s="165">
        <v>8</v>
      </c>
    </row>
    <row r="36" spans="1:6" s="62" customFormat="1" ht="12" customHeight="1">
      <c r="A36" s="106"/>
      <c r="B36" s="82" t="s">
        <v>363</v>
      </c>
      <c r="C36" s="326" t="s">
        <v>9</v>
      </c>
      <c r="D36" s="298"/>
      <c r="E36" s="298"/>
      <c r="F36" s="165"/>
    </row>
    <row r="37" spans="1:6" s="62" customFormat="1" ht="12" customHeight="1">
      <c r="A37" s="106"/>
      <c r="B37" s="82" t="s">
        <v>364</v>
      </c>
      <c r="C37" s="326" t="s">
        <v>10</v>
      </c>
      <c r="D37" s="298"/>
      <c r="E37" s="298"/>
      <c r="F37" s="165"/>
    </row>
    <row r="38" spans="1:6" s="62" customFormat="1" ht="12" customHeight="1">
      <c r="A38" s="106"/>
      <c r="B38" s="82" t="s">
        <v>365</v>
      </c>
      <c r="C38" s="326" t="s">
        <v>11</v>
      </c>
      <c r="D38" s="298"/>
      <c r="E38" s="298"/>
      <c r="F38" s="165"/>
    </row>
    <row r="39" spans="1:6" s="62" customFormat="1" ht="12" customHeight="1">
      <c r="A39" s="106"/>
      <c r="B39" s="82" t="s">
        <v>445</v>
      </c>
      <c r="C39" s="326" t="s">
        <v>124</v>
      </c>
      <c r="D39" s="298">
        <v>1173</v>
      </c>
      <c r="E39" s="298">
        <v>1062</v>
      </c>
      <c r="F39" s="165">
        <v>850</v>
      </c>
    </row>
    <row r="40" spans="1:6" s="62" customFormat="1" ht="12" customHeight="1">
      <c r="A40" s="106"/>
      <c r="B40" s="82" t="s">
        <v>361</v>
      </c>
      <c r="C40" s="330" t="s">
        <v>125</v>
      </c>
      <c r="D40" s="216">
        <f>SUM(D41:D45)</f>
        <v>0</v>
      </c>
      <c r="E40" s="216">
        <f>SUM(E41:E45)</f>
        <v>0</v>
      </c>
      <c r="F40" s="249">
        <f>SUM(F41:F45)</f>
        <v>0</v>
      </c>
    </row>
    <row r="41" spans="1:6" s="62" customFormat="1" ht="12" customHeight="1">
      <c r="A41" s="106"/>
      <c r="B41" s="82" t="s">
        <v>368</v>
      </c>
      <c r="C41" s="326" t="s">
        <v>8</v>
      </c>
      <c r="D41" s="182"/>
      <c r="E41" s="182"/>
      <c r="F41" s="188"/>
    </row>
    <row r="42" spans="1:6" s="62" customFormat="1" ht="12" customHeight="1">
      <c r="A42" s="106"/>
      <c r="B42" s="82" t="s">
        <v>369</v>
      </c>
      <c r="C42" s="326" t="s">
        <v>9</v>
      </c>
      <c r="D42" s="182"/>
      <c r="E42" s="182"/>
      <c r="F42" s="188"/>
    </row>
    <row r="43" spans="1:6" s="62" customFormat="1" ht="12" customHeight="1">
      <c r="A43" s="106"/>
      <c r="B43" s="82" t="s">
        <v>370</v>
      </c>
      <c r="C43" s="326" t="s">
        <v>10</v>
      </c>
      <c r="D43" s="182"/>
      <c r="E43" s="182"/>
      <c r="F43" s="188"/>
    </row>
    <row r="44" spans="1:6" s="62" customFormat="1" ht="12" customHeight="1">
      <c r="A44" s="106"/>
      <c r="B44" s="82" t="s">
        <v>371</v>
      </c>
      <c r="C44" s="326" t="s">
        <v>11</v>
      </c>
      <c r="D44" s="182"/>
      <c r="E44" s="182"/>
      <c r="F44" s="188"/>
    </row>
    <row r="45" spans="1:6" s="62" customFormat="1" ht="12" customHeight="1" thickBot="1">
      <c r="A45" s="113"/>
      <c r="B45" s="85" t="s">
        <v>446</v>
      </c>
      <c r="C45" s="327" t="s">
        <v>126</v>
      </c>
      <c r="D45" s="349"/>
      <c r="E45" s="349"/>
      <c r="F45" s="243"/>
    </row>
    <row r="46" spans="1:6" s="61" customFormat="1" ht="12" customHeight="1" thickBot="1">
      <c r="A46" s="95" t="s">
        <v>306</v>
      </c>
      <c r="B46" s="105"/>
      <c r="C46" s="324" t="s">
        <v>12</v>
      </c>
      <c r="D46" s="185">
        <f>+D47+D48</f>
        <v>0</v>
      </c>
      <c r="E46" s="185">
        <f>+E47+E48</f>
        <v>0</v>
      </c>
      <c r="F46" s="190">
        <f>+F47+F48</f>
        <v>160</v>
      </c>
    </row>
    <row r="47" spans="1:6" s="62" customFormat="1" ht="12" customHeight="1">
      <c r="A47" s="106"/>
      <c r="B47" s="82" t="s">
        <v>366</v>
      </c>
      <c r="C47" s="325" t="s">
        <v>393</v>
      </c>
      <c r="D47" s="296"/>
      <c r="E47" s="296"/>
      <c r="F47" s="163">
        <v>100</v>
      </c>
    </row>
    <row r="48" spans="1:6" s="62" customFormat="1" ht="12" customHeight="1" thickBot="1">
      <c r="A48" s="106"/>
      <c r="B48" s="82" t="s">
        <v>367</v>
      </c>
      <c r="C48" s="327" t="s">
        <v>273</v>
      </c>
      <c r="D48" s="293"/>
      <c r="E48" s="293"/>
      <c r="F48" s="160">
        <v>60</v>
      </c>
    </row>
    <row r="49" spans="1:6" s="62" customFormat="1" ht="12" customHeight="1" thickBot="1">
      <c r="A49" s="93" t="s">
        <v>307</v>
      </c>
      <c r="B49" s="105"/>
      <c r="C49" s="324" t="s">
        <v>272</v>
      </c>
      <c r="D49" s="185">
        <f>+D50+D51+D52</f>
        <v>0</v>
      </c>
      <c r="E49" s="185">
        <f>+E50+E51+E52</f>
        <v>0</v>
      </c>
      <c r="F49" s="190">
        <f>+F50+F51+F52</f>
        <v>0</v>
      </c>
    </row>
    <row r="50" spans="1:6" s="62" customFormat="1" ht="12" customHeight="1">
      <c r="A50" s="114"/>
      <c r="B50" s="82" t="s">
        <v>450</v>
      </c>
      <c r="C50" s="325" t="s">
        <v>448</v>
      </c>
      <c r="D50" s="181"/>
      <c r="E50" s="181"/>
      <c r="F50" s="187"/>
    </row>
    <row r="51" spans="1:6" s="62" customFormat="1" ht="12" customHeight="1">
      <c r="A51" s="114"/>
      <c r="B51" s="82" t="s">
        <v>451</v>
      </c>
      <c r="C51" s="326" t="s">
        <v>449</v>
      </c>
      <c r="D51" s="181"/>
      <c r="E51" s="181"/>
      <c r="F51" s="187"/>
    </row>
    <row r="52" spans="1:6" s="62" customFormat="1" ht="12" customHeight="1" thickBot="1">
      <c r="A52" s="106"/>
      <c r="B52" s="82" t="s">
        <v>60</v>
      </c>
      <c r="C52" s="328" t="s">
        <v>14</v>
      </c>
      <c r="D52" s="182"/>
      <c r="E52" s="182"/>
      <c r="F52" s="188"/>
    </row>
    <row r="53" spans="1:6" s="62" customFormat="1" ht="12" customHeight="1" thickBot="1">
      <c r="A53" s="95" t="s">
        <v>308</v>
      </c>
      <c r="B53" s="115"/>
      <c r="C53" s="323" t="s">
        <v>15</v>
      </c>
      <c r="D53" s="221"/>
      <c r="E53" s="221"/>
      <c r="F53" s="220"/>
    </row>
    <row r="54" spans="1:6" s="61" customFormat="1" ht="12" customHeight="1" thickBot="1">
      <c r="A54" s="116" t="s">
        <v>309</v>
      </c>
      <c r="B54" s="117"/>
      <c r="C54" s="323" t="s">
        <v>131</v>
      </c>
      <c r="D54" s="350">
        <f>+D9+D14+D23+D24+D33+D46+D49+D53</f>
        <v>14240</v>
      </c>
      <c r="E54" s="350">
        <f>+E9+E14+E23+E24+E33+E46+E49+E53</f>
        <v>15624</v>
      </c>
      <c r="F54" s="351">
        <f>+F9+F14+F23+F24+F33+F46+F49+F53</f>
        <v>14651</v>
      </c>
    </row>
    <row r="55" spans="1:6" s="61" customFormat="1" ht="12" customHeight="1" thickBot="1">
      <c r="A55" s="93" t="s">
        <v>310</v>
      </c>
      <c r="B55" s="86"/>
      <c r="C55" s="323" t="s">
        <v>18</v>
      </c>
      <c r="D55" s="185">
        <f>+D56+D57</f>
        <v>11057</v>
      </c>
      <c r="E55" s="185">
        <f>+E56+E57</f>
        <v>12588</v>
      </c>
      <c r="F55" s="190">
        <f>+F56+F57</f>
        <v>7915</v>
      </c>
    </row>
    <row r="56" spans="1:6" s="61" customFormat="1" ht="12" customHeight="1">
      <c r="A56" s="108"/>
      <c r="B56" s="84" t="s">
        <v>394</v>
      </c>
      <c r="C56" s="331" t="s">
        <v>274</v>
      </c>
      <c r="D56" s="352">
        <v>11057</v>
      </c>
      <c r="E56" s="352">
        <v>12588</v>
      </c>
      <c r="F56" s="353">
        <v>7915</v>
      </c>
    </row>
    <row r="57" spans="1:6" s="61" customFormat="1" ht="12" customHeight="1" thickBot="1">
      <c r="A57" s="113"/>
      <c r="B57" s="85" t="s">
        <v>395</v>
      </c>
      <c r="C57" s="332" t="s">
        <v>275</v>
      </c>
      <c r="D57" s="56"/>
      <c r="E57" s="56"/>
      <c r="F57" s="57"/>
    </row>
    <row r="58" spans="1:6" s="62" customFormat="1" ht="12" customHeight="1" thickBot="1">
      <c r="A58" s="118" t="s">
        <v>311</v>
      </c>
      <c r="B58" s="267"/>
      <c r="C58" s="333" t="s">
        <v>276</v>
      </c>
      <c r="D58" s="185">
        <f>+D54+D55</f>
        <v>25297</v>
      </c>
      <c r="E58" s="185">
        <f>+E54+E55</f>
        <v>28212</v>
      </c>
      <c r="F58" s="190">
        <f>+F54+F55</f>
        <v>22566</v>
      </c>
    </row>
    <row r="59" spans="1:6" s="62" customFormat="1" ht="15" customHeight="1">
      <c r="A59" s="119"/>
      <c r="B59" s="119"/>
      <c r="C59" s="120"/>
      <c r="D59" s="244"/>
      <c r="E59" s="244"/>
      <c r="F59" s="244"/>
    </row>
    <row r="60" spans="1:6" ht="13.5" thickBot="1">
      <c r="A60" s="121"/>
      <c r="B60" s="122"/>
      <c r="C60" s="122"/>
      <c r="D60" s="245"/>
      <c r="E60" s="245"/>
      <c r="F60" s="245"/>
    </row>
    <row r="61" spans="1:6" s="52" customFormat="1" ht="16.5" customHeight="1" thickBot="1">
      <c r="A61" s="463" t="s">
        <v>341</v>
      </c>
      <c r="B61" s="464"/>
      <c r="C61" s="464"/>
      <c r="D61" s="464"/>
      <c r="E61" s="464"/>
      <c r="F61" s="465"/>
    </row>
    <row r="62" spans="1:6" s="63" customFormat="1" ht="12" customHeight="1" thickBot="1">
      <c r="A62" s="95" t="s">
        <v>300</v>
      </c>
      <c r="B62" s="22"/>
      <c r="C62" s="334" t="s">
        <v>296</v>
      </c>
      <c r="D62" s="185">
        <f>SUM(D63:D67)</f>
        <v>14953</v>
      </c>
      <c r="E62" s="185">
        <f>SUM(E63:E67)</f>
        <v>15449</v>
      </c>
      <c r="F62" s="190">
        <f>SUM(F63:F67)</f>
        <v>14558</v>
      </c>
    </row>
    <row r="63" spans="1:6" ht="12" customHeight="1">
      <c r="A63" s="123"/>
      <c r="B63" s="83" t="s">
        <v>372</v>
      </c>
      <c r="C63" s="335" t="s">
        <v>330</v>
      </c>
      <c r="D63" s="292">
        <v>4445</v>
      </c>
      <c r="E63" s="292">
        <v>4445</v>
      </c>
      <c r="F63" s="158">
        <v>4065</v>
      </c>
    </row>
    <row r="64" spans="1:6" ht="12" customHeight="1">
      <c r="A64" s="124"/>
      <c r="B64" s="82" t="s">
        <v>373</v>
      </c>
      <c r="C64" s="336" t="s">
        <v>455</v>
      </c>
      <c r="D64" s="291">
        <v>972</v>
      </c>
      <c r="E64" s="291">
        <v>972</v>
      </c>
      <c r="F64" s="159">
        <v>975</v>
      </c>
    </row>
    <row r="65" spans="1:6" ht="12" customHeight="1">
      <c r="A65" s="124"/>
      <c r="B65" s="82" t="s">
        <v>374</v>
      </c>
      <c r="C65" s="336" t="s">
        <v>392</v>
      </c>
      <c r="D65" s="297">
        <v>6643</v>
      </c>
      <c r="E65" s="297">
        <v>7459</v>
      </c>
      <c r="F65" s="164">
        <v>6792</v>
      </c>
    </row>
    <row r="66" spans="1:6" ht="12" customHeight="1">
      <c r="A66" s="124"/>
      <c r="B66" s="82" t="s">
        <v>375</v>
      </c>
      <c r="C66" s="336" t="s">
        <v>456</v>
      </c>
      <c r="D66" s="297">
        <v>1852</v>
      </c>
      <c r="E66" s="297">
        <v>1562</v>
      </c>
      <c r="F66" s="164">
        <v>1503</v>
      </c>
    </row>
    <row r="67" spans="1:6" ht="12" customHeight="1">
      <c r="A67" s="124"/>
      <c r="B67" s="82" t="s">
        <v>383</v>
      </c>
      <c r="C67" s="336" t="s">
        <v>457</v>
      </c>
      <c r="D67" s="297">
        <v>1041</v>
      </c>
      <c r="E67" s="297">
        <v>1011</v>
      </c>
      <c r="F67" s="164">
        <v>1223</v>
      </c>
    </row>
    <row r="68" spans="1:6" ht="12" customHeight="1">
      <c r="A68" s="124"/>
      <c r="B68" s="82" t="s">
        <v>376</v>
      </c>
      <c r="C68" s="336" t="s">
        <v>475</v>
      </c>
      <c r="D68" s="297"/>
      <c r="E68" s="297"/>
      <c r="F68" s="164"/>
    </row>
    <row r="69" spans="1:6" ht="12" customHeight="1">
      <c r="A69" s="124"/>
      <c r="B69" s="82" t="s">
        <v>377</v>
      </c>
      <c r="C69" s="337" t="s">
        <v>277</v>
      </c>
      <c r="D69" s="297"/>
      <c r="E69" s="297"/>
      <c r="F69" s="164"/>
    </row>
    <row r="70" spans="1:6" ht="12" customHeight="1">
      <c r="A70" s="124"/>
      <c r="B70" s="82" t="s">
        <v>384</v>
      </c>
      <c r="C70" s="338" t="s">
        <v>132</v>
      </c>
      <c r="D70" s="297">
        <v>906</v>
      </c>
      <c r="E70" s="297">
        <v>871</v>
      </c>
      <c r="F70" s="164">
        <v>969</v>
      </c>
    </row>
    <row r="71" spans="1:6" ht="12" customHeight="1">
      <c r="A71" s="124"/>
      <c r="B71" s="82" t="s">
        <v>385</v>
      </c>
      <c r="C71" s="338" t="s">
        <v>278</v>
      </c>
      <c r="D71" s="297">
        <v>135</v>
      </c>
      <c r="E71" s="297">
        <v>140</v>
      </c>
      <c r="F71" s="164">
        <v>254</v>
      </c>
    </row>
    <row r="72" spans="1:6" ht="12" customHeight="1">
      <c r="A72" s="124"/>
      <c r="B72" s="82" t="s">
        <v>386</v>
      </c>
      <c r="C72" s="338" t="s">
        <v>133</v>
      </c>
      <c r="D72" s="297"/>
      <c r="E72" s="297"/>
      <c r="F72" s="164"/>
    </row>
    <row r="73" spans="1:6" ht="12" customHeight="1">
      <c r="A73" s="124"/>
      <c r="B73" s="82" t="s">
        <v>387</v>
      </c>
      <c r="C73" s="339" t="s">
        <v>279</v>
      </c>
      <c r="D73" s="297"/>
      <c r="E73" s="297"/>
      <c r="F73" s="164"/>
    </row>
    <row r="74" spans="1:6" ht="12" customHeight="1" thickBot="1">
      <c r="A74" s="124"/>
      <c r="B74" s="82" t="s">
        <v>389</v>
      </c>
      <c r="C74" s="340" t="s">
        <v>280</v>
      </c>
      <c r="D74" s="313"/>
      <c r="E74" s="313"/>
      <c r="F74" s="173"/>
    </row>
    <row r="75" spans="1:6" ht="12" customHeight="1" thickBot="1">
      <c r="A75" s="125"/>
      <c r="B75" s="87" t="s">
        <v>458</v>
      </c>
      <c r="C75" s="341" t="s">
        <v>281</v>
      </c>
      <c r="D75" s="184"/>
      <c r="E75" s="184"/>
      <c r="F75" s="189"/>
    </row>
    <row r="76" spans="1:6" ht="12" customHeight="1" thickBot="1">
      <c r="A76" s="95" t="s">
        <v>301</v>
      </c>
      <c r="B76" s="22"/>
      <c r="C76" s="334" t="s">
        <v>295</v>
      </c>
      <c r="D76" s="185">
        <f>SUM(D77:D79)</f>
        <v>0</v>
      </c>
      <c r="E76" s="185">
        <f>SUM(E77:E79)</f>
        <v>8008</v>
      </c>
      <c r="F76" s="190">
        <f>SUM(F77:F79)</f>
        <v>8008</v>
      </c>
    </row>
    <row r="77" spans="1:6" s="63" customFormat="1" ht="12" customHeight="1">
      <c r="A77" s="123"/>
      <c r="B77" s="83" t="s">
        <v>378</v>
      </c>
      <c r="C77" s="331" t="s">
        <v>282</v>
      </c>
      <c r="D77" s="320"/>
      <c r="E77" s="320">
        <v>8008</v>
      </c>
      <c r="F77" s="53">
        <v>8008</v>
      </c>
    </row>
    <row r="78" spans="1:6" ht="12" customHeight="1">
      <c r="A78" s="124"/>
      <c r="B78" s="82" t="s">
        <v>379</v>
      </c>
      <c r="C78" s="326" t="s">
        <v>459</v>
      </c>
      <c r="D78" s="54"/>
      <c r="E78" s="54"/>
      <c r="F78" s="55"/>
    </row>
    <row r="79" spans="1:6" ht="12" customHeight="1">
      <c r="A79" s="124"/>
      <c r="B79" s="82" t="s">
        <v>380</v>
      </c>
      <c r="C79" s="326" t="s">
        <v>42</v>
      </c>
      <c r="D79" s="54"/>
      <c r="E79" s="54"/>
      <c r="F79" s="55"/>
    </row>
    <row r="80" spans="1:6" ht="12" customHeight="1">
      <c r="A80" s="124"/>
      <c r="B80" s="82" t="s">
        <v>381</v>
      </c>
      <c r="C80" s="326" t="s">
        <v>283</v>
      </c>
      <c r="D80" s="54"/>
      <c r="E80" s="54"/>
      <c r="F80" s="55"/>
    </row>
    <row r="81" spans="1:12" ht="12" customHeight="1">
      <c r="A81" s="124"/>
      <c r="B81" s="82" t="s">
        <v>382</v>
      </c>
      <c r="C81" s="338" t="s">
        <v>288</v>
      </c>
      <c r="D81" s="54"/>
      <c r="E81" s="54"/>
      <c r="F81" s="55"/>
    </row>
    <row r="82" spans="1:12" ht="12" customHeight="1">
      <c r="A82" s="124"/>
      <c r="B82" s="82" t="s">
        <v>388</v>
      </c>
      <c r="C82" s="338" t="s">
        <v>287</v>
      </c>
      <c r="D82" s="54"/>
      <c r="E82" s="54"/>
      <c r="F82" s="55"/>
    </row>
    <row r="83" spans="1:12" ht="12" customHeight="1">
      <c r="A83" s="124"/>
      <c r="B83" s="82" t="s">
        <v>390</v>
      </c>
      <c r="C83" s="338" t="s">
        <v>286</v>
      </c>
      <c r="D83" s="54"/>
      <c r="E83" s="54"/>
      <c r="F83" s="55"/>
    </row>
    <row r="84" spans="1:12" s="63" customFormat="1" ht="12" customHeight="1">
      <c r="A84" s="124"/>
      <c r="B84" s="82" t="s">
        <v>460</v>
      </c>
      <c r="C84" s="338" t="s">
        <v>285</v>
      </c>
      <c r="D84" s="54"/>
      <c r="E84" s="54"/>
      <c r="F84" s="55"/>
    </row>
    <row r="85" spans="1:12" ht="23.25" customHeight="1">
      <c r="A85" s="124"/>
      <c r="B85" s="82" t="s">
        <v>461</v>
      </c>
      <c r="C85" s="338" t="s">
        <v>284</v>
      </c>
      <c r="D85" s="54"/>
      <c r="E85" s="54"/>
      <c r="F85" s="55"/>
      <c r="L85" s="130"/>
    </row>
    <row r="86" spans="1:12" ht="21" customHeight="1" thickBot="1">
      <c r="A86" s="124"/>
      <c r="B86" s="82" t="s">
        <v>462</v>
      </c>
      <c r="C86" s="342" t="s">
        <v>289</v>
      </c>
      <c r="D86" s="54"/>
      <c r="E86" s="54"/>
      <c r="F86" s="55"/>
    </row>
    <row r="87" spans="1:12" ht="12" customHeight="1" thickBot="1">
      <c r="A87" s="235" t="s">
        <v>302</v>
      </c>
      <c r="B87" s="24"/>
      <c r="C87" s="343" t="s">
        <v>290</v>
      </c>
      <c r="D87" s="354">
        <f>+D88+D89</f>
        <v>10344</v>
      </c>
      <c r="E87" s="354">
        <f>+E88+E89</f>
        <v>4755</v>
      </c>
      <c r="F87" s="246">
        <f>+F88+F89</f>
        <v>0</v>
      </c>
    </row>
    <row r="88" spans="1:12" s="63" customFormat="1" ht="12" customHeight="1">
      <c r="A88" s="236"/>
      <c r="B88" s="84" t="s">
        <v>353</v>
      </c>
      <c r="C88" s="344" t="s">
        <v>342</v>
      </c>
      <c r="D88" s="355">
        <v>10344</v>
      </c>
      <c r="E88" s="355">
        <v>4755</v>
      </c>
      <c r="F88" s="251"/>
    </row>
    <row r="89" spans="1:12" s="63" customFormat="1" ht="12" customHeight="1" thickBot="1">
      <c r="A89" s="237"/>
      <c r="B89" s="85" t="s">
        <v>354</v>
      </c>
      <c r="C89" s="345" t="s">
        <v>343</v>
      </c>
      <c r="D89" s="349"/>
      <c r="E89" s="349"/>
      <c r="F89" s="243"/>
    </row>
    <row r="90" spans="1:12" s="63" customFormat="1" ht="12" customHeight="1" thickBot="1">
      <c r="A90" s="238" t="s">
        <v>303</v>
      </c>
      <c r="B90" s="239"/>
      <c r="C90" s="324" t="s">
        <v>46</v>
      </c>
      <c r="D90" s="356"/>
      <c r="E90" s="356"/>
      <c r="F90" s="274"/>
    </row>
    <row r="91" spans="1:12" s="63" customFormat="1" ht="12" customHeight="1" thickBot="1">
      <c r="A91" s="95" t="s">
        <v>304</v>
      </c>
      <c r="B91" s="88"/>
      <c r="C91" s="346" t="s">
        <v>3</v>
      </c>
      <c r="D91" s="221"/>
      <c r="E91" s="221"/>
      <c r="F91" s="220"/>
    </row>
    <row r="92" spans="1:12" s="63" customFormat="1" ht="12" customHeight="1" thickBot="1">
      <c r="A92" s="95" t="s">
        <v>305</v>
      </c>
      <c r="B92" s="22"/>
      <c r="C92" s="323" t="s">
        <v>291</v>
      </c>
      <c r="D92" s="357">
        <f>+D62+D76+D87+D90+D91</f>
        <v>25297</v>
      </c>
      <c r="E92" s="357">
        <f>+E62+E76+E87+E90+E91</f>
        <v>28212</v>
      </c>
      <c r="F92" s="247">
        <f>+F62+F76+F87+F90+F91</f>
        <v>22566</v>
      </c>
    </row>
    <row r="93" spans="1:12" s="63" customFormat="1" ht="12" customHeight="1" thickBot="1">
      <c r="A93" s="95" t="s">
        <v>306</v>
      </c>
      <c r="B93" s="22"/>
      <c r="C93" s="323" t="s">
        <v>294</v>
      </c>
      <c r="D93" s="185">
        <f>+D94+D95</f>
        <v>0</v>
      </c>
      <c r="E93" s="185">
        <f>+E94+E95</f>
        <v>0</v>
      </c>
      <c r="F93" s="190">
        <f>+F94+F95</f>
        <v>0</v>
      </c>
    </row>
    <row r="94" spans="1:12" ht="12.75" customHeight="1">
      <c r="A94" s="123"/>
      <c r="B94" s="82" t="s">
        <v>2</v>
      </c>
      <c r="C94" s="331" t="s">
        <v>293</v>
      </c>
      <c r="D94" s="181"/>
      <c r="E94" s="181"/>
      <c r="F94" s="187"/>
    </row>
    <row r="95" spans="1:12" ht="12" customHeight="1" thickBot="1">
      <c r="A95" s="125"/>
      <c r="B95" s="87" t="s">
        <v>367</v>
      </c>
      <c r="C95" s="332" t="s">
        <v>292</v>
      </c>
      <c r="D95" s="184"/>
      <c r="E95" s="184"/>
      <c r="F95" s="189"/>
    </row>
    <row r="96" spans="1:12" ht="15" customHeight="1" thickBot="1">
      <c r="A96" s="95" t="s">
        <v>307</v>
      </c>
      <c r="B96" s="115"/>
      <c r="C96" s="323" t="s">
        <v>4</v>
      </c>
      <c r="D96" s="358">
        <f>+D92+D93</f>
        <v>25297</v>
      </c>
      <c r="E96" s="358">
        <f>+E92+E93</f>
        <v>28212</v>
      </c>
      <c r="F96" s="248">
        <f>+F92+F93</f>
        <v>22566</v>
      </c>
    </row>
    <row r="97" spans="1:6" ht="13.5" thickBot="1">
      <c r="A97" s="268"/>
      <c r="B97" s="269"/>
      <c r="C97" s="269"/>
      <c r="D97" s="270"/>
      <c r="E97" s="270"/>
      <c r="F97" s="270"/>
    </row>
    <row r="98" spans="1:6" ht="15" customHeight="1" thickBot="1">
      <c r="A98" s="126" t="s">
        <v>486</v>
      </c>
      <c r="B98" s="127"/>
      <c r="C98" s="128"/>
      <c r="D98" s="362">
        <v>3</v>
      </c>
      <c r="E98" s="363">
        <v>3</v>
      </c>
      <c r="F98" s="360">
        <v>3</v>
      </c>
    </row>
    <row r="99" spans="1:6" ht="14.25" customHeight="1" thickBot="1">
      <c r="A99" s="126" t="s">
        <v>487</v>
      </c>
      <c r="B99" s="127"/>
      <c r="C99" s="128"/>
      <c r="D99" s="362">
        <v>2</v>
      </c>
      <c r="E99" s="363">
        <v>2</v>
      </c>
      <c r="F99" s="360">
        <v>2</v>
      </c>
    </row>
  </sheetData>
  <sheetProtection formatCells="0"/>
  <mergeCells count="6">
    <mergeCell ref="A7:F7"/>
    <mergeCell ref="A61:F61"/>
    <mergeCell ref="A2:B2"/>
    <mergeCell ref="A5:B5"/>
    <mergeCell ref="C2:E2"/>
    <mergeCell ref="C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ÖSSZEFÜGGÉSEK</vt:lpstr>
      <vt:lpstr>1.1.sz.mell.</vt:lpstr>
      <vt:lpstr>1.2.sz.mell. </vt:lpstr>
      <vt:lpstr>1.3.sz.mell. </vt:lpstr>
      <vt:lpstr>2.1.sz.mell  </vt:lpstr>
      <vt:lpstr>2.2.sz.mell  </vt:lpstr>
      <vt:lpstr>ELLENŐRZÉS-1.sz.2.a.sz.2.b.sz.</vt:lpstr>
      <vt:lpstr>3.sz.mell.</vt:lpstr>
      <vt:lpstr>4. sz. mell</vt:lpstr>
      <vt:lpstr>1.tájékoztató</vt:lpstr>
      <vt:lpstr>2. tájékoztató tábla</vt:lpstr>
      <vt:lpstr>3. tájékoztató tábla</vt:lpstr>
      <vt:lpstr>4. tájékoztató tábla</vt:lpstr>
      <vt:lpstr>'4. sz. mell'!Nyomtatási_cím</vt:lpstr>
      <vt:lpstr>'1.1.sz.mell.'!Nyomtatási_terület</vt:lpstr>
      <vt:lpstr>'1.2.sz.mell. '!Nyomtatási_terület</vt:lpstr>
      <vt:lpstr>'1.3.sz.mell. 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hiv</cp:lastModifiedBy>
  <cp:lastPrinted>2014-05-16T07:14:19Z</cp:lastPrinted>
  <dcterms:created xsi:type="dcterms:W3CDTF">1999-10-30T10:30:45Z</dcterms:created>
  <dcterms:modified xsi:type="dcterms:W3CDTF">2014-05-16T13:03:58Z</dcterms:modified>
</cp:coreProperties>
</file>