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0" activeTab="2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Közösségi Ház" sheetId="13" r:id="rId13"/>
    <sheet name="Védőnői szolgálat" sheetId="14" r:id="rId14"/>
    <sheet name="Gyermekétkeztetés" sheetId="15" r:id="rId15"/>
    <sheet name="Községgazdálkodás" sheetId="16" r:id="rId16"/>
    <sheet name="Közvilágítás" sheetId="17" r:id="rId17"/>
    <sheet name="Út- híd üzemeltetés" sheetId="18" r:id="rId18"/>
    <sheet name="Közfoglalkoztatás" sheetId="19" r:id="rId19"/>
    <sheet name="Intézményen kív ét" sheetId="20" r:id="rId20"/>
    <sheet name="Ovi műk" sheetId="21" r:id="rId21"/>
    <sheet name="Iskola műk" sheetId="22" r:id="rId22"/>
    <sheet name="Telep fejl" sheetId="23" r:id="rId23"/>
    <sheet name="Mérleg KH" sheetId="24" r:id="rId24"/>
    <sheet name="Bevételek KH" sheetId="25" r:id="rId25"/>
    <sheet name="Működési KH" sheetId="26" r:id="rId26"/>
    <sheet name="Mérleg ovi" sheetId="27" r:id="rId27"/>
    <sheet name="Bevételek ovi" sheetId="28" r:id="rId28"/>
    <sheet name="Működési ovi" sheetId="29" r:id="rId29"/>
  </sheets>
  <definedNames/>
  <calcPr fullCalcOnLoad="1"/>
</workbook>
</file>

<file path=xl/sharedStrings.xml><?xml version="1.0" encoding="utf-8"?>
<sst xmlns="http://schemas.openxmlformats.org/spreadsheetml/2006/main" count="963" uniqueCount="251">
  <si>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</si>
  <si>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</si>
  <si>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</si>
  <si>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</si>
  <si>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</si>
  <si>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</si>
  <si>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</si>
  <si>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</si>
  <si>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</si>
  <si>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</si>
  <si>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</si>
  <si>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</si>
  <si>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</si>
  <si>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</si>
  <si>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</si>
  <si>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</si>
  <si>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</si>
  <si>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</si>
  <si>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</si>
  <si>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</si>
  <si>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</si>
  <si>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</si>
  <si>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</si>
  <si>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</si>
  <si>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</si>
  <si>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</si>
  <si>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</si>
  <si>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</si>
  <si>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</si>
  <si>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</si>
  <si>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</si>
  <si>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</si>
  <si>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</si>
  <si>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</si>
  <si>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</si>
  <si>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</si>
  <si>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</si>
  <si>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</si>
  <si>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</si>
  <si>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</si>
  <si>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</si>
  <si>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</si>
  <si>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</si>
  <si>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</si>
  <si>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</si>
  <si>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</si>
  <si>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</si>
  <si>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</si>
  <si>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</si>
  <si>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</si>
  <si>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</si>
  <si>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</si>
  <si>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</si>
  <si>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</si>
  <si>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</si>
  <si>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</si>
  <si>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</si>
  <si>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</si>
  <si>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</si>
  <si>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</si>
  <si>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</si>
  <si>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</si>
  <si>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</si>
  <si>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</si>
  <si>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</si>
  <si>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</si>
  <si>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</si>
  <si>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</si>
  <si>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</si>
  <si>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</si>
  <si>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</si>
  <si>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</si>
  <si>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</si>
  <si>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</si>
  <si>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</si>
  <si>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</si>
  <si>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</si>
  <si>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</si>
  <si>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</si>
  <si>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</si>
  <si>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</si>
  <si>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</si>
  <si>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</si>
  <si>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</si>
  <si>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</si>
  <si>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</si>
  <si>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</si>
  <si>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</si>
  <si>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</si>
  <si>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</si>
  <si>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</si>
  <si>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</si>
  <si>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</si>
  <si>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</si>
  <si>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</si>
  <si>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</si>
  <si>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</si>
  <si>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</si>
  <si>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</si>
  <si>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</si>
  <si>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</si>
  <si>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</si>
  <si>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</si>
  <si>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</si>
  <si>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</si>
  <si>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</si>
  <si>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</si>
  <si>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</si>
  <si>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</si>
  <si>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</si>
  <si>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</si>
  <si>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</si>
  <si>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</si>
  <si>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</si>
  <si>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</si>
  <si>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</si>
  <si>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</si>
  <si>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</si>
  <si>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</si>
  <si>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</si>
  <si>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</si>
  <si>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</si>
  <si>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</si>
  <si>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</si>
  <si>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</si>
  <si>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</si>
  <si>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</si>
  <si>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</si>
  <si>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</si>
  <si>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</si>
  <si>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</si>
  <si>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</si>
  <si>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</si>
  <si>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</si>
  <si>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</si>
  <si>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</si>
  <si>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</si>
  <si>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</si>
  <si>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</si>
  <si>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</si>
  <si>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</si>
  <si>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</si>
  <si>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</si>
  <si>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</si>
  <si>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Önkormányzatok műk. támogatásai</t>
  </si>
  <si>
    <t>Műk. célú tám. Áht-on belülről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</si>
  <si>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</si>
  <si>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</si>
  <si>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</si>
  <si>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</si>
  <si>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</si>
  <si>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</si>
  <si>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</si>
  <si>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</si>
  <si>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</si>
  <si>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</si>
  <si>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</si>
  <si>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</si>
  <si>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</si>
  <si>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</si>
  <si>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</si>
  <si>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</si>
  <si>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</si>
  <si>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</si>
  <si>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</si>
  <si>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</si>
  <si>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</si>
  <si>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</si>
  <si>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</si>
  <si>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Gyermekétkeztetés</t>
  </si>
  <si>
    <t>Beruházások:</t>
  </si>
  <si>
    <t>2019. évi költségvetése</t>
  </si>
  <si>
    <t>2019. évi előirányzat (eFt)</t>
  </si>
  <si>
    <t>Informatikai szolgáltatások igénybevétele</t>
  </si>
  <si>
    <t>Járdafelújítás</t>
  </si>
  <si>
    <t>Bevétel 2019. évi előirányzat (eFt)</t>
  </si>
  <si>
    <t>Kiadás 2019. évi előirányzat (eFt)</t>
  </si>
  <si>
    <t>Asztalok, székek beszerzése</t>
  </si>
  <si>
    <t>Működési és felhalmozási célú  bevételek és kiadások alakulása 2019-2021</t>
  </si>
  <si>
    <t>Finanszírozási kiadások</t>
  </si>
  <si>
    <t>Államháztartáson belüli megelőlegezések visszafizetése</t>
  </si>
  <si>
    <t>Önkormányzatok általános végrehajtó ig. tev.</t>
  </si>
  <si>
    <t>Zagyvakörnyéki társulás</t>
  </si>
  <si>
    <t>Mária Út Közhasznú Egyesület</t>
  </si>
  <si>
    <t>Útfelújítás</t>
  </si>
  <si>
    <t>Szekrények beszerzése</t>
  </si>
  <si>
    <t>Óvodai udvari játék</t>
  </si>
  <si>
    <t>Egyéb műk. célú tám. Áht-on belülről</t>
  </si>
  <si>
    <t>Elszámolásból származó bevételek</t>
  </si>
  <si>
    <t>Közvetített szolgáltatások ellenértéke</t>
  </si>
  <si>
    <t>Államháztartáson belüli megelőlegezések</t>
  </si>
  <si>
    <t>Felhamozási célú tám. államháztartáson belülről</t>
  </si>
  <si>
    <t>Felhalmozási célú önkormányzati támogatások</t>
  </si>
  <si>
    <t>Egyéb ellátási kiadás (téli rezsicsökkentés)</t>
  </si>
  <si>
    <t>Kisértékú tárgyi eszköz beszerzés</t>
  </si>
  <si>
    <t xml:space="preserve">Számítástechnikai eszközök (orvosi) </t>
  </si>
  <si>
    <t>Közterület karbantartó gép</t>
  </si>
  <si>
    <t>Működési kiadások - Intézményen kívüli gyermekétkeztetés</t>
  </si>
  <si>
    <t>Működési kiadások - Iskola működés</t>
  </si>
  <si>
    <t>Működési kiadások - Óvoda működés</t>
  </si>
  <si>
    <t>Működési kiadások - Településfejlesztési projektek</t>
  </si>
  <si>
    <t>Általános tartalék (felhalm. célú)</t>
  </si>
  <si>
    <t>Felhamozási célú tám. Áht-on belülről</t>
  </si>
  <si>
    <t>Önk. műk. célú tám.</t>
  </si>
  <si>
    <t>Önk. felhalmozási tám</t>
  </si>
  <si>
    <t>Intézményen kívüli gyermekétkeztetés</t>
  </si>
  <si>
    <t>Iskola működés</t>
  </si>
  <si>
    <t>Településfejlesztési projektek</t>
  </si>
  <si>
    <t>Óvoda működés</t>
  </si>
  <si>
    <t>Vámosgyörki Közös Önkormányzati Hivatal</t>
  </si>
  <si>
    <t>Működési célú tám.  áht-on belülről</t>
  </si>
  <si>
    <t>Egyéb működési célú tám. (választás)</t>
  </si>
  <si>
    <t>Előző év költségvetési maradvány igénybev.</t>
  </si>
  <si>
    <t>Központi irányítószervi támogatás</t>
  </si>
  <si>
    <t>Céljuttatás, projektprémium</t>
  </si>
  <si>
    <t>1.</t>
  </si>
  <si>
    <t>Szolgáltatások ellenértéke</t>
  </si>
  <si>
    <t>Ellátási díjak</t>
  </si>
  <si>
    <t>Előző évi költségvetési maradvány igénybevétele</t>
  </si>
  <si>
    <t>Központi, irányítószervi támogatás</t>
  </si>
  <si>
    <t>Vámosgyörk Községi Önkormányzat</t>
  </si>
  <si>
    <t>Végkielégítés</t>
  </si>
  <si>
    <t>1. melléklet a 3/2020 (VII.16.) Önkormányzati rendelethez</t>
  </si>
  <si>
    <t>2. melléklet a 3/2020 (VII.16.) Önkormányzati rendelethez</t>
  </si>
  <si>
    <t>3. melléklet a 3/2020 (VII.16.) Önkormányzati rendelethez</t>
  </si>
  <si>
    <t>4. melléklet a 3/2020 (VII.16.) Önkormányzati rendelethez</t>
  </si>
  <si>
    <t>5. melléklet a 3/2020 (VII.16.) Önkormányzati rendelethez</t>
  </si>
  <si>
    <t>6. melléklet a 3/2020 (VII.16.) Önkormányzati rendelethez</t>
  </si>
  <si>
    <t>7. melléklet a 3/2020 (VII.16.) Önkormányzati rendelethez</t>
  </si>
  <si>
    <t>8. melléklet a 3/2020 (VII.16.) Önkormányzati rendelethez</t>
  </si>
  <si>
    <t>9. melléklet a 3/2020 (VII.16.) Önkormányzati rendelethez</t>
  </si>
  <si>
    <t>10. melléklet a 3/2020 (VII.16.) Önkormányzati rendelethez</t>
  </si>
  <si>
    <t>11. melléklet a 3/2020 (VII.16.) Önkormányzati rendelethez</t>
  </si>
  <si>
    <t>12. melléklet a 3/2020 (VII.16.) Önkormányzati rendelethez</t>
  </si>
  <si>
    <t>13. melléklet a 3/2020 (VII.16.) Önkormányzati rendelethez</t>
  </si>
  <si>
    <t>14. melléklet a 3/2020 (VII.16.) Önkormányzati rendelethez</t>
  </si>
  <si>
    <t>15. melléklet a 3/2020 (VII.16.) Önkormányzati rendelethez</t>
  </si>
  <si>
    <t>16. melléklet a 3/2020 (VII.16.) Önkormányzati rendelethez</t>
  </si>
  <si>
    <t>17. melléklet a 3/2020 (VII.16.) Önkormányzati rendelethez</t>
  </si>
  <si>
    <t>18. melléklet a 3/2020 (VII.16.) Önkormányzati rendelethez</t>
  </si>
  <si>
    <t>19. melléklet a 3/2020 (VII.16.) Önkormányzati rendelethez</t>
  </si>
  <si>
    <t>20. melléklet a 3/2020 (VII.16.) Önkormányzati rendelethez</t>
  </si>
  <si>
    <t>21. melléklet a 3/2020 (VII.16.) Önkormányzati rendelethez</t>
  </si>
  <si>
    <t>22. melléklet a 3/2020 (VII.16.) Önkormányzati rendelethez</t>
  </si>
  <si>
    <t>23. melléklet a 3/2020 (VII.16.) Önkormányzati rendelethez</t>
  </si>
  <si>
    <t>24. melléklet a 3/2020 (VII.16.) Önkormányzati rendelethez</t>
  </si>
  <si>
    <t>25. melléklet a 3/2020 (VII.16.) Önkormányzati rendelethez</t>
  </si>
  <si>
    <t>26. melléklet a 3/2020 (VII.16.) Önkormányzati rendelethez</t>
  </si>
  <si>
    <t>27. melléklet a 3/2020 (VII.16.) Önkormányzati rendelethez</t>
  </si>
  <si>
    <t>28. melléklet a 3/2020 (VII.16.) Önkormányzati rendelethez</t>
  </si>
  <si>
    <t>29. melléklet a 3/2020 (VII.16.)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</si>
</sst>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3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0" xfId="6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61" applyFont="1" applyAlignment="1">
      <alignment horizontal="center"/>
      <protection/>
    </xf>
    <xf numFmtId="0" fontId="13" fillId="0" borderId="11" xfId="61" applyFont="1" applyBorder="1">
      <alignment/>
      <protection/>
    </xf>
    <xf numFmtId="0" fontId="13" fillId="0" borderId="11" xfId="64" applyFont="1" applyBorder="1">
      <alignment/>
      <protection/>
    </xf>
    <xf numFmtId="0" fontId="7" fillId="0" borderId="0" xfId="61" applyFont="1">
      <alignment/>
      <protection/>
    </xf>
    <xf numFmtId="0" fontId="7" fillId="0" borderId="16" xfId="61" applyFont="1" applyBorder="1">
      <alignment/>
      <protection/>
    </xf>
    <xf numFmtId="0" fontId="7" fillId="0" borderId="17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20" xfId="61" applyFont="1" applyBorder="1">
      <alignment/>
      <protection/>
    </xf>
    <xf numFmtId="3" fontId="13" fillId="0" borderId="21" xfId="61" applyNumberFormat="1" applyFont="1" applyBorder="1">
      <alignment/>
      <protection/>
    </xf>
    <xf numFmtId="3" fontId="13" fillId="0" borderId="22" xfId="61" applyNumberFormat="1" applyFont="1" applyBorder="1">
      <alignment/>
      <protection/>
    </xf>
    <xf numFmtId="3" fontId="13" fillId="0" borderId="22" xfId="61" applyNumberFormat="1" applyFont="1" applyFill="1" applyBorder="1">
      <alignment/>
      <protection/>
    </xf>
    <xf numFmtId="0" fontId="13" fillId="0" borderId="0" xfId="61" applyFont="1" applyBorder="1">
      <alignment/>
      <protection/>
    </xf>
    <xf numFmtId="0" fontId="7" fillId="0" borderId="23" xfId="61" applyFont="1" applyBorder="1">
      <alignment/>
      <protection/>
    </xf>
    <xf numFmtId="3" fontId="13" fillId="0" borderId="21" xfId="61" applyNumberFormat="1" applyFont="1" applyFill="1" applyBorder="1">
      <alignment/>
      <protection/>
    </xf>
    <xf numFmtId="0" fontId="7" fillId="0" borderId="11" xfId="61" applyFont="1" applyBorder="1">
      <alignment/>
      <protection/>
    </xf>
    <xf numFmtId="0" fontId="0" fillId="0" borderId="0" xfId="61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61" applyNumberFormat="1" applyFont="1" applyBorder="1">
      <alignment/>
      <protection/>
    </xf>
    <xf numFmtId="0" fontId="21" fillId="0" borderId="18" xfId="61" applyFont="1" applyBorder="1">
      <alignment/>
      <protection/>
    </xf>
    <xf numFmtId="0" fontId="13" fillId="0" borderId="11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17" xfId="6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61" applyFont="1" applyBorder="1" applyAlignment="1">
      <alignment horizontal="center"/>
      <protection/>
    </xf>
    <xf numFmtId="0" fontId="13" fillId="0" borderId="21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61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21" fillId="0" borderId="10" xfId="61" applyFont="1" applyBorder="1" applyAlignment="1">
      <alignment horizontal="center"/>
      <protection/>
    </xf>
    <xf numFmtId="0" fontId="13" fillId="0" borderId="11" xfId="61" applyFont="1" applyBorder="1" applyAlignment="1">
      <alignment horizontal="center"/>
      <protection/>
    </xf>
    <xf numFmtId="0" fontId="13" fillId="0" borderId="26" xfId="61" applyFont="1" applyBorder="1" applyAlignment="1">
      <alignment horizontal="center"/>
      <protection/>
    </xf>
    <xf numFmtId="0" fontId="13" fillId="0" borderId="15" xfId="61" applyFont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61" applyNumberFormat="1" applyFont="1" applyBorder="1">
      <alignment/>
      <protection/>
    </xf>
    <xf numFmtId="3" fontId="8" fillId="0" borderId="22" xfId="61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61" applyNumberFormat="1" applyFont="1" applyFill="1" applyBorder="1">
      <alignment/>
      <protection/>
    </xf>
    <xf numFmtId="0" fontId="8" fillId="0" borderId="15" xfId="64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61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4" fillId="0" borderId="24" xfId="61" applyFont="1" applyBorder="1" applyAlignment="1">
      <alignment horizontal="center"/>
      <protection/>
    </xf>
    <xf numFmtId="3" fontId="7" fillId="0" borderId="0" xfId="61" applyNumberFormat="1" applyFont="1">
      <alignment/>
      <protection/>
    </xf>
    <xf numFmtId="0" fontId="12" fillId="0" borderId="22" xfId="61" applyFont="1" applyBorder="1" applyAlignment="1">
      <alignment horizontal="center"/>
      <protection/>
    </xf>
    <xf numFmtId="0" fontId="26" fillId="0" borderId="24" xfId="61" applyFont="1" applyBorder="1" applyAlignment="1">
      <alignment horizontal="center"/>
      <protection/>
    </xf>
    <xf numFmtId="0" fontId="25" fillId="0" borderId="10" xfId="61" applyFont="1" applyBorder="1">
      <alignment/>
      <protection/>
    </xf>
    <xf numFmtId="3" fontId="25" fillId="0" borderId="24" xfId="61" applyNumberFormat="1" applyFont="1" applyBorder="1">
      <alignment/>
      <protection/>
    </xf>
    <xf numFmtId="0" fontId="24" fillId="0" borderId="25" xfId="61" applyFont="1" applyBorder="1">
      <alignment/>
      <protection/>
    </xf>
    <xf numFmtId="0" fontId="24" fillId="0" borderId="23" xfId="61" applyFont="1" applyBorder="1">
      <alignment/>
      <protection/>
    </xf>
    <xf numFmtId="0" fontId="25" fillId="0" borderId="24" xfId="61" applyFont="1" applyBorder="1" applyAlignment="1">
      <alignment horizontal="center"/>
      <protection/>
    </xf>
    <xf numFmtId="3" fontId="25" fillId="0" borderId="24" xfId="61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61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61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61" applyFont="1" applyBorder="1">
      <alignment/>
      <protection/>
    </xf>
    <xf numFmtId="3" fontId="29" fillId="0" borderId="22" xfId="61" applyNumberFormat="1" applyFont="1" applyBorder="1">
      <alignment/>
      <protection/>
    </xf>
    <xf numFmtId="0" fontId="29" fillId="0" borderId="0" xfId="61" applyFont="1" applyBorder="1">
      <alignment/>
      <protection/>
    </xf>
    <xf numFmtId="0" fontId="29" fillId="0" borderId="18" xfId="61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61" applyNumberFormat="1" applyFont="1" applyBorder="1" applyAlignment="1">
      <alignment horizontal="right"/>
      <protection/>
    </xf>
    <xf numFmtId="0" fontId="29" fillId="0" borderId="16" xfId="61" applyFont="1" applyBorder="1" applyAlignment="1">
      <alignment horizontal="center"/>
      <protection/>
    </xf>
    <xf numFmtId="0" fontId="32" fillId="0" borderId="0" xfId="61" applyFont="1" applyBorder="1">
      <alignment/>
      <protection/>
    </xf>
    <xf numFmtId="0" fontId="29" fillId="0" borderId="22" xfId="61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13" fillId="0" borderId="22" xfId="61" applyFont="1" applyBorder="1" applyAlignment="1">
      <alignment horizontal="center"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7" applyFont="1" applyFill="1" applyBorder="1">
      <alignment/>
      <protection/>
    </xf>
    <xf numFmtId="49" fontId="29" fillId="0" borderId="26" xfId="62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49" fontId="29" fillId="0" borderId="15" xfId="62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2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29" fillId="0" borderId="22" xfId="61" applyNumberFormat="1" applyFont="1" applyFill="1" applyBorder="1">
      <alignment/>
      <protection/>
    </xf>
    <xf numFmtId="0" fontId="1" fillId="0" borderId="17" xfId="56" applyFont="1" applyFill="1" applyBorder="1">
      <alignment/>
      <protection/>
    </xf>
    <xf numFmtId="0" fontId="8" fillId="0" borderId="26" xfId="64" applyFont="1" applyBorder="1">
      <alignment/>
      <protection/>
    </xf>
    <xf numFmtId="0" fontId="13" fillId="0" borderId="26" xfId="61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24" fillId="0" borderId="0" xfId="0" applyFont="1" applyAlignment="1">
      <alignment horizontal="center"/>
    </xf>
    <xf numFmtId="0" fontId="13" fillId="0" borderId="11" xfId="60" applyFont="1" applyFill="1" applyBorder="1">
      <alignment/>
      <protection/>
    </xf>
    <xf numFmtId="49" fontId="13" fillId="0" borderId="11" xfId="60" applyNumberFormat="1" applyFont="1" applyFill="1" applyBorder="1" applyAlignment="1" applyProtection="1">
      <alignment vertical="center" wrapText="1" shrinkToFit="1"/>
      <protection/>
    </xf>
    <xf numFmtId="3" fontId="31" fillId="0" borderId="16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34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4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/>
      <protection/>
    </xf>
    <xf numFmtId="0" fontId="13" fillId="0" borderId="21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7" fillId="0" borderId="16" xfId="56" applyFont="1" applyFill="1" applyBorder="1">
      <alignment/>
      <protection/>
    </xf>
    <xf numFmtId="0" fontId="29" fillId="0" borderId="17" xfId="56" applyFont="1" applyFill="1" applyBorder="1">
      <alignment/>
      <protection/>
    </xf>
    <xf numFmtId="0" fontId="29" fillId="0" borderId="22" xfId="56" applyFont="1" applyBorder="1" applyAlignment="1">
      <alignment horizontal="center"/>
      <protection/>
    </xf>
    <xf numFmtId="0" fontId="29" fillId="0" borderId="0" xfId="56" applyFont="1" applyFill="1" applyBorder="1">
      <alignment/>
      <protection/>
    </xf>
    <xf numFmtId="0" fontId="29" fillId="0" borderId="18" xfId="56" applyFont="1" applyFill="1" applyBorder="1">
      <alignment/>
      <protection/>
    </xf>
    <xf numFmtId="0" fontId="37" fillId="0" borderId="22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19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38" fillId="0" borderId="0" xfId="0" applyFont="1" applyAlignment="1">
      <alignment/>
    </xf>
    <xf numFmtId="0" fontId="13" fillId="0" borderId="11" xfId="58" applyFont="1" applyFill="1" applyBorder="1">
      <alignment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26" xfId="0" applyFont="1" applyBorder="1" applyAlignment="1">
      <alignment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3" fontId="1" fillId="0" borderId="0" xfId="56" applyNumberFormat="1" applyFont="1">
      <alignment/>
      <protection/>
    </xf>
    <xf numFmtId="0" fontId="1" fillId="0" borderId="0" xfId="56" applyFont="1" applyAlignment="1">
      <alignment/>
      <protection/>
    </xf>
    <xf numFmtId="0" fontId="13" fillId="0" borderId="11" xfId="59" applyFont="1" applyFill="1" applyBorder="1">
      <alignment/>
      <protection/>
    </xf>
    <xf numFmtId="49" fontId="29" fillId="0" borderId="26" xfId="63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vertical="center" wrapText="1" shrinkToFit="1"/>
      <protection/>
    </xf>
    <xf numFmtId="49" fontId="29" fillId="0" borderId="15" xfId="63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3" applyNumberFormat="1" applyFont="1" applyFill="1" applyBorder="1" applyAlignment="1" applyProtection="1">
      <alignment horizontal="left" vertical="center" wrapText="1" shrinkToFit="1"/>
      <protection/>
    </xf>
    <xf numFmtId="3" fontId="1" fillId="0" borderId="0" xfId="56" applyNumberFormat="1" applyFont="1" applyFill="1">
      <alignment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61" applyFont="1" applyBorder="1" applyAlignment="1">
      <alignment horizontal="center"/>
      <protection/>
    </xf>
    <xf numFmtId="0" fontId="24" fillId="0" borderId="25" xfId="61" applyFont="1" applyBorder="1" applyAlignment="1">
      <alignment horizontal="center"/>
      <protection/>
    </xf>
    <xf numFmtId="0" fontId="24" fillId="0" borderId="23" xfId="61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7" fillId="0" borderId="0" xfId="60" applyFont="1" applyFill="1" applyAlignment="1">
      <alignment horizontal="right"/>
      <protection/>
    </xf>
    <xf numFmtId="0" fontId="24" fillId="0" borderId="10" xfId="0" applyFont="1" applyBorder="1" applyAlignment="1">
      <alignment horizontal="center"/>
    </xf>
    <xf numFmtId="0" fontId="24" fillId="0" borderId="25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7" fillId="0" borderId="0" xfId="59" applyFont="1" applyFill="1" applyAlignment="1">
      <alignment horizontal="right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 2" xfId="57"/>
    <cellStyle name="Normál_Költségvetés - Visznei ovi 2016 2_Költségvetés - KH 2019 módosított" xfId="58"/>
    <cellStyle name="Normál_Költségvetés - Visznei ovi 2016 2_Költségvetés - Tuliovi 2019 módosított" xfId="59"/>
    <cellStyle name="Normál_Költségvetés - Visznei ovi 2016 2_Költségvetés- VGY önk.  2019 módosított" xfId="60"/>
    <cellStyle name="Normál_Költségvetés mellékletek 2012 -végleges" xfId="61"/>
    <cellStyle name="Normál_Munka1 2" xfId="62"/>
    <cellStyle name="Normál_Munka1_Költségvetés - Tuliovi 2019 módosított" xfId="63"/>
    <cellStyle name="Normál_Önkormányzat - 2012. III. n. év Tájékoztató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118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44" t="s">
        <v>222</v>
      </c>
      <c r="E1" s="344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45" t="s">
        <v>121</v>
      </c>
      <c r="B4" s="345"/>
      <c r="C4" s="345"/>
      <c r="D4" s="345"/>
      <c r="E4" s="345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45" t="s">
        <v>171</v>
      </c>
      <c r="B5" s="345"/>
      <c r="C5" s="345"/>
      <c r="D5" s="345"/>
      <c r="E5" s="345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45" t="s">
        <v>9</v>
      </c>
      <c r="B6" s="345"/>
      <c r="C6" s="345"/>
      <c r="D6" s="345"/>
      <c r="E6" s="345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3"/>
      <c r="B9" s="342" t="s">
        <v>175</v>
      </c>
      <c r="C9" s="343"/>
      <c r="D9" s="341" t="s">
        <v>176</v>
      </c>
      <c r="E9" s="341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4">
        <v>1</v>
      </c>
      <c r="B10" s="205" t="s">
        <v>123</v>
      </c>
      <c r="C10" s="206">
        <f>Bevételek!C10</f>
        <v>99257</v>
      </c>
      <c r="D10" s="207" t="s">
        <v>59</v>
      </c>
      <c r="E10" s="206">
        <f>Működési!D49</f>
        <v>89334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08">
        <v>2</v>
      </c>
      <c r="B11" s="209" t="s">
        <v>138</v>
      </c>
      <c r="C11" s="210">
        <f>Bevételek!C17</f>
        <v>16613</v>
      </c>
      <c r="D11" s="211" t="s">
        <v>63</v>
      </c>
      <c r="E11" s="210">
        <f>Pénzellátások!C16</f>
        <v>3773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08">
        <v>3</v>
      </c>
      <c r="B12" s="209" t="s">
        <v>191</v>
      </c>
      <c r="C12" s="210">
        <f>Bevételek!C20</f>
        <v>10738</v>
      </c>
      <c r="D12" s="211" t="s">
        <v>19</v>
      </c>
      <c r="E12" s="210">
        <f>'Átadott pénzeszközök'!C25</f>
        <v>94135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08">
        <v>4</v>
      </c>
      <c r="B13" s="209" t="s">
        <v>61</v>
      </c>
      <c r="C13" s="210">
        <f>Bevételek!C22</f>
        <v>69447</v>
      </c>
      <c r="D13" s="211" t="s">
        <v>2</v>
      </c>
      <c r="E13" s="210">
        <f>'Fejlesztési kiadások'!C19</f>
        <v>10036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08">
        <v>5</v>
      </c>
      <c r="B14" s="209" t="s">
        <v>92</v>
      </c>
      <c r="C14" s="210">
        <f>Bevételek!C31</f>
        <v>3792</v>
      </c>
      <c r="D14" s="211" t="s">
        <v>60</v>
      </c>
      <c r="E14" s="210">
        <v>13219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08">
        <v>6</v>
      </c>
      <c r="B15" s="212" t="s">
        <v>96</v>
      </c>
      <c r="C15" s="210">
        <f>Bevételek!C38</f>
        <v>10650</v>
      </c>
      <c r="D15" s="211"/>
      <c r="E15" s="210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3"/>
      <c r="B16" s="184" t="s">
        <v>18</v>
      </c>
      <c r="C16" s="185">
        <f>SUM(C10:C15)</f>
        <v>210497</v>
      </c>
      <c r="D16" s="186" t="s">
        <v>16</v>
      </c>
      <c r="E16" s="185">
        <f>SUM(E10:E15)</f>
        <v>210497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5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5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5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2"/>
      <c r="B20" s="112"/>
      <c r="C20" s="112"/>
      <c r="D20" s="112"/>
      <c r="E20" s="11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5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5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5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5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5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5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5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5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5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5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5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5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6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7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5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5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5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5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7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5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5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5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7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5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5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7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5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5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5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7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5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5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7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5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7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5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5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5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4" customWidth="1"/>
    <col min="4" max="4" width="17.75390625" style="94" customWidth="1"/>
    <col min="5" max="16384" width="9.125" style="94" customWidth="1"/>
  </cols>
  <sheetData>
    <row r="1" spans="1:15" ht="18.75" customHeight="1">
      <c r="A1" s="344" t="s">
        <v>231</v>
      </c>
      <c r="B1" s="344"/>
      <c r="C1" s="344"/>
      <c r="D1" s="344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3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3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45" t="s">
        <v>121</v>
      </c>
      <c r="B5" s="345"/>
      <c r="C5" s="345"/>
      <c r="D5" s="34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45" t="s">
        <v>171</v>
      </c>
      <c r="B6" s="345"/>
      <c r="C6" s="345"/>
      <c r="D6" s="345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45" t="s">
        <v>178</v>
      </c>
      <c r="B7" s="345"/>
      <c r="C7" s="345"/>
      <c r="D7" s="345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2019</v>
      </c>
      <c r="C11" s="34">
        <v>2020</v>
      </c>
      <c r="D11" s="34">
        <v>2021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5" customFormat="1" ht="15.75">
      <c r="A12" s="64" t="s">
        <v>144</v>
      </c>
      <c r="B12" s="31">
        <f>Bevételek!C10</f>
        <v>99257</v>
      </c>
      <c r="C12" s="41">
        <v>105000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145</v>
      </c>
      <c r="B13" s="40">
        <f>Bevételek!C17</f>
        <v>16613</v>
      </c>
      <c r="C13" s="41">
        <v>17000</v>
      </c>
      <c r="D13" s="31">
        <v>17500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112</v>
      </c>
      <c r="B14" s="31">
        <f>'Működési bevételek és kiadások'!B12</f>
        <v>69447</v>
      </c>
      <c r="C14" s="41">
        <v>70000</v>
      </c>
      <c r="D14" s="31">
        <v>72000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92</v>
      </c>
      <c r="B15" s="31">
        <f>Bevételek!C31</f>
        <v>3792</v>
      </c>
      <c r="C15" s="41">
        <v>4000</v>
      </c>
      <c r="D15" s="31">
        <v>4200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96</v>
      </c>
      <c r="B16" s="31">
        <f>'Működési bevételek és kiadások'!B14</f>
        <v>614</v>
      </c>
      <c r="C16" s="41">
        <v>3700</v>
      </c>
      <c r="D16" s="31">
        <v>3800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45</v>
      </c>
      <c r="B17" s="42">
        <f>SUM(B12:B16)</f>
        <v>189723</v>
      </c>
      <c r="C17" s="42">
        <f>SUM(C12:C16)</f>
        <v>199700</v>
      </c>
      <c r="D17" s="42">
        <f>SUM(D12:D16)</f>
        <v>205500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06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1"/>
      <c r="B19" s="107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10</v>
      </c>
      <c r="B20" s="34">
        <v>2019</v>
      </c>
      <c r="C20" s="33">
        <v>2020</v>
      </c>
      <c r="D20" s="33">
        <v>2021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5" customFormat="1" ht="15.75">
      <c r="A21" s="109" t="s">
        <v>39</v>
      </c>
      <c r="B21" s="31">
        <f>Működési!D10</f>
        <v>31760</v>
      </c>
      <c r="C21" s="31">
        <v>32000</v>
      </c>
      <c r="D21" s="31">
        <v>33000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113</v>
      </c>
      <c r="B22" s="31">
        <f>Működési!D21</f>
        <v>5343</v>
      </c>
      <c r="C22" s="31">
        <v>5500</v>
      </c>
      <c r="D22" s="31">
        <v>5800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4</v>
      </c>
      <c r="B23" s="40">
        <f>Működési!D26</f>
        <v>48650</v>
      </c>
      <c r="C23" s="31">
        <v>50000</v>
      </c>
      <c r="D23" s="31">
        <v>51000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111</v>
      </c>
      <c r="B24" s="31">
        <f>Működési!D45</f>
        <v>1</v>
      </c>
      <c r="C24" s="31">
        <v>2000</v>
      </c>
      <c r="D24" s="31">
        <v>2000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179</v>
      </c>
      <c r="B25" s="31">
        <f>Működési!D47</f>
        <v>3580</v>
      </c>
      <c r="C25" s="31">
        <v>3800</v>
      </c>
      <c r="D25" s="31">
        <v>4000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54</v>
      </c>
      <c r="B26" s="31">
        <f>Pénzellátások!C16</f>
        <v>3773</v>
      </c>
      <c r="C26" s="31">
        <v>6000</v>
      </c>
      <c r="D26" s="31">
        <v>6500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19</v>
      </c>
      <c r="B27" s="40">
        <f>'Átadott pénzeszközök'!C25</f>
        <v>94135</v>
      </c>
      <c r="C27" s="31">
        <v>95500</v>
      </c>
      <c r="D27" s="31">
        <v>96000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60</v>
      </c>
      <c r="B28" s="31">
        <f>Mérleg!E14-'Felhalmozási mérleg'!E19</f>
        <v>2481</v>
      </c>
      <c r="C28" s="31">
        <v>4900</v>
      </c>
      <c r="D28" s="31">
        <v>7200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44</v>
      </c>
      <c r="B29" s="42">
        <f>SUM(B21:B28)</f>
        <v>189723</v>
      </c>
      <c r="C29" s="42">
        <f>SUM(C21:C28)</f>
        <v>199700</v>
      </c>
      <c r="D29" s="42">
        <f>SUM(D21:D28)</f>
        <v>205500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46</v>
      </c>
      <c r="B31" s="34">
        <v>2019</v>
      </c>
      <c r="C31" s="33">
        <v>2020</v>
      </c>
      <c r="D31" s="33">
        <v>2021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08" t="s">
        <v>115</v>
      </c>
      <c r="B32" s="110">
        <f>'Felhalmozási mérleg'!B11</f>
        <v>10738</v>
      </c>
      <c r="C32" s="110">
        <v>5000</v>
      </c>
      <c r="D32" s="110">
        <v>6000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5" customFormat="1" ht="15.75">
      <c r="A33" s="26" t="s">
        <v>96</v>
      </c>
      <c r="B33" s="31">
        <f>'Felhalmozási mérleg'!B10</f>
        <v>10036</v>
      </c>
      <c r="C33" s="31">
        <v>6000</v>
      </c>
      <c r="D33" s="31">
        <v>7000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48</v>
      </c>
      <c r="B34" s="42">
        <f>SUM(B32:B33)</f>
        <v>20774</v>
      </c>
      <c r="C34" s="42">
        <f>SUM(C32:C33)</f>
        <v>11000</v>
      </c>
      <c r="D34" s="42">
        <f>SUM(D32:D33)</f>
        <v>13000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47</v>
      </c>
      <c r="B36" s="34">
        <v>2019</v>
      </c>
      <c r="C36" s="33">
        <v>2020</v>
      </c>
      <c r="D36" s="33">
        <v>2021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40</v>
      </c>
      <c r="B37" s="31">
        <f>'Felhalmozási mérleg'!E10</f>
        <v>1647</v>
      </c>
      <c r="C37" s="31">
        <v>7000</v>
      </c>
      <c r="D37" s="31">
        <v>9000</v>
      </c>
    </row>
    <row r="38" spans="1:4" ht="15.75">
      <c r="A38" s="26" t="s">
        <v>41</v>
      </c>
      <c r="B38" s="31">
        <f>'Felhalmozási mérleg'!E12</f>
        <v>8389</v>
      </c>
      <c r="C38" s="31">
        <v>4000</v>
      </c>
      <c r="D38" s="31">
        <v>4000</v>
      </c>
    </row>
    <row r="39" spans="1:4" ht="15.75">
      <c r="A39" s="26" t="s">
        <v>201</v>
      </c>
      <c r="B39" s="31">
        <v>10738</v>
      </c>
      <c r="C39" s="31">
        <v>0</v>
      </c>
      <c r="D39" s="31">
        <v>0</v>
      </c>
    </row>
    <row r="40" spans="1:4" ht="15.75">
      <c r="A40" s="39" t="s">
        <v>49</v>
      </c>
      <c r="B40" s="42">
        <f>SUM(B37:B39)</f>
        <v>20774</v>
      </c>
      <c r="C40" s="42">
        <f>SUM(C37:C38)</f>
        <v>11000</v>
      </c>
      <c r="D40" s="42">
        <f>SUM(D37:D38)</f>
        <v>13000</v>
      </c>
    </row>
    <row r="41" spans="2:4" ht="15">
      <c r="B41" s="106"/>
      <c r="C41" s="106"/>
      <c r="D41" s="106"/>
    </row>
    <row r="42" spans="1:4" ht="15.75">
      <c r="A42" s="21" t="s">
        <v>50</v>
      </c>
      <c r="B42" s="42">
        <f>B17+B34</f>
        <v>210497</v>
      </c>
      <c r="C42" s="42">
        <f>C17+C34</f>
        <v>210700</v>
      </c>
      <c r="D42" s="42">
        <f>D17+D34</f>
        <v>218500</v>
      </c>
    </row>
    <row r="43" spans="1:4" ht="15.75">
      <c r="A43" s="30"/>
      <c r="B43" s="43"/>
      <c r="C43" s="43"/>
      <c r="D43" s="43"/>
    </row>
    <row r="44" spans="1:4" ht="15.75">
      <c r="A44" s="21" t="s">
        <v>51</v>
      </c>
      <c r="B44" s="42">
        <f>B29+B40</f>
        <v>210497</v>
      </c>
      <c r="C44" s="42">
        <f>C29+C40</f>
        <v>210700</v>
      </c>
      <c r="D44" s="42">
        <f>D29+D40</f>
        <v>218500</v>
      </c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50" spans="1:4" ht="15.75">
      <c r="A50" s="18"/>
      <c r="B50" s="18"/>
      <c r="C50" s="18"/>
      <c r="D50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44" t="s">
        <v>232</v>
      </c>
      <c r="J1" s="344"/>
      <c r="K1" s="344"/>
      <c r="L1" s="344"/>
      <c r="M1" s="344"/>
      <c r="N1" s="344"/>
      <c r="O1" s="344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45" t="s">
        <v>121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45" t="s">
        <v>171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45" t="s">
        <v>43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36</v>
      </c>
      <c r="B8" s="19" t="s">
        <v>37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19" t="s">
        <v>52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143</v>
      </c>
      <c r="B10" s="24">
        <f>Bevételek!C10</f>
        <v>99257</v>
      </c>
      <c r="C10" s="24">
        <v>8851</v>
      </c>
      <c r="D10" s="24">
        <v>8851</v>
      </c>
      <c r="E10" s="24">
        <v>8851</v>
      </c>
      <c r="F10" s="24">
        <v>8851</v>
      </c>
      <c r="G10" s="24">
        <v>8851</v>
      </c>
      <c r="H10" s="24">
        <v>8852</v>
      </c>
      <c r="I10" s="24">
        <v>8852</v>
      </c>
      <c r="J10" s="24">
        <v>8852</v>
      </c>
      <c r="K10" s="24">
        <v>7111</v>
      </c>
      <c r="L10" s="24">
        <v>7111</v>
      </c>
      <c r="M10" s="24">
        <v>7112</v>
      </c>
      <c r="N10" s="24">
        <v>7112</v>
      </c>
      <c r="O10" s="24">
        <f aca="true" t="shared" si="0" ref="O10:O16">SUM(C10:N10)</f>
        <v>99257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203</v>
      </c>
      <c r="B11" s="45">
        <f>Bevételek!C17</f>
        <v>16613</v>
      </c>
      <c r="C11" s="24">
        <v>1384</v>
      </c>
      <c r="D11" s="24">
        <v>1384</v>
      </c>
      <c r="E11" s="24">
        <v>1384</v>
      </c>
      <c r="F11" s="24">
        <v>1384</v>
      </c>
      <c r="G11" s="24">
        <v>1384</v>
      </c>
      <c r="H11" s="24">
        <v>1384</v>
      </c>
      <c r="I11" s="24">
        <v>1384</v>
      </c>
      <c r="J11" s="24">
        <v>1385</v>
      </c>
      <c r="K11" s="24">
        <v>1385</v>
      </c>
      <c r="L11" s="24">
        <v>1385</v>
      </c>
      <c r="M11" s="24">
        <v>1385</v>
      </c>
      <c r="N11" s="24">
        <v>1385</v>
      </c>
      <c r="O11" s="24">
        <f t="shared" si="0"/>
        <v>16613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204</v>
      </c>
      <c r="B12" s="45">
        <f>Bevételek!C20</f>
        <v>10738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v>10738</v>
      </c>
      <c r="M12" s="24"/>
      <c r="N12" s="24"/>
      <c r="O12" s="24">
        <f t="shared" si="0"/>
        <v>10738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119</v>
      </c>
      <c r="B13" s="24">
        <f>Bevételek!C22</f>
        <v>69447</v>
      </c>
      <c r="C13" s="24">
        <v>800</v>
      </c>
      <c r="D13" s="24">
        <v>400</v>
      </c>
      <c r="E13" s="24">
        <v>26000</v>
      </c>
      <c r="F13" s="24">
        <v>2200</v>
      </c>
      <c r="G13" s="24">
        <v>1200</v>
      </c>
      <c r="H13" s="24">
        <v>300</v>
      </c>
      <c r="I13" s="24">
        <v>300</v>
      </c>
      <c r="J13" s="24">
        <v>300</v>
      </c>
      <c r="K13" s="24">
        <v>26000</v>
      </c>
      <c r="L13" s="24">
        <v>2200</v>
      </c>
      <c r="M13" s="24">
        <v>500</v>
      </c>
      <c r="N13" s="24">
        <v>9247</v>
      </c>
      <c r="O13" s="24">
        <f t="shared" si="0"/>
        <v>69447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117</v>
      </c>
      <c r="B14" s="24">
        <f>Bevételek!C31</f>
        <v>3792</v>
      </c>
      <c r="C14" s="24">
        <v>316</v>
      </c>
      <c r="D14" s="24">
        <v>316</v>
      </c>
      <c r="E14" s="24">
        <v>316</v>
      </c>
      <c r="F14" s="24">
        <v>316</v>
      </c>
      <c r="G14" s="24">
        <v>316</v>
      </c>
      <c r="H14" s="24">
        <v>316</v>
      </c>
      <c r="I14" s="24">
        <v>316</v>
      </c>
      <c r="J14" s="24">
        <v>316</v>
      </c>
      <c r="K14" s="24">
        <v>316</v>
      </c>
      <c r="L14" s="24">
        <v>316</v>
      </c>
      <c r="M14" s="24">
        <v>316</v>
      </c>
      <c r="N14" s="24">
        <v>316</v>
      </c>
      <c r="O14" s="24">
        <f t="shared" si="0"/>
        <v>3792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118</v>
      </c>
      <c r="B15" s="24">
        <f>Bevételek!C38</f>
        <v>10650</v>
      </c>
      <c r="C15" s="24">
        <v>7935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2715</v>
      </c>
      <c r="O15" s="24">
        <f t="shared" si="0"/>
        <v>10650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25" t="s">
        <v>38</v>
      </c>
      <c r="B16" s="46">
        <f aca="true" t="shared" si="1" ref="B16:N16">SUM(B10:B15)</f>
        <v>210497</v>
      </c>
      <c r="C16" s="46">
        <f t="shared" si="1"/>
        <v>19286</v>
      </c>
      <c r="D16" s="46">
        <f t="shared" si="1"/>
        <v>10951</v>
      </c>
      <c r="E16" s="46">
        <f t="shared" si="1"/>
        <v>36551</v>
      </c>
      <c r="F16" s="46">
        <f t="shared" si="1"/>
        <v>12751</v>
      </c>
      <c r="G16" s="46">
        <f t="shared" si="1"/>
        <v>11751</v>
      </c>
      <c r="H16" s="46">
        <f t="shared" si="1"/>
        <v>10852</v>
      </c>
      <c r="I16" s="46">
        <f t="shared" si="1"/>
        <v>10852</v>
      </c>
      <c r="J16" s="46">
        <f t="shared" si="1"/>
        <v>10853</v>
      </c>
      <c r="K16" s="46">
        <f t="shared" si="1"/>
        <v>34812</v>
      </c>
      <c r="L16" s="46">
        <f t="shared" si="1"/>
        <v>21750</v>
      </c>
      <c r="M16" s="46">
        <f t="shared" si="1"/>
        <v>9313</v>
      </c>
      <c r="N16" s="46">
        <f t="shared" si="1"/>
        <v>20775</v>
      </c>
      <c r="O16" s="46">
        <f t="shared" si="0"/>
        <v>210497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0.5" customHeight="1">
      <c r="A17" s="19"/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0" t="s">
        <v>10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39</v>
      </c>
      <c r="B19" s="24">
        <f>Működési!D10</f>
        <v>31760</v>
      </c>
      <c r="C19" s="24">
        <v>2646</v>
      </c>
      <c r="D19" s="24">
        <v>2646</v>
      </c>
      <c r="E19" s="24">
        <v>2646</v>
      </c>
      <c r="F19" s="24">
        <v>2646</v>
      </c>
      <c r="G19" s="24">
        <v>2647</v>
      </c>
      <c r="H19" s="24">
        <v>2647</v>
      </c>
      <c r="I19" s="24">
        <v>2647</v>
      </c>
      <c r="J19" s="24">
        <v>2647</v>
      </c>
      <c r="K19" s="24">
        <v>2647</v>
      </c>
      <c r="L19" s="24">
        <v>2647</v>
      </c>
      <c r="M19" s="24">
        <v>2647</v>
      </c>
      <c r="N19" s="24">
        <v>2647</v>
      </c>
      <c r="O19" s="24">
        <f aca="true" t="shared" si="2" ref="O19:O27">SUM(C19:N19)</f>
        <v>31760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116</v>
      </c>
      <c r="B20" s="24">
        <f>Működési!D21</f>
        <v>5343</v>
      </c>
      <c r="C20" s="24">
        <v>445</v>
      </c>
      <c r="D20" s="24">
        <v>445</v>
      </c>
      <c r="E20" s="24">
        <v>445</v>
      </c>
      <c r="F20" s="24">
        <v>445</v>
      </c>
      <c r="G20" s="24">
        <v>445</v>
      </c>
      <c r="H20" s="24">
        <v>445</v>
      </c>
      <c r="I20" s="24">
        <v>445</v>
      </c>
      <c r="J20" s="24">
        <v>445</v>
      </c>
      <c r="K20" s="24">
        <v>445</v>
      </c>
      <c r="L20" s="24">
        <v>446</v>
      </c>
      <c r="M20" s="24">
        <v>446</v>
      </c>
      <c r="N20" s="24">
        <v>446</v>
      </c>
      <c r="O20" s="24">
        <f t="shared" si="2"/>
        <v>5343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4</v>
      </c>
      <c r="B21" s="24">
        <f>Működési!D26</f>
        <v>48650</v>
      </c>
      <c r="C21" s="24">
        <v>2000</v>
      </c>
      <c r="D21" s="24">
        <v>2000</v>
      </c>
      <c r="E21" s="24">
        <v>4054</v>
      </c>
      <c r="F21" s="24">
        <v>4054</v>
      </c>
      <c r="G21" s="24">
        <v>4054</v>
      </c>
      <c r="H21" s="24">
        <v>4054</v>
      </c>
      <c r="I21" s="24">
        <v>4054</v>
      </c>
      <c r="J21" s="24">
        <v>2000</v>
      </c>
      <c r="K21" s="24">
        <v>7054</v>
      </c>
      <c r="L21" s="24">
        <v>5100</v>
      </c>
      <c r="M21" s="24">
        <v>5100</v>
      </c>
      <c r="N21" s="24">
        <v>5126</v>
      </c>
      <c r="O21" s="24">
        <f t="shared" si="2"/>
        <v>48650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155</v>
      </c>
      <c r="B22" s="24">
        <v>1</v>
      </c>
      <c r="C22" s="24"/>
      <c r="D22" s="24"/>
      <c r="E22" s="24"/>
      <c r="F22" s="24"/>
      <c r="G22" s="24">
        <v>1</v>
      </c>
      <c r="H22" s="24"/>
      <c r="I22" s="24"/>
      <c r="J22" s="24"/>
      <c r="K22" s="24"/>
      <c r="L22" s="24"/>
      <c r="M22" s="24"/>
      <c r="N22" s="24"/>
      <c r="O22" s="24">
        <f t="shared" si="2"/>
        <v>1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179</v>
      </c>
      <c r="B23" s="24">
        <f>Működési!D47</f>
        <v>3580</v>
      </c>
      <c r="C23" s="24">
        <v>3580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2"/>
        <v>3580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54</v>
      </c>
      <c r="B24" s="45">
        <f>Pénzellátások!C16</f>
        <v>3773</v>
      </c>
      <c r="C24" s="24">
        <v>314</v>
      </c>
      <c r="D24" s="24">
        <v>314</v>
      </c>
      <c r="E24" s="24">
        <v>314</v>
      </c>
      <c r="F24" s="24">
        <v>314</v>
      </c>
      <c r="G24" s="24">
        <v>314</v>
      </c>
      <c r="H24" s="24">
        <v>314</v>
      </c>
      <c r="I24" s="24">
        <v>314</v>
      </c>
      <c r="J24" s="24">
        <v>315</v>
      </c>
      <c r="K24" s="24">
        <v>315</v>
      </c>
      <c r="L24" s="24">
        <v>315</v>
      </c>
      <c r="M24" s="24">
        <v>315</v>
      </c>
      <c r="N24" s="24">
        <v>315</v>
      </c>
      <c r="O24" s="24">
        <f t="shared" si="2"/>
        <v>3773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19</v>
      </c>
      <c r="B25" s="24">
        <f>'Átadott pénzeszközök'!C25</f>
        <v>94135</v>
      </c>
      <c r="C25" s="24">
        <v>7844</v>
      </c>
      <c r="D25" s="24">
        <v>7844</v>
      </c>
      <c r="E25" s="24">
        <v>7844</v>
      </c>
      <c r="F25" s="24">
        <v>7844</v>
      </c>
      <c r="G25" s="24">
        <v>7844</v>
      </c>
      <c r="H25" s="24">
        <v>7845</v>
      </c>
      <c r="I25" s="24">
        <v>7845</v>
      </c>
      <c r="J25" s="24">
        <v>7845</v>
      </c>
      <c r="K25" s="24">
        <v>7845</v>
      </c>
      <c r="L25" s="24">
        <v>7845</v>
      </c>
      <c r="M25" s="24">
        <v>7845</v>
      </c>
      <c r="N25" s="24">
        <v>7845</v>
      </c>
      <c r="O25" s="24">
        <f t="shared" si="2"/>
        <v>94135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kiadások'!C19</f>
        <v>10036</v>
      </c>
      <c r="C26" s="48"/>
      <c r="D26" s="48"/>
      <c r="E26" s="48">
        <v>1000</v>
      </c>
      <c r="F26" s="48">
        <v>500</v>
      </c>
      <c r="G26" s="48">
        <v>500</v>
      </c>
      <c r="H26" s="48">
        <v>500</v>
      </c>
      <c r="I26" s="48">
        <v>770</v>
      </c>
      <c r="J26" s="48"/>
      <c r="K26" s="48">
        <v>2000</v>
      </c>
      <c r="L26" s="48">
        <v>500</v>
      </c>
      <c r="M26" s="48">
        <v>3800</v>
      </c>
      <c r="N26" s="48">
        <v>466</v>
      </c>
      <c r="O26" s="24">
        <f t="shared" si="2"/>
        <v>10036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60</v>
      </c>
      <c r="B27" s="48">
        <f>Mérleg!E14</f>
        <v>13219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v>13219</v>
      </c>
      <c r="O27" s="24">
        <f t="shared" si="2"/>
        <v>13219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6.5" thickBot="1">
      <c r="A28" s="53" t="s">
        <v>1</v>
      </c>
      <c r="B28" s="50">
        <f aca="true" t="shared" si="3" ref="B28:N28">SUM(B19:B27)</f>
        <v>210497</v>
      </c>
      <c r="C28" s="50">
        <f t="shared" si="3"/>
        <v>16829</v>
      </c>
      <c r="D28" s="50">
        <f t="shared" si="3"/>
        <v>13249</v>
      </c>
      <c r="E28" s="50">
        <f t="shared" si="3"/>
        <v>16303</v>
      </c>
      <c r="F28" s="50">
        <f t="shared" si="3"/>
        <v>15803</v>
      </c>
      <c r="G28" s="50">
        <f t="shared" si="3"/>
        <v>15805</v>
      </c>
      <c r="H28" s="50">
        <f t="shared" si="3"/>
        <v>15805</v>
      </c>
      <c r="I28" s="50">
        <f t="shared" si="3"/>
        <v>16075</v>
      </c>
      <c r="J28" s="50">
        <f t="shared" si="3"/>
        <v>13252</v>
      </c>
      <c r="K28" s="50">
        <f t="shared" si="3"/>
        <v>20306</v>
      </c>
      <c r="L28" s="50">
        <f t="shared" si="3"/>
        <v>16853</v>
      </c>
      <c r="M28" s="50">
        <f t="shared" si="3"/>
        <v>20153</v>
      </c>
      <c r="N28" s="50">
        <f t="shared" si="3"/>
        <v>30064</v>
      </c>
      <c r="O28" s="50">
        <f>SUM(C28:N28)</f>
        <v>210497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42</v>
      </c>
      <c r="B29" s="55">
        <f aca="true" t="shared" si="4" ref="B29:O29">B16-B28</f>
        <v>0</v>
      </c>
      <c r="C29" s="55">
        <f t="shared" si="4"/>
        <v>2457</v>
      </c>
      <c r="D29" s="55">
        <f t="shared" si="4"/>
        <v>-2298</v>
      </c>
      <c r="E29" s="55">
        <f t="shared" si="4"/>
        <v>20248</v>
      </c>
      <c r="F29" s="55">
        <f t="shared" si="4"/>
        <v>-3052</v>
      </c>
      <c r="G29" s="55">
        <f t="shared" si="4"/>
        <v>-4054</v>
      </c>
      <c r="H29" s="55">
        <f t="shared" si="4"/>
        <v>-4953</v>
      </c>
      <c r="I29" s="55">
        <f t="shared" si="4"/>
        <v>-5223</v>
      </c>
      <c r="J29" s="55">
        <f t="shared" si="4"/>
        <v>-2399</v>
      </c>
      <c r="K29" s="55">
        <f t="shared" si="4"/>
        <v>14506</v>
      </c>
      <c r="L29" s="55">
        <f t="shared" si="4"/>
        <v>4897</v>
      </c>
      <c r="M29" s="55">
        <f t="shared" si="4"/>
        <v>-10840</v>
      </c>
      <c r="N29" s="55">
        <f t="shared" si="4"/>
        <v>-9289</v>
      </c>
      <c r="O29" s="56">
        <f t="shared" si="4"/>
        <v>0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79</v>
      </c>
      <c r="B30" s="55"/>
      <c r="C30" s="55">
        <v>2457</v>
      </c>
      <c r="D30" s="55">
        <f>C30+D29</f>
        <v>159</v>
      </c>
      <c r="E30" s="55">
        <f aca="true" t="shared" si="5" ref="E30:M30">D30+E29</f>
        <v>20407</v>
      </c>
      <c r="F30" s="55">
        <f t="shared" si="5"/>
        <v>17355</v>
      </c>
      <c r="G30" s="55">
        <f t="shared" si="5"/>
        <v>13301</v>
      </c>
      <c r="H30" s="55">
        <f t="shared" si="5"/>
        <v>8348</v>
      </c>
      <c r="I30" s="55">
        <f t="shared" si="5"/>
        <v>3125</v>
      </c>
      <c r="J30" s="55">
        <f t="shared" si="5"/>
        <v>726</v>
      </c>
      <c r="K30" s="55">
        <f t="shared" si="5"/>
        <v>15232</v>
      </c>
      <c r="L30" s="55">
        <f t="shared" si="5"/>
        <v>20129</v>
      </c>
      <c r="M30" s="55">
        <f t="shared" si="5"/>
        <v>9289</v>
      </c>
      <c r="N30" s="55">
        <v>0</v>
      </c>
      <c r="O30" s="56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0.5" customHeight="1" thickTop="1">
      <c r="A31" s="16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233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/>
    <row r="4" spans="1:5" ht="18" customHeight="1">
      <c r="A4" s="355" t="s">
        <v>140</v>
      </c>
      <c r="B4" s="355"/>
      <c r="C4" s="355"/>
      <c r="D4" s="355"/>
      <c r="E4" s="355"/>
    </row>
    <row r="5" spans="1:5" ht="18" customHeight="1">
      <c r="A5" s="355" t="s">
        <v>171</v>
      </c>
      <c r="B5" s="355"/>
      <c r="C5" s="355"/>
      <c r="D5" s="355"/>
      <c r="E5" s="355"/>
    </row>
    <row r="6" spans="1:5" ht="18" customHeight="1">
      <c r="A6" s="355" t="s">
        <v>167</v>
      </c>
      <c r="B6" s="355"/>
      <c r="C6" s="355"/>
      <c r="D6" s="355"/>
      <c r="E6" s="355"/>
    </row>
    <row r="7" spans="2:5" ht="18" customHeight="1">
      <c r="B7" s="143"/>
      <c r="C7" s="143"/>
      <c r="D7" s="143"/>
      <c r="E7" s="143"/>
    </row>
    <row r="8" ht="18" customHeight="1"/>
    <row r="9" spans="1:5" ht="18" customHeight="1">
      <c r="A9" s="149"/>
      <c r="B9" s="150" t="s">
        <v>0</v>
      </c>
      <c r="C9" s="351" t="s">
        <v>172</v>
      </c>
      <c r="D9" s="352"/>
      <c r="E9" s="353"/>
    </row>
    <row r="10" spans="1:5" ht="18" customHeight="1">
      <c r="A10" s="151">
        <v>1</v>
      </c>
      <c r="B10" s="243" t="s">
        <v>39</v>
      </c>
      <c r="C10" s="152"/>
      <c r="D10" s="153">
        <f>SUM(D11:D20)</f>
        <v>7838</v>
      </c>
      <c r="E10" s="154"/>
    </row>
    <row r="11" spans="1:5" ht="18" customHeight="1">
      <c r="A11" s="155"/>
      <c r="B11" s="244" t="s">
        <v>156</v>
      </c>
      <c r="C11" s="228"/>
      <c r="D11" s="229">
        <v>307</v>
      </c>
      <c r="E11" s="156"/>
    </row>
    <row r="12" spans="1:5" ht="18" customHeight="1" hidden="1">
      <c r="A12" s="155"/>
      <c r="B12" s="244" t="s">
        <v>129</v>
      </c>
      <c r="C12" s="228"/>
      <c r="D12" s="229"/>
      <c r="E12" s="156"/>
    </row>
    <row r="13" spans="1:5" ht="18" customHeight="1">
      <c r="A13" s="155"/>
      <c r="B13" s="244" t="s">
        <v>130</v>
      </c>
      <c r="C13" s="228"/>
      <c r="D13" s="229">
        <v>15</v>
      </c>
      <c r="E13" s="156"/>
    </row>
    <row r="14" spans="1:5" ht="18" customHeight="1">
      <c r="A14" s="155"/>
      <c r="B14" s="244" t="s">
        <v>107</v>
      </c>
      <c r="C14" s="228"/>
      <c r="D14" s="229">
        <v>5</v>
      </c>
      <c r="E14" s="156"/>
    </row>
    <row r="15" spans="1:5" ht="18" customHeight="1" hidden="1">
      <c r="A15" s="155"/>
      <c r="B15" s="244" t="s">
        <v>108</v>
      </c>
      <c r="C15" s="228"/>
      <c r="D15" s="229"/>
      <c r="E15" s="156"/>
    </row>
    <row r="16" spans="1:5" ht="18" customHeight="1" hidden="1">
      <c r="A16" s="155"/>
      <c r="B16" s="244" t="s">
        <v>157</v>
      </c>
      <c r="C16" s="228"/>
      <c r="D16" s="229"/>
      <c r="E16" s="156"/>
    </row>
    <row r="17" spans="1:5" ht="18" customHeight="1" hidden="1">
      <c r="A17" s="155"/>
      <c r="B17" s="244" t="s">
        <v>131</v>
      </c>
      <c r="C17" s="228"/>
      <c r="D17" s="229"/>
      <c r="E17" s="156"/>
    </row>
    <row r="18" spans="1:5" ht="18" customHeight="1">
      <c r="A18" s="157"/>
      <c r="B18" s="244" t="s">
        <v>110</v>
      </c>
      <c r="C18" s="230"/>
      <c r="D18" s="229">
        <v>7151</v>
      </c>
      <c r="E18" s="156"/>
    </row>
    <row r="19" spans="1:5" ht="18" customHeight="1" hidden="1">
      <c r="A19" s="155"/>
      <c r="B19" s="244" t="s">
        <v>158</v>
      </c>
      <c r="C19" s="228"/>
      <c r="D19" s="229"/>
      <c r="E19" s="156"/>
    </row>
    <row r="20" spans="1:5" ht="18" customHeight="1">
      <c r="A20" s="155"/>
      <c r="B20" s="244" t="s">
        <v>109</v>
      </c>
      <c r="C20" s="228"/>
      <c r="D20" s="229">
        <v>360</v>
      </c>
      <c r="E20" s="156"/>
    </row>
    <row r="21" spans="1:5" ht="18" customHeight="1">
      <c r="A21" s="160">
        <v>2</v>
      </c>
      <c r="B21" s="245" t="s">
        <v>146</v>
      </c>
      <c r="C21" s="152"/>
      <c r="D21" s="153">
        <f>SUM(D22:D25)</f>
        <v>2089</v>
      </c>
      <c r="E21" s="161"/>
    </row>
    <row r="22" spans="1:5" ht="18" customHeight="1">
      <c r="A22" s="155"/>
      <c r="B22" s="244" t="s">
        <v>66</v>
      </c>
      <c r="C22" s="228"/>
      <c r="D22" s="229">
        <v>2058</v>
      </c>
      <c r="E22" s="156"/>
    </row>
    <row r="23" spans="1:5" ht="18" customHeight="1">
      <c r="A23" s="155"/>
      <c r="B23" s="244" t="s">
        <v>132</v>
      </c>
      <c r="C23" s="228"/>
      <c r="D23" s="229">
        <v>8</v>
      </c>
      <c r="E23" s="156"/>
    </row>
    <row r="24" spans="1:5" ht="18" customHeight="1" hidden="1">
      <c r="A24" s="155"/>
      <c r="B24" s="244" t="s">
        <v>133</v>
      </c>
      <c r="C24" s="228"/>
      <c r="D24" s="229"/>
      <c r="E24" s="156"/>
    </row>
    <row r="25" spans="1:5" ht="18" customHeight="1">
      <c r="A25" s="158"/>
      <c r="B25" s="246" t="s">
        <v>134</v>
      </c>
      <c r="C25" s="232"/>
      <c r="D25" s="233">
        <v>23</v>
      </c>
      <c r="E25" s="159"/>
    </row>
    <row r="26" spans="1:5" ht="18" customHeight="1">
      <c r="A26" s="234">
        <v>3</v>
      </c>
      <c r="B26" s="247" t="s">
        <v>4</v>
      </c>
      <c r="C26" s="152"/>
      <c r="D26" s="153">
        <f>SUM(D27:D44)</f>
        <v>30144</v>
      </c>
      <c r="E26" s="161"/>
    </row>
    <row r="27" spans="1:5" ht="18" customHeight="1" hidden="1">
      <c r="A27" s="235"/>
      <c r="B27" s="244" t="s">
        <v>98</v>
      </c>
      <c r="C27" s="230"/>
      <c r="D27" s="229">
        <v>0</v>
      </c>
      <c r="E27" s="156"/>
    </row>
    <row r="28" spans="1:5" ht="18" customHeight="1">
      <c r="A28" s="236"/>
      <c r="B28" s="244" t="s">
        <v>147</v>
      </c>
      <c r="C28" s="228"/>
      <c r="D28" s="229">
        <v>9512</v>
      </c>
      <c r="E28" s="156"/>
    </row>
    <row r="29" spans="1:5" ht="18" customHeight="1" hidden="1">
      <c r="A29" s="236"/>
      <c r="B29" s="244" t="s">
        <v>159</v>
      </c>
      <c r="C29" s="230"/>
      <c r="D29" s="229"/>
      <c r="E29" s="156"/>
    </row>
    <row r="30" spans="1:5" ht="18" customHeight="1">
      <c r="A30" s="236"/>
      <c r="B30" s="244" t="s">
        <v>173</v>
      </c>
      <c r="C30" s="228"/>
      <c r="D30" s="229">
        <v>431</v>
      </c>
      <c r="E30" s="156"/>
    </row>
    <row r="31" spans="1:5" ht="18" customHeight="1">
      <c r="A31" s="236"/>
      <c r="B31" s="244" t="s">
        <v>161</v>
      </c>
      <c r="C31" s="228"/>
      <c r="D31" s="229">
        <v>171</v>
      </c>
      <c r="E31" s="156"/>
    </row>
    <row r="32" spans="1:5" ht="18" customHeight="1">
      <c r="A32" s="236"/>
      <c r="B32" s="244" t="s">
        <v>162</v>
      </c>
      <c r="C32" s="228"/>
      <c r="D32" s="229">
        <v>2057</v>
      </c>
      <c r="E32" s="156"/>
    </row>
    <row r="33" spans="1:5" ht="18" customHeight="1" hidden="1">
      <c r="A33" s="236"/>
      <c r="B33" s="244" t="s">
        <v>120</v>
      </c>
      <c r="C33" s="228"/>
      <c r="D33" s="229">
        <v>0</v>
      </c>
      <c r="E33" s="156"/>
    </row>
    <row r="34" spans="1:5" ht="18" customHeight="1">
      <c r="A34" s="236"/>
      <c r="B34" s="244" t="s">
        <v>135</v>
      </c>
      <c r="C34" s="228"/>
      <c r="D34" s="229">
        <v>1261</v>
      </c>
      <c r="E34" s="156"/>
    </row>
    <row r="35" spans="1:5" ht="18" customHeight="1">
      <c r="A35" s="236"/>
      <c r="B35" s="244" t="s">
        <v>99</v>
      </c>
      <c r="C35" s="228"/>
      <c r="D35" s="229">
        <v>2464</v>
      </c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>
      <c r="A37" s="236"/>
      <c r="B37" s="244" t="s">
        <v>100</v>
      </c>
      <c r="C37" s="228"/>
      <c r="D37" s="229">
        <v>131</v>
      </c>
      <c r="E37" s="156"/>
    </row>
    <row r="38" spans="1:5" ht="18" customHeight="1">
      <c r="A38" s="236"/>
      <c r="B38" s="244" t="s">
        <v>164</v>
      </c>
      <c r="C38" s="228"/>
      <c r="D38" s="229">
        <v>7919</v>
      </c>
      <c r="E38" s="156"/>
    </row>
    <row r="39" spans="1:5" ht="18" customHeight="1">
      <c r="A39" s="236"/>
      <c r="B39" s="244" t="s">
        <v>101</v>
      </c>
      <c r="C39" s="228"/>
      <c r="D39" s="229">
        <v>46</v>
      </c>
      <c r="E39" s="156"/>
    </row>
    <row r="40" spans="1:5" ht="18" customHeight="1">
      <c r="A40" s="236"/>
      <c r="B40" s="244" t="s">
        <v>102</v>
      </c>
      <c r="C40" s="228"/>
      <c r="D40" s="229">
        <v>779</v>
      </c>
      <c r="E40" s="156"/>
    </row>
    <row r="41" spans="1:5" ht="18" customHeight="1">
      <c r="A41" s="236"/>
      <c r="B41" s="244" t="s">
        <v>136</v>
      </c>
      <c r="C41" s="228"/>
      <c r="D41" s="229">
        <v>5314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>
        <v>0</v>
      </c>
      <c r="E43" s="156"/>
    </row>
    <row r="44" spans="1:5" ht="18" customHeight="1">
      <c r="A44" s="236"/>
      <c r="B44" s="244" t="s">
        <v>67</v>
      </c>
      <c r="C44" s="228"/>
      <c r="D44" s="229">
        <v>59</v>
      </c>
      <c r="E44" s="156"/>
    </row>
    <row r="45" spans="1:5" ht="18" customHeight="1">
      <c r="A45" s="238">
        <v>4</v>
      </c>
      <c r="B45" s="247" t="s">
        <v>111</v>
      </c>
      <c r="C45" s="239"/>
      <c r="D45" s="240">
        <f>D46</f>
        <v>1</v>
      </c>
      <c r="E45" s="241"/>
    </row>
    <row r="46" spans="1:5" ht="18" customHeight="1">
      <c r="A46" s="162"/>
      <c r="B46" s="246" t="s">
        <v>141</v>
      </c>
      <c r="C46" s="237"/>
      <c r="D46" s="237">
        <v>1</v>
      </c>
      <c r="E46" s="159"/>
    </row>
    <row r="47" spans="1:5" ht="18" customHeight="1">
      <c r="A47" s="238">
        <v>5</v>
      </c>
      <c r="B47" s="247" t="s">
        <v>179</v>
      </c>
      <c r="C47" s="240"/>
      <c r="D47" s="153">
        <f>D48</f>
        <v>3580</v>
      </c>
      <c r="E47" s="250"/>
    </row>
    <row r="48" spans="1:5" ht="18" customHeight="1">
      <c r="A48" s="162"/>
      <c r="B48" s="246" t="s">
        <v>180</v>
      </c>
      <c r="C48" s="237"/>
      <c r="D48" s="233">
        <v>3580</v>
      </c>
      <c r="E48" s="159"/>
    </row>
    <row r="49" spans="1:5" ht="18" customHeight="1">
      <c r="A49" s="163"/>
      <c r="B49" s="164" t="s">
        <v>1</v>
      </c>
      <c r="C49" s="165"/>
      <c r="D49" s="166">
        <f>D26+D21+D10+D45+D47</f>
        <v>43652</v>
      </c>
      <c r="E49" s="167"/>
    </row>
    <row r="50" spans="1:5" ht="18.75">
      <c r="A50" s="127"/>
      <c r="B50" s="168"/>
      <c r="C50" s="168"/>
      <c r="D50" s="168"/>
      <c r="E50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234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154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3291</v>
      </c>
      <c r="E10" s="154"/>
      <c r="F10" s="146"/>
    </row>
    <row r="11" spans="1:6" ht="18" customHeight="1">
      <c r="A11" s="155"/>
      <c r="B11" s="244" t="s">
        <v>156</v>
      </c>
      <c r="C11" s="228"/>
      <c r="D11" s="229">
        <v>2926</v>
      </c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>
      <c r="A13" s="155"/>
      <c r="B13" s="244" t="s">
        <v>130</v>
      </c>
      <c r="C13" s="228"/>
      <c r="D13" s="229">
        <v>75</v>
      </c>
      <c r="E13" s="156"/>
      <c r="F13" s="146"/>
    </row>
    <row r="14" spans="1:6" ht="18" customHeight="1" hidden="1">
      <c r="A14" s="155"/>
      <c r="B14" s="244" t="s">
        <v>107</v>
      </c>
      <c r="C14" s="228"/>
      <c r="D14" s="229">
        <v>0</v>
      </c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>
      <c r="A17" s="155"/>
      <c r="B17" s="244" t="s">
        <v>131</v>
      </c>
      <c r="C17" s="228"/>
      <c r="D17" s="229">
        <v>290</v>
      </c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607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v>595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v>3</v>
      </c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>
      <c r="A25" s="158"/>
      <c r="B25" s="246" t="s">
        <v>134</v>
      </c>
      <c r="C25" s="232"/>
      <c r="D25" s="233">
        <v>9</v>
      </c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2045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>
      <c r="A28" s="236"/>
      <c r="B28" s="244" t="s">
        <v>147</v>
      </c>
      <c r="C28" s="228"/>
      <c r="D28" s="229">
        <v>29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>
      <c r="A30" s="236"/>
      <c r="B30" s="244" t="s">
        <v>173</v>
      </c>
      <c r="C30" s="228"/>
      <c r="D30" s="229">
        <v>104</v>
      </c>
      <c r="E30" s="156"/>
    </row>
    <row r="31" spans="1:5" ht="18" customHeight="1">
      <c r="A31" s="236"/>
      <c r="B31" s="244" t="s">
        <v>161</v>
      </c>
      <c r="C31" s="228"/>
      <c r="D31" s="229">
        <v>63</v>
      </c>
      <c r="E31" s="156"/>
    </row>
    <row r="32" spans="1:5" ht="18" customHeight="1">
      <c r="A32" s="236"/>
      <c r="B32" s="244" t="s">
        <v>162</v>
      </c>
      <c r="C32" s="228"/>
      <c r="D32" s="229">
        <v>1242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>
      <c r="A35" s="236"/>
      <c r="B35" s="244" t="s">
        <v>99</v>
      </c>
      <c r="C35" s="228"/>
      <c r="D35" s="229">
        <v>6</v>
      </c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156</v>
      </c>
      <c r="E38" s="156"/>
    </row>
    <row r="39" spans="1:5" ht="18" customHeight="1">
      <c r="A39" s="236"/>
      <c r="B39" s="244" t="s">
        <v>101</v>
      </c>
      <c r="C39" s="228"/>
      <c r="D39" s="229">
        <v>64</v>
      </c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381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5943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235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153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2440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>
      <c r="A20" s="155"/>
      <c r="B20" s="244" t="s">
        <v>109</v>
      </c>
      <c r="C20" s="228"/>
      <c r="D20" s="229">
        <v>2440</v>
      </c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411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v>409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v>1</v>
      </c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>
      <c r="A25" s="158"/>
      <c r="B25" s="246" t="s">
        <v>134</v>
      </c>
      <c r="C25" s="232"/>
      <c r="D25" s="233">
        <v>1</v>
      </c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458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>
        <v>0</v>
      </c>
      <c r="E27" s="156"/>
      <c r="F27" s="146"/>
    </row>
    <row r="28" spans="1:6" ht="18" customHeight="1">
      <c r="A28" s="236"/>
      <c r="B28" s="244" t="s">
        <v>147</v>
      </c>
      <c r="C28" s="228"/>
      <c r="D28" s="229">
        <v>43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>
      <c r="A30" s="236"/>
      <c r="B30" s="244" t="s">
        <v>173</v>
      </c>
      <c r="C30" s="228"/>
      <c r="D30" s="229">
        <v>16</v>
      </c>
      <c r="E30" s="156"/>
    </row>
    <row r="31" spans="1:5" ht="18" customHeight="1">
      <c r="A31" s="236"/>
      <c r="B31" s="244" t="s">
        <v>161</v>
      </c>
      <c r="C31" s="228"/>
      <c r="D31" s="229">
        <v>63</v>
      </c>
      <c r="E31" s="156"/>
    </row>
    <row r="32" spans="1:5" ht="18" customHeight="1">
      <c r="A32" s="236"/>
      <c r="B32" s="244" t="s">
        <v>162</v>
      </c>
      <c r="C32" s="228"/>
      <c r="D32" s="229">
        <v>201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>
      <c r="A35" s="236"/>
      <c r="B35" s="244" t="s">
        <v>99</v>
      </c>
      <c r="C35" s="228"/>
      <c r="D35" s="229">
        <v>20</v>
      </c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26</v>
      </c>
      <c r="E38" s="156"/>
    </row>
    <row r="39" spans="1:5" ht="18" customHeight="1" hidden="1">
      <c r="A39" s="236"/>
      <c r="B39" s="244" t="s">
        <v>101</v>
      </c>
      <c r="C39" s="228"/>
      <c r="D39" s="229">
        <v>0</v>
      </c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89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3309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236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166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5410</v>
      </c>
      <c r="E10" s="154"/>
      <c r="F10" s="146"/>
    </row>
    <row r="11" spans="1:6" ht="18" customHeight="1">
      <c r="A11" s="155"/>
      <c r="B11" s="244" t="s">
        <v>156</v>
      </c>
      <c r="C11" s="228"/>
      <c r="D11" s="229">
        <v>5295</v>
      </c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>
      <c r="A13" s="155"/>
      <c r="B13" s="244" t="s">
        <v>130</v>
      </c>
      <c r="C13" s="228"/>
      <c r="D13" s="229">
        <v>90</v>
      </c>
      <c r="E13" s="156"/>
      <c r="F13" s="146"/>
    </row>
    <row r="14" spans="1:6" ht="18" customHeight="1">
      <c r="A14" s="155"/>
      <c r="B14" s="244" t="s">
        <v>107</v>
      </c>
      <c r="C14" s="228"/>
      <c r="D14" s="229">
        <v>25</v>
      </c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892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v>868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v>5</v>
      </c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>
      <c r="A25" s="158"/>
      <c r="B25" s="246" t="s">
        <v>134</v>
      </c>
      <c r="C25" s="232"/>
      <c r="D25" s="233">
        <v>19</v>
      </c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0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160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 hidden="1">
      <c r="A32" s="236"/>
      <c r="B32" s="244" t="s">
        <v>162</v>
      </c>
      <c r="C32" s="228"/>
      <c r="D32" s="229"/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 hidden="1">
      <c r="A38" s="236"/>
      <c r="B38" s="244" t="s">
        <v>164</v>
      </c>
      <c r="C38" s="228"/>
      <c r="D38" s="229"/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 hidden="1">
      <c r="A41" s="236"/>
      <c r="B41" s="244" t="s">
        <v>136</v>
      </c>
      <c r="C41" s="228"/>
      <c r="D41" s="229"/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6302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237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152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2777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>
      <c r="A28" s="236"/>
      <c r="B28" s="244" t="s">
        <v>147</v>
      </c>
      <c r="C28" s="228"/>
      <c r="D28" s="229">
        <v>1440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160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>
      <c r="A32" s="236"/>
      <c r="B32" s="244" t="s">
        <v>162</v>
      </c>
      <c r="C32" s="228"/>
      <c r="D32" s="229">
        <v>138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712</v>
      </c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487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2777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238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165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5171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160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>
      <c r="A32" s="236"/>
      <c r="B32" s="244" t="s">
        <v>162</v>
      </c>
      <c r="C32" s="228"/>
      <c r="D32" s="229">
        <v>3037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>
      <c r="A35" s="236"/>
      <c r="B35" s="244" t="s">
        <v>99</v>
      </c>
      <c r="C35" s="228"/>
      <c r="D35" s="229">
        <v>1080</v>
      </c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 hidden="1">
      <c r="A38" s="236"/>
      <c r="B38" s="244" t="s">
        <v>164</v>
      </c>
      <c r="C38" s="228"/>
      <c r="D38" s="229"/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1054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5171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239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151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652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160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 hidden="1">
      <c r="A32" s="236"/>
      <c r="B32" s="244" t="s">
        <v>162</v>
      </c>
      <c r="C32" s="228"/>
      <c r="D32" s="229"/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>
      <c r="A35" s="236"/>
      <c r="B35" s="244" t="s">
        <v>99</v>
      </c>
      <c r="C35" s="228"/>
      <c r="D35" s="229">
        <v>450</v>
      </c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80</v>
      </c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122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652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240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150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12781</v>
      </c>
      <c r="E10" s="154"/>
      <c r="F10" s="146"/>
    </row>
    <row r="11" spans="1:6" ht="18" customHeight="1">
      <c r="A11" s="155"/>
      <c r="B11" s="244" t="s">
        <v>156</v>
      </c>
      <c r="C11" s="228"/>
      <c r="D11" s="229">
        <v>12601</v>
      </c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>
      <c r="A17" s="155"/>
      <c r="B17" s="244" t="s">
        <v>131</v>
      </c>
      <c r="C17" s="228"/>
      <c r="D17" s="229">
        <v>180</v>
      </c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1344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v>1215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v>16</v>
      </c>
      <c r="E23" s="156"/>
      <c r="F23" s="146"/>
    </row>
    <row r="24" spans="1:6" ht="18" customHeight="1">
      <c r="A24" s="155"/>
      <c r="B24" s="244" t="s">
        <v>133</v>
      </c>
      <c r="C24" s="228"/>
      <c r="D24" s="229">
        <v>113</v>
      </c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824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>
      <c r="A28" s="236"/>
      <c r="B28" s="244" t="s">
        <v>147</v>
      </c>
      <c r="C28" s="228"/>
      <c r="D28" s="229">
        <v>649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160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 hidden="1">
      <c r="A32" s="236"/>
      <c r="B32" s="244" t="s">
        <v>162</v>
      </c>
      <c r="C32" s="228"/>
      <c r="D32" s="229"/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 hidden="1">
      <c r="A38" s="236"/>
      <c r="B38" s="244" t="s">
        <v>164</v>
      </c>
      <c r="C38" s="228"/>
      <c r="D38" s="229"/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175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14949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36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28"/>
      <c r="B1" s="346" t="s">
        <v>223</v>
      </c>
      <c r="C1" s="346"/>
      <c r="D1" s="346"/>
      <c r="E1" s="346"/>
      <c r="F1" s="58"/>
      <c r="G1" s="58"/>
    </row>
    <row r="2" spans="1:7" ht="18" customHeight="1">
      <c r="A2" s="128"/>
      <c r="B2" s="72"/>
      <c r="C2" s="68"/>
      <c r="D2" s="68"/>
      <c r="E2" s="68"/>
      <c r="F2" s="58"/>
      <c r="G2" s="58"/>
    </row>
    <row r="3" spans="1:7" ht="18" customHeight="1">
      <c r="A3" s="128"/>
      <c r="B3" s="72"/>
      <c r="C3" s="72"/>
      <c r="D3" s="72"/>
      <c r="E3" s="72"/>
      <c r="F3" s="58"/>
      <c r="G3" s="58"/>
    </row>
    <row r="4" spans="1:7" ht="18" customHeight="1">
      <c r="A4" s="350" t="s">
        <v>121</v>
      </c>
      <c r="B4" s="350"/>
      <c r="C4" s="350"/>
      <c r="D4" s="350"/>
      <c r="E4" s="350"/>
      <c r="F4" s="58"/>
      <c r="G4" s="58"/>
    </row>
    <row r="5" spans="1:7" ht="18" customHeight="1">
      <c r="A5" s="350" t="s">
        <v>171</v>
      </c>
      <c r="B5" s="350"/>
      <c r="C5" s="350"/>
      <c r="D5" s="350"/>
      <c r="E5" s="350"/>
      <c r="F5" s="58"/>
      <c r="G5" s="58"/>
    </row>
    <row r="6" spans="1:7" ht="18" customHeight="1">
      <c r="A6" s="350" t="s">
        <v>5</v>
      </c>
      <c r="B6" s="350"/>
      <c r="C6" s="350"/>
      <c r="D6" s="350"/>
      <c r="E6" s="350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50"/>
      <c r="B8" s="350"/>
      <c r="C8" s="350"/>
      <c r="D8" s="350"/>
      <c r="E8" s="350"/>
      <c r="F8" s="58"/>
      <c r="G8" s="58"/>
    </row>
    <row r="9" spans="1:7" ht="18" customHeight="1">
      <c r="A9" s="129"/>
      <c r="B9" s="169" t="s">
        <v>0</v>
      </c>
      <c r="C9" s="347" t="s">
        <v>172</v>
      </c>
      <c r="D9" s="348"/>
      <c r="E9" s="349"/>
      <c r="F9" s="58"/>
      <c r="G9" s="58"/>
    </row>
    <row r="10" spans="1:7" ht="18" customHeight="1">
      <c r="A10" s="130">
        <v>1</v>
      </c>
      <c r="B10" s="70" t="s">
        <v>123</v>
      </c>
      <c r="C10" s="79">
        <f>SUM(C11:C16)</f>
        <v>99257</v>
      </c>
      <c r="D10" s="73"/>
      <c r="E10" s="74"/>
      <c r="F10" s="58"/>
      <c r="G10" s="58"/>
    </row>
    <row r="11" spans="1:7" ht="18" customHeight="1">
      <c r="A11" s="131"/>
      <c r="B11" s="137" t="s">
        <v>122</v>
      </c>
      <c r="C11" s="138">
        <v>55732</v>
      </c>
      <c r="D11" s="75"/>
      <c r="E11" s="76"/>
      <c r="F11" s="58"/>
      <c r="G11" s="58"/>
    </row>
    <row r="12" spans="1:7" ht="18" customHeight="1">
      <c r="A12" s="131"/>
      <c r="B12" s="137" t="s">
        <v>124</v>
      </c>
      <c r="C12" s="138">
        <v>20012</v>
      </c>
      <c r="D12" s="75"/>
      <c r="E12" s="76"/>
      <c r="F12" s="58"/>
      <c r="G12" s="58"/>
    </row>
    <row r="13" spans="1:7" ht="18" customHeight="1">
      <c r="A13" s="131"/>
      <c r="B13" s="137" t="s">
        <v>125</v>
      </c>
      <c r="C13" s="138">
        <v>14083</v>
      </c>
      <c r="D13" s="75"/>
      <c r="E13" s="76"/>
      <c r="F13" s="58"/>
      <c r="G13" s="58"/>
    </row>
    <row r="14" spans="1:5" ht="18" customHeight="1">
      <c r="A14" s="131"/>
      <c r="B14" s="137" t="s">
        <v>126</v>
      </c>
      <c r="C14" s="138">
        <v>2694</v>
      </c>
      <c r="D14" s="75"/>
      <c r="E14" s="76"/>
    </row>
    <row r="15" spans="1:5" ht="18" customHeight="1">
      <c r="A15" s="131"/>
      <c r="B15" s="137" t="s">
        <v>127</v>
      </c>
      <c r="C15" s="138">
        <v>6584</v>
      </c>
      <c r="D15" s="75"/>
      <c r="E15" s="76"/>
    </row>
    <row r="16" spans="1:5" ht="18" customHeight="1">
      <c r="A16" s="131"/>
      <c r="B16" s="137" t="s">
        <v>188</v>
      </c>
      <c r="C16" s="138">
        <v>152</v>
      </c>
      <c r="D16" s="75"/>
      <c r="E16" s="76"/>
    </row>
    <row r="17" spans="1:5" ht="18" customHeight="1">
      <c r="A17" s="130">
        <v>2</v>
      </c>
      <c r="B17" s="70" t="s">
        <v>128</v>
      </c>
      <c r="C17" s="79">
        <f>SUM(C18:C19)</f>
        <v>16613</v>
      </c>
      <c r="D17" s="73"/>
      <c r="E17" s="74"/>
    </row>
    <row r="18" spans="1:6" ht="18" customHeight="1">
      <c r="A18" s="131"/>
      <c r="B18" s="137" t="s">
        <v>84</v>
      </c>
      <c r="C18" s="138">
        <v>4218</v>
      </c>
      <c r="D18" s="75"/>
      <c r="E18" s="76"/>
      <c r="F18" s="86"/>
    </row>
    <row r="19" spans="1:6" ht="18" customHeight="1">
      <c r="A19" s="131"/>
      <c r="B19" s="137" t="s">
        <v>85</v>
      </c>
      <c r="C19" s="139">
        <v>12395</v>
      </c>
      <c r="D19" s="75"/>
      <c r="E19" s="76"/>
      <c r="F19" s="86"/>
    </row>
    <row r="20" spans="1:6" ht="18" customHeight="1">
      <c r="A20" s="130">
        <v>3</v>
      </c>
      <c r="B20" s="253" t="s">
        <v>191</v>
      </c>
      <c r="C20" s="84">
        <f>C21</f>
        <v>10738</v>
      </c>
      <c r="D20" s="73"/>
      <c r="E20" s="74"/>
      <c r="F20" s="86"/>
    </row>
    <row r="21" spans="1:6" ht="18" customHeight="1">
      <c r="A21" s="132"/>
      <c r="B21" s="140" t="s">
        <v>192</v>
      </c>
      <c r="C21" s="141">
        <v>10738</v>
      </c>
      <c r="D21" s="77"/>
      <c r="E21" s="78"/>
      <c r="F21" s="86"/>
    </row>
    <row r="22" spans="1:5" ht="18" customHeight="1">
      <c r="A22" s="131">
        <v>4</v>
      </c>
      <c r="B22" s="252" t="s">
        <v>61</v>
      </c>
      <c r="C22" s="80">
        <f>SUM(C23:C30)</f>
        <v>69447</v>
      </c>
      <c r="D22" s="75"/>
      <c r="E22" s="76"/>
    </row>
    <row r="23" spans="1:5" ht="18" customHeight="1">
      <c r="A23" s="131"/>
      <c r="B23" s="137" t="s">
        <v>86</v>
      </c>
      <c r="C23" s="139">
        <v>427</v>
      </c>
      <c r="D23" s="75"/>
      <c r="E23" s="76"/>
    </row>
    <row r="24" spans="1:5" ht="18" customHeight="1">
      <c r="A24" s="131"/>
      <c r="B24" s="137" t="s">
        <v>87</v>
      </c>
      <c r="C24" s="139">
        <v>6021</v>
      </c>
      <c r="D24" s="75"/>
      <c r="E24" s="76"/>
    </row>
    <row r="25" spans="1:5" ht="18" customHeight="1">
      <c r="A25" s="131"/>
      <c r="B25" s="137" t="s">
        <v>6</v>
      </c>
      <c r="C25" s="139">
        <v>58726</v>
      </c>
      <c r="D25" s="82"/>
      <c r="E25" s="76"/>
    </row>
    <row r="26" spans="1:5" ht="18" customHeight="1">
      <c r="A26" s="131"/>
      <c r="B26" s="137" t="s">
        <v>88</v>
      </c>
      <c r="C26" s="139">
        <v>4162</v>
      </c>
      <c r="D26" s="75"/>
      <c r="E26" s="76"/>
    </row>
    <row r="27" spans="1:5" ht="18" customHeight="1" hidden="1">
      <c r="A27" s="131"/>
      <c r="B27" s="137" t="s">
        <v>7</v>
      </c>
      <c r="C27" s="139">
        <v>0</v>
      </c>
      <c r="D27" s="75"/>
      <c r="E27" s="76"/>
    </row>
    <row r="28" spans="1:5" ht="18" customHeight="1">
      <c r="A28" s="131"/>
      <c r="B28" s="137" t="s">
        <v>89</v>
      </c>
      <c r="C28" s="139">
        <v>111</v>
      </c>
      <c r="D28" s="75"/>
      <c r="E28" s="76"/>
    </row>
    <row r="29" spans="1:5" ht="18" customHeight="1" hidden="1">
      <c r="A29" s="131"/>
      <c r="B29" s="137" t="s">
        <v>90</v>
      </c>
      <c r="C29" s="138">
        <v>0</v>
      </c>
      <c r="D29" s="75"/>
      <c r="E29" s="76"/>
    </row>
    <row r="30" spans="1:5" ht="18" customHeight="1" hidden="1">
      <c r="A30" s="132"/>
      <c r="B30" s="140" t="s">
        <v>91</v>
      </c>
      <c r="C30" s="139">
        <v>0</v>
      </c>
      <c r="D30" s="75"/>
      <c r="E30" s="76"/>
    </row>
    <row r="31" spans="1:5" ht="18" customHeight="1">
      <c r="A31" s="130">
        <v>5</v>
      </c>
      <c r="B31" s="71" t="s">
        <v>92</v>
      </c>
      <c r="C31" s="84">
        <f>SUM(C32:C37)</f>
        <v>3792</v>
      </c>
      <c r="D31" s="73"/>
      <c r="E31" s="74"/>
    </row>
    <row r="32" spans="1:5" ht="18" customHeight="1">
      <c r="A32" s="131"/>
      <c r="B32" s="137" t="s">
        <v>93</v>
      </c>
      <c r="C32" s="139">
        <v>1169</v>
      </c>
      <c r="D32" s="75"/>
      <c r="E32" s="76"/>
    </row>
    <row r="33" spans="1:5" ht="18" customHeight="1">
      <c r="A33" s="131"/>
      <c r="B33" s="137" t="s">
        <v>189</v>
      </c>
      <c r="C33" s="139">
        <v>194</v>
      </c>
      <c r="D33" s="75"/>
      <c r="E33" s="76"/>
    </row>
    <row r="34" spans="1:5" ht="18" customHeight="1">
      <c r="A34" s="131"/>
      <c r="B34" s="137" t="s">
        <v>137</v>
      </c>
      <c r="C34" s="139">
        <v>200</v>
      </c>
      <c r="D34" s="75"/>
      <c r="E34" s="76"/>
    </row>
    <row r="35" spans="1:5" ht="18" customHeight="1">
      <c r="A35" s="131"/>
      <c r="B35" s="137" t="s">
        <v>94</v>
      </c>
      <c r="C35" s="139">
        <v>105</v>
      </c>
      <c r="D35" s="75"/>
      <c r="E35" s="76"/>
    </row>
    <row r="36" spans="1:5" ht="18" customHeight="1">
      <c r="A36" s="131"/>
      <c r="B36" s="137" t="s">
        <v>95</v>
      </c>
      <c r="C36" s="139">
        <v>12</v>
      </c>
      <c r="D36" s="75"/>
      <c r="E36" s="76"/>
    </row>
    <row r="37" spans="1:6" ht="18" customHeight="1">
      <c r="A37" s="131"/>
      <c r="B37" s="137" t="s">
        <v>148</v>
      </c>
      <c r="C37" s="141">
        <v>2112</v>
      </c>
      <c r="D37" s="77"/>
      <c r="E37" s="78"/>
      <c r="F37" s="86"/>
    </row>
    <row r="38" spans="1:5" ht="18" customHeight="1">
      <c r="A38" s="130">
        <v>6</v>
      </c>
      <c r="B38" s="71" t="s">
        <v>96</v>
      </c>
      <c r="C38" s="81">
        <f>C40+C39</f>
        <v>10650</v>
      </c>
      <c r="D38" s="75"/>
      <c r="E38" s="76"/>
    </row>
    <row r="39" spans="1:5" ht="18" customHeight="1">
      <c r="A39" s="131"/>
      <c r="B39" s="251" t="s">
        <v>97</v>
      </c>
      <c r="C39" s="139">
        <v>7935</v>
      </c>
      <c r="D39" s="75"/>
      <c r="E39" s="76"/>
    </row>
    <row r="40" spans="1:6" ht="18" customHeight="1">
      <c r="A40" s="132"/>
      <c r="B40" s="142" t="s">
        <v>190</v>
      </c>
      <c r="C40" s="139">
        <v>2715</v>
      </c>
      <c r="D40" s="75"/>
      <c r="E40" s="76"/>
      <c r="F40" s="86"/>
    </row>
    <row r="41" spans="1:5" ht="18" customHeight="1">
      <c r="A41" s="179"/>
      <c r="B41" s="175" t="s">
        <v>8</v>
      </c>
      <c r="C41" s="180">
        <f>C10+C17+C20+C22+C31+C38</f>
        <v>210497</v>
      </c>
      <c r="D41" s="177"/>
      <c r="E41" s="178"/>
    </row>
    <row r="42" spans="1:5" ht="17.25">
      <c r="A42" s="133"/>
      <c r="D42" s="57"/>
      <c r="E42" s="57"/>
    </row>
    <row r="43" spans="1:5" ht="17.25">
      <c r="A43" s="133"/>
      <c r="D43" s="57"/>
      <c r="E43" s="57"/>
    </row>
    <row r="44" spans="1:5" ht="17.25">
      <c r="A44" s="133"/>
      <c r="B44" s="57"/>
      <c r="C44" s="57"/>
      <c r="D44" s="57"/>
      <c r="E44" s="57"/>
    </row>
    <row r="45" spans="1:5" ht="17.25">
      <c r="A45" s="133"/>
      <c r="C45" s="57"/>
      <c r="D45" s="57"/>
      <c r="E45" s="57"/>
    </row>
    <row r="46" spans="1:5" ht="17.25">
      <c r="A46" s="133"/>
      <c r="B46" s="57"/>
      <c r="C46" s="57"/>
      <c r="D46" s="57"/>
      <c r="E46" s="57"/>
    </row>
    <row r="47" spans="1:5" ht="20.25">
      <c r="A47" s="134"/>
      <c r="D47" s="57"/>
      <c r="E47" s="57"/>
    </row>
    <row r="48" spans="1:5" ht="17.25">
      <c r="A48" s="135"/>
      <c r="B48" s="120"/>
      <c r="C48" s="120"/>
      <c r="D48" s="120"/>
      <c r="E48" s="120"/>
    </row>
    <row r="49" spans="1:5" ht="17.25">
      <c r="A49" s="133"/>
      <c r="B49" s="57"/>
      <c r="C49" s="57"/>
      <c r="D49" s="57"/>
      <c r="E49" s="57"/>
    </row>
    <row r="50" spans="1:5" ht="17.25">
      <c r="A50" s="133"/>
      <c r="B50" s="57"/>
      <c r="C50" s="57"/>
      <c r="D50" s="57"/>
      <c r="E50" s="57"/>
    </row>
    <row r="51" spans="1:5" ht="17.25">
      <c r="A51" s="133"/>
      <c r="B51" s="57"/>
      <c r="C51" s="57"/>
      <c r="D51" s="57"/>
      <c r="E51" s="57"/>
    </row>
    <row r="52" spans="1:5" ht="17.25">
      <c r="A52" s="133"/>
      <c r="B52" s="57"/>
      <c r="C52" s="57"/>
      <c r="D52" s="57"/>
      <c r="E52" s="57"/>
    </row>
    <row r="53" spans="1:5" ht="17.25">
      <c r="A53" s="133"/>
      <c r="B53" s="57"/>
      <c r="C53" s="57"/>
      <c r="D53" s="57"/>
      <c r="E53" s="57"/>
    </row>
    <row r="54" spans="1:5" ht="17.25">
      <c r="A54" s="133"/>
      <c r="B54" s="57"/>
      <c r="C54" s="57"/>
      <c r="D54" s="57"/>
      <c r="E54" s="57"/>
    </row>
    <row r="55" spans="1:5" ht="17.25">
      <c r="A55" s="133"/>
      <c r="B55" s="57"/>
      <c r="C55" s="57"/>
      <c r="D55" s="57"/>
      <c r="E55" s="57"/>
    </row>
    <row r="56" spans="1:5" ht="17.25">
      <c r="A56" s="133"/>
      <c r="B56" s="57"/>
      <c r="C56" s="57"/>
      <c r="D56" s="57"/>
      <c r="E56" s="57"/>
    </row>
    <row r="57" spans="1:5" ht="17.25">
      <c r="A57" s="133"/>
      <c r="B57" s="57"/>
      <c r="C57" s="57"/>
      <c r="D57" s="57"/>
      <c r="E57" s="57"/>
    </row>
    <row r="58" spans="1:5" ht="17.25">
      <c r="A58" s="133"/>
      <c r="B58" s="57"/>
      <c r="C58" s="57"/>
      <c r="D58" s="57"/>
      <c r="E58" s="57"/>
    </row>
    <row r="59" spans="1:5" ht="17.25">
      <c r="A59" s="133"/>
      <c r="B59" s="57"/>
      <c r="C59" s="57"/>
      <c r="D59" s="57"/>
      <c r="E59" s="57"/>
    </row>
    <row r="60" spans="1:5" ht="17.25">
      <c r="A60" s="133"/>
      <c r="B60" s="57"/>
      <c r="C60" s="57"/>
      <c r="D60" s="57"/>
      <c r="E60" s="57"/>
    </row>
    <row r="61" spans="1:5" ht="17.25">
      <c r="A61" s="133"/>
      <c r="B61" s="57"/>
      <c r="C61" s="57"/>
      <c r="D61" s="57"/>
      <c r="E61" s="57"/>
    </row>
    <row r="62" spans="1:5" ht="17.25">
      <c r="A62" s="133"/>
      <c r="B62" s="57"/>
      <c r="C62" s="57"/>
      <c r="D62" s="57"/>
      <c r="E62" s="57"/>
    </row>
    <row r="63" spans="1:5" ht="17.25">
      <c r="A63" s="133"/>
      <c r="B63" s="57"/>
      <c r="C63" s="57"/>
      <c r="D63" s="57"/>
      <c r="E63" s="57"/>
    </row>
    <row r="64" spans="1:5" ht="17.25">
      <c r="A64" s="133"/>
      <c r="B64" s="57"/>
      <c r="C64" s="57"/>
      <c r="D64" s="57"/>
      <c r="E64" s="57"/>
    </row>
    <row r="65" spans="1:5" ht="17.25">
      <c r="A65" s="133"/>
      <c r="B65" s="57"/>
      <c r="C65" s="57"/>
      <c r="D65" s="57"/>
      <c r="E65" s="57"/>
    </row>
    <row r="66" spans="1:5" ht="17.25">
      <c r="A66" s="133"/>
      <c r="B66" s="57"/>
      <c r="C66" s="57"/>
      <c r="D66" s="57"/>
      <c r="E66" s="57"/>
    </row>
    <row r="67" spans="1:5" ht="17.25">
      <c r="A67" s="133"/>
      <c r="B67" s="57"/>
      <c r="C67" s="57"/>
      <c r="D67" s="57"/>
      <c r="E67" s="57"/>
    </row>
    <row r="68" spans="1:5" ht="17.25">
      <c r="A68" s="133"/>
      <c r="B68" s="57"/>
      <c r="C68" s="57"/>
      <c r="D68" s="57"/>
      <c r="E68" s="57"/>
    </row>
    <row r="69" spans="1:5" ht="17.25">
      <c r="A69" s="133"/>
      <c r="B69" s="57"/>
      <c r="C69" s="57"/>
      <c r="D69" s="57"/>
      <c r="E69" s="57"/>
    </row>
    <row r="70" spans="1:5" ht="17.25">
      <c r="A70" s="133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74" t="s">
        <v>241</v>
      </c>
      <c r="C1" s="374"/>
      <c r="D1" s="374"/>
      <c r="E1" s="37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197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55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56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894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173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 hidden="1">
      <c r="A32" s="236"/>
      <c r="B32" s="244" t="s">
        <v>162</v>
      </c>
      <c r="C32" s="228"/>
      <c r="D32" s="229"/>
      <c r="E32" s="156"/>
    </row>
    <row r="33" spans="1:5" ht="18" customHeight="1">
      <c r="A33" s="236"/>
      <c r="B33" s="244" t="s">
        <v>120</v>
      </c>
      <c r="C33" s="228"/>
      <c r="D33" s="229">
        <v>704</v>
      </c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 hidden="1">
      <c r="A38" s="236"/>
      <c r="B38" s="244" t="s">
        <v>164</v>
      </c>
      <c r="C38" s="228"/>
      <c r="D38" s="229"/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190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894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74" t="s">
        <v>242</v>
      </c>
      <c r="C1" s="374"/>
      <c r="D1" s="374"/>
      <c r="E1" s="37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199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55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56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346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173</v>
      </c>
      <c r="C30" s="228"/>
      <c r="D30" s="229"/>
      <c r="E30" s="156"/>
    </row>
    <row r="31" spans="1:5" ht="18" customHeight="1">
      <c r="A31" s="236"/>
      <c r="B31" s="244" t="s">
        <v>161</v>
      </c>
      <c r="C31" s="228"/>
      <c r="D31" s="229">
        <v>3</v>
      </c>
      <c r="E31" s="156"/>
    </row>
    <row r="32" spans="1:5" ht="18" customHeight="1">
      <c r="A32" s="236"/>
      <c r="B32" s="244" t="s">
        <v>162</v>
      </c>
      <c r="C32" s="228"/>
      <c r="D32" s="229">
        <v>24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261</v>
      </c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58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346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74" t="s">
        <v>243</v>
      </c>
      <c r="C1" s="374"/>
      <c r="D1" s="374"/>
      <c r="E1" s="37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198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55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56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5244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>
      <c r="A28" s="236"/>
      <c r="B28" s="244" t="s">
        <v>147</v>
      </c>
      <c r="C28" s="228"/>
      <c r="D28" s="229">
        <v>1793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173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>
      <c r="A32" s="236"/>
      <c r="B32" s="244" t="s">
        <v>162</v>
      </c>
      <c r="C32" s="228"/>
      <c r="D32" s="229">
        <v>2334</v>
      </c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 hidden="1">
      <c r="A38" s="236"/>
      <c r="B38" s="244" t="s">
        <v>164</v>
      </c>
      <c r="C38" s="228"/>
      <c r="D38" s="229"/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 hidden="1">
      <c r="A41" s="236"/>
      <c r="B41" s="244" t="s">
        <v>136</v>
      </c>
      <c r="C41" s="228"/>
      <c r="D41" s="229"/>
      <c r="E41" s="156"/>
    </row>
    <row r="42" spans="1:5" ht="18" customHeight="1">
      <c r="A42" s="236"/>
      <c r="B42" s="244" t="s">
        <v>103</v>
      </c>
      <c r="C42" s="228"/>
      <c r="D42" s="229">
        <v>1114</v>
      </c>
      <c r="E42" s="156"/>
    </row>
    <row r="43" spans="1:5" ht="18" customHeight="1">
      <c r="A43" s="236"/>
      <c r="B43" s="244" t="s">
        <v>68</v>
      </c>
      <c r="C43" s="228"/>
      <c r="D43" s="229">
        <v>3</v>
      </c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5244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74" t="s">
        <v>244</v>
      </c>
      <c r="C1" s="374"/>
      <c r="D1" s="374"/>
      <c r="E1" s="37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200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55" t="s">
        <v>39</v>
      </c>
      <c r="C10" s="152"/>
      <c r="D10" s="153">
        <f>SUM(D11:D20)</f>
        <v>0</v>
      </c>
      <c r="E10" s="154"/>
      <c r="F10" s="146"/>
    </row>
    <row r="11" spans="1:6" ht="18" customHeight="1" hidden="1">
      <c r="A11" s="155"/>
      <c r="B11" s="244" t="s">
        <v>156</v>
      </c>
      <c r="C11" s="228"/>
      <c r="D11" s="229"/>
      <c r="E11" s="156"/>
      <c r="F11" s="146"/>
    </row>
    <row r="12" spans="1:6" ht="18" customHeight="1" hidden="1">
      <c r="A12" s="155"/>
      <c r="B12" s="244" t="s">
        <v>129</v>
      </c>
      <c r="C12" s="228"/>
      <c r="D12" s="229"/>
      <c r="E12" s="156"/>
      <c r="F12" s="146"/>
    </row>
    <row r="13" spans="1:6" ht="18" customHeight="1" hidden="1">
      <c r="A13" s="155"/>
      <c r="B13" s="244" t="s">
        <v>130</v>
      </c>
      <c r="C13" s="228"/>
      <c r="D13" s="229"/>
      <c r="E13" s="156"/>
      <c r="F13" s="146"/>
    </row>
    <row r="14" spans="1:6" ht="18" customHeight="1" hidden="1">
      <c r="A14" s="155"/>
      <c r="B14" s="244" t="s">
        <v>107</v>
      </c>
      <c r="C14" s="228"/>
      <c r="D14" s="229"/>
      <c r="E14" s="156"/>
      <c r="F14" s="146"/>
    </row>
    <row r="15" spans="1:6" ht="18" customHeight="1" hidden="1">
      <c r="A15" s="155"/>
      <c r="B15" s="244" t="s">
        <v>108</v>
      </c>
      <c r="C15" s="228"/>
      <c r="D15" s="229"/>
      <c r="E15" s="156"/>
      <c r="F15" s="146"/>
    </row>
    <row r="16" spans="1:6" ht="18" customHeight="1" hidden="1">
      <c r="A16" s="155"/>
      <c r="B16" s="244" t="s">
        <v>157</v>
      </c>
      <c r="C16" s="228"/>
      <c r="D16" s="229"/>
      <c r="E16" s="156"/>
      <c r="F16" s="146"/>
    </row>
    <row r="17" spans="1:6" ht="18" customHeight="1" hidden="1">
      <c r="A17" s="155"/>
      <c r="B17" s="244" t="s">
        <v>131</v>
      </c>
      <c r="C17" s="228"/>
      <c r="D17" s="229"/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 hidden="1">
      <c r="A19" s="155"/>
      <c r="B19" s="244" t="s">
        <v>158</v>
      </c>
      <c r="C19" s="228"/>
      <c r="D19" s="229"/>
      <c r="E19" s="156"/>
      <c r="F19" s="146"/>
    </row>
    <row r="20" spans="1:6" ht="18" customHeight="1" hidden="1">
      <c r="A20" s="155"/>
      <c r="B20" s="244" t="s">
        <v>109</v>
      </c>
      <c r="C20" s="228"/>
      <c r="D20" s="229"/>
      <c r="E20" s="156"/>
      <c r="F20" s="146"/>
    </row>
    <row r="21" spans="1:6" ht="18" customHeight="1">
      <c r="A21" s="160">
        <v>2</v>
      </c>
      <c r="B21" s="256" t="s">
        <v>146</v>
      </c>
      <c r="C21" s="152"/>
      <c r="D21" s="153">
        <f>SUM(D22:D25)</f>
        <v>0</v>
      </c>
      <c r="E21" s="161"/>
      <c r="F21" s="146"/>
    </row>
    <row r="22" spans="1:6" ht="18" customHeight="1" hidden="1">
      <c r="A22" s="155"/>
      <c r="B22" s="244" t="s">
        <v>66</v>
      </c>
      <c r="C22" s="228"/>
      <c r="D22" s="229"/>
      <c r="E22" s="156"/>
      <c r="F22" s="146"/>
    </row>
    <row r="23" spans="1:6" ht="18" customHeight="1" hidden="1">
      <c r="A23" s="155"/>
      <c r="B23" s="244" t="s">
        <v>132</v>
      </c>
      <c r="C23" s="228"/>
      <c r="D23" s="229"/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 hidden="1">
      <c r="A25" s="158"/>
      <c r="B25" s="246" t="s">
        <v>134</v>
      </c>
      <c r="C25" s="232"/>
      <c r="D25" s="233"/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95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/>
      <c r="E27" s="156"/>
      <c r="F27" s="146"/>
    </row>
    <row r="28" spans="1:6" ht="18" customHeight="1" hidden="1">
      <c r="A28" s="236"/>
      <c r="B28" s="244" t="s">
        <v>147</v>
      </c>
      <c r="C28" s="228"/>
      <c r="D28" s="229"/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 hidden="1">
      <c r="A30" s="236"/>
      <c r="B30" s="244" t="s">
        <v>173</v>
      </c>
      <c r="C30" s="228"/>
      <c r="D30" s="229"/>
      <c r="E30" s="156"/>
    </row>
    <row r="31" spans="1:5" ht="18" customHeight="1" hidden="1">
      <c r="A31" s="236"/>
      <c r="B31" s="244" t="s">
        <v>161</v>
      </c>
      <c r="C31" s="228"/>
      <c r="D31" s="229"/>
      <c r="E31" s="156"/>
    </row>
    <row r="32" spans="1:5" ht="18" customHeight="1" hidden="1">
      <c r="A32" s="236"/>
      <c r="B32" s="244" t="s">
        <v>162</v>
      </c>
      <c r="C32" s="228"/>
      <c r="D32" s="229"/>
      <c r="E32" s="156"/>
    </row>
    <row r="33" spans="1:5" ht="18" customHeight="1" hidden="1">
      <c r="A33" s="236"/>
      <c r="B33" s="244" t="s">
        <v>120</v>
      </c>
      <c r="C33" s="228"/>
      <c r="D33" s="229"/>
      <c r="E33" s="156"/>
    </row>
    <row r="34" spans="1:5" ht="18" customHeight="1" hidden="1">
      <c r="A34" s="236"/>
      <c r="B34" s="244" t="s">
        <v>135</v>
      </c>
      <c r="C34" s="228"/>
      <c r="D34" s="229"/>
      <c r="E34" s="156"/>
    </row>
    <row r="35" spans="1:5" ht="18" customHeight="1" hidden="1">
      <c r="A35" s="236"/>
      <c r="B35" s="244" t="s">
        <v>99</v>
      </c>
      <c r="C35" s="228"/>
      <c r="D35" s="229"/>
      <c r="E35" s="156"/>
    </row>
    <row r="36" spans="1:5" ht="18" customHeight="1" hidden="1">
      <c r="A36" s="236"/>
      <c r="B36" s="244" t="s">
        <v>163</v>
      </c>
      <c r="C36" s="228"/>
      <c r="D36" s="229"/>
      <c r="E36" s="156"/>
    </row>
    <row r="37" spans="1:5" ht="18" customHeight="1" hidden="1">
      <c r="A37" s="236"/>
      <c r="B37" s="244" t="s">
        <v>100</v>
      </c>
      <c r="C37" s="228"/>
      <c r="D37" s="229"/>
      <c r="E37" s="156"/>
    </row>
    <row r="38" spans="1:5" ht="18" customHeight="1">
      <c r="A38" s="236"/>
      <c r="B38" s="244" t="s">
        <v>164</v>
      </c>
      <c r="C38" s="228"/>
      <c r="D38" s="229">
        <v>75</v>
      </c>
      <c r="E38" s="156"/>
    </row>
    <row r="39" spans="1:5" ht="18" customHeight="1" hidden="1">
      <c r="A39" s="236"/>
      <c r="B39" s="244" t="s">
        <v>101</v>
      </c>
      <c r="C39" s="228"/>
      <c r="D39" s="229"/>
      <c r="E39" s="156"/>
    </row>
    <row r="40" spans="1:5" ht="18" customHeight="1" hidden="1">
      <c r="A40" s="236"/>
      <c r="B40" s="244" t="s">
        <v>102</v>
      </c>
      <c r="C40" s="228"/>
      <c r="D40" s="229"/>
      <c r="E40" s="156"/>
    </row>
    <row r="41" spans="1:5" ht="18" customHeight="1">
      <c r="A41" s="236"/>
      <c r="B41" s="244" t="s">
        <v>136</v>
      </c>
      <c r="C41" s="228"/>
      <c r="D41" s="229">
        <v>20</v>
      </c>
      <c r="E41" s="156"/>
    </row>
    <row r="42" spans="1:5" ht="18" customHeight="1" hidden="1">
      <c r="A42" s="236"/>
      <c r="B42" s="244" t="s">
        <v>103</v>
      </c>
      <c r="C42" s="228"/>
      <c r="D42" s="229"/>
      <c r="E42" s="156"/>
    </row>
    <row r="43" spans="1:5" ht="18" customHeight="1" hidden="1">
      <c r="A43" s="236"/>
      <c r="B43" s="244" t="s">
        <v>68</v>
      </c>
      <c r="C43" s="228"/>
      <c r="D43" s="229"/>
      <c r="E43" s="156"/>
    </row>
    <row r="44" spans="1:5" ht="18" customHeight="1" hidden="1">
      <c r="A44" s="236"/>
      <c r="B44" s="244" t="s">
        <v>67</v>
      </c>
      <c r="C44" s="228"/>
      <c r="D44" s="229"/>
      <c r="E44" s="156"/>
    </row>
    <row r="45" spans="1:5" ht="18" customHeight="1" hidden="1">
      <c r="A45" s="238">
        <v>4</v>
      </c>
      <c r="B45" s="247" t="s">
        <v>111</v>
      </c>
      <c r="C45" s="239"/>
      <c r="D45" s="240">
        <f>D46</f>
        <v>0</v>
      </c>
      <c r="E45" s="241"/>
    </row>
    <row r="46" spans="1:5" ht="18" customHeight="1" hidden="1">
      <c r="A46" s="162"/>
      <c r="B46" s="246" t="s">
        <v>141</v>
      </c>
      <c r="C46" s="237"/>
      <c r="D46" s="237"/>
      <c r="E46" s="159"/>
    </row>
    <row r="47" spans="1:5" ht="18" customHeight="1">
      <c r="A47" s="163"/>
      <c r="B47" s="164" t="s">
        <v>1</v>
      </c>
      <c r="C47" s="165"/>
      <c r="D47" s="166">
        <f>D26+D21+D10+D45</f>
        <v>95</v>
      </c>
      <c r="E47" s="167"/>
    </row>
    <row r="48" spans="1:5" ht="18.75">
      <c r="A48" s="127"/>
      <c r="B48" s="168"/>
      <c r="C48" s="168"/>
      <c r="D48" s="168"/>
      <c r="E48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44" t="s">
        <v>245</v>
      </c>
      <c r="D1" s="344"/>
      <c r="E1" s="344"/>
      <c r="F1" s="344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1"/>
      <c r="E2" s="260"/>
      <c r="F2" s="260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60" t="s">
        <v>209</v>
      </c>
      <c r="B5" s="360"/>
      <c r="C5" s="360"/>
      <c r="D5" s="360"/>
      <c r="E5" s="360"/>
      <c r="F5" s="36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60" t="s">
        <v>171</v>
      </c>
      <c r="B6" s="360"/>
      <c r="C6" s="360"/>
      <c r="D6" s="360"/>
      <c r="E6" s="360"/>
      <c r="F6" s="36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60" t="s">
        <v>9</v>
      </c>
      <c r="B7" s="360"/>
      <c r="C7" s="360"/>
      <c r="D7" s="360"/>
      <c r="E7" s="360"/>
      <c r="F7" s="360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54"/>
      <c r="B8" s="254"/>
      <c r="C8" s="254"/>
      <c r="D8" s="254"/>
      <c r="E8" s="254"/>
      <c r="F8" s="254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61"/>
      <c r="B11" s="375" t="s">
        <v>175</v>
      </c>
      <c r="C11" s="375"/>
      <c r="D11" s="261"/>
      <c r="E11" s="375" t="s">
        <v>176</v>
      </c>
      <c r="F11" s="375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62">
        <v>1</v>
      </c>
      <c r="B12" s="207" t="s">
        <v>210</v>
      </c>
      <c r="C12" s="206">
        <f>'Bevételek KH'!D10</f>
        <v>2647</v>
      </c>
      <c r="D12" s="207"/>
      <c r="E12" s="263" t="s">
        <v>59</v>
      </c>
      <c r="F12" s="206">
        <f>'Működési KH'!D45</f>
        <v>59746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64">
        <v>2</v>
      </c>
      <c r="B13" s="265" t="s">
        <v>96</v>
      </c>
      <c r="C13" s="210">
        <f>'Bevételek KH'!D14</f>
        <v>57099</v>
      </c>
      <c r="D13" s="211"/>
      <c r="E13" s="266"/>
      <c r="F13" s="210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67"/>
      <c r="B14" s="268" t="s">
        <v>18</v>
      </c>
      <c r="C14" s="269">
        <f>SUM(C12:C13)</f>
        <v>59746</v>
      </c>
      <c r="D14" s="187"/>
      <c r="E14" s="187" t="s">
        <v>16</v>
      </c>
      <c r="F14" s="269">
        <f>SUM(F12:F13)</f>
        <v>59746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2"/>
      <c r="B24" s="112"/>
      <c r="C24" s="112"/>
      <c r="D24" s="112"/>
      <c r="E24" s="112"/>
      <c r="F24" s="11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303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70"/>
      <c r="B1" s="344" t="s">
        <v>246</v>
      </c>
      <c r="C1" s="344"/>
      <c r="D1" s="344"/>
      <c r="E1" s="344"/>
      <c r="F1" s="271"/>
      <c r="G1" s="1"/>
    </row>
    <row r="2" spans="1:7" ht="18" customHeight="1">
      <c r="A2" s="270"/>
      <c r="B2" s="68"/>
      <c r="C2" s="68"/>
      <c r="D2" s="68"/>
      <c r="E2" s="68"/>
      <c r="F2" s="271"/>
      <c r="G2" s="1"/>
    </row>
    <row r="3" spans="1:7" ht="18" customHeight="1">
      <c r="A3" s="270"/>
      <c r="B3" s="272"/>
      <c r="C3" s="273"/>
      <c r="D3" s="273"/>
      <c r="E3" s="273"/>
      <c r="F3" s="273"/>
      <c r="G3" s="1"/>
    </row>
    <row r="4" spans="1:9" ht="18" customHeight="1">
      <c r="A4" s="360" t="s">
        <v>209</v>
      </c>
      <c r="B4" s="360"/>
      <c r="C4" s="360"/>
      <c r="D4" s="360"/>
      <c r="E4" s="360"/>
      <c r="F4" s="274"/>
      <c r="G4" s="1"/>
      <c r="H4" s="1"/>
      <c r="I4" s="1"/>
    </row>
    <row r="5" spans="1:9" ht="18" customHeight="1">
      <c r="A5" s="360" t="s">
        <v>171</v>
      </c>
      <c r="B5" s="360"/>
      <c r="C5" s="360"/>
      <c r="D5" s="360"/>
      <c r="E5" s="360"/>
      <c r="F5" s="274"/>
      <c r="G5" s="1"/>
      <c r="H5" s="1"/>
      <c r="I5" s="1"/>
    </row>
    <row r="6" spans="1:9" ht="18" customHeight="1">
      <c r="A6" s="360" t="s">
        <v>5</v>
      </c>
      <c r="B6" s="360"/>
      <c r="C6" s="360"/>
      <c r="D6" s="360"/>
      <c r="E6" s="360"/>
      <c r="F6" s="274"/>
      <c r="G6" s="1"/>
      <c r="H6" s="1"/>
      <c r="I6" s="1"/>
    </row>
    <row r="7" spans="1:9" ht="18" customHeight="1">
      <c r="A7" s="275"/>
      <c r="B7" s="275"/>
      <c r="C7" s="275"/>
      <c r="D7" s="275"/>
      <c r="E7" s="275"/>
      <c r="F7" s="275"/>
      <c r="G7" s="1"/>
      <c r="H7" s="1"/>
      <c r="I7" s="1"/>
    </row>
    <row r="8" spans="1:6" ht="18" customHeight="1">
      <c r="A8" s="276"/>
      <c r="B8" s="277"/>
      <c r="C8" s="277"/>
      <c r="D8" s="278"/>
      <c r="E8" s="278"/>
      <c r="F8" s="277"/>
    </row>
    <row r="9" spans="1:5" ht="18" customHeight="1">
      <c r="A9" s="279"/>
      <c r="B9" s="280" t="s">
        <v>0</v>
      </c>
      <c r="C9" s="376" t="s">
        <v>172</v>
      </c>
      <c r="D9" s="376"/>
      <c r="E9" s="377"/>
    </row>
    <row r="10" spans="1:5" ht="18" customHeight="1">
      <c r="A10" s="281">
        <v>1</v>
      </c>
      <c r="B10" s="282" t="s">
        <v>210</v>
      </c>
      <c r="C10" s="283"/>
      <c r="D10" s="153">
        <f>D11+D12+D13</f>
        <v>2647</v>
      </c>
      <c r="E10" s="284"/>
    </row>
    <row r="11" spans="1:5" ht="18" customHeight="1">
      <c r="A11" s="285"/>
      <c r="B11" s="211" t="s">
        <v>211</v>
      </c>
      <c r="C11" s="286"/>
      <c r="D11" s="229">
        <v>2647</v>
      </c>
      <c r="E11" s="287"/>
    </row>
    <row r="12" spans="1:5" ht="18" customHeight="1" hidden="1">
      <c r="A12" s="288"/>
      <c r="B12" s="211" t="s">
        <v>92</v>
      </c>
      <c r="C12" s="203"/>
      <c r="D12" s="221"/>
      <c r="E12" s="289"/>
    </row>
    <row r="13" spans="1:5" ht="18" customHeight="1" hidden="1">
      <c r="A13" s="290"/>
      <c r="B13" s="291" t="s">
        <v>148</v>
      </c>
      <c r="C13" s="292"/>
      <c r="D13" s="293"/>
      <c r="E13" s="294"/>
    </row>
    <row r="14" spans="1:5" ht="18" customHeight="1">
      <c r="A14" s="295">
        <v>2</v>
      </c>
      <c r="B14" s="282" t="s">
        <v>96</v>
      </c>
      <c r="C14" s="296"/>
      <c r="D14" s="297">
        <f>D15+D16</f>
        <v>57099</v>
      </c>
      <c r="E14" s="298"/>
    </row>
    <row r="15" spans="1:5" ht="18" customHeight="1">
      <c r="A15" s="299"/>
      <c r="B15" s="211" t="s">
        <v>212</v>
      </c>
      <c r="C15" s="203"/>
      <c r="D15" s="221">
        <v>15</v>
      </c>
      <c r="E15" s="289"/>
    </row>
    <row r="16" spans="1:5" ht="18" customHeight="1">
      <c r="A16" s="300"/>
      <c r="B16" s="291" t="s">
        <v>213</v>
      </c>
      <c r="C16" s="292"/>
      <c r="D16" s="293">
        <v>57084</v>
      </c>
      <c r="E16" s="294"/>
    </row>
    <row r="17" spans="1:5" ht="18" customHeight="1">
      <c r="A17" s="301"/>
      <c r="B17" s="187" t="s">
        <v>8</v>
      </c>
      <c r="C17" s="195"/>
      <c r="D17" s="188">
        <f>D10+D14</f>
        <v>59746</v>
      </c>
      <c r="E17" s="302"/>
    </row>
    <row r="18" ht="18" customHeight="1"/>
    <row r="19" ht="18" customHeight="1"/>
    <row r="20" ht="18" customHeight="1"/>
    <row r="40" ht="86.25" customHeight="1"/>
    <row r="53" spans="1:5" ht="18.75">
      <c r="A53" s="126"/>
      <c r="B53" s="126"/>
      <c r="C53" s="126"/>
      <c r="D53" s="126"/>
      <c r="E53" s="126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78" t="s">
        <v>247</v>
      </c>
      <c r="C1" s="378"/>
      <c r="D1" s="378"/>
      <c r="E1" s="378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209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65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304" t="s">
        <v>39</v>
      </c>
      <c r="C10" s="152"/>
      <c r="D10" s="153">
        <f>SUM(D11:D20)</f>
        <v>46896</v>
      </c>
      <c r="E10" s="154"/>
      <c r="F10" s="146"/>
    </row>
    <row r="11" spans="1:6" ht="18" customHeight="1">
      <c r="A11" s="155"/>
      <c r="B11" s="244" t="s">
        <v>156</v>
      </c>
      <c r="C11" s="228"/>
      <c r="D11" s="229">
        <v>41983</v>
      </c>
      <c r="E11" s="156"/>
      <c r="F11" s="146"/>
    </row>
    <row r="12" spans="1:6" ht="18" customHeight="1">
      <c r="A12" s="155"/>
      <c r="B12" s="244" t="s">
        <v>214</v>
      </c>
      <c r="C12" s="228"/>
      <c r="D12" s="229">
        <v>582</v>
      </c>
      <c r="E12" s="156"/>
      <c r="F12" s="146"/>
    </row>
    <row r="13" spans="1:6" ht="18" customHeight="1">
      <c r="A13" s="155"/>
      <c r="B13" s="244" t="s">
        <v>130</v>
      </c>
      <c r="C13" s="228"/>
      <c r="D13" s="229">
        <v>1554</v>
      </c>
      <c r="E13" s="156"/>
      <c r="F13" s="146"/>
    </row>
    <row r="14" spans="1:6" ht="18" customHeight="1">
      <c r="A14" s="155"/>
      <c r="B14" s="244" t="s">
        <v>107</v>
      </c>
      <c r="C14" s="228"/>
      <c r="D14" s="229">
        <v>224</v>
      </c>
      <c r="E14" s="156"/>
      <c r="F14" s="146"/>
    </row>
    <row r="15" spans="1:6" ht="18" customHeight="1">
      <c r="A15" s="155"/>
      <c r="B15" s="244" t="s">
        <v>108</v>
      </c>
      <c r="C15" s="228"/>
      <c r="D15" s="229">
        <v>138</v>
      </c>
      <c r="E15" s="156"/>
      <c r="F15" s="146"/>
    </row>
    <row r="16" spans="1:6" ht="18" customHeight="1">
      <c r="A16" s="155"/>
      <c r="B16" s="244" t="s">
        <v>157</v>
      </c>
      <c r="C16" s="228"/>
      <c r="D16" s="229">
        <v>82</v>
      </c>
      <c r="E16" s="156"/>
      <c r="F16" s="146"/>
    </row>
    <row r="17" spans="1:6" ht="18" customHeight="1">
      <c r="A17" s="155"/>
      <c r="B17" s="244" t="s">
        <v>131</v>
      </c>
      <c r="C17" s="228"/>
      <c r="D17" s="229">
        <v>963</v>
      </c>
      <c r="E17" s="156"/>
      <c r="F17" s="146"/>
    </row>
    <row r="18" spans="1:6" ht="18" customHeight="1" hidden="1">
      <c r="A18" s="157"/>
      <c r="B18" s="244" t="s">
        <v>110</v>
      </c>
      <c r="C18" s="230"/>
      <c r="D18" s="231"/>
      <c r="E18" s="156"/>
      <c r="F18" s="146"/>
    </row>
    <row r="19" spans="1:6" ht="18" customHeight="1">
      <c r="A19" s="155"/>
      <c r="B19" s="244" t="s">
        <v>158</v>
      </c>
      <c r="C19" s="228"/>
      <c r="D19" s="229">
        <v>1065</v>
      </c>
      <c r="E19" s="156"/>
      <c r="F19" s="146"/>
    </row>
    <row r="20" spans="1:6" ht="18" customHeight="1">
      <c r="A20" s="155"/>
      <c r="B20" s="244" t="s">
        <v>109</v>
      </c>
      <c r="C20" s="228"/>
      <c r="D20" s="229">
        <v>305</v>
      </c>
      <c r="E20" s="156"/>
      <c r="F20" s="146"/>
    </row>
    <row r="21" spans="1:6" ht="18" customHeight="1">
      <c r="A21" s="160">
        <v>2</v>
      </c>
      <c r="B21" s="305" t="s">
        <v>146</v>
      </c>
      <c r="C21" s="152"/>
      <c r="D21" s="153">
        <f>SUM(D22:D25)</f>
        <v>9489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v>9154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v>63</v>
      </c>
      <c r="E23" s="156"/>
      <c r="F23" s="146"/>
    </row>
    <row r="24" spans="1:6" ht="18" customHeight="1" hidden="1">
      <c r="A24" s="155"/>
      <c r="B24" s="244" t="s">
        <v>133</v>
      </c>
      <c r="C24" s="228"/>
      <c r="D24" s="229"/>
      <c r="E24" s="156"/>
      <c r="F24" s="146"/>
    </row>
    <row r="25" spans="1:6" ht="18" customHeight="1">
      <c r="A25" s="158"/>
      <c r="B25" s="246" t="s">
        <v>134</v>
      </c>
      <c r="C25" s="232"/>
      <c r="D25" s="233">
        <v>272</v>
      </c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3361</v>
      </c>
      <c r="E26" s="161"/>
      <c r="F26" s="146"/>
    </row>
    <row r="27" spans="1:6" ht="18" customHeight="1">
      <c r="A27" s="235"/>
      <c r="B27" s="244" t="s">
        <v>98</v>
      </c>
      <c r="C27" s="230"/>
      <c r="D27" s="229">
        <v>99</v>
      </c>
      <c r="E27" s="156"/>
      <c r="F27" s="146"/>
    </row>
    <row r="28" spans="1:6" ht="18" customHeight="1">
      <c r="A28" s="236"/>
      <c r="B28" s="244" t="s">
        <v>147</v>
      </c>
      <c r="C28" s="228"/>
      <c r="D28" s="229">
        <v>26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/>
      <c r="E29" s="156"/>
      <c r="F29" s="146"/>
    </row>
    <row r="30" spans="1:5" ht="18" customHeight="1">
      <c r="A30" s="236"/>
      <c r="B30" s="244" t="s">
        <v>160</v>
      </c>
      <c r="C30" s="228"/>
      <c r="D30" s="286">
        <v>944</v>
      </c>
      <c r="E30" s="156"/>
    </row>
    <row r="31" spans="1:5" ht="18" customHeight="1">
      <c r="A31" s="236"/>
      <c r="B31" s="244" t="s">
        <v>161</v>
      </c>
      <c r="C31" s="228"/>
      <c r="D31" s="286">
        <v>76</v>
      </c>
      <c r="E31" s="156"/>
    </row>
    <row r="32" spans="1:5" ht="18" customHeight="1" hidden="1">
      <c r="A32" s="236"/>
      <c r="B32" s="244" t="s">
        <v>162</v>
      </c>
      <c r="C32" s="228"/>
      <c r="D32" s="286"/>
      <c r="E32" s="156"/>
    </row>
    <row r="33" spans="1:5" ht="18" customHeight="1" hidden="1">
      <c r="A33" s="236"/>
      <c r="B33" s="244" t="s">
        <v>120</v>
      </c>
      <c r="C33" s="228"/>
      <c r="D33" s="286"/>
      <c r="E33" s="156"/>
    </row>
    <row r="34" spans="1:5" ht="18" customHeight="1" hidden="1">
      <c r="A34" s="236"/>
      <c r="B34" s="244" t="s">
        <v>135</v>
      </c>
      <c r="C34" s="228"/>
      <c r="D34" s="286"/>
      <c r="E34" s="156"/>
    </row>
    <row r="35" spans="1:5" ht="18" customHeight="1" hidden="1">
      <c r="A35" s="236"/>
      <c r="B35" s="244" t="s">
        <v>99</v>
      </c>
      <c r="C35" s="228"/>
      <c r="D35" s="286"/>
      <c r="E35" s="156"/>
    </row>
    <row r="36" spans="1:5" ht="18" customHeight="1" hidden="1">
      <c r="A36" s="236"/>
      <c r="B36" s="244" t="s">
        <v>163</v>
      </c>
      <c r="C36" s="228"/>
      <c r="D36" s="286"/>
      <c r="E36" s="156"/>
    </row>
    <row r="37" spans="1:5" ht="18" customHeight="1">
      <c r="A37" s="236"/>
      <c r="B37" s="244" t="s">
        <v>100</v>
      </c>
      <c r="C37" s="228"/>
      <c r="D37" s="286">
        <v>136</v>
      </c>
      <c r="E37" s="156"/>
    </row>
    <row r="38" spans="1:5" ht="18" customHeight="1">
      <c r="A38" s="236"/>
      <c r="B38" s="244" t="s">
        <v>164</v>
      </c>
      <c r="C38" s="228"/>
      <c r="D38" s="229">
        <v>1493</v>
      </c>
      <c r="E38" s="156"/>
    </row>
    <row r="39" spans="1:5" ht="18" customHeight="1">
      <c r="A39" s="236"/>
      <c r="B39" s="244" t="s">
        <v>101</v>
      </c>
      <c r="C39" s="228"/>
      <c r="D39" s="286">
        <v>255</v>
      </c>
      <c r="E39" s="156"/>
    </row>
    <row r="40" spans="1:5" ht="18" customHeight="1" hidden="1">
      <c r="A40" s="236"/>
      <c r="B40" s="244" t="s">
        <v>102</v>
      </c>
      <c r="C40" s="228"/>
      <c r="D40" s="286"/>
      <c r="E40" s="156"/>
    </row>
    <row r="41" spans="1:5" ht="18" customHeight="1">
      <c r="A41" s="236"/>
      <c r="B41" s="244" t="s">
        <v>136</v>
      </c>
      <c r="C41" s="228"/>
      <c r="D41" s="286">
        <v>316</v>
      </c>
      <c r="E41" s="156"/>
    </row>
    <row r="42" spans="1:5" ht="18" customHeight="1" hidden="1">
      <c r="A42" s="236"/>
      <c r="B42" s="244" t="s">
        <v>103</v>
      </c>
      <c r="C42" s="228"/>
      <c r="D42" s="231"/>
      <c r="E42" s="156"/>
    </row>
    <row r="43" spans="1:5" ht="18" customHeight="1" hidden="1">
      <c r="A43" s="236"/>
      <c r="B43" s="244" t="s">
        <v>68</v>
      </c>
      <c r="C43" s="228"/>
      <c r="D43" s="286"/>
      <c r="E43" s="156"/>
    </row>
    <row r="44" spans="1:5" ht="18" customHeight="1">
      <c r="A44" s="236"/>
      <c r="B44" s="244" t="s">
        <v>67</v>
      </c>
      <c r="C44" s="228"/>
      <c r="D44" s="286">
        <v>16</v>
      </c>
      <c r="E44" s="156"/>
    </row>
    <row r="45" spans="1:5" ht="18" customHeight="1">
      <c r="A45" s="163"/>
      <c r="B45" s="164" t="s">
        <v>1</v>
      </c>
      <c r="C45" s="165"/>
      <c r="D45" s="166">
        <f>D26+D21+D10</f>
        <v>59746</v>
      </c>
      <c r="E45" s="167"/>
    </row>
    <row r="46" spans="1:5" ht="18.75">
      <c r="A46" s="127"/>
      <c r="B46" s="168"/>
      <c r="C46" s="168"/>
      <c r="D46" s="168"/>
      <c r="E46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44" t="s">
        <v>248</v>
      </c>
      <c r="D1" s="344"/>
      <c r="E1" s="344"/>
      <c r="F1" s="344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60" t="s">
        <v>70</v>
      </c>
      <c r="B4" s="360"/>
      <c r="C4" s="360"/>
      <c r="D4" s="360"/>
      <c r="E4" s="360"/>
      <c r="F4" s="360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60" t="s">
        <v>171</v>
      </c>
      <c r="B5" s="360"/>
      <c r="C5" s="360"/>
      <c r="D5" s="360"/>
      <c r="E5" s="360"/>
      <c r="F5" s="36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60" t="s">
        <v>9</v>
      </c>
      <c r="B6" s="360"/>
      <c r="C6" s="360"/>
      <c r="D6" s="360"/>
      <c r="E6" s="360"/>
      <c r="F6" s="36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61"/>
      <c r="B9" s="375" t="s">
        <v>175</v>
      </c>
      <c r="C9" s="375"/>
      <c r="D9" s="261"/>
      <c r="E9" s="375" t="s">
        <v>176</v>
      </c>
      <c r="F9" s="375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06">
        <v>1</v>
      </c>
      <c r="B10" s="307" t="s">
        <v>92</v>
      </c>
      <c r="C10" s="308">
        <f>'Bevételek ovi'!D12</f>
        <v>624</v>
      </c>
      <c r="D10" s="307"/>
      <c r="E10" s="307" t="s">
        <v>65</v>
      </c>
      <c r="F10" s="308">
        <f>'Működési ovi'!D46</f>
        <v>33405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06">
        <v>2</v>
      </c>
      <c r="B11" s="307" t="s">
        <v>96</v>
      </c>
      <c r="C11" s="308">
        <f>'Bevételek ovi'!D16</f>
        <v>32781</v>
      </c>
      <c r="D11" s="307"/>
      <c r="E11" s="307" t="s">
        <v>2</v>
      </c>
      <c r="F11" s="308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87"/>
      <c r="B12" s="268" t="s">
        <v>18</v>
      </c>
      <c r="C12" s="269">
        <f>SUM(C10:C11)</f>
        <v>33405</v>
      </c>
      <c r="D12" s="187"/>
      <c r="E12" s="187" t="s">
        <v>16</v>
      </c>
      <c r="F12" s="269">
        <f>SUM(F10:F11)</f>
        <v>33405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2"/>
      <c r="B23" s="112"/>
      <c r="C23" s="112"/>
      <c r="D23" s="112"/>
      <c r="E23" s="112"/>
      <c r="F23" s="112"/>
      <c r="G23" s="112"/>
      <c r="H23" s="112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309" customWidth="1"/>
    <col min="2" max="2" width="54.75390625" style="309" customWidth="1"/>
    <col min="3" max="3" width="9.125" style="309" customWidth="1"/>
    <col min="4" max="4" width="10.625" style="309" customWidth="1"/>
    <col min="5" max="16384" width="9.125" style="309" customWidth="1"/>
  </cols>
  <sheetData>
    <row r="1" spans="2:5" ht="18" customHeight="1">
      <c r="B1" s="344" t="s">
        <v>249</v>
      </c>
      <c r="C1" s="344"/>
      <c r="D1" s="344"/>
      <c r="E1" s="344"/>
    </row>
    <row r="2" spans="3:5" ht="18" customHeight="1">
      <c r="C2" s="310"/>
      <c r="D2" s="310"/>
      <c r="E2" s="310"/>
    </row>
    <row r="3" spans="3:5" ht="18" customHeight="1">
      <c r="C3" s="310"/>
      <c r="D3" s="310"/>
      <c r="E3" s="310"/>
    </row>
    <row r="4" ht="18" customHeight="1"/>
    <row r="5" spans="1:5" ht="18" customHeight="1">
      <c r="A5" s="382" t="s">
        <v>70</v>
      </c>
      <c r="B5" s="382"/>
      <c r="C5" s="382"/>
      <c r="D5" s="382"/>
      <c r="E5" s="382"/>
    </row>
    <row r="6" spans="1:5" ht="18" customHeight="1">
      <c r="A6" s="382" t="s">
        <v>171</v>
      </c>
      <c r="B6" s="382"/>
      <c r="C6" s="382"/>
      <c r="D6" s="382"/>
      <c r="E6" s="382"/>
    </row>
    <row r="7" spans="1:5" ht="18" customHeight="1">
      <c r="A7" s="382" t="s">
        <v>5</v>
      </c>
      <c r="B7" s="382"/>
      <c r="C7" s="382"/>
      <c r="D7" s="382"/>
      <c r="E7" s="382"/>
    </row>
    <row r="8" spans="1:5" ht="18" customHeight="1">
      <c r="A8" s="311"/>
      <c r="B8" s="311"/>
      <c r="C8" s="311"/>
      <c r="D8" s="311"/>
      <c r="E8" s="311"/>
    </row>
    <row r="9" ht="18" customHeight="1"/>
    <row r="10" ht="18" customHeight="1"/>
    <row r="11" spans="1:5" ht="18" customHeight="1">
      <c r="A11" s="312"/>
      <c r="B11" s="313" t="s">
        <v>0</v>
      </c>
      <c r="C11" s="379" t="s">
        <v>172</v>
      </c>
      <c r="D11" s="380"/>
      <c r="E11" s="381"/>
    </row>
    <row r="12" spans="1:5" ht="18" customHeight="1">
      <c r="A12" s="295" t="s">
        <v>215</v>
      </c>
      <c r="B12" s="282" t="s">
        <v>92</v>
      </c>
      <c r="C12" s="314"/>
      <c r="D12" s="315">
        <f>SUM(D13:D15)</f>
        <v>624</v>
      </c>
      <c r="E12" s="316"/>
    </row>
    <row r="13" spans="1:5" ht="18" customHeight="1" hidden="1">
      <c r="A13" s="317"/>
      <c r="B13" s="211" t="s">
        <v>216</v>
      </c>
      <c r="C13" s="318"/>
      <c r="D13" s="319">
        <v>0</v>
      </c>
      <c r="E13" s="320"/>
    </row>
    <row r="14" spans="1:5" ht="18" customHeight="1">
      <c r="A14" s="317"/>
      <c r="B14" s="211" t="s">
        <v>217</v>
      </c>
      <c r="C14" s="318"/>
      <c r="D14" s="319">
        <v>491</v>
      </c>
      <c r="E14" s="320"/>
    </row>
    <row r="15" spans="1:5" ht="18" customHeight="1">
      <c r="A15" s="321"/>
      <c r="B15" s="291" t="s">
        <v>94</v>
      </c>
      <c r="C15" s="322"/>
      <c r="D15" s="323">
        <v>133</v>
      </c>
      <c r="E15" s="324"/>
    </row>
    <row r="16" spans="1:5" ht="18" customHeight="1">
      <c r="A16" s="317">
        <v>2</v>
      </c>
      <c r="B16" s="325" t="s">
        <v>96</v>
      </c>
      <c r="C16" s="326"/>
      <c r="D16" s="315">
        <f>D18+D17</f>
        <v>32781</v>
      </c>
      <c r="E16" s="327"/>
    </row>
    <row r="17" spans="1:5" ht="18" customHeight="1">
      <c r="A17" s="317"/>
      <c r="B17" s="211" t="s">
        <v>218</v>
      </c>
      <c r="C17" s="328"/>
      <c r="D17" s="319">
        <v>67</v>
      </c>
      <c r="E17" s="329"/>
    </row>
    <row r="18" spans="1:5" ht="18" customHeight="1">
      <c r="A18" s="330"/>
      <c r="B18" s="291" t="s">
        <v>219</v>
      </c>
      <c r="C18" s="322"/>
      <c r="D18" s="323">
        <v>32714</v>
      </c>
      <c r="E18" s="324"/>
    </row>
    <row r="19" spans="1:5" ht="18" customHeight="1">
      <c r="A19" s="191"/>
      <c r="B19" s="187" t="s">
        <v>8</v>
      </c>
      <c r="C19" s="312"/>
      <c r="D19" s="331">
        <f>D12+D16</f>
        <v>33405</v>
      </c>
      <c r="E19" s="332"/>
    </row>
    <row r="20" ht="18" customHeight="1"/>
    <row r="21" ht="18" customHeight="1">
      <c r="B21" s="333"/>
    </row>
    <row r="46" spans="1:5" ht="18.75">
      <c r="A46" s="334"/>
      <c r="B46" s="334"/>
      <c r="C46" s="334"/>
      <c r="D46" s="334"/>
      <c r="E46" s="334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83" t="s">
        <v>250</v>
      </c>
      <c r="C1" s="383"/>
      <c r="D1" s="383"/>
      <c r="E1" s="383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220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65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335" t="s">
        <v>39</v>
      </c>
      <c r="C10" s="152"/>
      <c r="D10" s="153">
        <f>SUM(D11:D21)</f>
        <v>23701</v>
      </c>
      <c r="E10" s="154"/>
      <c r="F10" s="146"/>
    </row>
    <row r="11" spans="1:6" ht="18" customHeight="1">
      <c r="A11" s="155"/>
      <c r="B11" s="336" t="s">
        <v>156</v>
      </c>
      <c r="C11" s="228"/>
      <c r="D11" s="229">
        <v>15881</v>
      </c>
      <c r="E11" s="156"/>
      <c r="F11" s="146"/>
    </row>
    <row r="12" spans="1:6" ht="18" customHeight="1">
      <c r="A12" s="155"/>
      <c r="B12" s="336" t="s">
        <v>221</v>
      </c>
      <c r="C12" s="228"/>
      <c r="D12" s="229">
        <v>3362</v>
      </c>
      <c r="E12" s="156"/>
      <c r="F12" s="146"/>
    </row>
    <row r="13" spans="1:6" ht="18" customHeight="1">
      <c r="A13" s="155"/>
      <c r="B13" s="336" t="s">
        <v>129</v>
      </c>
      <c r="C13" s="228"/>
      <c r="D13" s="229">
        <v>914</v>
      </c>
      <c r="E13" s="156"/>
      <c r="F13" s="146"/>
    </row>
    <row r="14" spans="1:6" ht="18" customHeight="1">
      <c r="A14" s="155"/>
      <c r="B14" s="336" t="s">
        <v>130</v>
      </c>
      <c r="C14" s="228"/>
      <c r="D14" s="229">
        <v>451</v>
      </c>
      <c r="E14" s="156"/>
      <c r="F14" s="146"/>
    </row>
    <row r="15" spans="1:6" ht="18" customHeight="1">
      <c r="A15" s="155"/>
      <c r="B15" s="336" t="s">
        <v>107</v>
      </c>
      <c r="C15" s="228"/>
      <c r="D15" s="229">
        <v>120</v>
      </c>
      <c r="E15" s="156"/>
      <c r="F15" s="146"/>
    </row>
    <row r="16" spans="1:6" ht="18" customHeight="1">
      <c r="A16" s="155"/>
      <c r="B16" s="336" t="s">
        <v>108</v>
      </c>
      <c r="C16" s="228"/>
      <c r="D16" s="229">
        <v>255</v>
      </c>
      <c r="E16" s="156"/>
      <c r="F16" s="146"/>
    </row>
    <row r="17" spans="1:6" ht="18" customHeight="1" hidden="1">
      <c r="A17" s="155"/>
      <c r="B17" s="336" t="s">
        <v>157</v>
      </c>
      <c r="C17" s="228"/>
      <c r="D17" s="229"/>
      <c r="E17" s="156"/>
      <c r="F17" s="146"/>
    </row>
    <row r="18" spans="1:6" ht="18" customHeight="1">
      <c r="A18" s="155"/>
      <c r="B18" s="336" t="s">
        <v>131</v>
      </c>
      <c r="C18" s="228"/>
      <c r="D18" s="229">
        <v>323</v>
      </c>
      <c r="E18" s="156"/>
      <c r="F18" s="146"/>
    </row>
    <row r="19" spans="1:6" ht="18" customHeight="1" hidden="1">
      <c r="A19" s="157"/>
      <c r="B19" s="336" t="s">
        <v>110</v>
      </c>
      <c r="C19" s="230"/>
      <c r="D19" s="231"/>
      <c r="E19" s="156"/>
      <c r="F19" s="146"/>
    </row>
    <row r="20" spans="1:6" ht="18" customHeight="1" hidden="1">
      <c r="A20" s="155"/>
      <c r="B20" s="336" t="s">
        <v>158</v>
      </c>
      <c r="C20" s="228"/>
      <c r="D20" s="229"/>
      <c r="E20" s="156"/>
      <c r="F20" s="146"/>
    </row>
    <row r="21" spans="1:6" ht="18" customHeight="1">
      <c r="A21" s="155"/>
      <c r="B21" s="336" t="s">
        <v>109</v>
      </c>
      <c r="C21" s="228"/>
      <c r="D21" s="229">
        <v>2395</v>
      </c>
      <c r="E21" s="156"/>
      <c r="F21" s="146"/>
    </row>
    <row r="22" spans="1:6" ht="18" customHeight="1">
      <c r="A22" s="160">
        <v>2</v>
      </c>
      <c r="B22" s="337" t="s">
        <v>146</v>
      </c>
      <c r="C22" s="152"/>
      <c r="D22" s="153">
        <f>SUM(D23:D26)</f>
        <v>4403</v>
      </c>
      <c r="E22" s="161"/>
      <c r="F22" s="146"/>
    </row>
    <row r="23" spans="1:6" ht="18" customHeight="1">
      <c r="A23" s="155"/>
      <c r="B23" s="336" t="s">
        <v>66</v>
      </c>
      <c r="C23" s="228"/>
      <c r="D23" s="229">
        <v>4360</v>
      </c>
      <c r="E23" s="156"/>
      <c r="F23" s="146"/>
    </row>
    <row r="24" spans="1:6" ht="18" customHeight="1">
      <c r="A24" s="155"/>
      <c r="B24" s="336" t="s">
        <v>132</v>
      </c>
      <c r="C24" s="228"/>
      <c r="D24" s="229">
        <v>20</v>
      </c>
      <c r="E24" s="156"/>
      <c r="F24" s="146"/>
    </row>
    <row r="25" spans="1:6" ht="18" customHeight="1" hidden="1">
      <c r="A25" s="155"/>
      <c r="B25" s="336" t="s">
        <v>133</v>
      </c>
      <c r="C25" s="228"/>
      <c r="D25" s="229"/>
      <c r="E25" s="156"/>
      <c r="F25" s="146"/>
    </row>
    <row r="26" spans="1:6" ht="18" customHeight="1">
      <c r="A26" s="158"/>
      <c r="B26" s="338" t="s">
        <v>134</v>
      </c>
      <c r="C26" s="232"/>
      <c r="D26" s="233">
        <v>23</v>
      </c>
      <c r="E26" s="159"/>
      <c r="F26" s="146"/>
    </row>
    <row r="27" spans="1:6" ht="18" customHeight="1">
      <c r="A27" s="234">
        <v>3</v>
      </c>
      <c r="B27" s="339" t="s">
        <v>4</v>
      </c>
      <c r="C27" s="152"/>
      <c r="D27" s="153">
        <f>SUM(D28:D45)</f>
        <v>5301</v>
      </c>
      <c r="E27" s="161"/>
      <c r="F27" s="146"/>
    </row>
    <row r="28" spans="1:6" ht="18" customHeight="1">
      <c r="A28" s="235"/>
      <c r="B28" s="336" t="s">
        <v>98</v>
      </c>
      <c r="C28" s="230"/>
      <c r="D28" s="229">
        <v>28</v>
      </c>
      <c r="E28" s="156"/>
      <c r="F28" s="146"/>
    </row>
    <row r="29" spans="1:6" ht="18" customHeight="1">
      <c r="A29" s="236"/>
      <c r="B29" s="336" t="s">
        <v>147</v>
      </c>
      <c r="C29" s="228"/>
      <c r="D29" s="229">
        <v>210</v>
      </c>
      <c r="E29" s="156"/>
      <c r="F29" s="146"/>
    </row>
    <row r="30" spans="1:6" ht="18" customHeight="1" hidden="1">
      <c r="A30" s="236"/>
      <c r="B30" s="336" t="s">
        <v>159</v>
      </c>
      <c r="C30" s="230"/>
      <c r="D30" s="229"/>
      <c r="E30" s="156"/>
      <c r="F30" s="146"/>
    </row>
    <row r="31" spans="1:5" ht="18" customHeight="1">
      <c r="A31" s="236"/>
      <c r="B31" s="336" t="s">
        <v>160</v>
      </c>
      <c r="C31" s="228"/>
      <c r="D31" s="286">
        <v>79</v>
      </c>
      <c r="E31" s="156"/>
    </row>
    <row r="32" spans="1:5" ht="18" customHeight="1">
      <c r="A32" s="236"/>
      <c r="B32" s="336" t="s">
        <v>161</v>
      </c>
      <c r="C32" s="228"/>
      <c r="D32" s="286">
        <v>42</v>
      </c>
      <c r="E32" s="156"/>
    </row>
    <row r="33" spans="1:5" ht="18" customHeight="1">
      <c r="A33" s="236"/>
      <c r="B33" s="336" t="s">
        <v>162</v>
      </c>
      <c r="C33" s="228"/>
      <c r="D33" s="286">
        <v>492</v>
      </c>
      <c r="E33" s="156"/>
    </row>
    <row r="34" spans="1:5" ht="18" customHeight="1">
      <c r="A34" s="236"/>
      <c r="B34" s="336" t="s">
        <v>120</v>
      </c>
      <c r="C34" s="228"/>
      <c r="D34" s="229">
        <v>2688</v>
      </c>
      <c r="E34" s="156"/>
    </row>
    <row r="35" spans="1:5" ht="18" customHeight="1" hidden="1">
      <c r="A35" s="236"/>
      <c r="B35" s="336" t="s">
        <v>135</v>
      </c>
      <c r="C35" s="228"/>
      <c r="D35" s="286"/>
      <c r="E35" s="156"/>
    </row>
    <row r="36" spans="1:5" ht="18" customHeight="1">
      <c r="A36" s="236"/>
      <c r="B36" s="336" t="s">
        <v>99</v>
      </c>
      <c r="C36" s="228"/>
      <c r="D36" s="286">
        <v>101</v>
      </c>
      <c r="E36" s="156"/>
    </row>
    <row r="37" spans="1:5" ht="18" customHeight="1" hidden="1">
      <c r="A37" s="236"/>
      <c r="B37" s="336" t="s">
        <v>163</v>
      </c>
      <c r="C37" s="228"/>
      <c r="D37" s="286"/>
      <c r="E37" s="156"/>
    </row>
    <row r="38" spans="1:5" ht="18" customHeight="1">
      <c r="A38" s="236"/>
      <c r="B38" s="336" t="s">
        <v>100</v>
      </c>
      <c r="C38" s="228"/>
      <c r="D38" s="286">
        <v>3</v>
      </c>
      <c r="E38" s="156"/>
    </row>
    <row r="39" spans="1:5" ht="18" customHeight="1">
      <c r="A39" s="236"/>
      <c r="B39" s="336" t="s">
        <v>164</v>
      </c>
      <c r="C39" s="228"/>
      <c r="D39" s="286">
        <v>403</v>
      </c>
      <c r="E39" s="156"/>
    </row>
    <row r="40" spans="1:5" ht="18" customHeight="1">
      <c r="A40" s="236"/>
      <c r="B40" s="336" t="s">
        <v>101</v>
      </c>
      <c r="C40" s="228"/>
      <c r="D40" s="286">
        <v>0</v>
      </c>
      <c r="E40" s="156"/>
    </row>
    <row r="41" spans="1:5" ht="18" customHeight="1" hidden="1">
      <c r="A41" s="236"/>
      <c r="B41" s="336" t="s">
        <v>102</v>
      </c>
      <c r="C41" s="228"/>
      <c r="D41" s="286"/>
      <c r="E41" s="156"/>
    </row>
    <row r="42" spans="1:5" ht="18" customHeight="1">
      <c r="A42" s="236"/>
      <c r="B42" s="336" t="s">
        <v>136</v>
      </c>
      <c r="C42" s="228"/>
      <c r="D42" s="229">
        <v>972</v>
      </c>
      <c r="E42" s="156"/>
    </row>
    <row r="43" spans="1:5" ht="18" customHeight="1">
      <c r="A43" s="236"/>
      <c r="B43" s="336" t="s">
        <v>103</v>
      </c>
      <c r="C43" s="228"/>
      <c r="D43" s="229">
        <v>283</v>
      </c>
      <c r="E43" s="156"/>
    </row>
    <row r="44" spans="1:5" ht="18" customHeight="1" hidden="1">
      <c r="A44" s="236"/>
      <c r="B44" s="336" t="s">
        <v>68</v>
      </c>
      <c r="C44" s="228"/>
      <c r="D44" s="286"/>
      <c r="E44" s="156"/>
    </row>
    <row r="45" spans="1:5" ht="18" customHeight="1" hidden="1">
      <c r="A45" s="236"/>
      <c r="B45" s="336" t="s">
        <v>67</v>
      </c>
      <c r="C45" s="228"/>
      <c r="D45" s="286"/>
      <c r="E45" s="156"/>
    </row>
    <row r="46" spans="1:7" ht="18" customHeight="1">
      <c r="A46" s="163"/>
      <c r="B46" s="164" t="s">
        <v>1</v>
      </c>
      <c r="C46" s="165"/>
      <c r="D46" s="166">
        <f>D27+D22+D10</f>
        <v>33405</v>
      </c>
      <c r="E46" s="167"/>
      <c r="G46" s="340"/>
    </row>
    <row r="47" spans="1:5" ht="18.75">
      <c r="A47" s="127"/>
      <c r="B47" s="168"/>
      <c r="C47" s="168"/>
      <c r="D47" s="168"/>
      <c r="E47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3" customWidth="1"/>
    <col min="2" max="2" width="54.75390625" style="144" customWidth="1"/>
    <col min="3" max="3" width="9.125" style="144" customWidth="1"/>
    <col min="4" max="4" width="10.00390625" style="144" customWidth="1"/>
    <col min="5" max="16384" width="9.125" style="144" customWidth="1"/>
  </cols>
  <sheetData>
    <row r="1" spans="2:5" ht="18" customHeight="1">
      <c r="B1" s="354" t="s">
        <v>224</v>
      </c>
      <c r="C1" s="354"/>
      <c r="D1" s="354"/>
      <c r="E1" s="354"/>
    </row>
    <row r="2" spans="3:5" ht="18" customHeight="1">
      <c r="C2" s="145"/>
      <c r="D2" s="145"/>
      <c r="E2" s="145"/>
    </row>
    <row r="3" ht="18" customHeight="1">
      <c r="F3" s="146"/>
    </row>
    <row r="4" spans="1:6" ht="18" customHeight="1">
      <c r="A4" s="355" t="s">
        <v>140</v>
      </c>
      <c r="B4" s="355"/>
      <c r="C4" s="355"/>
      <c r="D4" s="355"/>
      <c r="E4" s="355"/>
      <c r="F4" s="147"/>
    </row>
    <row r="5" spans="1:6" ht="18" customHeight="1">
      <c r="A5" s="355" t="s">
        <v>171</v>
      </c>
      <c r="B5" s="355"/>
      <c r="C5" s="355"/>
      <c r="D5" s="355"/>
      <c r="E5" s="355"/>
      <c r="F5" s="147"/>
    </row>
    <row r="6" spans="1:6" ht="18" customHeight="1">
      <c r="A6" s="355" t="s">
        <v>65</v>
      </c>
      <c r="B6" s="355"/>
      <c r="C6" s="355"/>
      <c r="D6" s="355"/>
      <c r="E6" s="355"/>
      <c r="F6" s="148"/>
    </row>
    <row r="7" spans="2:6" ht="18" customHeight="1">
      <c r="B7" s="143"/>
      <c r="C7" s="143"/>
      <c r="D7" s="143"/>
      <c r="E7" s="143"/>
      <c r="F7" s="148"/>
    </row>
    <row r="8" ht="18" customHeight="1">
      <c r="F8" s="146"/>
    </row>
    <row r="9" spans="1:6" ht="18" customHeight="1">
      <c r="A9" s="149"/>
      <c r="B9" s="150" t="s">
        <v>0</v>
      </c>
      <c r="C9" s="351" t="s">
        <v>172</v>
      </c>
      <c r="D9" s="352"/>
      <c r="E9" s="353"/>
      <c r="F9" s="146"/>
    </row>
    <row r="10" spans="1:6" ht="18" customHeight="1">
      <c r="A10" s="151">
        <v>1</v>
      </c>
      <c r="B10" s="243" t="s">
        <v>39</v>
      </c>
      <c r="C10" s="152"/>
      <c r="D10" s="153">
        <f>SUM(D11:D20)</f>
        <v>31760</v>
      </c>
      <c r="E10" s="154"/>
      <c r="F10" s="146"/>
    </row>
    <row r="11" spans="1:6" ht="18" customHeight="1">
      <c r="A11" s="155"/>
      <c r="B11" s="244" t="s">
        <v>156</v>
      </c>
      <c r="C11" s="228"/>
      <c r="D11" s="229">
        <f>Önkormányzat!D11+'Közösségi Ház'!D11+'Védőnői szolgálat'!D11+Gyermekétkeztetés!D11+Községgazdálkodás!D11+Közvilágítás!D11+'Út- híd üzemeltetés'!D11+Közfoglalkoztatás!D11</f>
        <v>21129</v>
      </c>
      <c r="E11" s="156"/>
      <c r="F11" s="146"/>
    </row>
    <row r="12" spans="1:6" ht="18" customHeight="1" hidden="1">
      <c r="A12" s="155"/>
      <c r="B12" s="244" t="s">
        <v>129</v>
      </c>
      <c r="C12" s="228"/>
      <c r="D12" s="229">
        <f>Önkormányzat!D12+'Közösségi Ház'!D12+'Védőnői szolgálat'!D12+Gyermekétkeztetés!D12+Községgazdálkodás!D12+Közvilágítás!D12+'Út- híd üzemeltetés'!D12+Közfoglalkoztatás!D12</f>
        <v>0</v>
      </c>
      <c r="E12" s="156"/>
      <c r="F12" s="146"/>
    </row>
    <row r="13" spans="1:6" ht="18" customHeight="1">
      <c r="A13" s="155"/>
      <c r="B13" s="244" t="s">
        <v>130</v>
      </c>
      <c r="C13" s="228"/>
      <c r="D13" s="229">
        <f>Önkormányzat!D13+'Közösségi Ház'!D13+'Védőnői szolgálat'!D13+Gyermekétkeztetés!D13+Községgazdálkodás!D13+Közvilágítás!D13+'Út- híd üzemeltetés'!D13+Közfoglalkoztatás!D13</f>
        <v>180</v>
      </c>
      <c r="E13" s="156"/>
      <c r="F13" s="146"/>
    </row>
    <row r="14" spans="1:6" ht="18" customHeight="1">
      <c r="A14" s="155"/>
      <c r="B14" s="244" t="s">
        <v>107</v>
      </c>
      <c r="C14" s="228"/>
      <c r="D14" s="229">
        <f>Önkormányzat!D14+'Közösségi Ház'!D14+'Védőnői szolgálat'!D14+Gyermekétkeztetés!D14+Községgazdálkodás!D14+Közvilágítás!D14+'Út- híd üzemeltetés'!D14+Közfoglalkoztatás!D14</f>
        <v>30</v>
      </c>
      <c r="E14" s="156"/>
      <c r="F14" s="146"/>
    </row>
    <row r="15" spans="1:6" ht="18" customHeight="1" hidden="1">
      <c r="A15" s="155"/>
      <c r="B15" s="244" t="s">
        <v>108</v>
      </c>
      <c r="C15" s="228"/>
      <c r="D15" s="229">
        <f>Önkormányzat!D15+'Közösségi Ház'!D15+'Védőnői szolgálat'!D15+Gyermekétkeztetés!D15+Községgazdálkodás!D15+Közvilágítás!D15+'Út- híd üzemeltetés'!D15+Közfoglalkoztatás!D15</f>
        <v>0</v>
      </c>
      <c r="E15" s="156"/>
      <c r="F15" s="146"/>
    </row>
    <row r="16" spans="1:6" ht="18" customHeight="1" hidden="1">
      <c r="A16" s="155"/>
      <c r="B16" s="244" t="s">
        <v>157</v>
      </c>
      <c r="C16" s="228"/>
      <c r="D16" s="229">
        <f>Önkormányzat!D16+'Közösségi Ház'!D16+'Védőnői szolgálat'!D16+Gyermekétkeztetés!D16+Községgazdálkodás!D16+Közvilágítás!D16+'Út- híd üzemeltetés'!D16+Közfoglalkoztatás!D16</f>
        <v>0</v>
      </c>
      <c r="E16" s="156"/>
      <c r="F16" s="146"/>
    </row>
    <row r="17" spans="1:6" ht="18" customHeight="1">
      <c r="A17" s="155"/>
      <c r="B17" s="244" t="s">
        <v>131</v>
      </c>
      <c r="C17" s="228"/>
      <c r="D17" s="229">
        <f>Önkormányzat!D17+'Közösségi Ház'!D17+'Védőnői szolgálat'!D17+Gyermekétkeztetés!D17+Községgazdálkodás!D17+Közvilágítás!D17+'Út- híd üzemeltetés'!D17+Közfoglalkoztatás!D17</f>
        <v>470</v>
      </c>
      <c r="E17" s="156"/>
      <c r="F17" s="146"/>
    </row>
    <row r="18" spans="1:6" ht="18" customHeight="1">
      <c r="A18" s="157"/>
      <c r="B18" s="244" t="s">
        <v>110</v>
      </c>
      <c r="C18" s="230"/>
      <c r="D18" s="229">
        <f>Önkormányzat!D18+'Közösségi Ház'!D18+'Védőnői szolgálat'!D18+Gyermekétkeztetés!D18+Községgazdálkodás!D18+Közvilágítás!D18+'Út- híd üzemeltetés'!D18+Közfoglalkoztatás!D18</f>
        <v>7151</v>
      </c>
      <c r="E18" s="156"/>
      <c r="F18" s="146"/>
    </row>
    <row r="19" spans="1:6" ht="18" customHeight="1" hidden="1">
      <c r="A19" s="155"/>
      <c r="B19" s="244" t="s">
        <v>158</v>
      </c>
      <c r="C19" s="228"/>
      <c r="D19" s="229">
        <f>Önkormányzat!D19+'Közösségi Ház'!D19+'Védőnői szolgálat'!D19+Gyermekétkeztetés!D19+Községgazdálkodás!D19+Közvilágítás!D19+'Út- híd üzemeltetés'!D19+Közfoglalkoztatás!D19</f>
        <v>0</v>
      </c>
      <c r="E19" s="156"/>
      <c r="F19" s="146"/>
    </row>
    <row r="20" spans="1:6" ht="18" customHeight="1">
      <c r="A20" s="155"/>
      <c r="B20" s="244" t="s">
        <v>109</v>
      </c>
      <c r="C20" s="228"/>
      <c r="D20" s="229">
        <f>Önkormányzat!D20+'Közösségi Ház'!D20+'Védőnői szolgálat'!D20+Gyermekétkeztetés!D20+Községgazdálkodás!D20+Közvilágítás!D20+'Út- híd üzemeltetés'!D20+Közfoglalkoztatás!D20</f>
        <v>2800</v>
      </c>
      <c r="E20" s="156"/>
      <c r="F20" s="146"/>
    </row>
    <row r="21" spans="1:6" ht="18" customHeight="1">
      <c r="A21" s="160">
        <v>2</v>
      </c>
      <c r="B21" s="245" t="s">
        <v>146</v>
      </c>
      <c r="C21" s="152"/>
      <c r="D21" s="153">
        <f>SUM(D22:D25)</f>
        <v>5343</v>
      </c>
      <c r="E21" s="161"/>
      <c r="F21" s="146"/>
    </row>
    <row r="22" spans="1:6" ht="18" customHeight="1">
      <c r="A22" s="155"/>
      <c r="B22" s="244" t="s">
        <v>66</v>
      </c>
      <c r="C22" s="228"/>
      <c r="D22" s="229">
        <f>Önkormányzat!D22+'Közösségi Ház'!D22+'Védőnői szolgálat'!D22+Gyermekétkeztetés!D22+Községgazdálkodás!D22+Közvilágítás!D22+'Út- híd üzemeltetés'!D22+Közfoglalkoztatás!D22</f>
        <v>5145</v>
      </c>
      <c r="E22" s="156"/>
      <c r="F22" s="146"/>
    </row>
    <row r="23" spans="1:6" ht="18" customHeight="1">
      <c r="A23" s="155"/>
      <c r="B23" s="244" t="s">
        <v>132</v>
      </c>
      <c r="C23" s="228"/>
      <c r="D23" s="229">
        <f>Önkormányzat!D23+'Közösségi Ház'!D23+'Védőnői szolgálat'!D23+Gyermekétkeztetés!D23+Községgazdálkodás!D23+Közvilágítás!D23+'Út- híd üzemeltetés'!D23+Közfoglalkoztatás!D23</f>
        <v>33</v>
      </c>
      <c r="E23" s="156"/>
      <c r="F23" s="146"/>
    </row>
    <row r="24" spans="1:6" ht="18" customHeight="1">
      <c r="A24" s="155"/>
      <c r="B24" s="244" t="s">
        <v>133</v>
      </c>
      <c r="C24" s="228"/>
      <c r="D24" s="229">
        <f>Önkormányzat!D24+'Közösségi Ház'!D24+'Védőnői szolgálat'!D24+Gyermekétkeztetés!D24+Községgazdálkodás!D24+Közvilágítás!D24+'Út- híd üzemeltetés'!D24+Közfoglalkoztatás!D24</f>
        <v>113</v>
      </c>
      <c r="E24" s="156"/>
      <c r="F24" s="146"/>
    </row>
    <row r="25" spans="1:6" ht="18" customHeight="1">
      <c r="A25" s="158"/>
      <c r="B25" s="246" t="s">
        <v>134</v>
      </c>
      <c r="C25" s="232"/>
      <c r="D25" s="229">
        <f>Önkormányzat!D25+'Közösségi Ház'!D25+'Védőnői szolgálat'!D25+Gyermekétkeztetés!D25+Községgazdálkodás!D25+Közvilágítás!D25+'Út- híd üzemeltetés'!D25+Közfoglalkoztatás!D25</f>
        <v>52</v>
      </c>
      <c r="E25" s="159"/>
      <c r="F25" s="146"/>
    </row>
    <row r="26" spans="1:6" ht="18" customHeight="1">
      <c r="A26" s="234">
        <v>3</v>
      </c>
      <c r="B26" s="247" t="s">
        <v>4</v>
      </c>
      <c r="C26" s="152"/>
      <c r="D26" s="153">
        <f>SUM(D27:D44)</f>
        <v>48650</v>
      </c>
      <c r="E26" s="161"/>
      <c r="F26" s="146"/>
    </row>
    <row r="27" spans="1:6" ht="18" customHeight="1" hidden="1">
      <c r="A27" s="235"/>
      <c r="B27" s="244" t="s">
        <v>98</v>
      </c>
      <c r="C27" s="230"/>
      <c r="D27" s="229">
        <f>Önkormányzat!D27+'Közösségi Ház'!D27+'Védőnői szolgálat'!D27+Gyermekétkeztetés!D27+Községgazdálkodás!D27+Közvilágítás!D27+'Út- híd üzemeltetés'!D27+Közfoglalkoztatás!D27+'Intézményen kív ét'!D27+'Ovi műk'!D27+'Iskola műk'!D27+'Telep fejl'!D27</f>
        <v>0</v>
      </c>
      <c r="E27" s="156"/>
      <c r="F27" s="146"/>
    </row>
    <row r="28" spans="1:6" ht="18" customHeight="1">
      <c r="A28" s="236"/>
      <c r="B28" s="244" t="s">
        <v>147</v>
      </c>
      <c r="C28" s="228"/>
      <c r="D28" s="229">
        <f>Önkormányzat!D28+'Közösségi Ház'!D28+'Védőnői szolgálat'!D28+Gyermekétkeztetés!D28+Községgazdálkodás!D28+Közvilágítás!D28+'Út- híd üzemeltetés'!D28+Közfoglalkoztatás!D28+'Intézményen kív ét'!D28+'Ovi műk'!D28+'Iskola műk'!D28+'Telep fejl'!D28</f>
        <v>13466</v>
      </c>
      <c r="E28" s="156"/>
      <c r="F28" s="146"/>
    </row>
    <row r="29" spans="1:6" ht="18" customHeight="1" hidden="1">
      <c r="A29" s="236"/>
      <c r="B29" s="244" t="s">
        <v>159</v>
      </c>
      <c r="C29" s="230"/>
      <c r="D29" s="229">
        <f>Önkormányzat!D29+'Közösségi Ház'!D29+'Védőnői szolgálat'!D29+Gyermekétkeztetés!D29+Községgazdálkodás!D29+Közvilágítás!D29+'Út- híd üzemeltetés'!D29+Közfoglalkoztatás!D29+'Intézményen kív ét'!D29+'Ovi műk'!D29+'Iskola műk'!D29+'Telep fejl'!D29</f>
        <v>0</v>
      </c>
      <c r="E29" s="156"/>
      <c r="F29" s="146"/>
    </row>
    <row r="30" spans="1:5" ht="18" customHeight="1">
      <c r="A30" s="236"/>
      <c r="B30" s="244" t="s">
        <v>160</v>
      </c>
      <c r="C30" s="228"/>
      <c r="D30" s="229">
        <f>Önkormányzat!D30+'Közösségi Ház'!D30+'Védőnői szolgálat'!D30+Gyermekétkeztetés!D30+Községgazdálkodás!D30+Közvilágítás!D30+'Út- híd üzemeltetés'!D30+Közfoglalkoztatás!D30+'Intézményen kív ét'!D30+'Ovi műk'!D30+'Iskola műk'!D30+'Telep fejl'!D30</f>
        <v>551</v>
      </c>
      <c r="E30" s="156"/>
    </row>
    <row r="31" spans="1:5" ht="18" customHeight="1">
      <c r="A31" s="236"/>
      <c r="B31" s="244" t="s">
        <v>161</v>
      </c>
      <c r="C31" s="228"/>
      <c r="D31" s="229">
        <f>Önkormányzat!D31+'Közösségi Ház'!D31+'Védőnői szolgálat'!D31+Gyermekétkeztetés!D31+Községgazdálkodás!D31+Közvilágítás!D31+'Út- híd üzemeltetés'!D31+Közfoglalkoztatás!D31+'Intézményen kív ét'!D31+'Ovi műk'!D31+'Iskola műk'!D31+'Telep fejl'!D31</f>
        <v>300</v>
      </c>
      <c r="E31" s="156"/>
    </row>
    <row r="32" spans="1:5" ht="18" customHeight="1">
      <c r="A32" s="236"/>
      <c r="B32" s="244" t="s">
        <v>162</v>
      </c>
      <c r="C32" s="228"/>
      <c r="D32" s="229">
        <f>Önkormányzat!D32+'Közösségi Ház'!D32+'Védőnői szolgálat'!D32+Gyermekétkeztetés!D32+Községgazdálkodás!D32+Közvilágítás!D32+'Út- híd üzemeltetés'!D32+Közfoglalkoztatás!D32+'Intézményen kív ét'!D32+'Ovi műk'!D32+'Iskola műk'!D32+'Telep fejl'!D32</f>
        <v>9033</v>
      </c>
      <c r="E32" s="156"/>
    </row>
    <row r="33" spans="1:5" ht="18" customHeight="1">
      <c r="A33" s="236"/>
      <c r="B33" s="244" t="s">
        <v>120</v>
      </c>
      <c r="C33" s="228"/>
      <c r="D33" s="229">
        <f>Önkormányzat!D33+'Közösségi Ház'!D33+'Védőnői szolgálat'!D33+Gyermekétkeztetés!D33+Községgazdálkodás!D33+Közvilágítás!D33+'Út- híd üzemeltetés'!D33+Közfoglalkoztatás!D33+'Intézményen kív ét'!D33+'Ovi műk'!D33+'Iskola műk'!D33+'Telep fejl'!D33</f>
        <v>704</v>
      </c>
      <c r="E33" s="156"/>
    </row>
    <row r="34" spans="1:5" ht="18" customHeight="1">
      <c r="A34" s="236"/>
      <c r="B34" s="244" t="s">
        <v>135</v>
      </c>
      <c r="C34" s="228"/>
      <c r="D34" s="229">
        <f>Önkormányzat!D34+'Közösségi Ház'!D34+'Védőnői szolgálat'!D34+Gyermekétkeztetés!D34+Községgazdálkodás!D34+Közvilágítás!D34+'Út- híd üzemeltetés'!D34+Közfoglalkoztatás!D34+'Intézményen kív ét'!D34+'Ovi műk'!D34+'Iskola műk'!D34+'Telep fejl'!D34</f>
        <v>1261</v>
      </c>
      <c r="E34" s="156"/>
    </row>
    <row r="35" spans="1:5" ht="18" customHeight="1">
      <c r="A35" s="236"/>
      <c r="B35" s="244" t="s">
        <v>99</v>
      </c>
      <c r="C35" s="228"/>
      <c r="D35" s="229">
        <f>Önkormányzat!D35+'Közösségi Ház'!D35+'Védőnői szolgálat'!D35+Gyermekétkeztetés!D35+Községgazdálkodás!D35+Közvilágítás!D35+'Út- híd üzemeltetés'!D35+Közfoglalkoztatás!D35+'Intézményen kív ét'!D35+'Ovi műk'!D35+'Iskola műk'!D35+'Telep fejl'!D35</f>
        <v>4020</v>
      </c>
      <c r="E35" s="156"/>
    </row>
    <row r="36" spans="1:5" ht="18" customHeight="1" hidden="1">
      <c r="A36" s="236"/>
      <c r="B36" s="244" t="s">
        <v>163</v>
      </c>
      <c r="C36" s="228"/>
      <c r="D36" s="229">
        <f>Önkormányzat!D36+'Közösségi Ház'!D36+'Védőnői szolgálat'!D36+Gyermekétkeztetés!D36+Községgazdálkodás!D36+Közvilágítás!D36+'Út- híd üzemeltetés'!D36+Közfoglalkoztatás!D36+'Intézményen kív ét'!D36+'Ovi műk'!D36+'Iskola műk'!D36+'Telep fejl'!D36</f>
        <v>0</v>
      </c>
      <c r="E36" s="156"/>
    </row>
    <row r="37" spans="1:5" ht="18" customHeight="1">
      <c r="A37" s="236"/>
      <c r="B37" s="244" t="s">
        <v>100</v>
      </c>
      <c r="C37" s="228"/>
      <c r="D37" s="229">
        <f>Önkormányzat!D37+'Közösségi Ház'!D37+'Védőnői szolgálat'!D37+Gyermekétkeztetés!D37+Községgazdálkodás!D37+Közvilágítás!D37+'Út- híd üzemeltetés'!D37+Közfoglalkoztatás!D37+'Intézményen kív ét'!D37+'Ovi műk'!D37+'Iskola műk'!D37+'Telep fejl'!D37</f>
        <v>131</v>
      </c>
      <c r="E37" s="156"/>
    </row>
    <row r="38" spans="1:5" ht="18" customHeight="1">
      <c r="A38" s="236"/>
      <c r="B38" s="244" t="s">
        <v>164</v>
      </c>
      <c r="C38" s="228"/>
      <c r="D38" s="229">
        <f>Önkormányzat!D38+'Közösségi Ház'!D38+'Védőnői szolgálat'!D38+Gyermekétkeztetés!D38+Községgazdálkodás!D38+Közvilágítás!D38+'Út- híd üzemeltetés'!D38+Közfoglalkoztatás!D38+'Intézményen kív ét'!D38+'Ovi műk'!D38+'Iskola műk'!D38+'Telep fejl'!D38</f>
        <v>9229</v>
      </c>
      <c r="E38" s="156"/>
    </row>
    <row r="39" spans="1:5" ht="18" customHeight="1">
      <c r="A39" s="236"/>
      <c r="B39" s="244" t="s">
        <v>101</v>
      </c>
      <c r="C39" s="228"/>
      <c r="D39" s="229">
        <f>Önkormányzat!D39+'Közösségi Ház'!D39+'Védőnői szolgálat'!D39+Gyermekétkeztetés!D39+Községgazdálkodás!D39+Közvilágítás!D39+'Út- híd üzemeltetés'!D39+Közfoglalkoztatás!D39+'Intézményen kív ét'!D39+'Ovi műk'!D39+'Iskola műk'!D39+'Telep fejl'!D39</f>
        <v>110</v>
      </c>
      <c r="E39" s="156"/>
    </row>
    <row r="40" spans="1:5" ht="18" customHeight="1">
      <c r="A40" s="236"/>
      <c r="B40" s="244" t="s">
        <v>102</v>
      </c>
      <c r="C40" s="228"/>
      <c r="D40" s="229">
        <f>Önkormányzat!D40+'Közösségi Ház'!D40+'Védőnői szolgálat'!D40+Gyermekétkeztetés!D40+Községgazdálkodás!D40+Közvilágítás!D40+'Út- híd üzemeltetés'!D40+Közfoglalkoztatás!D40+'Intézményen kív ét'!D40+'Ovi műk'!D40+'Iskola műk'!D40+'Telep fejl'!D40</f>
        <v>779</v>
      </c>
      <c r="E40" s="156"/>
    </row>
    <row r="41" spans="1:5" ht="18" customHeight="1">
      <c r="A41" s="236"/>
      <c r="B41" s="244" t="s">
        <v>136</v>
      </c>
      <c r="C41" s="228"/>
      <c r="D41" s="229">
        <f>Önkormányzat!D41+'Közösségi Ház'!D41+'Védőnői szolgálat'!D41+Gyermekétkeztetés!D41+Községgazdálkodás!D41+Közvilágítás!D41+'Út- híd üzemeltetés'!D41+Közfoglalkoztatás!D41+'Intézményen kív ét'!D41+'Ovi műk'!D41+'Iskola műk'!D41+'Telep fejl'!D41</f>
        <v>7890</v>
      </c>
      <c r="E41" s="156"/>
    </row>
    <row r="42" spans="1:5" ht="18" customHeight="1">
      <c r="A42" s="236"/>
      <c r="B42" s="244" t="s">
        <v>103</v>
      </c>
      <c r="C42" s="228"/>
      <c r="D42" s="229">
        <f>Önkormányzat!D42+'Közösségi Ház'!D42+'Védőnői szolgálat'!D42+Gyermekétkeztetés!D42+Községgazdálkodás!D42+Közvilágítás!D42+'Út- híd üzemeltetés'!D42+Közfoglalkoztatás!D42+'Intézményen kív ét'!D42+'Ovi műk'!D42+'Iskola műk'!D42+'Telep fejl'!D42</f>
        <v>1114</v>
      </c>
      <c r="E42" s="156"/>
    </row>
    <row r="43" spans="1:5" ht="18" customHeight="1">
      <c r="A43" s="236"/>
      <c r="B43" s="244" t="s">
        <v>68</v>
      </c>
      <c r="C43" s="228"/>
      <c r="D43" s="229">
        <f>Önkormányzat!D43+'Közösségi Ház'!D43+'Védőnői szolgálat'!D43+Gyermekétkeztetés!D43+Községgazdálkodás!D43+Közvilágítás!D43+'Út- híd üzemeltetés'!D43+Közfoglalkoztatás!D43+'Intézményen kív ét'!D43+'Ovi műk'!D43+'Iskola műk'!D43+'Telep fejl'!D43</f>
        <v>3</v>
      </c>
      <c r="E43" s="156"/>
    </row>
    <row r="44" spans="1:5" ht="18" customHeight="1">
      <c r="A44" s="236"/>
      <c r="B44" s="244" t="s">
        <v>67</v>
      </c>
      <c r="C44" s="228"/>
      <c r="D44" s="229">
        <f>Önkormányzat!D44+'Közösségi Ház'!D44+'Védőnői szolgálat'!D44+Gyermekétkeztetés!D44+Községgazdálkodás!D44+Közvilágítás!D44+'Út- híd üzemeltetés'!D44+Közfoglalkoztatás!D44+'Intézményen kív ét'!D44+'Ovi műk'!D44+'Iskola műk'!D44+'Telep fejl'!D44</f>
        <v>59</v>
      </c>
      <c r="E44" s="156"/>
    </row>
    <row r="45" spans="1:5" ht="18" customHeight="1">
      <c r="A45" s="238">
        <v>4</v>
      </c>
      <c r="B45" s="247" t="s">
        <v>111</v>
      </c>
      <c r="C45" s="239"/>
      <c r="D45" s="240">
        <f>D46</f>
        <v>1</v>
      </c>
      <c r="E45" s="241"/>
    </row>
    <row r="46" spans="1:5" ht="18" customHeight="1">
      <c r="A46" s="162"/>
      <c r="B46" s="246" t="s">
        <v>141</v>
      </c>
      <c r="C46" s="237"/>
      <c r="D46" s="237">
        <f>Önkormányzat!D46</f>
        <v>1</v>
      </c>
      <c r="E46" s="159"/>
    </row>
    <row r="47" spans="1:5" ht="18" customHeight="1">
      <c r="A47" s="238">
        <v>5</v>
      </c>
      <c r="B47" s="247" t="s">
        <v>179</v>
      </c>
      <c r="C47" s="240"/>
      <c r="D47" s="153">
        <f>D48</f>
        <v>3580</v>
      </c>
      <c r="E47" s="250"/>
    </row>
    <row r="48" spans="1:5" ht="18" customHeight="1">
      <c r="A48" s="162"/>
      <c r="B48" s="246" t="s">
        <v>180</v>
      </c>
      <c r="C48" s="237"/>
      <c r="D48" s="233">
        <f>Önkormányzat!D48</f>
        <v>3580</v>
      </c>
      <c r="E48" s="159"/>
    </row>
    <row r="49" spans="1:5" ht="18" customHeight="1">
      <c r="A49" s="163"/>
      <c r="B49" s="164" t="s">
        <v>1</v>
      </c>
      <c r="C49" s="165"/>
      <c r="D49" s="166">
        <f>D26+D21+D10+D45+D47</f>
        <v>89334</v>
      </c>
      <c r="E49" s="167"/>
    </row>
    <row r="50" spans="1:5" ht="18.75">
      <c r="A50" s="127"/>
      <c r="B50" s="168"/>
      <c r="C50" s="168"/>
      <c r="D50" s="168"/>
      <c r="E50" s="168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344" t="s">
        <v>225</v>
      </c>
      <c r="C1" s="344"/>
      <c r="D1" s="344"/>
      <c r="E1" s="344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59" t="s">
        <v>121</v>
      </c>
      <c r="B5" s="359"/>
      <c r="C5" s="359"/>
      <c r="D5" s="359"/>
      <c r="E5" s="359"/>
    </row>
    <row r="6" spans="1:5" ht="18" customHeight="1">
      <c r="A6" s="359" t="s">
        <v>171</v>
      </c>
      <c r="B6" s="359"/>
      <c r="C6" s="359"/>
      <c r="D6" s="359"/>
      <c r="E6" s="359"/>
    </row>
    <row r="7" spans="1:6" ht="18" customHeight="1">
      <c r="A7" s="360" t="s">
        <v>139</v>
      </c>
      <c r="B7" s="360"/>
      <c r="C7" s="360"/>
      <c r="D7" s="360"/>
      <c r="E7" s="360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356" t="s">
        <v>172</v>
      </c>
      <c r="D11" s="357"/>
      <c r="E11" s="358"/>
    </row>
    <row r="12" spans="1:5" ht="18" customHeight="1">
      <c r="A12" s="98">
        <v>1</v>
      </c>
      <c r="B12" s="90" t="s">
        <v>142</v>
      </c>
      <c r="C12" s="79">
        <f>C15+C14+C13</f>
        <v>3773</v>
      </c>
      <c r="D12" s="73"/>
      <c r="E12" s="74"/>
    </row>
    <row r="13" spans="1:5" ht="18" customHeight="1">
      <c r="A13" s="227"/>
      <c r="B13" s="209" t="s">
        <v>15</v>
      </c>
      <c r="C13" s="213">
        <v>310</v>
      </c>
      <c r="D13" s="75"/>
      <c r="E13" s="76"/>
    </row>
    <row r="14" spans="1:5" ht="18" customHeight="1">
      <c r="A14" s="227"/>
      <c r="B14" s="209" t="s">
        <v>168</v>
      </c>
      <c r="C14" s="213">
        <v>2527</v>
      </c>
      <c r="D14" s="75"/>
      <c r="E14" s="76"/>
    </row>
    <row r="15" spans="1:5" ht="18" customHeight="1">
      <c r="A15" s="173"/>
      <c r="B15" s="209" t="s">
        <v>193</v>
      </c>
      <c r="C15" s="213">
        <v>936</v>
      </c>
      <c r="D15" s="214"/>
      <c r="E15" s="215"/>
    </row>
    <row r="16" spans="1:5" ht="18" customHeight="1">
      <c r="A16" s="174"/>
      <c r="B16" s="175" t="s">
        <v>62</v>
      </c>
      <c r="C16" s="176">
        <f>C12</f>
        <v>3773</v>
      </c>
      <c r="D16" s="177"/>
      <c r="E16" s="178"/>
    </row>
    <row r="17" spans="1:5" ht="15.75">
      <c r="A17" s="99"/>
      <c r="B17" s="75"/>
      <c r="C17" s="75"/>
      <c r="D17" s="75"/>
      <c r="E17" s="75"/>
    </row>
    <row r="18" spans="1:5" ht="15.75">
      <c r="A18" s="99"/>
      <c r="B18" s="91"/>
      <c r="C18" s="88"/>
      <c r="D18" s="75"/>
      <c r="E18" s="75"/>
    </row>
    <row r="19" ht="15.75">
      <c r="C19" s="172"/>
    </row>
    <row r="20" ht="15.75">
      <c r="C20" s="172"/>
    </row>
    <row r="21" ht="15.75">
      <c r="C21" s="172"/>
    </row>
    <row r="22" ht="15.75">
      <c r="C22" s="172"/>
    </row>
    <row r="23" ht="15.75">
      <c r="C23" s="172"/>
    </row>
    <row r="24" ht="15.75">
      <c r="C24" s="172"/>
    </row>
    <row r="25" ht="15.75">
      <c r="C25" s="172"/>
    </row>
    <row r="26" ht="15.75">
      <c r="C26" s="172"/>
    </row>
    <row r="27" ht="15.75">
      <c r="C27" s="172"/>
    </row>
    <row r="28" ht="15.75">
      <c r="C28" s="172"/>
    </row>
    <row r="39" spans="1:5" ht="15.75">
      <c r="A39" s="121"/>
      <c r="B39" s="121"/>
      <c r="C39" s="121"/>
      <c r="D39" s="121"/>
      <c r="E39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44" t="s">
        <v>226</v>
      </c>
      <c r="C1" s="344"/>
      <c r="D1" s="344"/>
      <c r="E1" s="344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359" t="s">
        <v>121</v>
      </c>
      <c r="B5" s="359"/>
      <c r="C5" s="359"/>
      <c r="D5" s="359"/>
      <c r="E5" s="359"/>
    </row>
    <row r="6" spans="1:5" ht="18" customHeight="1">
      <c r="A6" s="359" t="s">
        <v>171</v>
      </c>
      <c r="B6" s="359"/>
      <c r="C6" s="359"/>
      <c r="D6" s="359"/>
      <c r="E6" s="359"/>
    </row>
    <row r="7" spans="1:5" ht="18" customHeight="1">
      <c r="A7" s="359" t="s">
        <v>19</v>
      </c>
      <c r="B7" s="359"/>
      <c r="C7" s="359"/>
      <c r="D7" s="359"/>
      <c r="E7" s="359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1"/>
      <c r="B11" s="169" t="s">
        <v>0</v>
      </c>
      <c r="C11" s="347" t="s">
        <v>172</v>
      </c>
      <c r="D11" s="348"/>
      <c r="E11" s="349"/>
    </row>
    <row r="12" spans="1:9" ht="18" customHeight="1">
      <c r="A12" s="216">
        <v>1</v>
      </c>
      <c r="B12" s="212" t="s">
        <v>64</v>
      </c>
      <c r="C12" s="217">
        <v>89796</v>
      </c>
      <c r="D12" s="218"/>
      <c r="E12" s="93"/>
      <c r="G12" s="214"/>
      <c r="H12" s="75"/>
      <c r="I12" s="75"/>
    </row>
    <row r="13" spans="1:9" ht="18" customHeight="1">
      <c r="A13" s="216">
        <v>2</v>
      </c>
      <c r="B13" s="212" t="s">
        <v>20</v>
      </c>
      <c r="C13" s="213">
        <v>50</v>
      </c>
      <c r="D13" s="214"/>
      <c r="E13" s="76"/>
      <c r="G13" s="214"/>
      <c r="H13" s="75"/>
      <c r="I13" s="75"/>
    </row>
    <row r="14" spans="1:9" ht="18" customHeight="1">
      <c r="A14" s="216">
        <v>3</v>
      </c>
      <c r="B14" s="212" t="s">
        <v>21</v>
      </c>
      <c r="C14" s="213">
        <v>20</v>
      </c>
      <c r="D14" s="214"/>
      <c r="E14" s="76"/>
      <c r="G14" s="214"/>
      <c r="H14" s="75"/>
      <c r="I14" s="75"/>
    </row>
    <row r="15" spans="1:9" ht="18" customHeight="1">
      <c r="A15" s="216">
        <v>4</v>
      </c>
      <c r="B15" s="212" t="s">
        <v>22</v>
      </c>
      <c r="C15" s="213">
        <v>10</v>
      </c>
      <c r="D15" s="214"/>
      <c r="E15" s="76"/>
      <c r="G15" s="214"/>
      <c r="H15" s="75"/>
      <c r="I15" s="75"/>
    </row>
    <row r="16" spans="1:9" ht="18" customHeight="1">
      <c r="A16" s="216">
        <v>5</v>
      </c>
      <c r="B16" s="212" t="s">
        <v>23</v>
      </c>
      <c r="C16" s="213">
        <v>8</v>
      </c>
      <c r="D16" s="214"/>
      <c r="E16" s="76"/>
      <c r="G16" s="214"/>
      <c r="H16" s="75"/>
      <c r="I16" s="75"/>
    </row>
    <row r="17" spans="1:9" ht="18" customHeight="1">
      <c r="A17" s="216">
        <v>6</v>
      </c>
      <c r="B17" s="212" t="s">
        <v>14</v>
      </c>
      <c r="C17" s="249">
        <v>1856</v>
      </c>
      <c r="D17" s="214"/>
      <c r="E17" s="76"/>
      <c r="G17" s="214"/>
      <c r="H17" s="75"/>
      <c r="I17" s="75"/>
    </row>
    <row r="18" spans="1:9" ht="18" customHeight="1">
      <c r="A18" s="216">
        <v>7</v>
      </c>
      <c r="B18" s="212" t="s">
        <v>17</v>
      </c>
      <c r="C18" s="213">
        <v>75</v>
      </c>
      <c r="D18" s="214"/>
      <c r="E18" s="76"/>
      <c r="G18" s="214"/>
      <c r="H18" s="75"/>
      <c r="I18" s="75"/>
    </row>
    <row r="19" spans="1:9" ht="18" customHeight="1">
      <c r="A19" s="216">
        <v>8</v>
      </c>
      <c r="B19" s="212" t="s">
        <v>104</v>
      </c>
      <c r="C19" s="249">
        <v>2063</v>
      </c>
      <c r="D19" s="219"/>
      <c r="E19" s="89"/>
      <c r="G19" s="214"/>
      <c r="H19" s="75"/>
      <c r="I19" s="75"/>
    </row>
    <row r="20" spans="1:9" ht="18" customHeight="1">
      <c r="A20" s="216">
        <v>9</v>
      </c>
      <c r="B20" s="212" t="s">
        <v>105</v>
      </c>
      <c r="C20" s="213">
        <v>50</v>
      </c>
      <c r="D20" s="214"/>
      <c r="E20" s="76"/>
      <c r="G20" s="214"/>
      <c r="H20" s="75"/>
      <c r="I20" s="75"/>
    </row>
    <row r="21" spans="1:9" ht="18" customHeight="1">
      <c r="A21" s="216">
        <v>10</v>
      </c>
      <c r="B21" s="212" t="s">
        <v>149</v>
      </c>
      <c r="C21" s="213">
        <v>60</v>
      </c>
      <c r="D21" s="214"/>
      <c r="E21" s="76"/>
      <c r="G21" s="214"/>
      <c r="H21" s="75"/>
      <c r="I21" s="75"/>
    </row>
    <row r="22" spans="1:9" ht="18" customHeight="1">
      <c r="A22" s="216">
        <v>11</v>
      </c>
      <c r="B22" s="212" t="s">
        <v>106</v>
      </c>
      <c r="C22" s="213">
        <v>20</v>
      </c>
      <c r="D22" s="214"/>
      <c r="E22" s="76"/>
      <c r="G22" s="214"/>
      <c r="H22" s="75"/>
      <c r="I22" s="75"/>
    </row>
    <row r="23" spans="1:9" ht="18" customHeight="1">
      <c r="A23" s="216">
        <v>12</v>
      </c>
      <c r="B23" s="212" t="s">
        <v>182</v>
      </c>
      <c r="C23" s="213">
        <v>105</v>
      </c>
      <c r="D23" s="214"/>
      <c r="E23" s="76"/>
      <c r="G23" s="214"/>
      <c r="H23" s="75"/>
      <c r="I23" s="75"/>
    </row>
    <row r="24" spans="1:9" ht="18" customHeight="1">
      <c r="A24" s="216">
        <v>13</v>
      </c>
      <c r="B24" s="212" t="s">
        <v>183</v>
      </c>
      <c r="C24" s="220">
        <v>22</v>
      </c>
      <c r="D24" s="214"/>
      <c r="E24" s="76"/>
      <c r="G24" s="214"/>
      <c r="H24" s="75"/>
      <c r="I24" s="75"/>
    </row>
    <row r="25" spans="1:9" ht="16.5">
      <c r="A25" s="122"/>
      <c r="B25" s="187" t="s">
        <v>58</v>
      </c>
      <c r="C25" s="176">
        <f>SUM(C12:C24)</f>
        <v>94135</v>
      </c>
      <c r="D25" s="177"/>
      <c r="E25" s="83"/>
      <c r="G25" s="214"/>
      <c r="H25" s="75"/>
      <c r="I25" s="75"/>
    </row>
    <row r="26" spans="1:9" ht="15.75">
      <c r="A26" s="123"/>
      <c r="B26" s="75"/>
      <c r="C26" s="75"/>
      <c r="D26" s="75"/>
      <c r="E26" s="75"/>
      <c r="G26" s="214"/>
      <c r="H26" s="75"/>
      <c r="I26" s="75"/>
    </row>
    <row r="27" spans="1:9" ht="15.75">
      <c r="A27" s="123"/>
      <c r="B27" s="75"/>
      <c r="C27" s="75"/>
      <c r="D27" s="75"/>
      <c r="E27" s="75"/>
      <c r="G27" s="75"/>
      <c r="H27" s="75"/>
      <c r="I27" s="75"/>
    </row>
    <row r="28" spans="1:9" ht="15.75">
      <c r="A28" s="123"/>
      <c r="B28" s="75"/>
      <c r="C28" s="75"/>
      <c r="D28" s="75"/>
      <c r="E28" s="75"/>
      <c r="G28" s="75"/>
      <c r="H28" s="75"/>
      <c r="I28" s="75"/>
    </row>
    <row r="43" spans="2:5" ht="15.75">
      <c r="B43" s="121"/>
      <c r="C43" s="121"/>
      <c r="D43" s="121"/>
      <c r="E43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25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344" t="s">
        <v>227</v>
      </c>
      <c r="C1" s="344"/>
      <c r="D1" s="344"/>
      <c r="E1" s="344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60" t="s">
        <v>121</v>
      </c>
      <c r="B5" s="360"/>
      <c r="C5" s="360"/>
      <c r="D5" s="360"/>
      <c r="E5" s="360"/>
    </row>
    <row r="6" spans="1:5" ht="18" customHeight="1">
      <c r="A6" s="360" t="s">
        <v>171</v>
      </c>
      <c r="B6" s="360"/>
      <c r="C6" s="360"/>
      <c r="D6" s="360"/>
      <c r="E6" s="360"/>
    </row>
    <row r="7" spans="1:5" ht="18" customHeight="1">
      <c r="A7" s="360" t="s">
        <v>2</v>
      </c>
      <c r="B7" s="360"/>
      <c r="C7" s="360"/>
      <c r="D7" s="360"/>
      <c r="E7" s="360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0" t="s">
        <v>0</v>
      </c>
      <c r="C11" s="361" t="s">
        <v>172</v>
      </c>
      <c r="D11" s="361"/>
      <c r="E11" s="343"/>
    </row>
    <row r="12" spans="1:5" ht="18" customHeight="1">
      <c r="A12" s="208"/>
      <c r="B12" s="211" t="s">
        <v>177</v>
      </c>
      <c r="C12" s="221">
        <v>1649</v>
      </c>
      <c r="D12" s="203"/>
      <c r="E12" s="190"/>
    </row>
    <row r="13" spans="1:5" ht="18" customHeight="1">
      <c r="A13" s="208"/>
      <c r="B13" s="211" t="s">
        <v>184</v>
      </c>
      <c r="C13" s="221">
        <v>1647</v>
      </c>
      <c r="D13" s="203"/>
      <c r="E13" s="190"/>
    </row>
    <row r="14" spans="1:5" ht="18" customHeight="1">
      <c r="A14" s="208"/>
      <c r="B14" s="211" t="s">
        <v>185</v>
      </c>
      <c r="C14" s="221">
        <v>686</v>
      </c>
      <c r="D14" s="203"/>
      <c r="E14" s="190"/>
    </row>
    <row r="15" spans="1:5" ht="18" customHeight="1">
      <c r="A15" s="208"/>
      <c r="B15" s="211" t="s">
        <v>186</v>
      </c>
      <c r="C15" s="221">
        <v>924</v>
      </c>
      <c r="D15" s="203"/>
      <c r="E15" s="190"/>
    </row>
    <row r="16" spans="1:5" ht="18" customHeight="1">
      <c r="A16" s="208"/>
      <c r="B16" s="211" t="s">
        <v>194</v>
      </c>
      <c r="C16" s="221">
        <v>392</v>
      </c>
      <c r="D16" s="203"/>
      <c r="E16" s="190"/>
    </row>
    <row r="17" spans="1:5" ht="18" customHeight="1">
      <c r="A17" s="208"/>
      <c r="B17" s="211" t="s">
        <v>195</v>
      </c>
      <c r="C17" s="221">
        <v>938</v>
      </c>
      <c r="D17" s="203"/>
      <c r="E17" s="190"/>
    </row>
    <row r="18" spans="1:5" ht="18" customHeight="1">
      <c r="A18" s="208"/>
      <c r="B18" s="211" t="s">
        <v>196</v>
      </c>
      <c r="C18" s="221">
        <v>3800</v>
      </c>
      <c r="D18" s="203"/>
      <c r="E18" s="190"/>
    </row>
    <row r="19" spans="1:5" ht="18" customHeight="1">
      <c r="A19" s="114"/>
      <c r="B19" s="187" t="s">
        <v>13</v>
      </c>
      <c r="C19" s="188">
        <f>SUM(C12:C18)</f>
        <v>10036</v>
      </c>
      <c r="D19" s="189"/>
      <c r="E19" s="96"/>
    </row>
    <row r="20" ht="18" customHeight="1"/>
    <row r="21" ht="18" customHeight="1"/>
    <row r="22" ht="18" customHeight="1"/>
    <row r="24" spans="1:3" ht="15.75">
      <c r="A24" s="124"/>
      <c r="B24" s="13"/>
      <c r="C24" s="28"/>
    </row>
    <row r="25" spans="1:3" ht="15.75">
      <c r="A25" s="124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1" sqref="E1:K1"/>
    </sheetView>
  </sheetViews>
  <sheetFormatPr defaultColWidth="9.00390625" defaultRowHeight="12.75"/>
  <cols>
    <col min="1" max="1" width="2.875" style="60" customWidth="1"/>
    <col min="2" max="2" width="37.375" style="60" customWidth="1"/>
    <col min="3" max="10" width="11.25390625" style="60" customWidth="1"/>
    <col min="11" max="11" width="10.75390625" style="60" customWidth="1"/>
    <col min="12" max="16384" width="9.125" style="60" customWidth="1"/>
  </cols>
  <sheetData>
    <row r="1" spans="1:11" ht="15.75">
      <c r="A1" s="10"/>
      <c r="B1" s="10"/>
      <c r="C1" s="10"/>
      <c r="D1" s="10"/>
      <c r="E1" s="344" t="s">
        <v>228</v>
      </c>
      <c r="F1" s="344"/>
      <c r="G1" s="344"/>
      <c r="H1" s="344"/>
      <c r="I1" s="344"/>
      <c r="J1" s="344"/>
      <c r="K1" s="344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>
      <c r="A3" s="345" t="s">
        <v>121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61"/>
      <c r="M3" s="61"/>
      <c r="N3" s="61"/>
      <c r="O3" s="61"/>
    </row>
    <row r="4" spans="1:15" ht="15.75">
      <c r="A4" s="345" t="s">
        <v>171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61"/>
      <c r="M4" s="61"/>
      <c r="N4" s="61"/>
      <c r="O4" s="61"/>
    </row>
    <row r="5" spans="1:15" ht="15.75">
      <c r="A5" s="345" t="s">
        <v>78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61"/>
      <c r="M5" s="61"/>
      <c r="N5" s="61"/>
      <c r="O5" s="61"/>
    </row>
    <row r="6" spans="1:11" ht="15.75">
      <c r="A6" s="10"/>
      <c r="B6" s="10"/>
      <c r="C6" s="10"/>
      <c r="D6" s="10"/>
      <c r="E6" s="10"/>
      <c r="F6" s="10"/>
      <c r="G6" s="10"/>
      <c r="H6" s="10"/>
      <c r="I6" s="371" t="s">
        <v>71</v>
      </c>
      <c r="J6" s="371"/>
      <c r="K6" s="371"/>
    </row>
    <row r="7" spans="1:11" ht="15" customHeight="1">
      <c r="A7" s="62"/>
      <c r="B7" s="363" t="s">
        <v>81</v>
      </c>
      <c r="C7" s="363" t="s">
        <v>72</v>
      </c>
      <c r="D7" s="363" t="s">
        <v>73</v>
      </c>
      <c r="E7" s="365" t="s">
        <v>4</v>
      </c>
      <c r="F7" s="365" t="s">
        <v>155</v>
      </c>
      <c r="G7" s="365" t="s">
        <v>179</v>
      </c>
      <c r="H7" s="367" t="s">
        <v>74</v>
      </c>
      <c r="I7" s="365" t="s">
        <v>19</v>
      </c>
      <c r="J7" s="365" t="s">
        <v>2</v>
      </c>
      <c r="K7" s="369" t="s">
        <v>1</v>
      </c>
    </row>
    <row r="8" spans="1:11" ht="15" customHeight="1">
      <c r="A8" s="63"/>
      <c r="B8" s="364"/>
      <c r="C8" s="364"/>
      <c r="D8" s="364"/>
      <c r="E8" s="366"/>
      <c r="F8" s="366"/>
      <c r="G8" s="366"/>
      <c r="H8" s="368"/>
      <c r="I8" s="366"/>
      <c r="J8" s="366"/>
      <c r="K8" s="370"/>
    </row>
    <row r="9" spans="1:11" ht="15" customHeight="1">
      <c r="A9" s="362"/>
      <c r="B9" s="64" t="s">
        <v>69</v>
      </c>
      <c r="C9" s="65">
        <f>Önkormányzat!D10</f>
        <v>7838</v>
      </c>
      <c r="D9" s="31">
        <f>Önkormányzat!D21</f>
        <v>2089</v>
      </c>
      <c r="E9" s="31">
        <f>Önkormányzat!D26</f>
        <v>30144</v>
      </c>
      <c r="F9" s="31">
        <f>Önkormányzat!D45</f>
        <v>1</v>
      </c>
      <c r="G9" s="31">
        <f>Működési!D47</f>
        <v>3580</v>
      </c>
      <c r="H9" s="31">
        <f>Pénzellátások!C16</f>
        <v>3773</v>
      </c>
      <c r="I9" s="31">
        <f>'Átadott pénzeszközök'!C25-'Átadott pénzeszközök'!C12</f>
        <v>4339</v>
      </c>
      <c r="J9" s="31">
        <f>'Fejlesztési kiadások'!C19</f>
        <v>10036</v>
      </c>
      <c r="K9" s="31">
        <f aca="true" t="shared" si="0" ref="K9:K23">SUM(C9:J9)</f>
        <v>61800</v>
      </c>
    </row>
    <row r="10" spans="1:11" ht="15" customHeight="1">
      <c r="A10" s="362"/>
      <c r="B10" s="64" t="s">
        <v>3</v>
      </c>
      <c r="C10" s="31">
        <f>'Közösségi Ház'!D10</f>
        <v>3291</v>
      </c>
      <c r="D10" s="31">
        <f>'Közösségi Ház'!D21</f>
        <v>607</v>
      </c>
      <c r="E10" s="31">
        <f>'Közösségi Ház'!D26</f>
        <v>2045</v>
      </c>
      <c r="F10" s="31"/>
      <c r="G10" s="31"/>
      <c r="H10" s="31"/>
      <c r="I10" s="31"/>
      <c r="J10" s="31"/>
      <c r="K10" s="31">
        <f t="shared" si="0"/>
        <v>5943</v>
      </c>
    </row>
    <row r="11" spans="1:11" ht="15" customHeight="1">
      <c r="A11" s="362"/>
      <c r="B11" s="64" t="s">
        <v>80</v>
      </c>
      <c r="C11" s="31">
        <f>'Védőnői szolgálat'!D10</f>
        <v>2440</v>
      </c>
      <c r="D11" s="31">
        <f>'Védőnői szolgálat'!D21</f>
        <v>411</v>
      </c>
      <c r="E11" s="31">
        <f>'Védőnői szolgálat'!D26</f>
        <v>458</v>
      </c>
      <c r="F11" s="31"/>
      <c r="G11" s="31"/>
      <c r="H11" s="31"/>
      <c r="I11" s="31"/>
      <c r="J11" s="31"/>
      <c r="K11" s="31">
        <f t="shared" si="0"/>
        <v>3309</v>
      </c>
    </row>
    <row r="12" spans="1:11" ht="15" customHeight="1">
      <c r="A12" s="362"/>
      <c r="B12" s="64" t="s">
        <v>82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2777</v>
      </c>
      <c r="F12" s="31"/>
      <c r="G12" s="31"/>
      <c r="H12" s="31"/>
      <c r="I12" s="31"/>
      <c r="J12" s="31"/>
      <c r="K12" s="31">
        <f t="shared" si="0"/>
        <v>2777</v>
      </c>
    </row>
    <row r="13" spans="1:11" ht="15" customHeight="1">
      <c r="A13" s="362"/>
      <c r="B13" s="64" t="s">
        <v>75</v>
      </c>
      <c r="C13" s="31">
        <f>Közvilágítás!D10</f>
        <v>0</v>
      </c>
      <c r="D13" s="31">
        <f>Közvilágítás!D21</f>
        <v>0</v>
      </c>
      <c r="E13" s="31">
        <f>Közvilágítás!D26</f>
        <v>5171</v>
      </c>
      <c r="F13" s="31"/>
      <c r="G13" s="31"/>
      <c r="H13" s="31"/>
      <c r="I13" s="31"/>
      <c r="J13" s="31"/>
      <c r="K13" s="31">
        <f t="shared" si="0"/>
        <v>5171</v>
      </c>
    </row>
    <row r="14" spans="1:11" ht="15" customHeight="1">
      <c r="A14" s="362"/>
      <c r="B14" s="64" t="s">
        <v>77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652</v>
      </c>
      <c r="F14" s="31"/>
      <c r="G14" s="31"/>
      <c r="H14" s="31"/>
      <c r="I14" s="31"/>
      <c r="J14" s="31"/>
      <c r="K14" s="31">
        <f t="shared" si="0"/>
        <v>652</v>
      </c>
    </row>
    <row r="15" spans="1:11" ht="15" customHeight="1">
      <c r="A15" s="362"/>
      <c r="B15" s="64" t="s">
        <v>169</v>
      </c>
      <c r="C15" s="31">
        <f>Gyermekétkeztetés!D10</f>
        <v>5410</v>
      </c>
      <c r="D15" s="31">
        <f>Gyermekétkeztetés!D21</f>
        <v>892</v>
      </c>
      <c r="E15" s="31">
        <f>Gyermekétkeztetés!D26</f>
        <v>0</v>
      </c>
      <c r="F15" s="31"/>
      <c r="G15" s="31"/>
      <c r="H15" s="31"/>
      <c r="I15" s="31"/>
      <c r="J15" s="31"/>
      <c r="K15" s="31">
        <f t="shared" si="0"/>
        <v>6302</v>
      </c>
    </row>
    <row r="16" spans="1:11" ht="15" customHeight="1">
      <c r="A16" s="362"/>
      <c r="B16" s="64" t="s">
        <v>83</v>
      </c>
      <c r="C16" s="31">
        <f>Közfoglalkoztatás!D10</f>
        <v>12781</v>
      </c>
      <c r="D16" s="31">
        <f>Közfoglalkoztatás!D21</f>
        <v>1344</v>
      </c>
      <c r="E16" s="31">
        <f>Közfoglalkoztatás!D26</f>
        <v>824</v>
      </c>
      <c r="F16" s="31"/>
      <c r="G16" s="31"/>
      <c r="H16" s="31"/>
      <c r="I16" s="31"/>
      <c r="J16" s="31"/>
      <c r="K16" s="31">
        <f t="shared" si="0"/>
        <v>14949</v>
      </c>
    </row>
    <row r="17" spans="1:11" ht="15" customHeight="1">
      <c r="A17" s="362"/>
      <c r="B17" s="64" t="s">
        <v>205</v>
      </c>
      <c r="C17" s="31">
        <f>'Intézményen kív ét'!D10</f>
        <v>0</v>
      </c>
      <c r="D17" s="31">
        <f>'Intézményen kív ét'!D21</f>
        <v>0</v>
      </c>
      <c r="E17" s="31">
        <f>'Intézményen kív ét'!D26</f>
        <v>894</v>
      </c>
      <c r="F17" s="31"/>
      <c r="G17" s="31"/>
      <c r="H17" s="31"/>
      <c r="I17" s="31"/>
      <c r="J17" s="31"/>
      <c r="K17" s="31">
        <f t="shared" si="0"/>
        <v>894</v>
      </c>
    </row>
    <row r="18" spans="1:11" ht="15" customHeight="1">
      <c r="A18" s="362"/>
      <c r="B18" s="64" t="s">
        <v>208</v>
      </c>
      <c r="C18" s="31">
        <f>'Ovi műk'!D10</f>
        <v>0</v>
      </c>
      <c r="D18" s="31">
        <f>'Ovi műk'!D21</f>
        <v>0</v>
      </c>
      <c r="E18" s="31">
        <f>'Ovi műk'!D26</f>
        <v>346</v>
      </c>
      <c r="F18" s="31"/>
      <c r="G18" s="31"/>
      <c r="H18" s="31"/>
      <c r="I18" s="31"/>
      <c r="J18" s="31"/>
      <c r="K18" s="31">
        <f t="shared" si="0"/>
        <v>346</v>
      </c>
    </row>
    <row r="19" spans="1:11" ht="15" customHeight="1">
      <c r="A19" s="362"/>
      <c r="B19" s="64" t="s">
        <v>206</v>
      </c>
      <c r="C19" s="31">
        <f>'Iskola műk'!D10</f>
        <v>0</v>
      </c>
      <c r="D19" s="31">
        <f>'Iskola műk'!D21</f>
        <v>0</v>
      </c>
      <c r="E19" s="31">
        <f>'Iskola műk'!D26</f>
        <v>5244</v>
      </c>
      <c r="F19" s="31"/>
      <c r="G19" s="31"/>
      <c r="H19" s="31"/>
      <c r="I19" s="31"/>
      <c r="J19" s="31"/>
      <c r="K19" s="31">
        <f t="shared" si="0"/>
        <v>5244</v>
      </c>
    </row>
    <row r="20" spans="1:11" ht="15" customHeight="1">
      <c r="A20" s="362"/>
      <c r="B20" s="64" t="s">
        <v>207</v>
      </c>
      <c r="C20" s="31">
        <f>'Telep fejl'!D10</f>
        <v>0</v>
      </c>
      <c r="D20" s="31">
        <f>'Telep fejl'!D21</f>
        <v>0</v>
      </c>
      <c r="E20" s="31">
        <f>'Telep fejl'!D26</f>
        <v>95</v>
      </c>
      <c r="F20" s="31"/>
      <c r="G20" s="31"/>
      <c r="H20" s="31"/>
      <c r="I20" s="31"/>
      <c r="J20" s="31"/>
      <c r="K20" s="31">
        <f t="shared" si="0"/>
        <v>95</v>
      </c>
    </row>
    <row r="21" spans="1:11" ht="15" customHeight="1">
      <c r="A21" s="67"/>
      <c r="B21" s="64" t="s">
        <v>181</v>
      </c>
      <c r="C21" s="31">
        <v>46896</v>
      </c>
      <c r="D21" s="31">
        <v>9489</v>
      </c>
      <c r="E21" s="31">
        <v>3361</v>
      </c>
      <c r="F21" s="31"/>
      <c r="G21" s="31"/>
      <c r="H21" s="31"/>
      <c r="I21" s="31"/>
      <c r="J21" s="31"/>
      <c r="K21" s="31">
        <f t="shared" si="0"/>
        <v>59746</v>
      </c>
    </row>
    <row r="22" spans="1:11" ht="15" customHeight="1">
      <c r="A22" s="67"/>
      <c r="B22" s="64" t="s">
        <v>76</v>
      </c>
      <c r="C22" s="65">
        <v>23701</v>
      </c>
      <c r="D22" s="31">
        <v>4403</v>
      </c>
      <c r="E22" s="31">
        <v>5301</v>
      </c>
      <c r="F22" s="31"/>
      <c r="G22" s="31"/>
      <c r="H22" s="31"/>
      <c r="I22" s="31"/>
      <c r="J22" s="31"/>
      <c r="K22" s="31">
        <f t="shared" si="0"/>
        <v>33405</v>
      </c>
    </row>
    <row r="23" spans="1:12" ht="15" customHeight="1">
      <c r="A23" s="64"/>
      <c r="B23" s="64" t="s">
        <v>1</v>
      </c>
      <c r="C23" s="31">
        <f aca="true" t="shared" si="1" ref="C23:J23">SUM(C9:C22)</f>
        <v>102357</v>
      </c>
      <c r="D23" s="31">
        <f t="shared" si="1"/>
        <v>19235</v>
      </c>
      <c r="E23" s="31">
        <f t="shared" si="1"/>
        <v>57312</v>
      </c>
      <c r="F23" s="31">
        <f t="shared" si="1"/>
        <v>1</v>
      </c>
      <c r="G23" s="31">
        <f t="shared" si="1"/>
        <v>3580</v>
      </c>
      <c r="H23" s="31">
        <f t="shared" si="1"/>
        <v>3773</v>
      </c>
      <c r="I23" s="31">
        <f t="shared" si="1"/>
        <v>4339</v>
      </c>
      <c r="J23" s="31">
        <f t="shared" si="1"/>
        <v>10036</v>
      </c>
      <c r="K23" s="31">
        <f t="shared" si="0"/>
        <v>200633</v>
      </c>
      <c r="L23" s="248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44"/>
    </row>
    <row r="25" spans="1:1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</sheetData>
  <sheetProtection/>
  <mergeCells count="16">
    <mergeCell ref="K7:K8"/>
    <mergeCell ref="F7:F8"/>
    <mergeCell ref="A3:K3"/>
    <mergeCell ref="A4:K4"/>
    <mergeCell ref="A5:K5"/>
    <mergeCell ref="I6:K6"/>
    <mergeCell ref="A9:A20"/>
    <mergeCell ref="E1:K1"/>
    <mergeCell ref="B7:B8"/>
    <mergeCell ref="C7:C8"/>
    <mergeCell ref="D7:D8"/>
    <mergeCell ref="E7:E8"/>
    <mergeCell ref="G7:G8"/>
    <mergeCell ref="H7:H8"/>
    <mergeCell ref="I7:I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344" t="s">
        <v>229</v>
      </c>
      <c r="E1" s="344"/>
      <c r="F1" s="344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60" t="s">
        <v>121</v>
      </c>
      <c r="B4" s="360"/>
      <c r="C4" s="360"/>
      <c r="D4" s="360"/>
      <c r="E4" s="360"/>
      <c r="F4" s="360"/>
    </row>
    <row r="5" spans="1:6" ht="18" customHeight="1">
      <c r="A5" s="360" t="s">
        <v>171</v>
      </c>
      <c r="B5" s="360"/>
      <c r="C5" s="360"/>
      <c r="D5" s="360"/>
      <c r="E5" s="360"/>
      <c r="F5" s="360"/>
    </row>
    <row r="6" spans="1:6" ht="18" customHeight="1">
      <c r="A6" s="360" t="s">
        <v>55</v>
      </c>
      <c r="B6" s="360"/>
      <c r="C6" s="360"/>
      <c r="D6" s="360"/>
      <c r="E6" s="360"/>
      <c r="F6" s="360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5</v>
      </c>
      <c r="B9" s="342" t="s">
        <v>172</v>
      </c>
      <c r="C9" s="343"/>
      <c r="D9" s="95" t="s">
        <v>10</v>
      </c>
      <c r="E9" s="342" t="s">
        <v>172</v>
      </c>
      <c r="F9" s="343"/>
    </row>
    <row r="10" spans="1:6" ht="18" customHeight="1">
      <c r="A10" s="196" t="s">
        <v>114</v>
      </c>
      <c r="B10" s="197">
        <f>Bevételek!C10</f>
        <v>99257</v>
      </c>
      <c r="C10" s="198"/>
      <c r="D10" s="199" t="s">
        <v>39</v>
      </c>
      <c r="E10" s="200">
        <f>Működési!D10</f>
        <v>31760</v>
      </c>
      <c r="F10" s="198"/>
    </row>
    <row r="11" spans="1:6" ht="18" customHeight="1">
      <c r="A11" s="196" t="s">
        <v>187</v>
      </c>
      <c r="B11" s="201">
        <f>Bevételek!C17</f>
        <v>16613</v>
      </c>
      <c r="C11" s="202"/>
      <c r="D11" s="203" t="s">
        <v>113</v>
      </c>
      <c r="E11" s="201">
        <f>Működési!D21</f>
        <v>5343</v>
      </c>
      <c r="F11" s="202"/>
    </row>
    <row r="12" spans="1:6" ht="18" customHeight="1">
      <c r="A12" s="196" t="s">
        <v>112</v>
      </c>
      <c r="B12" s="201">
        <f>Bevételek!C22</f>
        <v>69447</v>
      </c>
      <c r="C12" s="202"/>
      <c r="D12" s="203" t="s">
        <v>4</v>
      </c>
      <c r="E12" s="201">
        <f>Működési!D26</f>
        <v>48650</v>
      </c>
      <c r="F12" s="202"/>
    </row>
    <row r="13" spans="1:6" ht="18" customHeight="1">
      <c r="A13" s="196" t="s">
        <v>92</v>
      </c>
      <c r="B13" s="201">
        <f>Bevételek!C31</f>
        <v>3792</v>
      </c>
      <c r="C13" s="202"/>
      <c r="D13" s="203" t="s">
        <v>111</v>
      </c>
      <c r="E13" s="201">
        <f>Működési!D45</f>
        <v>1</v>
      </c>
      <c r="F13" s="202"/>
    </row>
    <row r="14" spans="1:6" ht="18" customHeight="1">
      <c r="A14" s="196" t="s">
        <v>96</v>
      </c>
      <c r="B14" s="201">
        <f>Bevételek!C38-'Felhalmozási mérleg'!B10</f>
        <v>614</v>
      </c>
      <c r="C14" s="202"/>
      <c r="D14" s="203" t="s">
        <v>179</v>
      </c>
      <c r="E14" s="201">
        <f>Működési!D47</f>
        <v>3580</v>
      </c>
      <c r="F14" s="202"/>
    </row>
    <row r="15" spans="1:6" ht="18" customHeight="1">
      <c r="A15" s="196"/>
      <c r="B15" s="201"/>
      <c r="C15" s="202"/>
      <c r="D15" s="203" t="s">
        <v>54</v>
      </c>
      <c r="E15" s="201">
        <f>Pénzellátások!C16</f>
        <v>3773</v>
      </c>
      <c r="F15" s="202"/>
    </row>
    <row r="16" spans="1:6" ht="18" customHeight="1">
      <c r="A16" s="196"/>
      <c r="B16" s="201"/>
      <c r="C16" s="202"/>
      <c r="D16" s="203" t="s">
        <v>19</v>
      </c>
      <c r="E16" s="201">
        <f>'Átadott pénzeszközök'!C25</f>
        <v>94135</v>
      </c>
      <c r="F16" s="202"/>
    </row>
    <row r="17" spans="1:6" ht="18" customHeight="1">
      <c r="A17" s="196"/>
      <c r="B17" s="201"/>
      <c r="C17" s="202"/>
      <c r="D17" s="203" t="s">
        <v>60</v>
      </c>
      <c r="E17" s="201">
        <f>Mérleg!E14-'Felhalmozási mérleg'!E19</f>
        <v>2481</v>
      </c>
      <c r="F17" s="202"/>
    </row>
    <row r="18" spans="1:7" ht="18" customHeight="1">
      <c r="A18" s="192" t="s">
        <v>56</v>
      </c>
      <c r="B18" s="193">
        <f>SUM(B10:B17)</f>
        <v>189723</v>
      </c>
      <c r="C18" s="194"/>
      <c r="D18" s="195" t="s">
        <v>57</v>
      </c>
      <c r="E18" s="193">
        <f>SUM(E10:E17)</f>
        <v>189723</v>
      </c>
      <c r="F18" s="194"/>
      <c r="G18" s="101"/>
    </row>
    <row r="19" spans="1:7" ht="18" customHeight="1">
      <c r="A19" s="13"/>
      <c r="B19" s="13"/>
      <c r="C19" s="13"/>
      <c r="D19" s="13"/>
      <c r="E19" s="13"/>
      <c r="F19" s="13"/>
      <c r="G19" s="101"/>
    </row>
    <row r="20" spans="1:7" ht="15.75">
      <c r="A20" s="13"/>
      <c r="B20" s="13"/>
      <c r="C20" s="13"/>
      <c r="D20" s="13"/>
      <c r="E20" s="13"/>
      <c r="F20" s="13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13"/>
      <c r="D22" s="13"/>
      <c r="E22" s="13"/>
      <c r="F22" s="13"/>
      <c r="G22" s="101"/>
    </row>
    <row r="23" spans="1:7" ht="15.75">
      <c r="A23" s="13"/>
      <c r="B23" s="13"/>
      <c r="C23" s="47"/>
      <c r="D23" s="13"/>
      <c r="E23" s="13"/>
      <c r="F23" s="13"/>
      <c r="G23" s="101"/>
    </row>
    <row r="24" spans="1:7" ht="15.75">
      <c r="A24" s="27"/>
      <c r="B24" s="27"/>
      <c r="C24" s="27"/>
      <c r="D24" s="27"/>
      <c r="E24" s="27"/>
      <c r="F24" s="27"/>
      <c r="G24" s="101"/>
    </row>
    <row r="25" spans="1:7" ht="15.75">
      <c r="A25" s="102"/>
      <c r="B25" s="102"/>
      <c r="C25" s="102"/>
      <c r="D25" s="102"/>
      <c r="E25" s="102"/>
      <c r="F25" s="102"/>
      <c r="G25" s="101"/>
    </row>
    <row r="26" spans="1:7" ht="15.75">
      <c r="A26" s="13"/>
      <c r="B26" s="13"/>
      <c r="C26" s="13"/>
      <c r="D26" s="13"/>
      <c r="E26" s="13"/>
      <c r="F26" s="13"/>
      <c r="G26" s="101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344" t="s">
        <v>230</v>
      </c>
      <c r="E1" s="344"/>
      <c r="F1" s="344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60" t="s">
        <v>121</v>
      </c>
      <c r="B4" s="360"/>
      <c r="C4" s="360"/>
      <c r="D4" s="360"/>
      <c r="E4" s="360"/>
      <c r="F4" s="360"/>
    </row>
    <row r="5" spans="1:6" ht="16.5">
      <c r="A5" s="360" t="s">
        <v>171</v>
      </c>
      <c r="B5" s="360"/>
      <c r="C5" s="360"/>
      <c r="D5" s="360"/>
      <c r="E5" s="360"/>
      <c r="F5" s="360"/>
    </row>
    <row r="6" spans="1:6" ht="16.5">
      <c r="A6" s="360" t="s">
        <v>53</v>
      </c>
      <c r="B6" s="360"/>
      <c r="C6" s="360"/>
      <c r="D6" s="360"/>
      <c r="E6" s="360"/>
      <c r="F6" s="360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1" t="s">
        <v>5</v>
      </c>
      <c r="B9" s="372" t="s">
        <v>172</v>
      </c>
      <c r="C9" s="373"/>
      <c r="D9" s="182" t="s">
        <v>10</v>
      </c>
      <c r="E9" s="372" t="s">
        <v>172</v>
      </c>
      <c r="F9" s="373"/>
    </row>
    <row r="10" spans="1:6" ht="15.75">
      <c r="A10" s="196" t="s">
        <v>96</v>
      </c>
      <c r="B10" s="224">
        <f>E10+E12</f>
        <v>10036</v>
      </c>
      <c r="C10" s="202"/>
      <c r="D10" s="258" t="s">
        <v>11</v>
      </c>
      <c r="E10" s="257">
        <f>SUM(E11:E11)</f>
        <v>1647</v>
      </c>
      <c r="F10" s="198"/>
    </row>
    <row r="11" spans="1:6" ht="15.75">
      <c r="A11" s="196" t="s">
        <v>202</v>
      </c>
      <c r="B11" s="224">
        <f>Bevételek!C20</f>
        <v>10738</v>
      </c>
      <c r="C11" s="202"/>
      <c r="D11" s="211" t="s">
        <v>174</v>
      </c>
      <c r="E11" s="221">
        <f>'Fejlesztési kiadások'!C13</f>
        <v>1647</v>
      </c>
      <c r="F11" s="202"/>
    </row>
    <row r="12" spans="1:6" ht="15">
      <c r="A12" s="222"/>
      <c r="B12" s="223"/>
      <c r="C12" s="202"/>
      <c r="D12" s="226" t="s">
        <v>170</v>
      </c>
      <c r="E12" s="242">
        <f>SUM(E13:E18)</f>
        <v>8389</v>
      </c>
      <c r="F12" s="202"/>
    </row>
    <row r="13" spans="1:6" ht="15.75">
      <c r="A13" s="222"/>
      <c r="B13" s="223"/>
      <c r="C13" s="202"/>
      <c r="D13" s="211" t="s">
        <v>177</v>
      </c>
      <c r="E13" s="221">
        <v>1649</v>
      </c>
      <c r="F13" s="202"/>
    </row>
    <row r="14" spans="1:6" ht="15.75">
      <c r="A14" s="196"/>
      <c r="B14" s="224"/>
      <c r="C14" s="202"/>
      <c r="D14" s="211" t="s">
        <v>185</v>
      </c>
      <c r="E14" s="221">
        <v>686</v>
      </c>
      <c r="F14" s="202"/>
    </row>
    <row r="15" spans="1:6" ht="15.75">
      <c r="A15" s="196"/>
      <c r="B15" s="224"/>
      <c r="C15" s="202"/>
      <c r="D15" s="211" t="s">
        <v>186</v>
      </c>
      <c r="E15" s="221">
        <v>924</v>
      </c>
      <c r="F15" s="202"/>
    </row>
    <row r="16" spans="1:6" ht="15.75">
      <c r="A16" s="196"/>
      <c r="B16" s="224"/>
      <c r="C16" s="202"/>
      <c r="D16" s="211" t="s">
        <v>194</v>
      </c>
      <c r="E16" s="221">
        <v>392</v>
      </c>
      <c r="F16" s="202"/>
    </row>
    <row r="17" spans="1:6" ht="15.75">
      <c r="A17" s="196"/>
      <c r="B17" s="224"/>
      <c r="C17" s="202"/>
      <c r="D17" s="211" t="s">
        <v>195</v>
      </c>
      <c r="E17" s="221">
        <v>938</v>
      </c>
      <c r="F17" s="202"/>
    </row>
    <row r="18" spans="1:6" ht="15.75">
      <c r="A18" s="196"/>
      <c r="B18" s="224"/>
      <c r="C18" s="202"/>
      <c r="D18" s="211" t="s">
        <v>196</v>
      </c>
      <c r="E18" s="221">
        <v>3800</v>
      </c>
      <c r="F18" s="202"/>
    </row>
    <row r="19" spans="1:6" ht="15.75">
      <c r="A19" s="196"/>
      <c r="B19" s="224"/>
      <c r="C19" s="202"/>
      <c r="D19" s="259" t="s">
        <v>201</v>
      </c>
      <c r="E19" s="242">
        <f>B11</f>
        <v>10738</v>
      </c>
      <c r="F19" s="202"/>
    </row>
    <row r="20" spans="1:7" ht="16.5">
      <c r="A20" s="192" t="s">
        <v>12</v>
      </c>
      <c r="B20" s="225">
        <f>B10+B11</f>
        <v>20774</v>
      </c>
      <c r="C20" s="194"/>
      <c r="D20" s="195" t="s">
        <v>13</v>
      </c>
      <c r="E20" s="225">
        <f>E10+E12+E19</f>
        <v>20774</v>
      </c>
      <c r="F20" s="194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13"/>
      <c r="D22" s="13"/>
      <c r="E22" s="13"/>
      <c r="F22" s="13"/>
      <c r="G22" s="101"/>
    </row>
    <row r="23" spans="1:7" ht="15.75">
      <c r="A23" s="13"/>
      <c r="B23" s="13"/>
      <c r="C23" s="13"/>
      <c r="D23" s="13"/>
      <c r="E23" s="13"/>
      <c r="F23" s="13"/>
      <c r="G23" s="101"/>
    </row>
    <row r="24" spans="1:7" ht="15.75">
      <c r="A24" s="13"/>
      <c r="B24" s="13"/>
      <c r="C24" s="47"/>
      <c r="D24" s="13"/>
      <c r="E24" s="13"/>
      <c r="F24" s="13"/>
      <c r="G24" s="101"/>
    </row>
    <row r="25" spans="1:7" ht="15.75">
      <c r="A25" s="13"/>
      <c r="B25" s="13"/>
      <c r="C25" s="47"/>
      <c r="D25" s="13"/>
      <c r="E25" s="13"/>
      <c r="F25" s="13"/>
      <c r="G25" s="101"/>
    </row>
    <row r="26" spans="1:7" ht="15.75">
      <c r="A26" s="13"/>
      <c r="B26" s="13"/>
      <c r="C26" s="13"/>
      <c r="D26" s="13"/>
      <c r="E26" s="13"/>
      <c r="F26" s="13"/>
      <c r="G26" s="101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8"/>
      <c r="B28" s="18"/>
      <c r="C28" s="18"/>
      <c r="D28" s="18"/>
      <c r="E28" s="18"/>
      <c r="F28" s="18"/>
    </row>
    <row r="30" spans="1:3" ht="15.75">
      <c r="A30" s="13"/>
      <c r="B30" s="28"/>
      <c r="C30" s="101"/>
    </row>
    <row r="31" spans="1:3" ht="15.75">
      <c r="A31" s="13"/>
      <c r="B31" s="28"/>
      <c r="C31" s="101"/>
    </row>
    <row r="32" spans="1:3" ht="15.75">
      <c r="A32" s="13"/>
      <c r="B32" s="28"/>
      <c r="C32" s="101"/>
    </row>
    <row r="33" spans="1:3" ht="15.75">
      <c r="A33" s="13"/>
      <c r="B33" s="28"/>
      <c r="C33" s="101"/>
    </row>
    <row r="34" spans="1:3" ht="15.75">
      <c r="A34" s="13"/>
      <c r="B34" s="28"/>
      <c r="C34" s="101"/>
    </row>
    <row r="35" spans="1:3" ht="15.75">
      <c r="A35" s="13"/>
      <c r="B35" s="28"/>
      <c r="C35" s="101"/>
    </row>
    <row r="36" spans="1:3" ht="15.75">
      <c r="A36" s="13"/>
      <c r="B36" s="28"/>
      <c r="C36" s="101"/>
    </row>
    <row r="37" spans="1:3" ht="15.75">
      <c r="A37" s="13"/>
      <c r="B37" s="28"/>
      <c r="C37" s="101"/>
    </row>
    <row r="38" spans="1:3" ht="15.75">
      <c r="A38" s="13"/>
      <c r="B38" s="28"/>
      <c r="C38" s="101"/>
    </row>
    <row r="39" spans="1:3" ht="15.75">
      <c r="A39" s="13"/>
      <c r="B39" s="28"/>
      <c r="C39" s="101"/>
    </row>
    <row r="40" spans="1:3" ht="15">
      <c r="A40" s="101"/>
      <c r="B40" s="101"/>
      <c r="C40" s="101"/>
    </row>
    <row r="41" spans="1:3" ht="15">
      <c r="A41" s="101"/>
      <c r="B41" s="101"/>
      <c r="C41" s="101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2020-03-29T09:30:04Z</cp:lastPrinted>
  <dcterms:created xsi:type="dcterms:W3CDTF">1997-01-17T14:02:09Z</dcterms:created>
  <dcterms:modified xsi:type="dcterms:W3CDTF">2020-07-07T13:41:23Z</dcterms:modified>
  <cp:category/>
  <cp:version/>
  <cp:contentType/>
  <cp:contentStatus/>
</cp:coreProperties>
</file>