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1" activeTab="8"/>
  </bookViews>
  <sheets>
    <sheet name="1m Címrend (2)" sheetId="1" state="hidden" r:id="rId1"/>
    <sheet name="2m Pénzm.|3m Hiány" sheetId="2" r:id="rId2"/>
    <sheet name="1.m Bevételek" sheetId="3" r:id="rId3"/>
    <sheet name="2.m Kiadások" sheetId="4" r:id="rId4"/>
    <sheet name="3m Beruh|7m Fejl|8m Lakosság.j." sheetId="5" r:id="rId5"/>
    <sheet name="5. m EU" sheetId="6" state="hidden" r:id="rId6"/>
    <sheet name="12m létsz|13m közf|14m fejl.cél" sheetId="7" state="hidden" r:id="rId7"/>
    <sheet name="15. m stabilitás" sheetId="8" state="hidden" r:id="rId8"/>
    <sheet name="6.m Mérleg" sheetId="9" r:id="rId9"/>
    <sheet name="7.m Közös Hivatal" sheetId="10" r:id="rId10"/>
    <sheet name="8.m Óvoda" sheetId="11" r:id="rId11"/>
    <sheet name="17. m céltart|18. m Többéves" sheetId="12" state="hidden" r:id="rId12"/>
    <sheet name="19. m ütemterv|20. m közv.tám. " sheetId="13" state="hidden" r:id="rId13"/>
  </sheets>
  <definedNames/>
  <calcPr fullCalcOnLoad="1"/>
</workbook>
</file>

<file path=xl/sharedStrings.xml><?xml version="1.0" encoding="utf-8"?>
<sst xmlns="http://schemas.openxmlformats.org/spreadsheetml/2006/main" count="636" uniqueCount="433">
  <si>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</si>
  <si>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</si>
  <si>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</si>
  <si>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</si>
  <si>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</si>
  <si>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</si>
  <si>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</si>
  <si>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</si>
  <si>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</si>
  <si>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</si>
  <si>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</si>
  <si>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</si>
  <si>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</si>
  <si>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</si>
  <si>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</si>
  <si>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</si>
  <si>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</si>
  <si>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</si>
  <si>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</si>
  <si>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</si>
  <si>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</si>
  <si>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</si>
  <si>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</si>
  <si>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</si>
  <si>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</si>
  <si>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</si>
  <si>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</si>
  <si>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</si>
  <si>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</si>
  <si>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</si>
  <si>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</si>
  <si>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</si>
  <si>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</si>
  <si>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</si>
  <si>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</si>
  <si>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</si>
  <si>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</si>
  <si>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</si>
  <si>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</si>
  <si>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</si>
  <si>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</si>
  <si>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</si>
  <si>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</si>
  <si>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</si>
  <si>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</si>
  <si>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</si>
  <si>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</si>
  <si>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</si>
  <si>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</si>
  <si>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</si>
  <si>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</si>
  <si>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</si>
  <si>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</si>
  <si>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</si>
  <si>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</si>
  <si>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</si>
  <si>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</si>
  <si>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</si>
  <si>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</si>
  <si>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</si>
  <si>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</si>
  <si>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</si>
  <si>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</si>
  <si>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</si>
  <si>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</si>
  <si>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</si>
  <si>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</si>
  <si>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</si>
  <si>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</si>
  <si>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</si>
  <si>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</si>
  <si>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</si>
  <si>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</si>
  <si>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</si>
  <si>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</si>
  <si>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</si>
  <si>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</si>
  <si>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</si>
  <si>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</si>
  <si>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</si>
  <si>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</si>
  <si>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</si>
  <si>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</si>
  <si>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</si>
  <si>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</si>
  <si>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</si>
  <si>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</si>
  <si>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</si>
  <si>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</si>
  <si>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</si>
  <si>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</si>
  <si>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</si>
  <si>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</si>
  <si>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</si>
  <si>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</si>
  <si>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</si>
  <si>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</si>
  <si>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</si>
  <si>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</si>
  <si>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</si>
  <si>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</si>
  <si>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</si>
  <si>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</si>
  <si>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</si>
  <si>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</si>
  <si>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</si>
  <si>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</si>
  <si>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</si>
  <si>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</si>
  <si>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</si>
  <si>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</si>
  <si>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</si>
  <si>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</si>
  <si>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</si>
  <si>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</si>
  <si>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</si>
  <si>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</si>
  <si>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</si>
  <si>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</si>
  <si>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</si>
  <si>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</si>
  <si>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</si>
  <si>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</si>
  <si>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</si>
  <si>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</si>
  <si>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</si>
  <si>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</si>
  <si>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</si>
  <si>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</si>
  <si>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</si>
  <si>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</si>
  <si>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</si>
  <si>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</si>
  <si>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</si>
  <si>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</si>
  <si>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</si>
  <si>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</si>
  <si>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</si>
  <si>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</si>
  <si>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</si>
  <si>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</si>
  <si>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</si>
  <si>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</si>
  <si>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</si>
  <si>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</si>
  <si>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</si>
  <si>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</si>
  <si>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</si>
  <si>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</si>
  <si>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</si>
  <si>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</si>
  <si>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</si>
  <si>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</si>
  <si>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</si>
  <si>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</si>
  <si>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</si>
  <si>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</si>
  <si>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</si>
  <si>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</si>
  <si>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</si>
  <si>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</si>
  <si>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</si>
  <si>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</si>
  <si>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</si>
  <si>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</si>
  <si>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</si>
  <si>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</si>
  <si>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</si>
  <si>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</si>
  <si>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</si>
  <si>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</si>
  <si>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</si>
  <si>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</si>
  <si>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</si>
  <si>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</si>
  <si>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</si>
  <si>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</si>
  <si>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</si>
  <si>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</si>
  <si>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</si>
  <si>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</si>
  <si>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</si>
  <si>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</si>
  <si>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</si>
  <si>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</si>
  <si>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</si>
  <si>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</si>
  <si>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</si>
  <si>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</si>
  <si>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</si>
  <si>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</si>
  <si>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</si>
  <si>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</si>
  <si>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</si>
  <si>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</si>
  <si>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</si>
  <si>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</si>
  <si>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</si>
  <si>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</si>
  <si>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</si>
  <si>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</si>
  <si>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</si>
  <si>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</si>
  <si>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</si>
  <si>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</si>
  <si>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mód.</t>
  </si>
  <si>
    <t>Felújítási kiadások összesen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</si>
  <si>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</si>
  <si>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</si>
  <si>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</si>
  <si>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</si>
  <si>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</si>
  <si>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</si>
  <si>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</si>
  <si>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</si>
  <si>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</si>
  <si>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</si>
  <si>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</si>
  <si>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</si>
  <si>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</si>
  <si>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</si>
  <si>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</si>
  <si>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</si>
  <si>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</si>
  <si>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</si>
  <si>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</si>
  <si>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</si>
  <si>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</si>
  <si>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</si>
  <si>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</si>
  <si>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</si>
  <si>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</si>
  <si>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</si>
  <si>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</si>
  <si>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</si>
  <si>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</si>
  <si>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</si>
  <si>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</si>
  <si>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</si>
  <si>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</si>
  <si>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</si>
  <si>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</si>
  <si>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</si>
  <si>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</si>
  <si>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</si>
  <si>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</si>
  <si>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</si>
  <si>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</si>
  <si>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</si>
  <si>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</si>
  <si>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</si>
  <si>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</si>
  <si>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</si>
  <si>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</si>
  <si>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</si>
  <si>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</si>
  <si>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</si>
  <si>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</si>
  <si>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</si>
  <si>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</si>
  <si>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</si>
  <si>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</si>
  <si>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</si>
  <si>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</si>
  <si>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</si>
  <si>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</si>
  <si>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</si>
  <si>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</si>
  <si>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</si>
  <si>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</si>
  <si>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</si>
  <si>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</si>
  <si>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</si>
  <si>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</si>
  <si>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</si>
  <si>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</si>
  <si>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</si>
  <si>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</si>
  <si>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</si>
  <si>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</si>
  <si>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</si>
  <si>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</si>
  <si>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</si>
  <si>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</si>
  <si>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</si>
  <si>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</si>
  <si>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</si>
  <si>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</si>
  <si>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</si>
  <si>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</si>
  <si>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</si>
  <si>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</si>
  <si>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</si>
  <si>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</si>
  <si>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</si>
  <si>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</si>
  <si>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</si>
  <si>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</si>
  <si>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</si>
  <si>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</si>
  <si>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</si>
  <si>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</si>
  <si>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</si>
  <si>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</si>
  <si>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</si>
  <si>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</si>
  <si>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</si>
  <si>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</si>
  <si>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</si>
  <si>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</si>
  <si>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</si>
  <si>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</si>
  <si>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</si>
  <si>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</si>
  <si>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</si>
  <si>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</si>
  <si>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</si>
  <si>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</si>
  <si>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</si>
  <si>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</si>
  <si>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</si>
  <si>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</si>
  <si>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</si>
  <si>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</si>
  <si>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</si>
  <si>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</si>
  <si>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</si>
  <si>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</si>
  <si>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</si>
  <si>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</si>
  <si>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</si>
  <si>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</si>
  <si>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</si>
  <si>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</si>
  <si>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</si>
  <si>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</si>
  <si>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</si>
  <si>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</si>
  <si>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</si>
  <si>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</si>
  <si>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</si>
  <si>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</si>
  <si>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</si>
  <si>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</si>
  <si>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</si>
  <si>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</si>
  <si>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</si>
  <si>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</si>
  <si>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</si>
  <si>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</si>
  <si>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</si>
  <si>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</si>
  <si>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</si>
  <si>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</si>
  <si>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</si>
  <si>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</si>
  <si>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</si>
  <si>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</si>
  <si>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</si>
  <si>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</si>
  <si>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</si>
  <si>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</si>
  <si>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</si>
  <si>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</si>
  <si>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</si>
  <si>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</si>
  <si>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1.5</t>
  </si>
  <si>
    <t>1.6</t>
  </si>
  <si>
    <t>1.7</t>
  </si>
  <si>
    <t>1.8</t>
  </si>
  <si>
    <t>1.9</t>
  </si>
  <si>
    <t>1.10</t>
  </si>
  <si>
    <t>1.11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</si>
  <si>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</si>
  <si>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</si>
  <si>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</si>
  <si>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</si>
  <si>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</si>
  <si>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</si>
  <si>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</si>
  <si>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</si>
  <si>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</si>
  <si>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</si>
  <si>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</si>
  <si>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</si>
  <si>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</si>
  <si>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</si>
  <si>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Felhalmozási kiadások</t>
  </si>
  <si>
    <t>Felújítási kiadások</t>
  </si>
  <si>
    <t>Rászoruló gyermekek szünidei étkeztetése</t>
  </si>
  <si>
    <t xml:space="preserve"> Ft</t>
  </si>
  <si>
    <t>Ft</t>
  </si>
  <si>
    <t>non-profit szervezetnek</t>
  </si>
  <si>
    <t xml:space="preserve"> Ft-ban</t>
  </si>
  <si>
    <t>Fejezeti pénzeszközátvétel fejlesztésre</t>
  </si>
  <si>
    <t>Települési önkormányzatok szociális feladatainak tám.</t>
  </si>
  <si>
    <t>Polgármesteri illetmény támogatása</t>
  </si>
  <si>
    <t>Képtár</t>
  </si>
  <si>
    <t>Működőképesség megőrzését szolg,kieg.tám</t>
  </si>
  <si>
    <t>2018. utáni kiadás</t>
  </si>
  <si>
    <t>Költégvetési bevételek</t>
  </si>
  <si>
    <t>Önkorm.hivatal működésének tám.</t>
  </si>
  <si>
    <t>TOP pályázat</t>
  </si>
  <si>
    <t>EFOP pályázat</t>
  </si>
  <si>
    <t>2019. évi eredeti ei.</t>
  </si>
  <si>
    <t>2019. évi módosított  I.</t>
  </si>
  <si>
    <t>2019. év előtti támogatás</t>
  </si>
  <si>
    <t>2019. évi támogatás</t>
  </si>
  <si>
    <t>2019. évi utáni támogatás</t>
  </si>
  <si>
    <t>2019. év előtti kiadás</t>
  </si>
  <si>
    <t>2019. évi kiadás</t>
  </si>
  <si>
    <t>2019. évi eredeti</t>
  </si>
  <si>
    <t>TOP Szomszédolás a Kapos Völgyében</t>
  </si>
  <si>
    <t xml:space="preserve">EFOP </t>
  </si>
  <si>
    <t>EFOP,TOP Szomszédolás a Kapos Völgyében</t>
  </si>
  <si>
    <t>2019. évre megállapított közfoglalkoztatási létszám:fő (átlag 10,3fő)</t>
  </si>
  <si>
    <t>Pályázati támogatás</t>
  </si>
  <si>
    <t>11. sz. melléklet
az 1/2019. (II.18.) önkormányzati rendelethez
Gölle Községi Önkormányzat 2019. évi közfoglalkoztatási létszám-előirányzata</t>
  </si>
  <si>
    <t>18.sz.melléklet az 1/2019.(II.18.)Önkormányzati rendelethez
Gölle Község Önkormányzat többéves kihatással járó feladatainak előirányzatai éves bontásban és összesítve</t>
  </si>
  <si>
    <t>20. számú melléklet 
az 1/2019. (II.18.) önkormányzati rendelethez
Gölle Község Önkormányzat 2019. évi közvetett támogatások</t>
  </si>
  <si>
    <t>12. sz. melléklet
az 1/2018 (II.18.) önkormányzati rendelethez
Gölle Községi Önkormányzat 2019. évi 
adósságot keletkeztető ügylet megkötését igénylő fejlesztési célok</t>
  </si>
  <si>
    <t>egyéb működési bevételek</t>
  </si>
  <si>
    <t>Ingatlan felújítás</t>
  </si>
  <si>
    <t>2019.december 31-ei pénzmaradvány összege:</t>
  </si>
  <si>
    <t>Gép beszerzés</t>
  </si>
  <si>
    <t>Finanszírozási kiadás</t>
  </si>
  <si>
    <t xml:space="preserve">Működési célú pénzeszközátvétel fejezettől </t>
  </si>
  <si>
    <t>Fejlesztési célú bevétel</t>
  </si>
  <si>
    <t>2019. évi teljesítés</t>
  </si>
  <si>
    <t>2.sz.melléklet  a 3/2020.(VII.13.) önkormányzati rendelethez
Gölle Községi Önkormányzat 2019.évi költségvetésének pénzmaradvány kimutatása</t>
  </si>
  <si>
    <t>teljesítés</t>
  </si>
  <si>
    <t>2019. évi</t>
  </si>
  <si>
    <t>6.sz.melléklet az 3/2020. (VII.13.) önkormányzati rendelethez
Gölle Önkormányzat 2019. évi felújítási kiadásai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</si>
</sst>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;[Red]#,##0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double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double"/>
      <top style="thin"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60" applyFont="1" applyBorder="1" applyAlignment="1">
      <alignment horizontal="center" vertical="center"/>
    </xf>
    <xf numFmtId="0" fontId="5" fillId="0" borderId="0" xfId="60" applyAlignment="1">
      <alignment vertical="top"/>
    </xf>
    <xf numFmtId="0" fontId="5" fillId="0" borderId="17" xfId="60" applyBorder="1" applyAlignment="1">
      <alignment vertical="top"/>
    </xf>
    <xf numFmtId="0" fontId="5" fillId="0" borderId="15" xfId="60" applyBorder="1" applyAlignment="1">
      <alignment horizontal="center" vertical="center"/>
    </xf>
    <xf numFmtId="0" fontId="5" fillId="0" borderId="17" xfId="60" applyBorder="1" applyAlignment="1">
      <alignment horizontal="center" vertical="center"/>
    </xf>
    <xf numFmtId="0" fontId="4" fillId="0" borderId="15" xfId="6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8" applyFont="1" applyBorder="1" applyAlignment="1">
      <alignment horizontal="center"/>
      <protection/>
    </xf>
    <xf numFmtId="0" fontId="18" fillId="0" borderId="0" xfId="58" applyFont="1">
      <alignment/>
      <protection/>
    </xf>
    <xf numFmtId="0" fontId="18" fillId="0" borderId="42" xfId="58" applyFont="1" applyBorder="1">
      <alignment/>
      <protection/>
    </xf>
    <xf numFmtId="0" fontId="17" fillId="0" borderId="42" xfId="58" applyFont="1" applyBorder="1" applyAlignment="1">
      <alignment horizontal="center"/>
      <protection/>
    </xf>
    <xf numFmtId="0" fontId="18" fillId="0" borderId="44" xfId="58" applyFont="1" applyBorder="1">
      <alignment/>
      <protection/>
    </xf>
    <xf numFmtId="3" fontId="18" fillId="0" borderId="45" xfId="58" applyNumberFormat="1" applyFont="1" applyBorder="1" applyAlignment="1">
      <alignment horizontal="center" vertical="center" wrapText="1"/>
      <protection/>
    </xf>
    <xf numFmtId="3" fontId="18" fillId="0" borderId="46" xfId="58" applyNumberFormat="1" applyFont="1" applyBorder="1" applyAlignment="1">
      <alignment horizontal="center" vertical="center" wrapText="1"/>
      <protection/>
    </xf>
    <xf numFmtId="3" fontId="18" fillId="0" borderId="47" xfId="58" applyNumberFormat="1" applyFont="1" applyBorder="1" applyAlignment="1">
      <alignment horizontal="center" vertical="center" wrapText="1"/>
      <protection/>
    </xf>
    <xf numFmtId="3" fontId="18" fillId="0" borderId="48" xfId="58" applyNumberFormat="1" applyFont="1" applyBorder="1" applyAlignment="1">
      <alignment horizontal="center" vertical="center" wrapText="1"/>
      <protection/>
    </xf>
    <xf numFmtId="0" fontId="17" fillId="0" borderId="44" xfId="58" applyFont="1" applyBorder="1" applyAlignment="1">
      <alignment horizontal="center"/>
      <protection/>
    </xf>
    <xf numFmtId="0" fontId="18" fillId="0" borderId="42" xfId="58" applyFont="1" applyBorder="1" applyAlignment="1">
      <alignment wrapText="1"/>
      <protection/>
    </xf>
    <xf numFmtId="3" fontId="18" fillId="0" borderId="49" xfId="58" applyNumberFormat="1" applyFont="1" applyBorder="1" applyAlignment="1">
      <alignment wrapText="1"/>
      <protection/>
    </xf>
    <xf numFmtId="3" fontId="18" fillId="0" borderId="22" xfId="58" applyNumberFormat="1" applyFont="1" applyBorder="1">
      <alignment/>
      <protection/>
    </xf>
    <xf numFmtId="3" fontId="18" fillId="0" borderId="50" xfId="58" applyNumberFormat="1" applyFont="1" applyBorder="1">
      <alignment/>
      <protection/>
    </xf>
    <xf numFmtId="3" fontId="18" fillId="0" borderId="51" xfId="58" applyNumberFormat="1" applyFont="1" applyBorder="1">
      <alignment/>
      <protection/>
    </xf>
    <xf numFmtId="3" fontId="18" fillId="0" borderId="52" xfId="58" applyNumberFormat="1" applyFont="1" applyBorder="1">
      <alignment/>
      <protection/>
    </xf>
    <xf numFmtId="3" fontId="18" fillId="0" borderId="53" xfId="58" applyNumberFormat="1" applyFont="1" applyBorder="1">
      <alignment/>
      <protection/>
    </xf>
    <xf numFmtId="3" fontId="18" fillId="0" borderId="54" xfId="58" applyNumberFormat="1" applyFont="1" applyBorder="1">
      <alignment/>
      <protection/>
    </xf>
    <xf numFmtId="3" fontId="18" fillId="0" borderId="55" xfId="58" applyNumberFormat="1" applyFont="1" applyBorder="1">
      <alignment/>
      <protection/>
    </xf>
    <xf numFmtId="3" fontId="18" fillId="0" borderId="0" xfId="58" applyNumberFormat="1" applyFont="1">
      <alignment/>
      <protection/>
    </xf>
    <xf numFmtId="0" fontId="18" fillId="0" borderId="56" xfId="58" applyFont="1" applyBorder="1" applyAlignment="1">
      <alignment wrapText="1"/>
      <protection/>
    </xf>
    <xf numFmtId="3" fontId="18" fillId="0" borderId="57" xfId="58" applyNumberFormat="1" applyFont="1" applyBorder="1" applyAlignment="1">
      <alignment wrapText="1"/>
      <protection/>
    </xf>
    <xf numFmtId="3" fontId="18" fillId="0" borderId="58" xfId="58" applyNumberFormat="1" applyFont="1" applyBorder="1">
      <alignment/>
      <protection/>
    </xf>
    <xf numFmtId="3" fontId="18" fillId="0" borderId="59" xfId="58" applyNumberFormat="1" applyFont="1" applyBorder="1">
      <alignment/>
      <protection/>
    </xf>
    <xf numFmtId="3" fontId="18" fillId="0" borderId="60" xfId="58" applyNumberFormat="1" applyFont="1" applyBorder="1">
      <alignment/>
      <protection/>
    </xf>
    <xf numFmtId="3" fontId="18" fillId="0" borderId="61" xfId="58" applyNumberFormat="1" applyFont="1" applyBorder="1">
      <alignment/>
      <protection/>
    </xf>
    <xf numFmtId="3" fontId="18" fillId="0" borderId="62" xfId="58" applyNumberFormat="1" applyFont="1" applyBorder="1">
      <alignment/>
      <protection/>
    </xf>
    <xf numFmtId="3" fontId="18" fillId="0" borderId="63" xfId="58" applyNumberFormat="1" applyFont="1" applyBorder="1">
      <alignment/>
      <protection/>
    </xf>
    <xf numFmtId="3" fontId="18" fillId="0" borderId="64" xfId="58" applyNumberFormat="1" applyFont="1" applyBorder="1">
      <alignment/>
      <protection/>
    </xf>
    <xf numFmtId="3" fontId="18" fillId="0" borderId="65" xfId="58" applyNumberFormat="1" applyFont="1" applyBorder="1">
      <alignment/>
      <protection/>
    </xf>
    <xf numFmtId="0" fontId="18" fillId="0" borderId="56" xfId="58" applyFont="1" applyBorder="1">
      <alignment/>
      <protection/>
    </xf>
    <xf numFmtId="3" fontId="18" fillId="0" borderId="66" xfId="58" applyNumberFormat="1" applyFont="1" applyBorder="1">
      <alignment/>
      <protection/>
    </xf>
    <xf numFmtId="0" fontId="18" fillId="0" borderId="43" xfId="58" applyFont="1" applyBorder="1" applyAlignment="1">
      <alignment wrapText="1"/>
      <protection/>
    </xf>
    <xf numFmtId="3" fontId="18" fillId="0" borderId="25" xfId="58" applyNumberFormat="1" applyFont="1" applyBorder="1" applyAlignment="1">
      <alignment wrapText="1"/>
      <protection/>
    </xf>
    <xf numFmtId="3" fontId="18" fillId="0" borderId="26" xfId="58" applyNumberFormat="1" applyFont="1" applyBorder="1">
      <alignment/>
      <protection/>
    </xf>
    <xf numFmtId="3" fontId="18" fillId="0" borderId="67" xfId="58" applyNumberFormat="1" applyFont="1" applyBorder="1">
      <alignment/>
      <protection/>
    </xf>
    <xf numFmtId="3" fontId="18" fillId="0" borderId="68" xfId="58" applyNumberFormat="1" applyFont="1" applyBorder="1">
      <alignment/>
      <protection/>
    </xf>
    <xf numFmtId="3" fontId="18" fillId="0" borderId="69" xfId="58" applyNumberFormat="1" applyFont="1" applyBorder="1">
      <alignment/>
      <protection/>
    </xf>
    <xf numFmtId="3" fontId="18" fillId="0" borderId="70" xfId="58" applyNumberFormat="1" applyFont="1" applyBorder="1">
      <alignment/>
      <protection/>
    </xf>
    <xf numFmtId="3" fontId="18" fillId="0" borderId="71" xfId="58" applyNumberFormat="1" applyFont="1" applyBorder="1">
      <alignment/>
      <protection/>
    </xf>
    <xf numFmtId="3" fontId="18" fillId="0" borderId="72" xfId="58" applyNumberFormat="1" applyFont="1" applyBorder="1">
      <alignment/>
      <protection/>
    </xf>
    <xf numFmtId="3" fontId="18" fillId="0" borderId="10" xfId="58" applyNumberFormat="1" applyFont="1" applyBorder="1">
      <alignment/>
      <protection/>
    </xf>
    <xf numFmtId="0" fontId="18" fillId="0" borderId="43" xfId="58" applyFont="1" applyBorder="1">
      <alignment/>
      <protection/>
    </xf>
    <xf numFmtId="0" fontId="5" fillId="0" borderId="0" xfId="61">
      <alignment/>
      <protection/>
    </xf>
    <xf numFmtId="0" fontId="4" fillId="0" borderId="0" xfId="61" applyFont="1">
      <alignment/>
      <protection/>
    </xf>
    <xf numFmtId="0" fontId="4" fillId="0" borderId="11" xfId="61" applyFont="1" applyBorder="1">
      <alignment/>
      <protection/>
    </xf>
    <xf numFmtId="0" fontId="5" fillId="0" borderId="12" xfId="61" applyBorder="1">
      <alignment/>
      <protection/>
    </xf>
    <xf numFmtId="0" fontId="5" fillId="0" borderId="73" xfId="61" applyBorder="1">
      <alignment/>
      <protection/>
    </xf>
    <xf numFmtId="0" fontId="5" fillId="0" borderId="74" xfId="61" applyBorder="1">
      <alignment/>
      <protection/>
    </xf>
    <xf numFmtId="0" fontId="4" fillId="0" borderId="11" xfId="61" applyFont="1" applyBorder="1" applyAlignment="1">
      <alignment horizontal="right"/>
      <protection/>
    </xf>
    <xf numFmtId="0" fontId="4" fillId="0" borderId="75" xfId="61" applyFont="1" applyBorder="1">
      <alignment/>
      <protection/>
    </xf>
    <xf numFmtId="0" fontId="5" fillId="0" borderId="44" xfId="61" applyBorder="1" applyAlignment="1">
      <alignment horizontal="justify" wrapText="1"/>
      <protection/>
    </xf>
    <xf numFmtId="0" fontId="5" fillId="0" borderId="41" xfId="61" applyBorder="1" applyAlignment="1">
      <alignment horizontal="justify"/>
      <protection/>
    </xf>
    <xf numFmtId="0" fontId="5" fillId="0" borderId="76" xfId="61" applyBorder="1" applyAlignment="1">
      <alignment horizontal="justify"/>
      <protection/>
    </xf>
    <xf numFmtId="0" fontId="5" fillId="0" borderId="77" xfId="61" applyBorder="1">
      <alignment/>
      <protection/>
    </xf>
    <xf numFmtId="0" fontId="4" fillId="0" borderId="11" xfId="61" applyFont="1" applyBorder="1" applyAlignment="1">
      <alignment horizontal="justify"/>
      <protection/>
    </xf>
    <xf numFmtId="0" fontId="4" fillId="0" borderId="78" xfId="61" applyFont="1" applyBorder="1">
      <alignment/>
      <protection/>
    </xf>
    <xf numFmtId="0" fontId="4" fillId="0" borderId="29" xfId="61" applyFont="1" applyBorder="1">
      <alignment/>
      <protection/>
    </xf>
    <xf numFmtId="0" fontId="4" fillId="0" borderId="30" xfId="61" applyFont="1" applyBorder="1">
      <alignment/>
      <protection/>
    </xf>
    <xf numFmtId="0" fontId="5" fillId="0" borderId="44" xfId="61" applyBorder="1">
      <alignment/>
      <protection/>
    </xf>
    <xf numFmtId="0" fontId="5" fillId="0" borderId="48" xfId="61" applyBorder="1">
      <alignment/>
      <protection/>
    </xf>
    <xf numFmtId="0" fontId="5" fillId="0" borderId="15" xfId="61" applyBorder="1">
      <alignment/>
      <protection/>
    </xf>
    <xf numFmtId="0" fontId="5" fillId="0" borderId="36" xfId="61" applyBorder="1">
      <alignment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75" xfId="61" applyFont="1" applyBorder="1" applyAlignment="1">
      <alignment horizontal="right"/>
      <protection/>
    </xf>
    <xf numFmtId="0" fontId="5" fillId="0" borderId="19" xfId="61" applyBorder="1">
      <alignment/>
      <protection/>
    </xf>
    <xf numFmtId="0" fontId="5" fillId="0" borderId="31" xfId="61" applyBorder="1">
      <alignment/>
      <protection/>
    </xf>
    <xf numFmtId="0" fontId="5" fillId="0" borderId="0" xfId="57">
      <alignment/>
      <protection/>
    </xf>
    <xf numFmtId="0" fontId="4" fillId="0" borderId="17" xfId="57" applyFont="1" applyBorder="1" applyAlignment="1">
      <alignment horizontal="center"/>
      <protection/>
    </xf>
    <xf numFmtId="0" fontId="5" fillId="0" borderId="17" xfId="57" applyBorder="1" applyAlignment="1">
      <alignment horizontal="center"/>
      <protection/>
    </xf>
    <xf numFmtId="0" fontId="5" fillId="0" borderId="17" xfId="57" applyBorder="1">
      <alignment/>
      <protection/>
    </xf>
    <xf numFmtId="0" fontId="4" fillId="0" borderId="17" xfId="57" applyFont="1" applyBorder="1">
      <alignment/>
      <protection/>
    </xf>
    <xf numFmtId="0" fontId="4" fillId="0" borderId="0" xfId="57" applyFont="1">
      <alignment/>
      <protection/>
    </xf>
    <xf numFmtId="0" fontId="5" fillId="0" borderId="50" xfId="57" applyBorder="1">
      <alignment/>
      <protection/>
    </xf>
    <xf numFmtId="0" fontId="5" fillId="0" borderId="50" xfId="57" applyFont="1" applyBorder="1">
      <alignment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19" xfId="63" applyBorder="1">
      <alignment/>
      <protection/>
    </xf>
    <xf numFmtId="0" fontId="5" fillId="0" borderId="17" xfId="63" applyBorder="1">
      <alignment/>
      <protection/>
    </xf>
    <xf numFmtId="0" fontId="5" fillId="0" borderId="31" xfId="63" applyBorder="1">
      <alignment/>
      <protection/>
    </xf>
    <xf numFmtId="0" fontId="4" fillId="0" borderId="19" xfId="63" applyFont="1" applyBorder="1">
      <alignment/>
      <protection/>
    </xf>
    <xf numFmtId="0" fontId="4" fillId="0" borderId="17" xfId="63" applyFont="1" applyBorder="1" applyAlignment="1">
      <alignment horizontal="center"/>
      <protection/>
    </xf>
    <xf numFmtId="0" fontId="5" fillId="0" borderId="19" xfId="63" applyBorder="1" applyAlignment="1">
      <alignment wrapText="1"/>
      <protection/>
    </xf>
    <xf numFmtId="0" fontId="5" fillId="0" borderId="37" xfId="63" applyBorder="1">
      <alignment/>
      <protection/>
    </xf>
    <xf numFmtId="0" fontId="5" fillId="0" borderId="32" xfId="63" applyBorder="1">
      <alignment/>
      <protection/>
    </xf>
    <xf numFmtId="0" fontId="5" fillId="0" borderId="33" xfId="63" applyBorder="1">
      <alignment/>
      <protection/>
    </xf>
    <xf numFmtId="0" fontId="4" fillId="0" borderId="81" xfId="61" applyFont="1" applyBorder="1">
      <alignment/>
      <protection/>
    </xf>
    <xf numFmtId="3" fontId="5" fillId="0" borderId="82" xfId="61" applyNumberFormat="1" applyBorder="1">
      <alignment/>
      <protection/>
    </xf>
    <xf numFmtId="3" fontId="5" fillId="0" borderId="17" xfId="61" applyNumberFormat="1" applyBorder="1">
      <alignment/>
      <protection/>
    </xf>
    <xf numFmtId="3" fontId="5" fillId="0" borderId="31" xfId="61" applyNumberFormat="1" applyBorder="1">
      <alignment/>
      <protection/>
    </xf>
    <xf numFmtId="3" fontId="5" fillId="0" borderId="83" xfId="61" applyNumberFormat="1" applyBorder="1">
      <alignment/>
      <protection/>
    </xf>
    <xf numFmtId="3" fontId="5" fillId="0" borderId="32" xfId="61" applyNumberFormat="1" applyBorder="1">
      <alignment/>
      <protection/>
    </xf>
    <xf numFmtId="3" fontId="5" fillId="0" borderId="33" xfId="61" applyNumberFormat="1" applyBorder="1">
      <alignment/>
      <protection/>
    </xf>
    <xf numFmtId="3" fontId="5" fillId="0" borderId="78" xfId="61" applyNumberFormat="1" applyBorder="1">
      <alignment/>
      <protection/>
    </xf>
    <xf numFmtId="3" fontId="5" fillId="0" borderId="29" xfId="61" applyNumberFormat="1" applyBorder="1">
      <alignment/>
      <protection/>
    </xf>
    <xf numFmtId="3" fontId="5" fillId="0" borderId="30" xfId="61" applyNumberFormat="1" applyBorder="1">
      <alignment/>
      <protection/>
    </xf>
    <xf numFmtId="3" fontId="5" fillId="0" borderId="73" xfId="61" applyNumberFormat="1" applyBorder="1">
      <alignment/>
      <protection/>
    </xf>
    <xf numFmtId="3" fontId="5" fillId="0" borderId="74" xfId="61" applyNumberFormat="1" applyBorder="1">
      <alignment/>
      <protection/>
    </xf>
    <xf numFmtId="3" fontId="5" fillId="0" borderId="77" xfId="61" applyNumberFormat="1" applyBorder="1">
      <alignment/>
      <protection/>
    </xf>
    <xf numFmtId="3" fontId="5" fillId="0" borderId="75" xfId="61" applyNumberFormat="1" applyBorder="1">
      <alignment/>
      <protection/>
    </xf>
    <xf numFmtId="0" fontId="4" fillId="0" borderId="37" xfId="61" applyFont="1" applyBorder="1">
      <alignment/>
      <protection/>
    </xf>
    <xf numFmtId="0" fontId="4" fillId="0" borderId="33" xfId="61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8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7" applyFont="1" applyBorder="1">
      <alignment/>
      <protection/>
    </xf>
    <xf numFmtId="0" fontId="0" fillId="0" borderId="19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Border="1" applyAlignment="1">
      <alignment/>
    </xf>
    <xf numFmtId="3" fontId="2" fillId="0" borderId="33" xfId="0" applyNumberFormat="1" applyFont="1" applyBorder="1" applyAlignment="1">
      <alignment/>
    </xf>
    <xf numFmtId="0" fontId="5" fillId="0" borderId="27" xfId="6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Border="1" applyAlignment="1">
      <alignment vertical="center"/>
    </xf>
    <xf numFmtId="0" fontId="0" fillId="0" borderId="2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89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7" applyBorder="1" applyAlignment="1">
      <alignment shrinkToFit="1"/>
      <protection/>
    </xf>
    <xf numFmtId="0" fontId="4" fillId="0" borderId="17" xfId="57" applyFont="1" applyBorder="1" applyAlignment="1">
      <alignment shrinkToFit="1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3" fontId="5" fillId="33" borderId="81" xfId="0" applyNumberFormat="1" applyFont="1" applyFill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/>
    </xf>
    <xf numFmtId="3" fontId="5" fillId="0" borderId="90" xfId="0" applyNumberFormat="1" applyFont="1" applyBorder="1" applyAlignment="1">
      <alignment horizontal="right"/>
    </xf>
    <xf numFmtId="3" fontId="5" fillId="0" borderId="90" xfId="0" applyNumberFormat="1" applyFont="1" applyBorder="1" applyAlignment="1">
      <alignment/>
    </xf>
    <xf numFmtId="3" fontId="5" fillId="0" borderId="88" xfId="0" applyNumberFormat="1" applyFont="1" applyBorder="1" applyAlignment="1">
      <alignment horizontal="right"/>
    </xf>
    <xf numFmtId="3" fontId="5" fillId="33" borderId="81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88" xfId="0" applyNumberFormat="1" applyFont="1" applyBorder="1" applyAlignment="1">
      <alignment horizontal="right"/>
    </xf>
    <xf numFmtId="3" fontId="5" fillId="0" borderId="91" xfId="0" applyNumberFormat="1" applyFont="1" applyBorder="1" applyAlignment="1">
      <alignment/>
    </xf>
    <xf numFmtId="3" fontId="4" fillId="33" borderId="8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3" fontId="5" fillId="33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/>
    </xf>
    <xf numFmtId="3" fontId="5" fillId="0" borderId="5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35" borderId="0" xfId="0" applyFill="1" applyBorder="1" applyAlignment="1">
      <alignment/>
    </xf>
    <xf numFmtId="3" fontId="5" fillId="33" borderId="88" xfId="0" applyNumberFormat="1" applyFont="1" applyFill="1" applyBorder="1" applyAlignment="1">
      <alignment horizontal="right"/>
    </xf>
    <xf numFmtId="3" fontId="5" fillId="0" borderId="45" xfId="0" applyNumberFormat="1" applyFont="1" applyBorder="1" applyAlignment="1">
      <alignment horizontal="right" vertical="center"/>
    </xf>
    <xf numFmtId="3" fontId="7" fillId="33" borderId="90" xfId="0" applyNumberFormat="1" applyFont="1" applyFill="1" applyBorder="1" applyAlignment="1">
      <alignment horizontal="right" vertical="center"/>
    </xf>
    <xf numFmtId="3" fontId="7" fillId="0" borderId="88" xfId="0" applyNumberFormat="1" applyFont="1" applyBorder="1" applyAlignment="1">
      <alignment horizontal="right" vertical="center"/>
    </xf>
    <xf numFmtId="3" fontId="5" fillId="33" borderId="9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 vertical="center"/>
    </xf>
    <xf numFmtId="0" fontId="2" fillId="0" borderId="81" xfId="0" applyFont="1" applyBorder="1" applyAlignment="1">
      <alignment horizontal="center" vertical="center" wrapText="1"/>
    </xf>
    <xf numFmtId="3" fontId="7" fillId="33" borderId="90" xfId="0" applyNumberFormat="1" applyFont="1" applyFill="1" applyBorder="1" applyAlignment="1">
      <alignment horizontal="right"/>
    </xf>
    <xf numFmtId="3" fontId="7" fillId="33" borderId="88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4" fillId="0" borderId="90" xfId="6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4" fillId="0" borderId="20" xfId="60" applyFont="1" applyBorder="1" applyAlignment="1">
      <alignment horizontal="center" vertical="center"/>
    </xf>
    <xf numFmtId="0" fontId="4" fillId="0" borderId="22" xfId="60" applyFont="1" applyBorder="1" applyAlignment="1">
      <alignment horizontal="center" vertical="center"/>
    </xf>
    <xf numFmtId="0" fontId="4" fillId="0" borderId="15" xfId="60" applyFont="1" applyBorder="1" applyAlignment="1">
      <alignment horizontal="center" vertical="center"/>
    </xf>
    <xf numFmtId="0" fontId="10" fillId="0" borderId="22" xfId="6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1" fillId="0" borderId="20" xfId="60" applyFont="1" applyBorder="1" applyAlignment="1">
      <alignment horizontal="center" vertical="center"/>
    </xf>
    <xf numFmtId="0" fontId="7" fillId="0" borderId="17" xfId="60" applyFont="1" applyBorder="1" applyAlignment="1">
      <alignment vertical="top"/>
    </xf>
    <xf numFmtId="0" fontId="5" fillId="0" borderId="20" xfId="60" applyBorder="1" applyAlignment="1">
      <alignment horizontal="center" vertical="center"/>
    </xf>
    <xf numFmtId="0" fontId="5" fillId="0" borderId="22" xfId="60" applyBorder="1" applyAlignment="1">
      <alignment horizontal="center" vertical="center"/>
    </xf>
    <xf numFmtId="0" fontId="5" fillId="0" borderId="15" xfId="6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0" xfId="60" applyBorder="1" applyAlignment="1">
      <alignment horizontal="left" vertical="center"/>
    </xf>
    <xf numFmtId="0" fontId="5" fillId="0" borderId="22" xfId="60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60" applyFont="1" applyBorder="1" applyAlignment="1">
      <alignment horizontal="center" vertical="center" wrapText="1"/>
    </xf>
    <xf numFmtId="0" fontId="4" fillId="0" borderId="20" xfId="60" applyFont="1" applyBorder="1" applyAlignment="1">
      <alignment vertical="top"/>
    </xf>
    <xf numFmtId="0" fontId="4" fillId="0" borderId="15" xfId="60" applyFont="1" applyBorder="1" applyAlignment="1">
      <alignment vertical="top"/>
    </xf>
    <xf numFmtId="0" fontId="0" fillId="0" borderId="15" xfId="0" applyBorder="1" applyAlignment="1">
      <alignment/>
    </xf>
    <xf numFmtId="0" fontId="5" fillId="0" borderId="20" xfId="60" applyBorder="1" applyAlignment="1">
      <alignment vertical="top"/>
    </xf>
    <xf numFmtId="0" fontId="5" fillId="0" borderId="15" xfId="60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92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" fillId="34" borderId="9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2" fillId="34" borderId="94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3" fontId="17" fillId="0" borderId="0" xfId="58" applyNumberFormat="1" applyFont="1" applyAlignment="1">
      <alignment horizontal="center" vertical="center" wrapText="1"/>
      <protection/>
    </xf>
    <xf numFmtId="3" fontId="17" fillId="0" borderId="79" xfId="58" applyNumberFormat="1" applyFont="1" applyBorder="1" applyAlignment="1">
      <alignment horizontal="center" vertical="center" wrapText="1"/>
      <protection/>
    </xf>
    <xf numFmtId="3" fontId="17" fillId="0" borderId="22" xfId="58" applyNumberFormat="1" applyFont="1" applyBorder="1" applyAlignment="1">
      <alignment horizontal="center" vertical="center" wrapText="1"/>
      <protection/>
    </xf>
    <xf numFmtId="3" fontId="17" fillId="0" borderId="15" xfId="58" applyNumberFormat="1" applyFont="1" applyBorder="1" applyAlignment="1">
      <alignment horizontal="center" vertical="center" wrapText="1"/>
      <protection/>
    </xf>
    <xf numFmtId="3" fontId="17" fillId="0" borderId="54" xfId="58" applyNumberFormat="1" applyFont="1" applyBorder="1" applyAlignment="1">
      <alignment horizontal="center" vertical="center" wrapText="1"/>
      <protection/>
    </xf>
    <xf numFmtId="3" fontId="17" fillId="0" borderId="95" xfId="58" applyNumberFormat="1" applyFont="1" applyBorder="1" applyAlignment="1">
      <alignment horizontal="center" vertical="center" wrapText="1"/>
      <protection/>
    </xf>
    <xf numFmtId="3" fontId="17" fillId="0" borderId="96" xfId="58" applyNumberFormat="1" applyFont="1" applyBorder="1" applyAlignment="1">
      <alignment horizontal="center"/>
      <protection/>
    </xf>
    <xf numFmtId="3" fontId="17" fillId="0" borderId="97" xfId="58" applyNumberFormat="1" applyFont="1" applyBorder="1" applyAlignment="1">
      <alignment horizontal="center"/>
      <protection/>
    </xf>
    <xf numFmtId="3" fontId="17" fillId="0" borderId="98" xfId="58" applyNumberFormat="1" applyFont="1" applyBorder="1" applyAlignment="1">
      <alignment horizontal="center"/>
      <protection/>
    </xf>
    <xf numFmtId="3" fontId="18" fillId="0" borderId="28" xfId="58" applyNumberFormat="1" applyFont="1" applyBorder="1" applyAlignment="1">
      <alignment horizontal="center" vertical="center" wrapText="1"/>
      <protection/>
    </xf>
    <xf numFmtId="3" fontId="18" fillId="0" borderId="27" xfId="58" applyNumberFormat="1" applyFont="1" applyBorder="1" applyAlignment="1">
      <alignment horizontal="center" vertical="center" wrapText="1"/>
      <protection/>
    </xf>
    <xf numFmtId="3" fontId="17" fillId="0" borderId="20" xfId="58" applyNumberFormat="1" applyFont="1" applyBorder="1" applyAlignment="1">
      <alignment horizontal="center" vertical="center" wrapText="1"/>
      <protection/>
    </xf>
    <xf numFmtId="3" fontId="17" fillId="0" borderId="90" xfId="58" applyNumberFormat="1" applyFont="1" applyBorder="1" applyAlignment="1">
      <alignment horizontal="center" vertical="center"/>
      <protection/>
    </xf>
    <xf numFmtId="3" fontId="17" fillId="0" borderId="40" xfId="58" applyNumberFormat="1" applyFont="1" applyBorder="1" applyAlignment="1">
      <alignment horizontal="center" vertical="center"/>
      <protection/>
    </xf>
    <xf numFmtId="3" fontId="17" fillId="0" borderId="82" xfId="58" applyNumberFormat="1" applyFont="1" applyBorder="1" applyAlignment="1">
      <alignment horizontal="center" vertical="center"/>
      <protection/>
    </xf>
    <xf numFmtId="3" fontId="17" fillId="0" borderId="99" xfId="58" applyNumberFormat="1" applyFont="1" applyBorder="1" applyAlignment="1">
      <alignment horizontal="center" vertical="center" wrapText="1"/>
      <protection/>
    </xf>
    <xf numFmtId="3" fontId="17" fillId="0" borderId="55" xfId="58" applyNumberFormat="1" applyFont="1" applyBorder="1" applyAlignment="1">
      <alignment horizontal="center" vertical="center" wrapText="1"/>
      <protection/>
    </xf>
    <xf numFmtId="3" fontId="17" fillId="0" borderId="73" xfId="58" applyNumberFormat="1" applyFont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8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100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102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61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justify" wrapText="1"/>
    </xf>
    <xf numFmtId="0" fontId="19" fillId="34" borderId="96" xfId="63" applyFont="1" applyFill="1" applyBorder="1" applyAlignment="1">
      <alignment horizontal="center" vertical="center"/>
      <protection/>
    </xf>
    <xf numFmtId="0" fontId="13" fillId="34" borderId="97" xfId="0" applyFont="1" applyFill="1" applyBorder="1" applyAlignment="1">
      <alignment horizontal="center" vertical="center"/>
    </xf>
    <xf numFmtId="0" fontId="13" fillId="34" borderId="98" xfId="0" applyFont="1" applyFill="1" applyBorder="1" applyAlignment="1">
      <alignment horizontal="center" vertical="center"/>
    </xf>
    <xf numFmtId="0" fontId="5" fillId="0" borderId="0" xfId="61" applyAlignment="1">
      <alignment horizontal="center" vertical="center" wrapText="1"/>
      <protection/>
    </xf>
    <xf numFmtId="0" fontId="5" fillId="0" borderId="0" xfId="61" applyAlignment="1">
      <alignment horizontal="center" vertical="center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7" applyAlignment="1">
      <alignment horizontal="center" vertical="center" wrapText="1"/>
      <protection/>
    </xf>
    <xf numFmtId="0" fontId="5" fillId="0" borderId="0" xfId="57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17" xfId="57" applyBorder="1" applyAlignment="1">
      <alignment horizontal="center"/>
      <protection/>
    </xf>
    <xf numFmtId="0" fontId="5" fillId="0" borderId="90" xfId="57" applyBorder="1" applyAlignment="1">
      <alignment horizontal="center"/>
      <protection/>
    </xf>
    <xf numFmtId="0" fontId="5" fillId="0" borderId="40" xfId="57" applyBorder="1" applyAlignment="1">
      <alignment horizontal="center"/>
      <protection/>
    </xf>
    <xf numFmtId="0" fontId="5" fillId="0" borderId="82" xfId="57" applyBorder="1" applyAlignment="1">
      <alignment horizontal="center"/>
      <protection/>
    </xf>
    <xf numFmtId="0" fontId="5" fillId="0" borderId="23" xfId="61" applyBorder="1">
      <alignment/>
      <protection/>
    </xf>
    <xf numFmtId="0" fontId="5" fillId="0" borderId="24" xfId="61" applyBorder="1">
      <alignment/>
      <protection/>
    </xf>
    <xf numFmtId="0" fontId="5" fillId="0" borderId="35" xfId="61" applyBorder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al 2" xfId="57"/>
    <cellStyle name="Normál 2" xfId="58"/>
    <cellStyle name="Normál 2 2" xfId="59"/>
    <cellStyle name="Normál 3" xfId="60"/>
    <cellStyle name="Normál 4" xfId="61"/>
    <cellStyle name="Normál 8" xfId="62"/>
    <cellStyle name="Normál_Büssü 2008.évi gördülő-ütemterv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B1">
      <selection activeCell="E1" sqref="E1:E16384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52" t="s">
        <v>126</v>
      </c>
      <c r="B3" s="353"/>
      <c r="C3" s="64" t="s">
        <v>127</v>
      </c>
      <c r="D3" s="64" t="s">
        <v>128</v>
      </c>
      <c r="E3" s="64" t="s">
        <v>129</v>
      </c>
      <c r="F3" s="64" t="s">
        <v>130</v>
      </c>
    </row>
    <row r="4" spans="1:6" ht="12.75">
      <c r="A4" s="354" t="s">
        <v>181</v>
      </c>
      <c r="B4" s="357" t="s">
        <v>131</v>
      </c>
      <c r="C4" s="359" t="s">
        <v>132</v>
      </c>
      <c r="D4" s="360" t="s">
        <v>133</v>
      </c>
      <c r="E4" s="360"/>
      <c r="F4" s="360"/>
    </row>
    <row r="5" spans="1:6" ht="12.75">
      <c r="A5" s="355"/>
      <c r="B5" s="358"/>
      <c r="C5" s="358"/>
      <c r="D5" s="354" t="s">
        <v>134</v>
      </c>
      <c r="E5" s="361" t="s">
        <v>135</v>
      </c>
      <c r="F5" s="66" t="s">
        <v>136</v>
      </c>
    </row>
    <row r="6" spans="1:6" ht="12.75">
      <c r="A6" s="355"/>
      <c r="B6" s="358"/>
      <c r="C6" s="358"/>
      <c r="D6" s="355"/>
      <c r="E6" s="362"/>
      <c r="F6" s="66" t="s">
        <v>137</v>
      </c>
    </row>
    <row r="7" spans="1:6" ht="12.75">
      <c r="A7" s="355"/>
      <c r="B7" s="358"/>
      <c r="C7" s="358"/>
      <c r="D7" s="355"/>
      <c r="E7" s="362"/>
      <c r="F7" s="66" t="s">
        <v>138</v>
      </c>
    </row>
    <row r="8" spans="1:6" ht="12.75">
      <c r="A8" s="355"/>
      <c r="B8" s="358"/>
      <c r="C8" s="358"/>
      <c r="D8" s="355"/>
      <c r="E8" s="363"/>
      <c r="F8" s="66" t="s">
        <v>139</v>
      </c>
    </row>
    <row r="9" spans="1:6" ht="12.75">
      <c r="A9" s="355"/>
      <c r="B9" s="358"/>
      <c r="C9" s="358"/>
      <c r="D9" s="355"/>
      <c r="E9" s="361" t="s">
        <v>140</v>
      </c>
      <c r="F9" s="66" t="s">
        <v>141</v>
      </c>
    </row>
    <row r="10" spans="1:6" ht="12.75">
      <c r="A10" s="355"/>
      <c r="B10" s="358"/>
      <c r="C10" s="358"/>
      <c r="D10" s="355"/>
      <c r="E10" s="363"/>
      <c r="F10" s="66" t="s">
        <v>142</v>
      </c>
    </row>
    <row r="11" spans="1:6" ht="12.75">
      <c r="A11" s="355"/>
      <c r="B11" s="358"/>
      <c r="C11" s="358"/>
      <c r="D11" s="355"/>
      <c r="E11" s="68" t="s">
        <v>143</v>
      </c>
      <c r="F11" s="66"/>
    </row>
    <row r="12" spans="1:6" ht="12.75">
      <c r="A12" s="355"/>
      <c r="B12" s="358"/>
      <c r="C12" s="358"/>
      <c r="D12" s="356"/>
      <c r="E12" s="68" t="s">
        <v>144</v>
      </c>
      <c r="F12" s="66"/>
    </row>
    <row r="13" spans="1:6" ht="12.75">
      <c r="A13" s="355"/>
      <c r="B13" s="358"/>
      <c r="C13" s="358"/>
      <c r="D13" s="354" t="s">
        <v>145</v>
      </c>
      <c r="E13" s="361" t="s">
        <v>135</v>
      </c>
      <c r="F13" s="66" t="s">
        <v>136</v>
      </c>
    </row>
    <row r="14" spans="1:6" ht="12.75">
      <c r="A14" s="355"/>
      <c r="B14" s="358"/>
      <c r="C14" s="358"/>
      <c r="D14" s="355"/>
      <c r="E14" s="362"/>
      <c r="F14" s="66" t="s">
        <v>137</v>
      </c>
    </row>
    <row r="15" spans="1:6" ht="12.75">
      <c r="A15" s="355"/>
      <c r="B15" s="358"/>
      <c r="C15" s="358"/>
      <c r="D15" s="364"/>
      <c r="E15" s="365"/>
      <c r="F15" s="66" t="s">
        <v>138</v>
      </c>
    </row>
    <row r="16" spans="1:6" ht="12.75">
      <c r="A16" s="355"/>
      <c r="B16" s="358"/>
      <c r="C16" s="358"/>
      <c r="D16" s="354" t="s">
        <v>146</v>
      </c>
      <c r="E16" s="361" t="s">
        <v>135</v>
      </c>
      <c r="F16" s="66" t="s">
        <v>136</v>
      </c>
    </row>
    <row r="17" spans="1:6" ht="12.75">
      <c r="A17" s="355"/>
      <c r="B17" s="358"/>
      <c r="C17" s="358"/>
      <c r="D17" s="355"/>
      <c r="E17" s="362"/>
      <c r="F17" s="66" t="s">
        <v>137</v>
      </c>
    </row>
    <row r="18" spans="1:6" ht="12.75">
      <c r="A18" s="355"/>
      <c r="B18" s="358"/>
      <c r="C18" s="358"/>
      <c r="D18" s="364"/>
      <c r="E18" s="365"/>
      <c r="F18" s="66" t="s">
        <v>138</v>
      </c>
    </row>
    <row r="19" spans="1:6" ht="12.75">
      <c r="A19" s="355"/>
      <c r="B19" s="358"/>
      <c r="C19" s="358"/>
      <c r="D19" s="366" t="s">
        <v>147</v>
      </c>
      <c r="E19" s="71" t="s">
        <v>135</v>
      </c>
      <c r="F19" s="66" t="s">
        <v>138</v>
      </c>
    </row>
    <row r="20" spans="1:6" ht="12.75">
      <c r="A20" s="355"/>
      <c r="B20" s="358"/>
      <c r="C20" s="358"/>
      <c r="D20" s="367"/>
      <c r="E20" s="361" t="s">
        <v>140</v>
      </c>
      <c r="F20" s="66" t="s">
        <v>141</v>
      </c>
    </row>
    <row r="21" spans="1:6" ht="12.75">
      <c r="A21" s="355"/>
      <c r="B21" s="358"/>
      <c r="C21" s="358"/>
      <c r="D21" s="364"/>
      <c r="E21" s="363"/>
      <c r="F21" s="66" t="s">
        <v>142</v>
      </c>
    </row>
    <row r="22" spans="1:6" ht="12.75">
      <c r="A22" s="355"/>
      <c r="B22" s="358"/>
      <c r="C22" s="358"/>
      <c r="D22" s="70" t="s">
        <v>148</v>
      </c>
      <c r="E22" s="67" t="s">
        <v>135</v>
      </c>
      <c r="F22" s="66" t="s">
        <v>149</v>
      </c>
    </row>
    <row r="23" spans="1:6" ht="12.75">
      <c r="A23" s="355"/>
      <c r="B23" s="358"/>
      <c r="C23" s="358"/>
      <c r="D23" s="70" t="s">
        <v>150</v>
      </c>
      <c r="E23" s="67" t="s">
        <v>135</v>
      </c>
      <c r="F23" s="66" t="s">
        <v>138</v>
      </c>
    </row>
    <row r="24" spans="1:6" ht="12.75">
      <c r="A24" s="355"/>
      <c r="B24" s="358"/>
      <c r="C24" s="358"/>
      <c r="D24" s="70" t="s">
        <v>151</v>
      </c>
      <c r="E24" s="67" t="s">
        <v>135</v>
      </c>
      <c r="F24" s="66" t="s">
        <v>138</v>
      </c>
    </row>
    <row r="25" spans="1:6" ht="12.75">
      <c r="A25" s="355"/>
      <c r="B25" s="358"/>
      <c r="C25" s="358"/>
      <c r="D25" s="69" t="s">
        <v>152</v>
      </c>
      <c r="E25" s="68" t="s">
        <v>135</v>
      </c>
      <c r="F25" s="66" t="s">
        <v>138</v>
      </c>
    </row>
    <row r="26" spans="1:6" ht="12.75">
      <c r="A26" s="355"/>
      <c r="B26" s="358"/>
      <c r="C26" s="358"/>
      <c r="D26" s="360" t="s">
        <v>153</v>
      </c>
      <c r="E26" s="360"/>
      <c r="F26" s="360"/>
    </row>
    <row r="27" spans="1:6" ht="12.75">
      <c r="A27" s="355"/>
      <c r="B27" s="358"/>
      <c r="C27" s="358"/>
      <c r="D27" s="354" t="s">
        <v>154</v>
      </c>
      <c r="E27" s="361" t="s">
        <v>135</v>
      </c>
      <c r="F27" s="66" t="s">
        <v>136</v>
      </c>
    </row>
    <row r="28" spans="1:6" ht="12.75">
      <c r="A28" s="355"/>
      <c r="B28" s="358"/>
      <c r="C28" s="358"/>
      <c r="D28" s="355"/>
      <c r="E28" s="362"/>
      <c r="F28" s="66" t="s">
        <v>137</v>
      </c>
    </row>
    <row r="29" spans="1:6" ht="12.75">
      <c r="A29" s="355"/>
      <c r="B29" s="358"/>
      <c r="C29" s="358"/>
      <c r="D29" s="356"/>
      <c r="E29" s="363"/>
      <c r="F29" s="66" t="s">
        <v>138</v>
      </c>
    </row>
    <row r="30" spans="1:6" ht="12.75">
      <c r="A30" s="355"/>
      <c r="B30" s="358"/>
      <c r="C30" s="358"/>
      <c r="D30" s="354" t="s">
        <v>155</v>
      </c>
      <c r="E30" s="361" t="s">
        <v>135</v>
      </c>
      <c r="F30" s="66" t="s">
        <v>136</v>
      </c>
    </row>
    <row r="31" spans="1:6" ht="12.75">
      <c r="A31" s="355"/>
      <c r="B31" s="358"/>
      <c r="C31" s="358"/>
      <c r="D31" s="356"/>
      <c r="E31" s="363"/>
      <c r="F31" s="66" t="s">
        <v>138</v>
      </c>
    </row>
    <row r="32" spans="1:6" ht="12.75">
      <c r="A32" s="356"/>
      <c r="B32" s="358"/>
      <c r="C32" s="358"/>
      <c r="D32" s="64" t="s">
        <v>156</v>
      </c>
      <c r="E32" s="68" t="s">
        <v>135</v>
      </c>
      <c r="F32" s="66" t="s">
        <v>138</v>
      </c>
    </row>
    <row r="33" spans="1:6" ht="12.75">
      <c r="A33" s="354" t="s">
        <v>309</v>
      </c>
      <c r="B33" s="370" t="s">
        <v>336</v>
      </c>
      <c r="C33" s="372"/>
      <c r="D33" s="354" t="s">
        <v>337</v>
      </c>
      <c r="E33" s="361" t="s">
        <v>135</v>
      </c>
      <c r="F33" s="368" t="s">
        <v>138</v>
      </c>
    </row>
    <row r="34" spans="1:6" ht="30" customHeight="1">
      <c r="A34" s="356"/>
      <c r="B34" s="371" t="s">
        <v>311</v>
      </c>
      <c r="C34" s="373"/>
      <c r="D34" s="355"/>
      <c r="E34" s="362"/>
      <c r="F34" s="369"/>
    </row>
    <row r="35" spans="1:6" ht="12.75">
      <c r="A35" s="354" t="s">
        <v>312</v>
      </c>
      <c r="B35" s="370" t="s">
        <v>335</v>
      </c>
      <c r="C35" s="372"/>
      <c r="D35" s="354" t="s">
        <v>310</v>
      </c>
      <c r="E35" s="361" t="s">
        <v>135</v>
      </c>
      <c r="F35" s="368" t="s">
        <v>138</v>
      </c>
    </row>
    <row r="36" spans="1:6" ht="12.75">
      <c r="A36" s="356"/>
      <c r="B36" s="371"/>
      <c r="C36" s="373"/>
      <c r="D36" s="355"/>
      <c r="E36" s="362"/>
      <c r="F36" s="369"/>
    </row>
    <row r="37" spans="1:6" ht="12.75">
      <c r="A37" s="354" t="s">
        <v>313</v>
      </c>
      <c r="B37" s="366" t="s">
        <v>314</v>
      </c>
      <c r="C37" s="372"/>
      <c r="D37" s="354" t="s">
        <v>310</v>
      </c>
      <c r="E37" s="361" t="s">
        <v>135</v>
      </c>
      <c r="F37" s="66" t="s">
        <v>136</v>
      </c>
    </row>
    <row r="38" spans="1:6" ht="12.75">
      <c r="A38" s="355"/>
      <c r="B38" s="367"/>
      <c r="C38" s="373"/>
      <c r="D38" s="355"/>
      <c r="E38" s="362"/>
      <c r="F38" s="66" t="s">
        <v>137</v>
      </c>
    </row>
    <row r="39" spans="1:6" ht="12.75">
      <c r="A39" s="356"/>
      <c r="B39" s="367"/>
      <c r="C39" s="380"/>
      <c r="D39" s="364"/>
      <c r="E39" s="365"/>
      <c r="F39" s="66" t="s">
        <v>138</v>
      </c>
    </row>
    <row r="40" spans="1:6" ht="12.75">
      <c r="A40" s="354" t="s">
        <v>315</v>
      </c>
      <c r="B40" s="374" t="s">
        <v>141</v>
      </c>
      <c r="D40" s="375" t="s">
        <v>397</v>
      </c>
      <c r="E40" s="361" t="s">
        <v>140</v>
      </c>
      <c r="F40" s="66" t="s">
        <v>157</v>
      </c>
    </row>
    <row r="41" spans="1:6" ht="12.75">
      <c r="A41" s="356"/>
      <c r="B41" s="358"/>
      <c r="D41" s="376"/>
      <c r="E41" s="363"/>
      <c r="F41" s="66"/>
    </row>
    <row r="42" spans="1:6" ht="12.75">
      <c r="A42" s="354" t="s">
        <v>316</v>
      </c>
      <c r="B42" s="374" t="s">
        <v>158</v>
      </c>
      <c r="C42" s="378"/>
      <c r="D42" s="354" t="s">
        <v>414</v>
      </c>
      <c r="E42" s="361" t="s">
        <v>140</v>
      </c>
      <c r="F42" s="66" t="s">
        <v>159</v>
      </c>
    </row>
    <row r="43" spans="1:6" ht="12.75">
      <c r="A43" s="356"/>
      <c r="B43" s="377"/>
      <c r="C43" s="379"/>
      <c r="D43" s="356"/>
      <c r="E43" s="363"/>
      <c r="F43" s="66"/>
    </row>
  </sheetData>
  <sheetProtection/>
  <mergeCells count="45"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  <mergeCell ref="A40:A41"/>
    <mergeCell ref="B40:B41"/>
    <mergeCell ref="D40:D41"/>
    <mergeCell ref="E40:E41"/>
    <mergeCell ref="F33:F34"/>
    <mergeCell ref="A35:A36"/>
    <mergeCell ref="B35:B36"/>
    <mergeCell ref="C35:C36"/>
    <mergeCell ref="D35:D36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D16:D18"/>
    <mergeCell ref="E16:E18"/>
    <mergeCell ref="D19:D21"/>
    <mergeCell ref="E20:E21"/>
    <mergeCell ref="D26:F26"/>
    <mergeCell ref="D27:D29"/>
    <mergeCell ref="E27:E29"/>
    <mergeCell ref="A3:B3"/>
    <mergeCell ref="A4:A32"/>
    <mergeCell ref="B4:B32"/>
    <mergeCell ref="C4:C32"/>
    <mergeCell ref="D4:F4"/>
    <mergeCell ref="D5:D12"/>
    <mergeCell ref="E5:E8"/>
    <mergeCell ref="E9:E10"/>
    <mergeCell ref="D13:D15"/>
    <mergeCell ref="E13:E1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>
    <oddHeader>&amp;C  1. sz. melléklet 
az 1/2019 (II.18.) önkormányzati rendelethez
Gölle Községi Önkormányzat 2019.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B8" sqref="B8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80" t="s">
        <v>236</v>
      </c>
      <c r="B3" s="480"/>
      <c r="C3" s="85"/>
      <c r="D3" s="480" t="s">
        <v>237</v>
      </c>
      <c r="E3" s="480"/>
    </row>
    <row r="4" spans="1:5" ht="19.5" customHeight="1" thickBot="1">
      <c r="A4" s="116" t="s">
        <v>238</v>
      </c>
      <c r="B4" s="180" t="s">
        <v>390</v>
      </c>
      <c r="C4" s="181"/>
      <c r="D4" s="182" t="s">
        <v>104</v>
      </c>
      <c r="E4" s="180" t="s">
        <v>390</v>
      </c>
    </row>
    <row r="5" spans="1:5" ht="19.5" customHeight="1">
      <c r="A5" s="183" t="s">
        <v>328</v>
      </c>
      <c r="B5" s="184"/>
      <c r="C5" s="181"/>
      <c r="D5" s="189" t="s">
        <v>242</v>
      </c>
      <c r="E5" s="190">
        <v>35430471</v>
      </c>
    </row>
    <row r="6" spans="1:5" ht="19.5" customHeight="1">
      <c r="A6" s="187" t="s">
        <v>329</v>
      </c>
      <c r="B6" s="188"/>
      <c r="C6" s="181"/>
      <c r="D6" s="189" t="s">
        <v>137</v>
      </c>
      <c r="E6" s="190">
        <v>6736267</v>
      </c>
    </row>
    <row r="7" spans="1:5" ht="19.5" customHeight="1">
      <c r="A7" s="187" t="s">
        <v>330</v>
      </c>
      <c r="B7" s="188">
        <v>4766544</v>
      </c>
      <c r="C7" s="181"/>
      <c r="D7" s="189" t="s">
        <v>138</v>
      </c>
      <c r="E7" s="190">
        <v>4583352</v>
      </c>
    </row>
    <row r="8" spans="1:5" ht="19.5" customHeight="1">
      <c r="A8" s="187" t="s">
        <v>350</v>
      </c>
      <c r="B8" s="188">
        <v>42029372</v>
      </c>
      <c r="C8" s="181"/>
      <c r="D8" s="189"/>
      <c r="E8" s="190"/>
    </row>
    <row r="9" spans="1:5" ht="19.5" customHeight="1">
      <c r="A9" s="187" t="s">
        <v>331</v>
      </c>
      <c r="B9" s="188">
        <v>0</v>
      </c>
      <c r="C9" s="181"/>
      <c r="D9" s="189"/>
      <c r="E9" s="190"/>
    </row>
    <row r="10" spans="1:5" ht="19.5" customHeight="1">
      <c r="A10" s="187" t="s">
        <v>332</v>
      </c>
      <c r="B10" s="188">
        <v>1951863</v>
      </c>
      <c r="C10" s="181"/>
      <c r="D10" s="189"/>
      <c r="E10" s="190"/>
    </row>
    <row r="11" spans="1:5" ht="19.5" customHeight="1" thickBot="1">
      <c r="A11" s="191" t="s">
        <v>249</v>
      </c>
      <c r="B11" s="192">
        <f>SUM(B5:B10)</f>
        <v>48747779</v>
      </c>
      <c r="C11" s="181"/>
      <c r="D11" s="191" t="s">
        <v>250</v>
      </c>
      <c r="E11" s="193">
        <f>SUM(E5:E10)</f>
        <v>46750090</v>
      </c>
    </row>
    <row r="12" ht="19.5" customHeight="1">
      <c r="C12" s="181"/>
    </row>
    <row r="13" ht="19.5" customHeight="1">
      <c r="C13" s="181"/>
    </row>
    <row r="14" spans="1:5" ht="19.5" customHeight="1" thickBot="1">
      <c r="A14" s="194"/>
      <c r="B14" s="195"/>
      <c r="C14" s="181"/>
      <c r="D14" s="194"/>
      <c r="E14" s="195"/>
    </row>
    <row r="15" spans="1:5" ht="19.5" customHeight="1" thickBot="1">
      <c r="A15" s="116" t="s">
        <v>251</v>
      </c>
      <c r="B15" s="180" t="s">
        <v>390</v>
      </c>
      <c r="C15" s="181"/>
      <c r="D15" s="182" t="s">
        <v>252</v>
      </c>
      <c r="E15" s="180" t="s">
        <v>390</v>
      </c>
    </row>
    <row r="16" spans="1:5" ht="19.5" customHeight="1">
      <c r="A16" s="189" t="s">
        <v>333</v>
      </c>
      <c r="B16" s="190"/>
      <c r="C16" s="181"/>
      <c r="D16" s="189" t="s">
        <v>387</v>
      </c>
      <c r="E16" s="190"/>
    </row>
    <row r="17" spans="1:5" ht="19.5" customHeight="1">
      <c r="A17" s="189" t="s">
        <v>254</v>
      </c>
      <c r="B17" s="190"/>
      <c r="C17" s="181"/>
      <c r="D17" s="189" t="s">
        <v>124</v>
      </c>
      <c r="E17" s="190">
        <v>0</v>
      </c>
    </row>
    <row r="18" spans="1:5" ht="19.5" customHeight="1" thickBot="1">
      <c r="A18" s="191" t="s">
        <v>255</v>
      </c>
      <c r="B18" s="192">
        <f>SUM(B16:B17)</f>
        <v>0</v>
      </c>
      <c r="C18" s="181"/>
      <c r="D18" s="191" t="s">
        <v>256</v>
      </c>
      <c r="E18" s="192">
        <f>SUM(E16:E17)</f>
        <v>0</v>
      </c>
    </row>
    <row r="19" spans="1:5" ht="16.5" customHeight="1">
      <c r="A19" s="196"/>
      <c r="B19" s="197"/>
      <c r="C19" s="85"/>
      <c r="D19" s="196"/>
      <c r="E19" s="197"/>
    </row>
    <row r="20" spans="1:5" ht="16.5" customHeight="1">
      <c r="A20" s="85" t="s">
        <v>257</v>
      </c>
      <c r="B20" s="198">
        <f>SUM(B11,B18)</f>
        <v>48747779</v>
      </c>
      <c r="C20" s="85"/>
      <c r="D20" s="85" t="s">
        <v>258</v>
      </c>
      <c r="E20" s="198">
        <f>SUM(E11,E18)</f>
        <v>46750090</v>
      </c>
    </row>
    <row r="21" spans="2:5" ht="16.5" customHeight="1">
      <c r="B21" s="199"/>
      <c r="C21" s="85"/>
      <c r="E21" s="199"/>
    </row>
    <row r="22" spans="2:5" ht="16.5" customHeight="1">
      <c r="B22" s="199"/>
      <c r="C22" s="85"/>
      <c r="E22" s="199"/>
    </row>
    <row r="23" spans="1:5" ht="16.5" customHeight="1">
      <c r="A23" s="481"/>
      <c r="B23" s="481"/>
      <c r="C23" s="481"/>
      <c r="D23" s="481"/>
      <c r="E23" s="481"/>
    </row>
    <row r="24" spans="1:5" ht="16.5" customHeight="1">
      <c r="A24" s="481"/>
      <c r="B24" s="481"/>
      <c r="C24" s="481"/>
      <c r="D24" s="481"/>
      <c r="E24" s="481"/>
    </row>
    <row r="25" spans="1:5" ht="16.5" customHeight="1">
      <c r="A25" s="481"/>
      <c r="B25" s="481"/>
      <c r="C25" s="481"/>
      <c r="D25" s="481"/>
      <c r="E25" s="481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&amp;C8.sz. melléklet 
az 3/2020. (VII.13.) önkormányzati rendelethez
Göllei Közös Önkormányzati Hivatal 2019. évi költségvetése teljesítése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80" t="s">
        <v>236</v>
      </c>
      <c r="B3" s="480"/>
      <c r="C3" s="85"/>
      <c r="D3" s="480" t="s">
        <v>237</v>
      </c>
      <c r="E3" s="480"/>
    </row>
    <row r="4" spans="1:5" ht="19.5" customHeight="1" thickBot="1">
      <c r="A4" s="116" t="s">
        <v>238</v>
      </c>
      <c r="B4" s="180" t="s">
        <v>390</v>
      </c>
      <c r="C4" s="181"/>
      <c r="D4" s="182" t="s">
        <v>104</v>
      </c>
      <c r="E4" s="180" t="s">
        <v>390</v>
      </c>
    </row>
    <row r="5" spans="1:5" ht="19.5" customHeight="1">
      <c r="A5" s="262" t="s">
        <v>334</v>
      </c>
      <c r="B5" s="263">
        <v>13732482</v>
      </c>
      <c r="C5" s="181"/>
      <c r="D5" s="266" t="s">
        <v>242</v>
      </c>
      <c r="E5" s="241">
        <v>15744892</v>
      </c>
    </row>
    <row r="6" spans="1:5" ht="19.5" customHeight="1">
      <c r="A6" s="262" t="s">
        <v>351</v>
      </c>
      <c r="B6" s="263">
        <v>11986667</v>
      </c>
      <c r="C6" s="181"/>
      <c r="D6" s="266" t="s">
        <v>137</v>
      </c>
      <c r="E6" s="241">
        <v>2882085</v>
      </c>
    </row>
    <row r="7" spans="1:5" ht="19.5" customHeight="1">
      <c r="A7" s="262" t="s">
        <v>352</v>
      </c>
      <c r="B7" s="263">
        <v>1655800</v>
      </c>
      <c r="C7" s="181"/>
      <c r="D7" s="266" t="s">
        <v>138</v>
      </c>
      <c r="E7" s="241">
        <v>18065939</v>
      </c>
    </row>
    <row r="8" spans="1:5" ht="19.5" customHeight="1">
      <c r="A8" s="262" t="s">
        <v>359</v>
      </c>
      <c r="B8" s="263">
        <v>5415407</v>
      </c>
      <c r="C8" s="181"/>
      <c r="D8" s="266"/>
      <c r="E8" s="241"/>
    </row>
    <row r="9" spans="1:5" ht="19.5" customHeight="1">
      <c r="A9" s="262" t="s">
        <v>361</v>
      </c>
      <c r="B9" s="263">
        <v>2337000</v>
      </c>
      <c r="C9" s="181"/>
      <c r="D9" s="266"/>
      <c r="E9" s="241"/>
    </row>
    <row r="10" spans="1:5" ht="19.5" customHeight="1">
      <c r="A10" s="262" t="s">
        <v>332</v>
      </c>
      <c r="B10" s="263">
        <v>6310394</v>
      </c>
      <c r="C10" s="181"/>
      <c r="D10" s="266"/>
      <c r="E10" s="241"/>
    </row>
    <row r="11" spans="1:5" ht="19.5" customHeight="1">
      <c r="A11" s="269" t="s">
        <v>374</v>
      </c>
      <c r="B11" s="274">
        <v>1000000</v>
      </c>
      <c r="C11" s="181"/>
      <c r="D11" s="275"/>
      <c r="E11" s="276"/>
    </row>
    <row r="12" spans="1:5" ht="19.5" customHeight="1" thickBot="1">
      <c r="A12" s="264" t="s">
        <v>249</v>
      </c>
      <c r="B12" s="265">
        <f>SUM(B5:B11)</f>
        <v>42437750</v>
      </c>
      <c r="C12" s="181"/>
      <c r="D12" s="264" t="s">
        <v>250</v>
      </c>
      <c r="E12" s="267">
        <f>SUM(E5:E10)</f>
        <v>36692916</v>
      </c>
    </row>
    <row r="13" ht="19.5" customHeight="1">
      <c r="C13" s="181"/>
    </row>
    <row r="14" ht="19.5" customHeight="1">
      <c r="C14" s="181"/>
    </row>
    <row r="15" ht="19.5" customHeight="1">
      <c r="C15" s="181"/>
    </row>
    <row r="16" spans="1:5" ht="19.5" customHeight="1" thickBot="1">
      <c r="A16" s="194"/>
      <c r="B16" s="195"/>
      <c r="C16" s="181"/>
      <c r="D16" s="194"/>
      <c r="E16" s="195"/>
    </row>
    <row r="17" spans="1:5" ht="19.5" customHeight="1" thickBot="1">
      <c r="A17" s="116" t="s">
        <v>251</v>
      </c>
      <c r="B17" s="180" t="s">
        <v>390</v>
      </c>
      <c r="C17" s="181"/>
      <c r="D17" s="182" t="s">
        <v>252</v>
      </c>
      <c r="E17" s="180" t="s">
        <v>390</v>
      </c>
    </row>
    <row r="18" spans="1:5" ht="19.5" customHeight="1">
      <c r="A18" s="266" t="s">
        <v>333</v>
      </c>
      <c r="B18" s="241"/>
      <c r="C18" s="181"/>
      <c r="D18" s="266" t="s">
        <v>253</v>
      </c>
      <c r="E18" s="241">
        <v>0</v>
      </c>
    </row>
    <row r="19" spans="1:5" ht="19.5" customHeight="1">
      <c r="A19" s="266" t="s">
        <v>254</v>
      </c>
      <c r="B19" s="241"/>
      <c r="C19" s="181"/>
      <c r="D19" s="266" t="s">
        <v>124</v>
      </c>
      <c r="E19" s="241">
        <v>0</v>
      </c>
    </row>
    <row r="20" spans="1:5" ht="19.5" customHeight="1" thickBot="1">
      <c r="A20" s="264" t="s">
        <v>255</v>
      </c>
      <c r="B20" s="265">
        <f>SUM(B18:B19)</f>
        <v>0</v>
      </c>
      <c r="C20" s="181"/>
      <c r="D20" s="264" t="s">
        <v>256</v>
      </c>
      <c r="E20" s="265">
        <f>SUM(E18:E19)</f>
        <v>0</v>
      </c>
    </row>
    <row r="21" spans="1:5" ht="16.5" customHeight="1">
      <c r="A21" s="196"/>
      <c r="B21" s="197"/>
      <c r="C21" s="85"/>
      <c r="D21" s="196"/>
      <c r="E21" s="197"/>
    </row>
    <row r="22" spans="1:5" ht="16.5" customHeight="1">
      <c r="A22" s="85" t="s">
        <v>257</v>
      </c>
      <c r="B22" s="198">
        <f>SUM(B12,B20)</f>
        <v>42437750</v>
      </c>
      <c r="C22" s="85"/>
      <c r="D22" s="85" t="s">
        <v>258</v>
      </c>
      <c r="E22" s="198">
        <f>SUM(E12,E20)</f>
        <v>36692916</v>
      </c>
    </row>
    <row r="23" spans="2:5" ht="16.5" customHeight="1">
      <c r="B23" s="199"/>
      <c r="C23" s="85"/>
      <c r="E23" s="199"/>
    </row>
    <row r="24" spans="2:5" ht="16.5" customHeight="1">
      <c r="B24" s="199"/>
      <c r="C24" s="85"/>
      <c r="E24" s="199"/>
    </row>
    <row r="25" spans="1:5" ht="16.5" customHeight="1">
      <c r="A25" s="481"/>
      <c r="B25" s="481"/>
      <c r="C25" s="481"/>
      <c r="D25" s="481"/>
      <c r="E25" s="481"/>
    </row>
    <row r="26" spans="1:5" ht="16.5" customHeight="1">
      <c r="A26" s="481"/>
      <c r="B26" s="481"/>
      <c r="C26" s="481"/>
      <c r="D26" s="481"/>
      <c r="E26" s="481"/>
    </row>
    <row r="27" spans="1:5" ht="16.5" customHeight="1">
      <c r="A27" s="481"/>
      <c r="B27" s="481"/>
      <c r="C27" s="481"/>
      <c r="D27" s="481"/>
      <c r="E27" s="481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&amp;C9.sz.melléklet az
3/2020.(VII.13.)sz.önkormányzati rendelethez
Göllei Napköziotthonos Óvoda 2019. évi költségvetése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0">
      <selection activeCell="A16" sqref="A16"/>
    </sheetView>
  </sheetViews>
  <sheetFormatPr defaultColWidth="9.00390625" defaultRowHeight="12.75"/>
  <cols>
    <col min="1" max="1" width="21.875" style="160" customWidth="1"/>
    <col min="2" max="2" width="11.75390625" style="160" customWidth="1"/>
    <col min="3" max="16384" width="9.125" style="160" customWidth="1"/>
  </cols>
  <sheetData>
    <row r="3" ht="12.75">
      <c r="A3" s="161" t="s">
        <v>260</v>
      </c>
    </row>
    <row r="4" ht="13.5" thickBot="1">
      <c r="B4" s="160" t="s">
        <v>391</v>
      </c>
    </row>
    <row r="5" spans="1:2" ht="13.5" thickBot="1">
      <c r="A5" s="162" t="s">
        <v>261</v>
      </c>
      <c r="B5" s="200" t="s">
        <v>262</v>
      </c>
    </row>
    <row r="6" spans="1:2" ht="12.75">
      <c r="A6" s="268"/>
      <c r="B6" s="179"/>
    </row>
    <row r="7" spans="1:2" ht="12.75">
      <c r="A7" s="201"/>
      <c r="B7" s="202"/>
    </row>
    <row r="8" spans="1:2" ht="12.75">
      <c r="A8" s="201"/>
      <c r="B8" s="202"/>
    </row>
    <row r="9" spans="1:2" ht="13.5" thickBot="1">
      <c r="A9" s="236" t="s">
        <v>220</v>
      </c>
      <c r="B9" s="237"/>
    </row>
    <row r="13" spans="1:7" ht="12.75">
      <c r="A13" s="485" t="s">
        <v>418</v>
      </c>
      <c r="B13" s="486"/>
      <c r="C13" s="486"/>
      <c r="D13" s="486"/>
      <c r="E13" s="486"/>
      <c r="F13" s="486"/>
      <c r="G13" s="486"/>
    </row>
    <row r="14" spans="1:7" ht="12.75">
      <c r="A14" s="486"/>
      <c r="B14" s="486"/>
      <c r="C14" s="486"/>
      <c r="D14" s="486"/>
      <c r="E14" s="486"/>
      <c r="F14" s="486"/>
      <c r="G14" s="486"/>
    </row>
    <row r="15" spans="1:7" ht="35.25" customHeight="1">
      <c r="A15" s="486"/>
      <c r="B15" s="486"/>
      <c r="C15" s="486"/>
      <c r="D15" s="486"/>
      <c r="E15" s="486"/>
      <c r="F15" s="486"/>
      <c r="G15" s="486"/>
    </row>
    <row r="16" ht="13.5" thickBot="1"/>
    <row r="17" spans="1:6" ht="15">
      <c r="A17" s="482" t="s">
        <v>290</v>
      </c>
      <c r="B17" s="483"/>
      <c r="C17" s="483"/>
      <c r="D17" s="483"/>
      <c r="E17" s="483"/>
      <c r="F17" s="484"/>
    </row>
    <row r="18" spans="1:6" ht="12.75">
      <c r="A18" s="213"/>
      <c r="B18" s="214"/>
      <c r="C18" s="214"/>
      <c r="D18" s="214"/>
      <c r="E18" s="214"/>
      <c r="F18" s="215"/>
    </row>
    <row r="19" spans="1:6" ht="12.75">
      <c r="A19" s="216" t="s">
        <v>291</v>
      </c>
      <c r="B19" s="217">
        <v>2019</v>
      </c>
      <c r="C19" s="217">
        <v>2020</v>
      </c>
      <c r="D19" s="217">
        <v>2021</v>
      </c>
      <c r="E19" s="217">
        <v>2022</v>
      </c>
      <c r="F19" s="217">
        <v>2023</v>
      </c>
    </row>
    <row r="20" spans="1:6" ht="12.75">
      <c r="A20" s="213"/>
      <c r="B20" s="214"/>
      <c r="C20" s="214"/>
      <c r="D20" s="214"/>
      <c r="E20" s="214"/>
      <c r="F20" s="215"/>
    </row>
    <row r="21" spans="1:6" ht="12.75">
      <c r="A21" s="213" t="s">
        <v>292</v>
      </c>
      <c r="B21" s="214">
        <v>0</v>
      </c>
      <c r="C21" s="214">
        <v>0</v>
      </c>
      <c r="D21" s="214">
        <v>0</v>
      </c>
      <c r="E21" s="214">
        <v>0</v>
      </c>
      <c r="F21" s="215">
        <v>0</v>
      </c>
    </row>
    <row r="22" spans="1:6" ht="38.25">
      <c r="A22" s="218" t="s">
        <v>293</v>
      </c>
      <c r="B22" s="214">
        <v>0</v>
      </c>
      <c r="C22" s="214">
        <v>0</v>
      </c>
      <c r="D22" s="214">
        <v>0</v>
      </c>
      <c r="E22" s="214">
        <v>0</v>
      </c>
      <c r="F22" s="215">
        <v>0</v>
      </c>
    </row>
    <row r="23" spans="1:6" ht="38.25">
      <c r="A23" s="218" t="s">
        <v>294</v>
      </c>
      <c r="B23" s="214">
        <v>0</v>
      </c>
      <c r="C23" s="214">
        <v>0</v>
      </c>
      <c r="D23" s="214">
        <v>0</v>
      </c>
      <c r="E23" s="214">
        <v>0</v>
      </c>
      <c r="F23" s="215">
        <v>0</v>
      </c>
    </row>
    <row r="24" spans="1:6" ht="12.75">
      <c r="A24" s="213" t="s">
        <v>295</v>
      </c>
      <c r="B24" s="214">
        <v>0</v>
      </c>
      <c r="C24" s="214">
        <v>0</v>
      </c>
      <c r="D24" s="214">
        <v>0</v>
      </c>
      <c r="E24" s="214">
        <v>0</v>
      </c>
      <c r="F24" s="215">
        <v>0</v>
      </c>
    </row>
    <row r="25" spans="1:6" ht="12.75">
      <c r="A25" s="213" t="s">
        <v>296</v>
      </c>
      <c r="B25" s="214">
        <v>0</v>
      </c>
      <c r="C25" s="214">
        <v>0</v>
      </c>
      <c r="D25" s="214">
        <v>0</v>
      </c>
      <c r="E25" s="214">
        <v>0</v>
      </c>
      <c r="F25" s="215">
        <v>0</v>
      </c>
    </row>
    <row r="26" spans="1:6" ht="13.5" thickBot="1">
      <c r="A26" s="219" t="s">
        <v>297</v>
      </c>
      <c r="B26" s="220">
        <v>0</v>
      </c>
      <c r="C26" s="220">
        <v>0</v>
      </c>
      <c r="D26" s="220">
        <v>0</v>
      </c>
      <c r="E26" s="220">
        <v>0</v>
      </c>
      <c r="F26" s="221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&amp;C17.sz.melléklet
1/2019.(II.18.) Önkormányzati rendelethez
 2019.évi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V31" sqref="V31"/>
    </sheetView>
  </sheetViews>
  <sheetFormatPr defaultColWidth="9.00390625" defaultRowHeight="12.75"/>
  <cols>
    <col min="1" max="1" width="31.875" style="203" customWidth="1"/>
    <col min="2" max="12" width="7.75390625" style="203" customWidth="1"/>
    <col min="13" max="13" width="6.375" style="203" customWidth="1"/>
    <col min="14" max="14" width="14.375" style="212" customWidth="1"/>
    <col min="15" max="15" width="0" style="203" hidden="1" customWidth="1"/>
    <col min="16" max="16384" width="9.125" style="203" customWidth="1"/>
  </cols>
  <sheetData>
    <row r="2" spans="1:14" ht="12.75">
      <c r="A2" s="212" t="s">
        <v>263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 t="s">
        <v>390</v>
      </c>
    </row>
    <row r="3" spans="1:14" ht="12.75">
      <c r="A3" s="204" t="s">
        <v>264</v>
      </c>
      <c r="B3" s="205" t="s">
        <v>265</v>
      </c>
      <c r="C3" s="205" t="s">
        <v>266</v>
      </c>
      <c r="D3" s="205" t="s">
        <v>267</v>
      </c>
      <c r="E3" s="205" t="s">
        <v>268</v>
      </c>
      <c r="F3" s="205" t="s">
        <v>269</v>
      </c>
      <c r="G3" s="205" t="s">
        <v>270</v>
      </c>
      <c r="H3" s="205" t="s">
        <v>271</v>
      </c>
      <c r="I3" s="205" t="s">
        <v>272</v>
      </c>
      <c r="J3" s="205" t="s">
        <v>273</v>
      </c>
      <c r="K3" s="205" t="s">
        <v>274</v>
      </c>
      <c r="L3" s="205" t="s">
        <v>275</v>
      </c>
      <c r="M3" s="205" t="s">
        <v>276</v>
      </c>
      <c r="N3" s="204" t="s">
        <v>277</v>
      </c>
    </row>
    <row r="4" spans="1:14" ht="12.75">
      <c r="A4" s="493" t="s">
        <v>278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12.75">
      <c r="A5" s="206" t="s">
        <v>279</v>
      </c>
      <c r="B5" s="206">
        <v>0</v>
      </c>
      <c r="C5" s="206">
        <v>0</v>
      </c>
      <c r="D5" s="206">
        <v>0</v>
      </c>
      <c r="E5" s="206"/>
      <c r="F5" s="206">
        <v>0</v>
      </c>
      <c r="G5" s="284">
        <v>71733597</v>
      </c>
      <c r="H5" s="206"/>
      <c r="I5" s="206"/>
      <c r="J5" s="206"/>
      <c r="K5" s="206">
        <v>0</v>
      </c>
      <c r="L5" s="206">
        <v>0</v>
      </c>
      <c r="M5" s="206">
        <v>0</v>
      </c>
      <c r="N5" s="261">
        <f>SUM(G5:J5)</f>
        <v>71733597</v>
      </c>
    </row>
    <row r="6" spans="1:14" ht="12.75">
      <c r="A6" s="206" t="s">
        <v>400</v>
      </c>
      <c r="B6" s="206">
        <v>5000000</v>
      </c>
      <c r="C6" s="206">
        <v>4000000</v>
      </c>
      <c r="D6" s="206">
        <v>4000000</v>
      </c>
      <c r="E6" s="206">
        <v>4000000</v>
      </c>
      <c r="F6" s="206">
        <v>4000000</v>
      </c>
      <c r="G6" s="206">
        <v>4000000</v>
      </c>
      <c r="H6" s="206">
        <v>6626616</v>
      </c>
      <c r="I6" s="206">
        <v>6000000</v>
      </c>
      <c r="J6" s="206">
        <v>6000000</v>
      </c>
      <c r="K6" s="284">
        <v>3000000</v>
      </c>
      <c r="L6" s="284">
        <v>3647502</v>
      </c>
      <c r="M6" s="284">
        <v>3000000</v>
      </c>
      <c r="N6" s="261">
        <f>SUM(B6:M6)</f>
        <v>53274118</v>
      </c>
    </row>
    <row r="7" spans="1:14" ht="12.75">
      <c r="A7" s="206" t="s">
        <v>401</v>
      </c>
      <c r="B7" s="284">
        <v>2000000</v>
      </c>
      <c r="C7" s="284">
        <v>2000000</v>
      </c>
      <c r="D7" s="284">
        <v>2000000</v>
      </c>
      <c r="E7" s="284">
        <v>3500000</v>
      </c>
      <c r="F7" s="284">
        <v>3500000</v>
      </c>
      <c r="G7" s="284">
        <v>3000000</v>
      </c>
      <c r="H7" s="284">
        <v>400000</v>
      </c>
      <c r="I7" s="284">
        <v>2500000</v>
      </c>
      <c r="J7" s="284">
        <v>2713400</v>
      </c>
      <c r="K7" s="284">
        <v>2179400</v>
      </c>
      <c r="L7" s="284">
        <v>4500000</v>
      </c>
      <c r="M7" s="284">
        <v>4500000</v>
      </c>
      <c r="N7" s="261">
        <f>SUM(M5,B7,C7,D7,E7,F7,G7,H7,I7,J7,K7,L7,M7)</f>
        <v>32792800</v>
      </c>
    </row>
    <row r="8" spans="1:14" ht="12.75">
      <c r="A8" s="206" t="s">
        <v>280</v>
      </c>
      <c r="B8" s="284">
        <v>1500000</v>
      </c>
      <c r="C8" s="284">
        <v>1500000</v>
      </c>
      <c r="D8" s="284">
        <v>1500000</v>
      </c>
      <c r="E8" s="284">
        <v>5000000</v>
      </c>
      <c r="F8" s="284">
        <v>1500000</v>
      </c>
      <c r="G8" s="284">
        <v>3989505</v>
      </c>
      <c r="H8" s="284">
        <v>1500000</v>
      </c>
      <c r="I8" s="284">
        <v>2500000</v>
      </c>
      <c r="J8" s="284">
        <v>2500000</v>
      </c>
      <c r="K8" s="284">
        <v>2500000</v>
      </c>
      <c r="L8" s="284">
        <v>2235415</v>
      </c>
      <c r="M8" s="284">
        <v>5500000</v>
      </c>
      <c r="N8" s="261">
        <f>SUM(B8:M8)</f>
        <v>31724920</v>
      </c>
    </row>
    <row r="9" spans="1:14" ht="12.75">
      <c r="A9" s="206" t="s">
        <v>380</v>
      </c>
      <c r="B9" s="284">
        <v>2944746</v>
      </c>
      <c r="C9" s="284">
        <v>700000</v>
      </c>
      <c r="D9" s="284">
        <v>600000</v>
      </c>
      <c r="E9" s="284">
        <v>500000</v>
      </c>
      <c r="F9" s="284">
        <v>700000</v>
      </c>
      <c r="G9" s="284">
        <v>900000</v>
      </c>
      <c r="H9" s="284">
        <v>800000</v>
      </c>
      <c r="I9" s="284">
        <v>6622140</v>
      </c>
      <c r="J9" s="284">
        <v>700000</v>
      </c>
      <c r="K9" s="284">
        <v>500000</v>
      </c>
      <c r="L9" s="284">
        <v>600000</v>
      </c>
      <c r="M9" s="284">
        <v>800000</v>
      </c>
      <c r="N9" s="261">
        <f>SUM(B9:M9)</f>
        <v>16366886</v>
      </c>
    </row>
    <row r="10" spans="1:14" ht="12.75">
      <c r="A10" s="206" t="s">
        <v>339</v>
      </c>
      <c r="B10" s="206"/>
      <c r="C10" s="206"/>
      <c r="D10" s="206"/>
      <c r="E10" s="206"/>
      <c r="F10" s="206"/>
      <c r="G10" s="206"/>
      <c r="H10" s="206">
        <v>24600</v>
      </c>
      <c r="I10" s="206"/>
      <c r="J10" s="206"/>
      <c r="K10" s="206"/>
      <c r="L10" s="206"/>
      <c r="M10" s="206"/>
      <c r="N10" s="261">
        <f>SUM(H10)</f>
        <v>24600</v>
      </c>
    </row>
    <row r="11" spans="1:14" ht="12.75">
      <c r="A11" s="206" t="s">
        <v>281</v>
      </c>
      <c r="B11" s="206">
        <v>0</v>
      </c>
      <c r="C11" s="206">
        <v>0</v>
      </c>
      <c r="D11" s="206"/>
      <c r="E11" s="206">
        <v>0</v>
      </c>
      <c r="F11" s="206">
        <v>0</v>
      </c>
      <c r="G11" s="206">
        <v>0</v>
      </c>
      <c r="H11" s="206">
        <v>0</v>
      </c>
      <c r="I11" s="206"/>
      <c r="J11" s="206">
        <v>0</v>
      </c>
      <c r="K11" s="206">
        <v>0</v>
      </c>
      <c r="L11" s="206"/>
      <c r="M11" s="206">
        <v>0</v>
      </c>
      <c r="N11" s="261"/>
    </row>
    <row r="12" spans="1:14" ht="12.75">
      <c r="A12" s="206" t="s">
        <v>327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/>
      <c r="L12" s="206"/>
      <c r="M12" s="206">
        <v>0</v>
      </c>
      <c r="N12" s="261">
        <f>SUM(B12:M12)</f>
        <v>0</v>
      </c>
    </row>
    <row r="13" spans="1:14" ht="12.75">
      <c r="A13" s="206" t="s">
        <v>379</v>
      </c>
      <c r="B13" s="206"/>
      <c r="C13" s="206"/>
      <c r="D13" s="206"/>
      <c r="E13" s="206"/>
      <c r="F13" s="206"/>
      <c r="G13" s="206"/>
      <c r="H13" s="206"/>
      <c r="I13" s="284">
        <v>10000000</v>
      </c>
      <c r="J13" s="206"/>
      <c r="K13" s="206"/>
      <c r="L13" s="206"/>
      <c r="M13" s="206"/>
      <c r="N13" s="261">
        <f>SUM(I13:M13)</f>
        <v>10000000</v>
      </c>
    </row>
    <row r="14" spans="1:16" s="208" customFormat="1" ht="12.75">
      <c r="A14" s="207" t="s">
        <v>282</v>
      </c>
      <c r="B14" s="285">
        <f aca="true" t="shared" si="0" ref="B14:M14">SUM(B5:B12)</f>
        <v>11444746</v>
      </c>
      <c r="C14" s="285">
        <f t="shared" si="0"/>
        <v>8200000</v>
      </c>
      <c r="D14" s="285">
        <f t="shared" si="0"/>
        <v>8100000</v>
      </c>
      <c r="E14" s="285">
        <f t="shared" si="0"/>
        <v>13000000</v>
      </c>
      <c r="F14" s="285">
        <f t="shared" si="0"/>
        <v>9700000</v>
      </c>
      <c r="G14" s="285">
        <f t="shared" si="0"/>
        <v>83623102</v>
      </c>
      <c r="H14" s="285">
        <f t="shared" si="0"/>
        <v>9351216</v>
      </c>
      <c r="I14" s="285">
        <f>SUM(I5:I13)</f>
        <v>27622140</v>
      </c>
      <c r="J14" s="285">
        <f t="shared" si="0"/>
        <v>11913400</v>
      </c>
      <c r="K14" s="285">
        <f t="shared" si="0"/>
        <v>8179400</v>
      </c>
      <c r="L14" s="285"/>
      <c r="M14" s="285">
        <f t="shared" si="0"/>
        <v>13800000</v>
      </c>
      <c r="N14" s="285">
        <f>SUM(N12:N13,N5,N6,N7,N8,N9:N10)</f>
        <v>215916921</v>
      </c>
      <c r="P14" s="203"/>
    </row>
    <row r="15" spans="1:14" ht="12.75">
      <c r="A15" s="494" t="s">
        <v>283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6"/>
    </row>
    <row r="16" spans="1:14" ht="12.75">
      <c r="A16" s="206" t="s">
        <v>284</v>
      </c>
      <c r="B16" s="284">
        <v>15684119</v>
      </c>
      <c r="C16" s="284">
        <v>5820000</v>
      </c>
      <c r="D16" s="284">
        <v>5820000</v>
      </c>
      <c r="E16" s="284">
        <v>5820000</v>
      </c>
      <c r="F16" s="284">
        <v>5820000</v>
      </c>
      <c r="G16" s="284">
        <v>5820000</v>
      </c>
      <c r="H16" s="284">
        <v>5820000</v>
      </c>
      <c r="I16" s="284">
        <v>5820000</v>
      </c>
      <c r="J16" s="284">
        <v>5820000</v>
      </c>
      <c r="K16" s="284">
        <v>5814000</v>
      </c>
      <c r="L16" s="284">
        <v>3509320</v>
      </c>
      <c r="M16" s="284">
        <v>10246124</v>
      </c>
      <c r="N16" s="261">
        <f>SUM(B16:M16)</f>
        <v>81813563</v>
      </c>
    </row>
    <row r="17" spans="1:14" ht="12.75">
      <c r="A17" s="206" t="s">
        <v>285</v>
      </c>
      <c r="B17" s="284">
        <v>671884</v>
      </c>
      <c r="C17" s="284">
        <v>580000</v>
      </c>
      <c r="D17" s="284">
        <v>580000</v>
      </c>
      <c r="E17" s="284">
        <v>580000</v>
      </c>
      <c r="F17" s="284">
        <v>580000</v>
      </c>
      <c r="G17" s="284">
        <v>580000</v>
      </c>
      <c r="H17" s="284">
        <v>580000</v>
      </c>
      <c r="I17" s="284">
        <v>500000</v>
      </c>
      <c r="J17" s="284">
        <v>873546</v>
      </c>
      <c r="K17" s="284">
        <v>433732</v>
      </c>
      <c r="L17" s="284">
        <v>508379</v>
      </c>
      <c r="M17" s="284"/>
      <c r="N17" s="261">
        <f>SUM(B17:M17)</f>
        <v>6467541</v>
      </c>
    </row>
    <row r="18" spans="1:15" ht="12.75">
      <c r="A18" s="206" t="s">
        <v>286</v>
      </c>
      <c r="B18" s="284">
        <v>5891000</v>
      </c>
      <c r="C18" s="284">
        <v>5891000</v>
      </c>
      <c r="D18" s="284">
        <v>10891000</v>
      </c>
      <c r="E18" s="284">
        <v>5891000</v>
      </c>
      <c r="F18" s="284">
        <v>12504157</v>
      </c>
      <c r="G18" s="284">
        <v>5891000</v>
      </c>
      <c r="H18" s="284">
        <v>10891000</v>
      </c>
      <c r="I18" s="284">
        <v>5891000</v>
      </c>
      <c r="J18" s="284">
        <v>5891000</v>
      </c>
      <c r="K18" s="284">
        <v>5891000</v>
      </c>
      <c r="L18" s="284">
        <v>10207275</v>
      </c>
      <c r="M18" s="284">
        <v>12788984</v>
      </c>
      <c r="N18" s="261">
        <f>SUM(B18+C18+D18+E18+F18+G18+H18+I18+J18+K18+L18+M18+M23)</f>
        <v>98519416</v>
      </c>
      <c r="O18" s="209"/>
    </row>
    <row r="19" spans="1:15" ht="12.75">
      <c r="A19" s="206" t="s">
        <v>287</v>
      </c>
      <c r="B19" s="284"/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61">
        <f>SUM(B19:M19)</f>
        <v>0</v>
      </c>
      <c r="O19" s="209"/>
    </row>
    <row r="20" spans="1:15" ht="12.75">
      <c r="A20" s="206" t="s">
        <v>288</v>
      </c>
      <c r="B20" s="284">
        <v>0</v>
      </c>
      <c r="C20" s="284">
        <v>0</v>
      </c>
      <c r="D20" s="284">
        <v>0</v>
      </c>
      <c r="E20" s="284">
        <v>0</v>
      </c>
      <c r="F20" s="284">
        <v>11600000</v>
      </c>
      <c r="G20" s="284">
        <v>0</v>
      </c>
      <c r="H20" s="284">
        <v>7500000</v>
      </c>
      <c r="I20" s="284"/>
      <c r="J20" s="284">
        <v>0</v>
      </c>
      <c r="K20" s="284"/>
      <c r="L20" s="284">
        <v>0</v>
      </c>
      <c r="M20" s="284">
        <v>0</v>
      </c>
      <c r="N20" s="261">
        <v>29116401</v>
      </c>
      <c r="O20" s="209"/>
    </row>
    <row r="21" spans="1:16" s="211" customFormat="1" ht="12.75">
      <c r="A21" s="207" t="s">
        <v>289</v>
      </c>
      <c r="B21" s="285">
        <f aca="true" t="shared" si="1" ref="B21:M21">SUM(B16:B20)</f>
        <v>22247003</v>
      </c>
      <c r="C21" s="285">
        <f t="shared" si="1"/>
        <v>12291000</v>
      </c>
      <c r="D21" s="285">
        <f t="shared" si="1"/>
        <v>17291000</v>
      </c>
      <c r="E21" s="285">
        <f t="shared" si="1"/>
        <v>12291000</v>
      </c>
      <c r="F21" s="285">
        <f t="shared" si="1"/>
        <v>30504157</v>
      </c>
      <c r="G21" s="285">
        <f t="shared" si="1"/>
        <v>12291000</v>
      </c>
      <c r="H21" s="285">
        <f t="shared" si="1"/>
        <v>24791000</v>
      </c>
      <c r="I21" s="285">
        <f t="shared" si="1"/>
        <v>12211000</v>
      </c>
      <c r="J21" s="285">
        <f t="shared" si="1"/>
        <v>12584546</v>
      </c>
      <c r="K21" s="285">
        <f t="shared" si="1"/>
        <v>12138732</v>
      </c>
      <c r="L21" s="285">
        <f t="shared" si="1"/>
        <v>14224974</v>
      </c>
      <c r="M21" s="285">
        <f t="shared" si="1"/>
        <v>23035108</v>
      </c>
      <c r="N21" s="285">
        <f>SUM(N20,N16,N17,N18)</f>
        <v>215916921</v>
      </c>
      <c r="O21" s="210"/>
      <c r="P21" s="203"/>
    </row>
    <row r="23" ht="33.75" customHeight="1"/>
    <row r="24" spans="1:14" ht="12.75">
      <c r="A24" s="490" t="s">
        <v>419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2"/>
    </row>
    <row r="25" spans="1:14" ht="12.75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2"/>
    </row>
    <row r="26" spans="1:14" ht="12.75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2"/>
    </row>
    <row r="28" s="160" customFormat="1" ht="13.5" thickBot="1">
      <c r="A28" s="161" t="s">
        <v>298</v>
      </c>
    </row>
    <row r="29" spans="1:11" s="160" customFormat="1" ht="13.5" thickBot="1">
      <c r="A29" s="222" t="s">
        <v>299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6" t="s">
        <v>300</v>
      </c>
    </row>
    <row r="30" spans="1:11" s="160" customFormat="1" ht="12.75">
      <c r="A30" s="497" t="s">
        <v>301</v>
      </c>
      <c r="B30" s="498"/>
      <c r="C30" s="498"/>
      <c r="D30" s="498"/>
      <c r="E30" s="498"/>
      <c r="F30" s="498"/>
      <c r="G30" s="498"/>
      <c r="H30" s="498"/>
      <c r="I30" s="498"/>
      <c r="J30" s="499"/>
      <c r="K30" s="164">
        <v>0</v>
      </c>
    </row>
    <row r="31" spans="1:11" s="160" customFormat="1" ht="12.75">
      <c r="A31" s="500" t="s">
        <v>302</v>
      </c>
      <c r="B31" s="501"/>
      <c r="C31" s="501"/>
      <c r="D31" s="501"/>
      <c r="E31" s="501"/>
      <c r="F31" s="501"/>
      <c r="G31" s="501"/>
      <c r="H31" s="501"/>
      <c r="I31" s="501"/>
      <c r="J31" s="502"/>
      <c r="K31" s="165">
        <v>0</v>
      </c>
    </row>
    <row r="32" spans="1:11" s="160" customFormat="1" ht="12.75">
      <c r="A32" s="500" t="s">
        <v>303</v>
      </c>
      <c r="B32" s="501"/>
      <c r="C32" s="501"/>
      <c r="D32" s="501"/>
      <c r="E32" s="501"/>
      <c r="F32" s="501"/>
      <c r="G32" s="501"/>
      <c r="H32" s="501"/>
      <c r="I32" s="501"/>
      <c r="J32" s="502"/>
      <c r="K32" s="165">
        <v>0</v>
      </c>
    </row>
    <row r="33" spans="1:11" s="160" customFormat="1" ht="12.75">
      <c r="A33" s="500" t="s">
        <v>304</v>
      </c>
      <c r="B33" s="501"/>
      <c r="C33" s="501"/>
      <c r="D33" s="501"/>
      <c r="E33" s="501"/>
      <c r="F33" s="501"/>
      <c r="G33" s="501"/>
      <c r="H33" s="501"/>
      <c r="I33" s="501"/>
      <c r="J33" s="502"/>
      <c r="K33" s="165">
        <v>0</v>
      </c>
    </row>
    <row r="34" spans="1:11" s="160" customFormat="1" ht="13.5" thickBot="1">
      <c r="A34" s="487" t="s">
        <v>305</v>
      </c>
      <c r="B34" s="488"/>
      <c r="C34" s="488"/>
      <c r="D34" s="488"/>
      <c r="E34" s="488"/>
      <c r="F34" s="488"/>
      <c r="G34" s="488"/>
      <c r="H34" s="488"/>
      <c r="I34" s="488"/>
      <c r="J34" s="489"/>
      <c r="K34" s="171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az 1/2019. (II.18.) önkormányzati rendelethez
Gölle Önkormányzat 2019.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7">
      <selection activeCell="G30" sqref="G30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89" t="s">
        <v>423</v>
      </c>
      <c r="C5" s="390"/>
      <c r="D5" s="390"/>
      <c r="E5" s="390"/>
      <c r="F5" s="390"/>
      <c r="G5" s="72">
        <f>SUM(G6:G7)</f>
        <v>51026917</v>
      </c>
      <c r="H5" s="73" t="s">
        <v>390</v>
      </c>
    </row>
    <row r="6" spans="2:8" ht="15" customHeight="1">
      <c r="B6" s="391" t="s">
        <v>160</v>
      </c>
      <c r="C6" s="381" t="s">
        <v>161</v>
      </c>
      <c r="D6" s="381"/>
      <c r="E6" s="381"/>
      <c r="F6" s="381"/>
      <c r="G6" s="74">
        <v>36026917</v>
      </c>
      <c r="H6" s="75" t="s">
        <v>391</v>
      </c>
    </row>
    <row r="7" spans="2:8" ht="16.5" customHeight="1" thickBot="1">
      <c r="B7" s="392"/>
      <c r="C7" s="386" t="s">
        <v>162</v>
      </c>
      <c r="D7" s="386"/>
      <c r="E7" s="386"/>
      <c r="F7" s="386"/>
      <c r="G7" s="76">
        <v>15000000</v>
      </c>
      <c r="H7" s="77" t="s">
        <v>390</v>
      </c>
    </row>
    <row r="8" ht="13.5" thickBot="1"/>
    <row r="9" spans="2:8" ht="15.75" thickBot="1">
      <c r="B9" s="389" t="s">
        <v>163</v>
      </c>
      <c r="C9" s="390"/>
      <c r="D9" s="390"/>
      <c r="E9" s="390"/>
      <c r="F9" s="390"/>
      <c r="G9" s="72">
        <v>51026917</v>
      </c>
      <c r="H9" s="73" t="s">
        <v>390</v>
      </c>
    </row>
    <row r="10" spans="2:8" ht="15" thickBot="1">
      <c r="B10" s="78" t="s">
        <v>160</v>
      </c>
      <c r="C10" s="393" t="s">
        <v>164</v>
      </c>
      <c r="D10" s="393"/>
      <c r="E10" s="393"/>
      <c r="F10" s="393"/>
      <c r="G10" s="79">
        <v>51026917</v>
      </c>
      <c r="H10" s="80" t="s">
        <v>390</v>
      </c>
    </row>
    <row r="11" ht="13.5" thickBot="1"/>
    <row r="12" spans="2:8" ht="15.75" thickBot="1">
      <c r="B12" s="389" t="s">
        <v>165</v>
      </c>
      <c r="C12" s="390"/>
      <c r="D12" s="390"/>
      <c r="E12" s="390"/>
      <c r="F12" s="390"/>
      <c r="G12" s="72"/>
      <c r="H12" s="73" t="s">
        <v>390</v>
      </c>
    </row>
    <row r="13" spans="2:8" ht="14.25">
      <c r="B13" s="391" t="s">
        <v>160</v>
      </c>
      <c r="C13" s="381" t="s">
        <v>166</v>
      </c>
      <c r="D13" s="381"/>
      <c r="E13" s="381"/>
      <c r="F13" s="381"/>
      <c r="G13" s="74"/>
      <c r="H13" s="75" t="s">
        <v>390</v>
      </c>
    </row>
    <row r="14" spans="2:8" ht="15" thickBot="1">
      <c r="B14" s="392"/>
      <c r="C14" s="386" t="s">
        <v>167</v>
      </c>
      <c r="D14" s="386"/>
      <c r="E14" s="386"/>
      <c r="F14" s="386"/>
      <c r="G14" s="76"/>
      <c r="H14" s="77" t="s">
        <v>390</v>
      </c>
    </row>
    <row r="18" ht="12.75">
      <c r="I18" t="s">
        <v>317</v>
      </c>
    </row>
    <row r="20" spans="1:10" ht="12.75">
      <c r="A20" s="387" t="s">
        <v>429</v>
      </c>
      <c r="B20" s="388"/>
      <c r="C20" s="388"/>
      <c r="D20" s="388"/>
      <c r="E20" s="388"/>
      <c r="F20" s="388"/>
      <c r="G20" s="388"/>
      <c r="H20" s="388"/>
      <c r="I20" s="388"/>
      <c r="J20" s="388"/>
    </row>
    <row r="21" spans="1:10" ht="12.75">
      <c r="A21" s="388"/>
      <c r="B21" s="388"/>
      <c r="C21" s="388"/>
      <c r="D21" s="388"/>
      <c r="E21" s="388"/>
      <c r="F21" s="388"/>
      <c r="G21" s="388"/>
      <c r="H21" s="388"/>
      <c r="I21" s="388"/>
      <c r="J21" s="388"/>
    </row>
    <row r="22" spans="1:10" ht="12.75">
      <c r="A22" s="388"/>
      <c r="B22" s="388"/>
      <c r="C22" s="388"/>
      <c r="D22" s="388"/>
      <c r="E22" s="388"/>
      <c r="F22" s="388"/>
      <c r="G22" s="388"/>
      <c r="H22" s="388"/>
      <c r="I22" s="388"/>
      <c r="J22" s="388"/>
    </row>
    <row r="23" spans="1:10" ht="12.75">
      <c r="A23" s="388"/>
      <c r="B23" s="388"/>
      <c r="C23" s="388"/>
      <c r="D23" s="388"/>
      <c r="E23" s="388"/>
      <c r="F23" s="388"/>
      <c r="G23" s="388"/>
      <c r="H23" s="388"/>
      <c r="I23" s="388"/>
      <c r="J23" s="388"/>
    </row>
    <row r="27" ht="13.5" thickBot="1"/>
    <row r="28" spans="2:8" ht="15.75" thickBot="1">
      <c r="B28" s="389" t="s">
        <v>163</v>
      </c>
      <c r="C28" s="390"/>
      <c r="D28" s="390"/>
      <c r="E28" s="390"/>
      <c r="F28" s="390"/>
      <c r="G28" s="72">
        <f>SUM(G29:G32)</f>
        <v>51026917</v>
      </c>
      <c r="H28" s="73" t="s">
        <v>390</v>
      </c>
    </row>
    <row r="29" spans="2:8" ht="14.25">
      <c r="B29" s="391" t="s">
        <v>160</v>
      </c>
      <c r="C29" s="396" t="s">
        <v>168</v>
      </c>
      <c r="D29" s="396"/>
      <c r="E29" s="396"/>
      <c r="F29" s="396"/>
      <c r="G29" s="81">
        <v>51026917</v>
      </c>
      <c r="H29" s="82" t="s">
        <v>390</v>
      </c>
    </row>
    <row r="30" spans="2:8" ht="14.25">
      <c r="B30" s="395"/>
      <c r="C30" s="385" t="s">
        <v>381</v>
      </c>
      <c r="D30" s="385"/>
      <c r="E30" s="385"/>
      <c r="F30" s="385"/>
      <c r="G30" s="83"/>
      <c r="H30" s="84" t="s">
        <v>390</v>
      </c>
    </row>
    <row r="31" spans="2:8" ht="14.25">
      <c r="B31" s="395"/>
      <c r="C31" s="385" t="s">
        <v>169</v>
      </c>
      <c r="D31" s="385"/>
      <c r="E31" s="385"/>
      <c r="F31" s="385"/>
      <c r="G31" s="83"/>
      <c r="H31" s="84" t="s">
        <v>390</v>
      </c>
    </row>
    <row r="32" spans="2:8" ht="15" thickBot="1">
      <c r="B32" s="392"/>
      <c r="C32" s="386" t="s">
        <v>398</v>
      </c>
      <c r="D32" s="386"/>
      <c r="E32" s="386"/>
      <c r="F32" s="386"/>
      <c r="G32" s="76"/>
      <c r="H32" s="77" t="s">
        <v>390</v>
      </c>
    </row>
    <row r="34" ht="13.5" thickBot="1"/>
    <row r="35" spans="2:8" ht="20.25" customHeight="1" thickBot="1">
      <c r="B35" s="382" t="s">
        <v>170</v>
      </c>
      <c r="C35" s="383"/>
      <c r="D35" s="383"/>
      <c r="E35" s="383"/>
      <c r="F35" s="383"/>
      <c r="G35" s="383"/>
      <c r="H35" s="384"/>
    </row>
    <row r="36" spans="2:8" ht="14.25">
      <c r="B36" s="394"/>
      <c r="C36" s="385" t="s">
        <v>171</v>
      </c>
      <c r="D36" s="385"/>
      <c r="E36" s="385"/>
      <c r="F36" s="385"/>
      <c r="G36" s="83">
        <v>0</v>
      </c>
      <c r="H36" s="84" t="s">
        <v>390</v>
      </c>
    </row>
    <row r="37" spans="2:8" ht="15" thickBot="1">
      <c r="B37" s="392"/>
      <c r="C37" s="386" t="s">
        <v>172</v>
      </c>
      <c r="D37" s="386"/>
      <c r="E37" s="386"/>
      <c r="F37" s="386"/>
      <c r="G37" s="76"/>
      <c r="H37" s="77" t="s">
        <v>390</v>
      </c>
    </row>
  </sheetData>
  <sheetProtection/>
  <mergeCells count="21">
    <mergeCell ref="B36:B37"/>
    <mergeCell ref="C36:F36"/>
    <mergeCell ref="C37:F37"/>
    <mergeCell ref="B29:B32"/>
    <mergeCell ref="C29:F29"/>
    <mergeCell ref="C14:F14"/>
    <mergeCell ref="B5:F5"/>
    <mergeCell ref="B6:B7"/>
    <mergeCell ref="C6:F6"/>
    <mergeCell ref="C7:F7"/>
    <mergeCell ref="B9:F9"/>
    <mergeCell ref="B12:F12"/>
    <mergeCell ref="C10:F10"/>
    <mergeCell ref="C13:F13"/>
    <mergeCell ref="B35:H35"/>
    <mergeCell ref="C30:F30"/>
    <mergeCell ref="C32:F32"/>
    <mergeCell ref="A20:J23"/>
    <mergeCell ref="B28:F28"/>
    <mergeCell ref="B13:B14"/>
    <mergeCell ref="C31:F31"/>
  </mergeCells>
  <printOptions/>
  <pageMargins left="0.7" right="0.7" top="0.75" bottom="0.75" header="0.3" footer="0.3"/>
  <pageSetup horizontalDpi="600" verticalDpi="600" orientation="portrait" paperSize="9" r:id="rId1"/>
  <headerFooter>
    <oddHeader>&amp;C1. sz. melléklet
a 3/2020. (VII.13) önkormányzati rendelethez
Gölle Községi Önkormányzat 2019.évi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2"/>
  <sheetViews>
    <sheetView view="pageLayout" workbookViewId="0" topLeftCell="A55">
      <selection activeCell="E22" sqref="E22:E25"/>
    </sheetView>
  </sheetViews>
  <sheetFormatPr defaultColWidth="9.00390625" defaultRowHeight="12.75"/>
  <cols>
    <col min="1" max="1" width="6.00390625" style="0" customWidth="1"/>
    <col min="2" max="2" width="46.625" style="0" customWidth="1"/>
    <col min="3" max="3" width="12.625" style="0" customWidth="1"/>
    <col min="4" max="4" width="11.00390625" style="0" customWidth="1"/>
    <col min="5" max="5" width="11.75390625" style="0" customWidth="1"/>
    <col min="6" max="6" width="10.25390625" style="0" customWidth="1"/>
  </cols>
  <sheetData>
    <row r="1" spans="1:6" ht="13.5" thickBot="1">
      <c r="A1" s="1"/>
      <c r="B1" s="1"/>
      <c r="C1" s="1"/>
      <c r="D1" s="1"/>
      <c r="E1" s="300" t="s">
        <v>393</v>
      </c>
      <c r="F1" s="300"/>
    </row>
    <row r="2" spans="1:6" ht="39" thickBot="1">
      <c r="A2" s="2" t="s">
        <v>0</v>
      </c>
      <c r="B2" s="3" t="s">
        <v>1</v>
      </c>
      <c r="C2" s="4" t="s">
        <v>411</v>
      </c>
      <c r="D2" s="307" t="s">
        <v>405</v>
      </c>
      <c r="E2" s="331" t="s">
        <v>428</v>
      </c>
      <c r="F2" s="321"/>
    </row>
    <row r="3" spans="1:6" ht="18" customHeight="1" thickBot="1">
      <c r="A3" s="242"/>
      <c r="B3" s="243" t="s">
        <v>2</v>
      </c>
      <c r="C3" s="244"/>
      <c r="D3" s="245"/>
      <c r="E3" s="332"/>
      <c r="F3" s="339"/>
    </row>
    <row r="4" spans="1:6" ht="18" customHeight="1" thickBot="1">
      <c r="A4" s="246"/>
      <c r="B4" s="247" t="s">
        <v>3</v>
      </c>
      <c r="C4" s="248">
        <f>SUM(C5,C18,)</f>
        <v>96066918</v>
      </c>
      <c r="D4" s="308">
        <f>SUM(D5,D18)</f>
        <v>101340146</v>
      </c>
      <c r="E4" s="16">
        <v>100166687</v>
      </c>
      <c r="F4" s="322"/>
    </row>
    <row r="5" spans="1:6" ht="18" customHeight="1">
      <c r="A5" s="6" t="s">
        <v>4</v>
      </c>
      <c r="B5" s="7" t="s">
        <v>342</v>
      </c>
      <c r="C5" s="8">
        <f>SUM(C6:C16,C17,C19)</f>
        <v>86066918</v>
      </c>
      <c r="D5" s="309">
        <v>88767096</v>
      </c>
      <c r="E5" s="16">
        <f>SUM(B5,E19,E18,E17,E16,E15,E14,E13,E12,E11,E10,E9,E8,E7,E6)</f>
        <v>100166687</v>
      </c>
      <c r="F5" s="323"/>
    </row>
    <row r="6" spans="1:6" s="12" customFormat="1" ht="18" customHeight="1">
      <c r="A6" s="9" t="s">
        <v>5</v>
      </c>
      <c r="B6" s="10" t="s">
        <v>357</v>
      </c>
      <c r="C6" s="11">
        <v>11643667</v>
      </c>
      <c r="D6" s="310">
        <v>11719095</v>
      </c>
      <c r="E6" s="11">
        <v>11719095</v>
      </c>
      <c r="F6" s="324"/>
    </row>
    <row r="7" spans="1:6" s="12" customFormat="1" ht="18" customHeight="1">
      <c r="A7" s="9" t="s">
        <v>6</v>
      </c>
      <c r="B7" s="10" t="s">
        <v>350</v>
      </c>
      <c r="C7" s="11">
        <v>32792800</v>
      </c>
      <c r="D7" s="310">
        <v>32792800</v>
      </c>
      <c r="E7" s="11">
        <v>32792800</v>
      </c>
      <c r="F7" s="324"/>
    </row>
    <row r="8" spans="1:6" s="12" customFormat="1" ht="18" customHeight="1">
      <c r="A8" s="9" t="s">
        <v>7</v>
      </c>
      <c r="B8" s="10" t="s">
        <v>395</v>
      </c>
      <c r="C8" s="13">
        <v>8788000</v>
      </c>
      <c r="D8" s="311">
        <v>8788000</v>
      </c>
      <c r="E8" s="13">
        <v>8788000</v>
      </c>
      <c r="F8" s="325"/>
    </row>
    <row r="9" spans="1:6" s="12" customFormat="1" ht="18" customHeight="1">
      <c r="A9" s="9" t="s">
        <v>8</v>
      </c>
      <c r="B9" s="10" t="s">
        <v>351</v>
      </c>
      <c r="C9" s="13">
        <v>11822300</v>
      </c>
      <c r="D9" s="311">
        <v>13297050</v>
      </c>
      <c r="E9" s="13">
        <v>13297050</v>
      </c>
      <c r="F9" s="325"/>
    </row>
    <row r="10" spans="1:6" s="12" customFormat="1" ht="18" customHeight="1">
      <c r="A10" s="9" t="s">
        <v>366</v>
      </c>
      <c r="B10" s="10" t="s">
        <v>344</v>
      </c>
      <c r="C10" s="13">
        <v>1655800</v>
      </c>
      <c r="D10" s="311">
        <v>1655800</v>
      </c>
      <c r="E10" s="13">
        <v>1655800</v>
      </c>
      <c r="F10" s="325"/>
    </row>
    <row r="11" spans="1:6" s="12" customFormat="1" ht="18" customHeight="1">
      <c r="A11" s="9" t="s">
        <v>367</v>
      </c>
      <c r="B11" s="10" t="s">
        <v>359</v>
      </c>
      <c r="C11" s="13">
        <v>5415407</v>
      </c>
      <c r="D11" s="311">
        <v>5415407</v>
      </c>
      <c r="E11" s="13">
        <v>4241948</v>
      </c>
      <c r="F11" s="325"/>
    </row>
    <row r="12" spans="1:6" s="12" customFormat="1" ht="18" customHeight="1">
      <c r="A12" s="9" t="s">
        <v>368</v>
      </c>
      <c r="B12" s="10" t="s">
        <v>356</v>
      </c>
      <c r="C12" s="13">
        <v>2337000</v>
      </c>
      <c r="D12" s="311">
        <v>2337000</v>
      </c>
      <c r="E12" s="13">
        <v>2337000</v>
      </c>
      <c r="F12" s="325"/>
    </row>
    <row r="13" spans="1:6" s="12" customFormat="1" ht="18" customHeight="1">
      <c r="A13" s="9" t="s">
        <v>369</v>
      </c>
      <c r="B13" s="10" t="s">
        <v>347</v>
      </c>
      <c r="C13" s="13">
        <v>4463624</v>
      </c>
      <c r="D13" s="311">
        <v>4463624</v>
      </c>
      <c r="E13" s="13">
        <v>4463624</v>
      </c>
      <c r="F13" s="325"/>
    </row>
    <row r="14" spans="1:6" s="12" customFormat="1" ht="18" customHeight="1">
      <c r="A14" s="9" t="s">
        <v>370</v>
      </c>
      <c r="B14" s="10" t="s">
        <v>346</v>
      </c>
      <c r="C14" s="13">
        <v>3100000</v>
      </c>
      <c r="D14" s="311">
        <v>4250000</v>
      </c>
      <c r="E14" s="13">
        <v>4250000</v>
      </c>
      <c r="F14" s="325"/>
    </row>
    <row r="15" spans="1:6" s="12" customFormat="1" ht="18" customHeight="1">
      <c r="A15" s="9" t="s">
        <v>371</v>
      </c>
      <c r="B15" s="10" t="s">
        <v>358</v>
      </c>
      <c r="C15" s="13">
        <v>277950</v>
      </c>
      <c r="D15" s="311">
        <v>277950</v>
      </c>
      <c r="E15" s="13">
        <v>277950</v>
      </c>
      <c r="F15" s="325"/>
    </row>
    <row r="16" spans="1:6" s="12" customFormat="1" ht="18" customHeight="1">
      <c r="A16" s="9" t="s">
        <v>372</v>
      </c>
      <c r="B16" s="10" t="s">
        <v>343</v>
      </c>
      <c r="C16" s="13">
        <v>1800000</v>
      </c>
      <c r="D16" s="311">
        <v>1800000</v>
      </c>
      <c r="E16" s="13">
        <v>1800000</v>
      </c>
      <c r="F16" s="325"/>
    </row>
    <row r="17" spans="1:6" s="12" customFormat="1" ht="18" customHeight="1">
      <c r="A17" s="9" t="s">
        <v>9</v>
      </c>
      <c r="B17" s="10" t="s">
        <v>389</v>
      </c>
      <c r="C17" s="13">
        <v>849870</v>
      </c>
      <c r="D17" s="311">
        <v>849870</v>
      </c>
      <c r="E17" s="13">
        <v>849870</v>
      </c>
      <c r="F17" s="325"/>
    </row>
    <row r="18" spans="1:6" ht="18" customHeight="1">
      <c r="A18" s="14" t="s">
        <v>10</v>
      </c>
      <c r="B18" s="15" t="s">
        <v>345</v>
      </c>
      <c r="C18" s="16">
        <v>10000000</v>
      </c>
      <c r="D18" s="312">
        <v>12573050</v>
      </c>
      <c r="E18" s="16">
        <v>12573050</v>
      </c>
      <c r="F18" s="323"/>
    </row>
    <row r="19" spans="1:6" ht="18" customHeight="1" thickBot="1">
      <c r="A19" s="26" t="s">
        <v>12</v>
      </c>
      <c r="B19" s="286" t="s">
        <v>396</v>
      </c>
      <c r="C19" s="287">
        <v>1120500</v>
      </c>
      <c r="D19" s="287">
        <v>1120500</v>
      </c>
      <c r="E19" s="16">
        <v>1120500</v>
      </c>
      <c r="F19" s="323"/>
    </row>
    <row r="20" spans="1:6" ht="18" customHeight="1" thickBot="1">
      <c r="A20" s="246"/>
      <c r="B20" s="247" t="s">
        <v>355</v>
      </c>
      <c r="C20" s="248">
        <f>SUM(C21:C25)</f>
        <v>16366886</v>
      </c>
      <c r="D20" s="308">
        <f>SUM(D21:D25)</f>
        <v>23386364</v>
      </c>
      <c r="E20" s="53">
        <f>SUM(E21:E25)</f>
        <v>20463600</v>
      </c>
      <c r="F20" s="322"/>
    </row>
    <row r="21" spans="1:6" ht="18" customHeight="1">
      <c r="A21" s="6"/>
      <c r="B21" s="7"/>
      <c r="C21" s="8"/>
      <c r="D21" s="309"/>
      <c r="E21" s="16"/>
      <c r="F21" s="323"/>
    </row>
    <row r="22" spans="1:8" ht="18" customHeight="1">
      <c r="A22" s="14" t="s">
        <v>12</v>
      </c>
      <c r="B22" s="17" t="s">
        <v>13</v>
      </c>
      <c r="C22" s="16">
        <v>5728000</v>
      </c>
      <c r="D22" s="312">
        <v>5728000</v>
      </c>
      <c r="E22" s="16">
        <v>1922290</v>
      </c>
      <c r="F22" s="323"/>
      <c r="H22" s="249"/>
    </row>
    <row r="23" spans="1:6" ht="18" customHeight="1">
      <c r="A23" s="14" t="s">
        <v>14</v>
      </c>
      <c r="B23" s="17" t="s">
        <v>15</v>
      </c>
      <c r="C23" s="16">
        <v>8523700</v>
      </c>
      <c r="D23" s="312">
        <v>8523700</v>
      </c>
      <c r="E23" s="16">
        <v>9209000</v>
      </c>
      <c r="F23" s="323"/>
    </row>
    <row r="24" spans="1:6" ht="18" customHeight="1">
      <c r="A24" s="14" t="s">
        <v>16</v>
      </c>
      <c r="B24" s="17" t="s">
        <v>17</v>
      </c>
      <c r="C24" s="18"/>
      <c r="D24" s="313">
        <v>7019478</v>
      </c>
      <c r="E24" s="18">
        <v>7019478</v>
      </c>
      <c r="F24" s="326"/>
    </row>
    <row r="25" spans="1:6" ht="18" customHeight="1">
      <c r="A25" s="14" t="s">
        <v>18</v>
      </c>
      <c r="B25" s="15" t="s">
        <v>19</v>
      </c>
      <c r="C25" s="16">
        <v>2115186</v>
      </c>
      <c r="D25" s="312">
        <v>2115186</v>
      </c>
      <c r="E25" s="16">
        <v>2312832</v>
      </c>
      <c r="F25" s="323"/>
    </row>
    <row r="26" spans="1:6" s="12" customFormat="1" ht="18" customHeight="1">
      <c r="A26" s="9" t="s">
        <v>20</v>
      </c>
      <c r="B26" s="10" t="s">
        <v>21</v>
      </c>
      <c r="C26" s="11"/>
      <c r="D26" s="310"/>
      <c r="E26" s="11"/>
      <c r="F26" s="324"/>
    </row>
    <row r="27" spans="1:6" s="12" customFormat="1" ht="18" customHeight="1">
      <c r="A27" s="9" t="s">
        <v>22</v>
      </c>
      <c r="B27" s="10" t="s">
        <v>23</v>
      </c>
      <c r="C27" s="11"/>
      <c r="D27" s="310"/>
      <c r="E27" s="11"/>
      <c r="F27" s="324"/>
    </row>
    <row r="28" spans="1:6" s="12" customFormat="1" ht="18" customHeight="1">
      <c r="A28" s="9" t="s">
        <v>24</v>
      </c>
      <c r="B28" s="10" t="s">
        <v>25</v>
      </c>
      <c r="C28" s="13"/>
      <c r="D28" s="311"/>
      <c r="E28" s="13"/>
      <c r="F28" s="325"/>
    </row>
    <row r="29" spans="1:6" s="12" customFormat="1" ht="18" customHeight="1" thickBot="1">
      <c r="A29" s="9" t="s">
        <v>26</v>
      </c>
      <c r="B29" s="10" t="s">
        <v>27</v>
      </c>
      <c r="C29" s="11"/>
      <c r="D29" s="310"/>
      <c r="E29" s="11"/>
      <c r="F29" s="324"/>
    </row>
    <row r="30" spans="1:6" ht="18" customHeight="1" thickBot="1">
      <c r="A30" s="250"/>
      <c r="B30" s="247" t="s">
        <v>28</v>
      </c>
      <c r="C30" s="248">
        <f>SUM(C31,C35,C37,C43,C44,C50:C51)</f>
        <v>31724920</v>
      </c>
      <c r="D30" s="308">
        <f>SUM(D31,D35,D37,D43,D44,D50:D51)</f>
        <v>104184744</v>
      </c>
      <c r="E30" s="53">
        <f>SUM(E31,E35,E37,E43,E44,E50:E51)</f>
        <v>57044937</v>
      </c>
      <c r="F30" s="322"/>
    </row>
    <row r="31" spans="1:6" ht="38.25">
      <c r="A31" s="20" t="s">
        <v>29</v>
      </c>
      <c r="B31" s="21" t="s">
        <v>373</v>
      </c>
      <c r="C31" s="8">
        <f>SUM(C32:C34)</f>
        <v>0</v>
      </c>
      <c r="D31" s="309">
        <f>SUM(D32:D34)</f>
        <v>0</v>
      </c>
      <c r="E31" s="16">
        <f>SUM(E32:E34)</f>
        <v>0</v>
      </c>
      <c r="F31" s="323"/>
    </row>
    <row r="32" spans="1:6" s="12" customFormat="1" ht="18" customHeight="1">
      <c r="A32" s="9" t="s">
        <v>30</v>
      </c>
      <c r="B32" s="10" t="s">
        <v>31</v>
      </c>
      <c r="C32" s="11"/>
      <c r="D32" s="310"/>
      <c r="E32" s="11"/>
      <c r="F32" s="324"/>
    </row>
    <row r="33" spans="1:6" s="12" customFormat="1" ht="18" customHeight="1">
      <c r="A33" s="9" t="s">
        <v>32</v>
      </c>
      <c r="B33" s="10" t="s">
        <v>33</v>
      </c>
      <c r="C33" s="13"/>
      <c r="D33" s="311"/>
      <c r="E33" s="13"/>
      <c r="F33" s="325"/>
    </row>
    <row r="34" spans="1:6" s="12" customFormat="1" ht="18" customHeight="1">
      <c r="A34" s="9" t="s">
        <v>34</v>
      </c>
      <c r="B34" s="10" t="s">
        <v>35</v>
      </c>
      <c r="C34" s="11"/>
      <c r="D34" s="310"/>
      <c r="E34" s="11"/>
      <c r="F34" s="324"/>
    </row>
    <row r="35" spans="1:6" ht="18" customHeight="1">
      <c r="A35" s="14" t="s">
        <v>36</v>
      </c>
      <c r="B35" s="15" t="s">
        <v>37</v>
      </c>
      <c r="C35" s="16">
        <v>1600000</v>
      </c>
      <c r="D35" s="312">
        <v>1600000</v>
      </c>
      <c r="E35" s="16">
        <v>1598961</v>
      </c>
      <c r="F35" s="323"/>
    </row>
    <row r="36" spans="1:6" s="12" customFormat="1" ht="18" customHeight="1">
      <c r="A36" s="9" t="s">
        <v>38</v>
      </c>
      <c r="B36" s="10" t="s">
        <v>39</v>
      </c>
      <c r="C36" s="11">
        <v>1600000</v>
      </c>
      <c r="D36" s="310">
        <v>1600000</v>
      </c>
      <c r="E36" s="11">
        <v>1598961</v>
      </c>
      <c r="F36" s="324"/>
    </row>
    <row r="37" spans="1:6" ht="18" customHeight="1">
      <c r="A37" s="14" t="s">
        <v>40</v>
      </c>
      <c r="B37" s="15" t="s">
        <v>41</v>
      </c>
      <c r="C37" s="16">
        <v>11800000</v>
      </c>
      <c r="D37" s="312">
        <v>11800000</v>
      </c>
      <c r="E37" s="16">
        <v>24749285</v>
      </c>
      <c r="F37" s="323"/>
    </row>
    <row r="38" spans="1:6" s="12" customFormat="1" ht="18" customHeight="1">
      <c r="A38" s="9" t="s">
        <v>42</v>
      </c>
      <c r="B38" s="10" t="s">
        <v>43</v>
      </c>
      <c r="C38" s="11">
        <v>800000</v>
      </c>
      <c r="D38" s="310">
        <v>800000</v>
      </c>
      <c r="E38" s="11">
        <v>1122099</v>
      </c>
      <c r="F38" s="324"/>
    </row>
    <row r="39" spans="1:6" s="12" customFormat="1" ht="18" customHeight="1">
      <c r="A39" s="9" t="s">
        <v>44</v>
      </c>
      <c r="B39" s="10" t="s">
        <v>46</v>
      </c>
      <c r="C39" s="11">
        <v>3000000</v>
      </c>
      <c r="D39" s="310">
        <v>3000000</v>
      </c>
      <c r="E39" s="11">
        <v>2899797</v>
      </c>
      <c r="F39" s="324"/>
    </row>
    <row r="40" spans="1:6" s="12" customFormat="1" ht="18" customHeight="1">
      <c r="A40" s="9" t="s">
        <v>45</v>
      </c>
      <c r="B40" s="10" t="s">
        <v>48</v>
      </c>
      <c r="C40" s="11">
        <v>8000000</v>
      </c>
      <c r="D40" s="310">
        <v>9000000</v>
      </c>
      <c r="E40" s="11">
        <v>20727389</v>
      </c>
      <c r="F40" s="324"/>
    </row>
    <row r="41" spans="1:6" s="12" customFormat="1" ht="18" customHeight="1">
      <c r="A41" s="9" t="s">
        <v>47</v>
      </c>
      <c r="B41" s="10" t="s">
        <v>50</v>
      </c>
      <c r="C41" s="11"/>
      <c r="D41" s="310"/>
      <c r="E41" s="11"/>
      <c r="F41" s="324"/>
    </row>
    <row r="42" spans="1:6" s="12" customFormat="1" ht="18" customHeight="1">
      <c r="A42" s="9" t="s">
        <v>49</v>
      </c>
      <c r="B42" s="10" t="s">
        <v>51</v>
      </c>
      <c r="C42" s="13"/>
      <c r="D42" s="311"/>
      <c r="E42" s="13"/>
      <c r="F42" s="325"/>
    </row>
    <row r="43" spans="1:6" ht="18" customHeight="1">
      <c r="A43" s="14" t="s">
        <v>52</v>
      </c>
      <c r="B43" s="15" t="s">
        <v>53</v>
      </c>
      <c r="C43" s="16"/>
      <c r="D43" s="312"/>
      <c r="E43" s="16"/>
      <c r="F43" s="323"/>
    </row>
    <row r="44" spans="1:6" ht="18" customHeight="1">
      <c r="A44" s="14" t="s">
        <v>54</v>
      </c>
      <c r="B44" s="15" t="s">
        <v>55</v>
      </c>
      <c r="C44" s="16">
        <f>SUM(C45:C49)</f>
        <v>18324920</v>
      </c>
      <c r="D44" s="312">
        <f>SUM(D45:D49)</f>
        <v>90784744</v>
      </c>
      <c r="E44" s="16">
        <f>SUM(E45:E49)</f>
        <v>30696691</v>
      </c>
      <c r="F44" s="323"/>
    </row>
    <row r="45" spans="1:6" s="12" customFormat="1" ht="18" customHeight="1">
      <c r="A45" s="9" t="s">
        <v>56</v>
      </c>
      <c r="B45" s="10" t="s">
        <v>57</v>
      </c>
      <c r="C45" s="11"/>
      <c r="D45" s="310"/>
      <c r="E45" s="11"/>
      <c r="F45" s="324"/>
    </row>
    <row r="46" spans="1:6" s="12" customFormat="1" ht="18" customHeight="1">
      <c r="A46" s="9" t="s">
        <v>58</v>
      </c>
      <c r="B46" s="10" t="s">
        <v>421</v>
      </c>
      <c r="C46" s="13"/>
      <c r="D46" s="311">
        <v>63475326</v>
      </c>
      <c r="E46" s="13">
        <v>11797674</v>
      </c>
      <c r="F46" s="325"/>
    </row>
    <row r="47" spans="1:6" s="12" customFormat="1" ht="18" customHeight="1">
      <c r="A47" s="9" t="s">
        <v>59</v>
      </c>
      <c r="B47" s="10" t="s">
        <v>60</v>
      </c>
      <c r="C47" s="11">
        <v>4440000</v>
      </c>
      <c r="D47" s="310">
        <v>4440000</v>
      </c>
      <c r="E47" s="11">
        <v>967404</v>
      </c>
      <c r="F47" s="324"/>
    </row>
    <row r="48" spans="1:6" s="12" customFormat="1" ht="18" customHeight="1">
      <c r="A48" s="22" t="s">
        <v>61</v>
      </c>
      <c r="B48" s="10" t="s">
        <v>62</v>
      </c>
      <c r="C48" s="11">
        <v>9800000</v>
      </c>
      <c r="D48" s="310">
        <v>18784498</v>
      </c>
      <c r="E48" s="11">
        <v>13732482</v>
      </c>
      <c r="F48" s="324"/>
    </row>
    <row r="49" spans="1:6" s="12" customFormat="1" ht="18" customHeight="1">
      <c r="A49" s="22" t="s">
        <v>63</v>
      </c>
      <c r="B49" s="10" t="s">
        <v>360</v>
      </c>
      <c r="C49" s="11">
        <v>4084920</v>
      </c>
      <c r="D49" s="310">
        <v>4084920</v>
      </c>
      <c r="E49" s="11">
        <v>4199131</v>
      </c>
      <c r="F49" s="324"/>
    </row>
    <row r="50" spans="1:6" ht="18" customHeight="1">
      <c r="A50" s="14" t="s">
        <v>64</v>
      </c>
      <c r="B50" s="17" t="s">
        <v>65</v>
      </c>
      <c r="C50" s="16"/>
      <c r="D50" s="312"/>
      <c r="E50" s="16"/>
      <c r="F50" s="323"/>
    </row>
    <row r="51" spans="1:6" ht="18" customHeight="1" thickBot="1">
      <c r="A51" s="14" t="s">
        <v>66</v>
      </c>
      <c r="B51" s="17" t="s">
        <v>67</v>
      </c>
      <c r="C51" s="16">
        <v>0</v>
      </c>
      <c r="D51" s="312"/>
      <c r="E51" s="16"/>
      <c r="F51" s="323"/>
    </row>
    <row r="52" spans="1:6" ht="18" customHeight="1" thickBot="1">
      <c r="A52" s="246"/>
      <c r="B52" s="247" t="s">
        <v>68</v>
      </c>
      <c r="C52" s="248">
        <f>SUM(C53:C57)</f>
        <v>24600</v>
      </c>
      <c r="D52" s="308">
        <f>SUM(D53:D57)</f>
        <v>24600</v>
      </c>
      <c r="E52" s="53">
        <f>SUM(E53:E57)</f>
        <v>191824</v>
      </c>
      <c r="F52" s="322"/>
    </row>
    <row r="53" spans="1:6" ht="18" customHeight="1">
      <c r="A53" s="6" t="s">
        <v>69</v>
      </c>
      <c r="B53" s="7" t="s">
        <v>70</v>
      </c>
      <c r="C53" s="8">
        <v>24600</v>
      </c>
      <c r="D53" s="309">
        <v>24600</v>
      </c>
      <c r="E53" s="309">
        <v>191824</v>
      </c>
      <c r="F53" s="323"/>
    </row>
    <row r="54" spans="1:6" ht="18" customHeight="1">
      <c r="A54" s="23" t="s">
        <v>71</v>
      </c>
      <c r="B54" s="24" t="s">
        <v>72</v>
      </c>
      <c r="C54" s="25"/>
      <c r="D54" s="314"/>
      <c r="E54" s="16"/>
      <c r="F54" s="323"/>
    </row>
    <row r="55" spans="1:6" ht="18" customHeight="1">
      <c r="A55" s="14" t="s">
        <v>73</v>
      </c>
      <c r="B55" s="15" t="s">
        <v>74</v>
      </c>
      <c r="C55" s="16"/>
      <c r="D55" s="312"/>
      <c r="E55" s="16"/>
      <c r="F55" s="323"/>
    </row>
    <row r="56" spans="1:6" ht="18" customHeight="1">
      <c r="A56" s="6" t="s">
        <v>75</v>
      </c>
      <c r="B56" s="7" t="s">
        <v>76</v>
      </c>
      <c r="C56" s="8"/>
      <c r="D56" s="309"/>
      <c r="E56" s="16"/>
      <c r="F56" s="323"/>
    </row>
    <row r="57" spans="1:6" ht="18" customHeight="1" thickBot="1">
      <c r="A57" s="23" t="s">
        <v>77</v>
      </c>
      <c r="B57" s="24" t="s">
        <v>78</v>
      </c>
      <c r="C57" s="25"/>
      <c r="D57" s="314"/>
      <c r="E57" s="25"/>
      <c r="F57" s="323"/>
    </row>
    <row r="58" spans="1:6" ht="18" customHeight="1" thickBot="1">
      <c r="A58" s="246"/>
      <c r="B58" s="251" t="s">
        <v>79</v>
      </c>
      <c r="C58" s="248">
        <f>SUM(C59:C60)</f>
        <v>46896323</v>
      </c>
      <c r="D58" s="308">
        <f>SUM(D60:D64)</f>
        <v>71099423</v>
      </c>
      <c r="E58" s="53">
        <v>56051643</v>
      </c>
      <c r="F58" s="322"/>
    </row>
    <row r="59" spans="1:6" ht="18" customHeight="1">
      <c r="A59" s="252" t="s">
        <v>80</v>
      </c>
      <c r="B59" s="24" t="s">
        <v>319</v>
      </c>
      <c r="C59" s="25"/>
      <c r="D59" s="314">
        <v>15047780</v>
      </c>
      <c r="E59" s="16"/>
      <c r="F59" s="323"/>
    </row>
    <row r="60" spans="1:6" ht="18" customHeight="1" thickBot="1">
      <c r="A60" s="23" t="s">
        <v>81</v>
      </c>
      <c r="B60" s="24" t="s">
        <v>318</v>
      </c>
      <c r="C60" s="25">
        <v>46896323</v>
      </c>
      <c r="D60" s="314">
        <v>56051643</v>
      </c>
      <c r="E60" s="16">
        <v>56051643</v>
      </c>
      <c r="F60" s="323"/>
    </row>
    <row r="61" spans="1:6" ht="18" customHeight="1" thickBot="1">
      <c r="A61" s="253"/>
      <c r="B61" s="251" t="s">
        <v>82</v>
      </c>
      <c r="C61" s="254"/>
      <c r="D61" s="315">
        <f>SUM(D62:D66)</f>
        <v>10336244</v>
      </c>
      <c r="E61" s="333">
        <f>SUM(E62:E66)</f>
        <v>4766544</v>
      </c>
      <c r="F61" s="327"/>
    </row>
    <row r="62" spans="1:6" ht="18" customHeight="1">
      <c r="A62" s="26" t="s">
        <v>83</v>
      </c>
      <c r="B62" s="27" t="s">
        <v>11</v>
      </c>
      <c r="C62" s="28"/>
      <c r="D62" s="316"/>
      <c r="E62" s="334"/>
      <c r="F62" s="328"/>
    </row>
    <row r="63" spans="1:6" ht="18" customHeight="1">
      <c r="A63" s="23" t="s">
        <v>84</v>
      </c>
      <c r="B63" s="24" t="s">
        <v>13</v>
      </c>
      <c r="C63" s="25"/>
      <c r="D63" s="314">
        <v>4711536</v>
      </c>
      <c r="E63" s="16">
        <v>4766544</v>
      </c>
      <c r="F63" s="323"/>
    </row>
    <row r="64" spans="1:6" ht="18" customHeight="1">
      <c r="A64" s="29" t="s">
        <v>85</v>
      </c>
      <c r="B64" s="15" t="s">
        <v>86</v>
      </c>
      <c r="C64" s="16"/>
      <c r="D64" s="312"/>
      <c r="E64" s="16"/>
      <c r="F64" s="323"/>
    </row>
    <row r="65" spans="1:6" ht="18" customHeight="1">
      <c r="A65" s="26" t="s">
        <v>87</v>
      </c>
      <c r="B65" s="27" t="s">
        <v>88</v>
      </c>
      <c r="C65" s="28"/>
      <c r="D65" s="316"/>
      <c r="E65" s="334"/>
      <c r="F65" s="328"/>
    </row>
    <row r="66" spans="1:6" ht="18" customHeight="1">
      <c r="A66" s="14" t="s">
        <v>89</v>
      </c>
      <c r="B66" s="15" t="s">
        <v>90</v>
      </c>
      <c r="C66" s="16">
        <f>SUM(C67:C70)</f>
        <v>0</v>
      </c>
      <c r="D66" s="312">
        <v>5624708</v>
      </c>
      <c r="E66" s="16"/>
      <c r="F66" s="323"/>
    </row>
    <row r="67" spans="1:6" s="12" customFormat="1" ht="18" customHeight="1">
      <c r="A67" s="30" t="s">
        <v>382</v>
      </c>
      <c r="B67" s="31" t="s">
        <v>21</v>
      </c>
      <c r="C67" s="32"/>
      <c r="D67" s="317"/>
      <c r="E67" s="335"/>
      <c r="F67" s="329"/>
    </row>
    <row r="68" spans="1:6" s="12" customFormat="1" ht="18" customHeight="1">
      <c r="A68" s="19" t="s">
        <v>383</v>
      </c>
      <c r="B68" s="33" t="s">
        <v>23</v>
      </c>
      <c r="C68" s="34"/>
      <c r="D68" s="318"/>
      <c r="E68" s="11"/>
      <c r="F68" s="324"/>
    </row>
    <row r="69" spans="1:6" s="12" customFormat="1" ht="18" customHeight="1">
      <c r="A69" s="22" t="s">
        <v>384</v>
      </c>
      <c r="B69" s="10" t="s">
        <v>25</v>
      </c>
      <c r="C69" s="11"/>
      <c r="D69" s="310"/>
      <c r="E69" s="11"/>
      <c r="F69" s="324"/>
    </row>
    <row r="70" spans="1:6" s="12" customFormat="1" ht="18" customHeight="1" thickBot="1">
      <c r="A70" s="30" t="s">
        <v>385</v>
      </c>
      <c r="B70" s="31" t="s">
        <v>27</v>
      </c>
      <c r="C70" s="32"/>
      <c r="D70" s="317"/>
      <c r="E70" s="50"/>
      <c r="F70" s="329"/>
    </row>
    <row r="71" spans="1:6" ht="24" customHeight="1" thickBot="1">
      <c r="A71" s="246"/>
      <c r="B71" s="255" t="s">
        <v>91</v>
      </c>
      <c r="C71" s="254">
        <f>SUM(C72:C74)</f>
        <v>24837274</v>
      </c>
      <c r="D71" s="315">
        <f>SUM(D72:D74)</f>
        <v>41137274</v>
      </c>
      <c r="E71" s="333">
        <f>SUM(E72:E74)</f>
        <v>64153714</v>
      </c>
      <c r="F71" s="327"/>
    </row>
    <row r="72" spans="1:6" ht="18.75" customHeight="1">
      <c r="A72" s="29" t="s">
        <v>92</v>
      </c>
      <c r="B72" s="15" t="s">
        <v>427</v>
      </c>
      <c r="C72" s="18">
        <v>0</v>
      </c>
      <c r="D72" s="313">
        <v>16300000</v>
      </c>
      <c r="E72" s="18">
        <v>39316440</v>
      </c>
      <c r="F72" s="326"/>
    </row>
    <row r="73" spans="1:6" ht="18" customHeight="1">
      <c r="A73" s="29" t="s">
        <v>93</v>
      </c>
      <c r="B73" s="15" t="s">
        <v>394</v>
      </c>
      <c r="C73" s="16"/>
      <c r="D73" s="312"/>
      <c r="E73" s="16"/>
      <c r="F73" s="323"/>
    </row>
    <row r="74" spans="1:6" ht="17.25" customHeight="1" thickBot="1">
      <c r="A74" s="29" t="s">
        <v>95</v>
      </c>
      <c r="B74" s="15" t="s">
        <v>162</v>
      </c>
      <c r="C74" s="18">
        <v>24837274</v>
      </c>
      <c r="D74" s="313">
        <v>24837274</v>
      </c>
      <c r="E74" s="18">
        <v>24837274</v>
      </c>
      <c r="F74" s="326"/>
    </row>
    <row r="75" spans="1:6" ht="24" customHeight="1" thickBot="1">
      <c r="A75" s="246"/>
      <c r="B75" s="255" t="s">
        <v>94</v>
      </c>
      <c r="C75" s="254">
        <f>SUM(C76:C80)</f>
        <v>0</v>
      </c>
      <c r="D75" s="315">
        <f>SUM(D76:D80)</f>
        <v>0</v>
      </c>
      <c r="E75" s="333">
        <f>SUM(E76:E80)</f>
        <v>0</v>
      </c>
      <c r="F75" s="327"/>
    </row>
    <row r="76" spans="1:6" ht="18" customHeight="1">
      <c r="A76" s="35" t="s">
        <v>97</v>
      </c>
      <c r="B76" s="36" t="s">
        <v>96</v>
      </c>
      <c r="C76" s="37"/>
      <c r="D76" s="319"/>
      <c r="E76" s="18"/>
      <c r="F76" s="326"/>
    </row>
    <row r="77" spans="1:6" ht="18" customHeight="1">
      <c r="A77" s="29" t="s">
        <v>99</v>
      </c>
      <c r="B77" s="15" t="s">
        <v>98</v>
      </c>
      <c r="C77" s="18"/>
      <c r="D77" s="313"/>
      <c r="E77" s="18"/>
      <c r="F77" s="326"/>
    </row>
    <row r="78" spans="1:6" ht="18" customHeight="1">
      <c r="A78" s="29" t="s">
        <v>101</v>
      </c>
      <c r="B78" s="15" t="s">
        <v>100</v>
      </c>
      <c r="C78" s="18"/>
      <c r="D78" s="313"/>
      <c r="E78" s="18"/>
      <c r="F78" s="326"/>
    </row>
    <row r="79" spans="1:6" ht="18" customHeight="1">
      <c r="A79" s="29" t="s">
        <v>338</v>
      </c>
      <c r="B79" s="15" t="s">
        <v>320</v>
      </c>
      <c r="C79" s="18"/>
      <c r="D79" s="313"/>
      <c r="E79" s="18"/>
      <c r="F79" s="326"/>
    </row>
    <row r="80" spans="1:6" ht="18" customHeight="1" thickBot="1">
      <c r="A80" s="38" t="s">
        <v>341</v>
      </c>
      <c r="B80" s="39" t="s">
        <v>102</v>
      </c>
      <c r="C80" s="40"/>
      <c r="D80" s="337"/>
      <c r="E80" s="338"/>
      <c r="F80" s="326"/>
    </row>
    <row r="81" spans="1:6" ht="18" customHeight="1" thickBot="1">
      <c r="A81" s="246"/>
      <c r="B81" s="256" t="s">
        <v>103</v>
      </c>
      <c r="C81" s="320">
        <f>C75+C71+C61+C58+C52+C30+C20+C4</f>
        <v>215916921</v>
      </c>
      <c r="D81" s="336">
        <f>D75+D71+D61+D58+D52+D30+D20+D4</f>
        <v>351508795</v>
      </c>
      <c r="E81" s="336">
        <f>E75+E71+E61+E58+E52+E30+E20+E4</f>
        <v>302838949</v>
      </c>
      <c r="F81" s="330"/>
    </row>
    <row r="82" spans="4:6" ht="12.75">
      <c r="D82" s="300"/>
      <c r="E82" s="300"/>
      <c r="F82" s="300"/>
    </row>
    <row r="83" spans="4:6" ht="12.75">
      <c r="D83" s="300"/>
      <c r="E83" s="300"/>
      <c r="F83" s="300"/>
    </row>
    <row r="84" spans="4:6" ht="12.75">
      <c r="D84" s="300"/>
      <c r="E84" s="300"/>
      <c r="F84" s="300"/>
    </row>
    <row r="85" spans="4:6" ht="12.75">
      <c r="D85" s="300"/>
      <c r="E85" s="300"/>
      <c r="F85" s="300"/>
    </row>
    <row r="86" spans="4:6" ht="12.75">
      <c r="D86" s="300"/>
      <c r="E86" s="300"/>
      <c r="F86" s="300"/>
    </row>
    <row r="87" spans="4:6" ht="12.75">
      <c r="D87" s="300"/>
      <c r="E87" s="300"/>
      <c r="F87" s="300"/>
    </row>
    <row r="88" spans="4:6" ht="12.75">
      <c r="D88" s="300"/>
      <c r="E88" s="300"/>
      <c r="F88" s="300"/>
    </row>
    <row r="89" spans="4:6" ht="12.75">
      <c r="D89" s="300"/>
      <c r="E89" s="300"/>
      <c r="F89" s="300"/>
    </row>
    <row r="90" spans="4:5" ht="12.75">
      <c r="D90" s="300"/>
      <c r="E90" s="300"/>
    </row>
    <row r="91" spans="4:5" ht="12.75">
      <c r="D91" s="300"/>
      <c r="E91" s="300"/>
    </row>
    <row r="92" spans="4:5" ht="12.75">
      <c r="D92" s="300"/>
      <c r="E92" s="300"/>
    </row>
    <row r="93" spans="4:5" ht="12.75">
      <c r="D93" s="300"/>
      <c r="E93" s="300"/>
    </row>
    <row r="94" spans="4:5" ht="12.75">
      <c r="D94" s="300"/>
      <c r="E94" s="300"/>
    </row>
    <row r="95" spans="4:5" ht="12.75">
      <c r="D95" s="300"/>
      <c r="E95" s="300"/>
    </row>
    <row r="96" spans="4:5" ht="12.75">
      <c r="D96" s="300"/>
      <c r="E96" s="300"/>
    </row>
    <row r="97" spans="4:5" ht="12.75">
      <c r="D97" s="300"/>
      <c r="E97" s="300"/>
    </row>
    <row r="98" spans="4:5" ht="12.75">
      <c r="D98" s="300"/>
      <c r="E98" s="300"/>
    </row>
    <row r="99" spans="4:5" ht="12.75">
      <c r="D99" s="300"/>
      <c r="E99" s="300"/>
    </row>
    <row r="100" spans="4:5" ht="12.75">
      <c r="D100" s="300"/>
      <c r="E100" s="300"/>
    </row>
    <row r="101" spans="4:5" ht="12.75">
      <c r="D101" s="300"/>
      <c r="E101" s="300"/>
    </row>
    <row r="102" spans="4:5" ht="12.75">
      <c r="D102" s="300"/>
      <c r="E102" s="300"/>
    </row>
  </sheetData>
  <sheetProtection formatCells="0" formatColumns="0" formatRows="0" insertColumns="0" insertRows="0" insertHyperlinks="0" deleteRows="0" sort="0" autoFilter="0" pivotTables="0"/>
  <protectedRanges>
    <protectedRange sqref="C26:F29 C32:F34 C76:F80 C6:F19 C21:F24 C36:F36 C45:F51 C38:F43 C62:F65 C53:F60 C67:F7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&amp;C3. sz. melléklet
az 3/2020.(VII.13.) önkormányzati rendelethez
Gölle Község Önkormányzat 2019.évi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1"/>
  <sheetViews>
    <sheetView view="pageLayout" workbookViewId="0" topLeftCell="A13">
      <selection activeCell="E29" sqref="E29"/>
    </sheetView>
  </sheetViews>
  <sheetFormatPr defaultColWidth="9.00390625" defaultRowHeight="12.75"/>
  <cols>
    <col min="1" max="1" width="6.00390625" style="0" customWidth="1"/>
    <col min="2" max="2" width="44.375" style="0" customWidth="1"/>
    <col min="3" max="3" width="12.125" style="0" customWidth="1"/>
    <col min="4" max="4" width="11.375" style="0" customWidth="1"/>
    <col min="5" max="5" width="12.125" style="0" customWidth="1"/>
    <col min="6" max="6" width="10.25390625" style="0" customWidth="1"/>
  </cols>
  <sheetData>
    <row r="1" spans="1:5" ht="13.5" thickBot="1">
      <c r="A1" s="1"/>
      <c r="B1" s="1"/>
      <c r="C1" s="1"/>
      <c r="E1" s="300" t="s">
        <v>393</v>
      </c>
    </row>
    <row r="2" spans="1:7" ht="39" thickBot="1">
      <c r="A2" s="2" t="s">
        <v>0</v>
      </c>
      <c r="B2" s="3" t="s">
        <v>1</v>
      </c>
      <c r="C2" s="41" t="s">
        <v>404</v>
      </c>
      <c r="D2" s="346" t="s">
        <v>405</v>
      </c>
      <c r="E2" s="331" t="s">
        <v>428</v>
      </c>
      <c r="F2" s="321"/>
      <c r="G2" s="300"/>
    </row>
    <row r="3" spans="1:7" ht="18" customHeight="1" thickBot="1">
      <c r="A3" s="253"/>
      <c r="B3" s="5" t="s">
        <v>104</v>
      </c>
      <c r="C3" s="257"/>
      <c r="D3" s="257"/>
      <c r="E3" s="332"/>
      <c r="F3" s="339"/>
      <c r="G3" s="300"/>
    </row>
    <row r="4" spans="1:7" ht="18" customHeight="1" thickBot="1">
      <c r="A4" s="246"/>
      <c r="B4" s="247" t="s">
        <v>105</v>
      </c>
      <c r="C4" s="248">
        <f>SUM(C5)</f>
        <v>81813563</v>
      </c>
      <c r="D4" s="308">
        <f>SUM(D5)</f>
        <v>101807245</v>
      </c>
      <c r="E4" s="53">
        <f>SUM(E5)</f>
        <v>83443006</v>
      </c>
      <c r="F4" s="322"/>
      <c r="G4" s="300"/>
    </row>
    <row r="5" spans="1:7" ht="20.25" customHeight="1">
      <c r="A5" s="42" t="s">
        <v>4</v>
      </c>
      <c r="B5" s="43" t="s">
        <v>106</v>
      </c>
      <c r="C5" s="44">
        <f>SUM(C6:C9)</f>
        <v>81813563</v>
      </c>
      <c r="D5" s="341">
        <f>SUM(D6:D9)</f>
        <v>101807245</v>
      </c>
      <c r="E5" s="334">
        <f>SUM(E6:E9)</f>
        <v>83443006</v>
      </c>
      <c r="F5" s="328"/>
      <c r="G5" s="300"/>
    </row>
    <row r="6" spans="1:7" s="12" customFormat="1" ht="18" customHeight="1">
      <c r="A6" s="45" t="s">
        <v>5</v>
      </c>
      <c r="B6" s="46" t="s">
        <v>107</v>
      </c>
      <c r="C6" s="47">
        <v>46784984</v>
      </c>
      <c r="D6" s="342">
        <v>61260363</v>
      </c>
      <c r="E6" s="47">
        <v>51175363</v>
      </c>
      <c r="F6" s="345"/>
      <c r="G6" s="349"/>
    </row>
    <row r="7" spans="1:7" s="12" customFormat="1" ht="18" customHeight="1">
      <c r="A7" s="48" t="s">
        <v>6</v>
      </c>
      <c r="B7" s="49" t="s">
        <v>108</v>
      </c>
      <c r="C7" s="50">
        <v>8859031</v>
      </c>
      <c r="D7" s="343">
        <v>10309325</v>
      </c>
      <c r="E7" s="335">
        <v>9618352</v>
      </c>
      <c r="F7" s="329"/>
      <c r="G7" s="349"/>
    </row>
    <row r="8" spans="1:7" s="12" customFormat="1" ht="18" customHeight="1">
      <c r="A8" s="45" t="s">
        <v>7</v>
      </c>
      <c r="B8" s="46" t="s">
        <v>109</v>
      </c>
      <c r="C8" s="47">
        <v>26169548</v>
      </c>
      <c r="D8" s="342">
        <v>30237557</v>
      </c>
      <c r="E8" s="47">
        <v>22649291</v>
      </c>
      <c r="F8" s="345"/>
      <c r="G8" s="349"/>
    </row>
    <row r="9" spans="1:7" s="12" customFormat="1" ht="18" customHeight="1" thickBot="1">
      <c r="A9" s="48" t="s">
        <v>8</v>
      </c>
      <c r="B9" s="49" t="s">
        <v>386</v>
      </c>
      <c r="C9" s="50">
        <v>0</v>
      </c>
      <c r="D9" s="343">
        <v>0</v>
      </c>
      <c r="E9" s="335">
        <v>0</v>
      </c>
      <c r="F9" s="329"/>
      <c r="G9" s="349"/>
    </row>
    <row r="10" spans="1:7" ht="18" customHeight="1" thickBot="1">
      <c r="A10" s="246"/>
      <c r="B10" s="247" t="s">
        <v>111</v>
      </c>
      <c r="C10" s="248">
        <f>SUM(C11)</f>
        <v>6467541</v>
      </c>
      <c r="D10" s="308">
        <f>SUM(D11)</f>
        <v>6467541</v>
      </c>
      <c r="E10" s="53">
        <f>SUM(E11)</f>
        <v>4726281</v>
      </c>
      <c r="F10" s="322"/>
      <c r="G10" s="300"/>
    </row>
    <row r="11" spans="1:7" ht="18" customHeight="1">
      <c r="A11" s="51" t="s">
        <v>9</v>
      </c>
      <c r="B11" s="52" t="s">
        <v>112</v>
      </c>
      <c r="C11" s="53">
        <f>SUM(C12:C14)</f>
        <v>6467541</v>
      </c>
      <c r="D11" s="344">
        <f>SUM(D12:D14)</f>
        <v>6467541</v>
      </c>
      <c r="E11" s="53">
        <f>SUM(E12:E14)</f>
        <v>4726281</v>
      </c>
      <c r="F11" s="322"/>
      <c r="G11" s="300"/>
    </row>
    <row r="12" spans="1:7" s="12" customFormat="1" ht="18" customHeight="1">
      <c r="A12" s="54" t="s">
        <v>113</v>
      </c>
      <c r="B12" s="55" t="s">
        <v>348</v>
      </c>
      <c r="C12" s="56">
        <v>4584400</v>
      </c>
      <c r="D12" s="347">
        <v>4584400</v>
      </c>
      <c r="E12" s="56">
        <v>3642450</v>
      </c>
      <c r="F12" s="350"/>
      <c r="G12" s="349"/>
    </row>
    <row r="13" spans="1:7" s="12" customFormat="1" ht="18" customHeight="1">
      <c r="A13" s="57" t="s">
        <v>115</v>
      </c>
      <c r="B13" s="58" t="s">
        <v>116</v>
      </c>
      <c r="C13" s="59">
        <v>1883141</v>
      </c>
      <c r="D13" s="348">
        <v>1883141</v>
      </c>
      <c r="E13" s="56">
        <v>1083831</v>
      </c>
      <c r="F13" s="350"/>
      <c r="G13" s="349"/>
    </row>
    <row r="14" spans="1:7" s="12" customFormat="1" ht="18" customHeight="1" thickBot="1">
      <c r="A14" s="57" t="s">
        <v>117</v>
      </c>
      <c r="B14" s="58" t="s">
        <v>392</v>
      </c>
      <c r="C14" s="59"/>
      <c r="D14" s="347"/>
      <c r="E14" s="56"/>
      <c r="F14" s="350"/>
      <c r="G14" s="349"/>
    </row>
    <row r="15" spans="1:7" ht="18" customHeight="1" thickBot="1">
      <c r="A15" s="246"/>
      <c r="B15" s="247" t="s">
        <v>119</v>
      </c>
      <c r="C15" s="248">
        <f>SUM(C16:C24)</f>
        <v>98519416</v>
      </c>
      <c r="D15" s="348">
        <f>SUM(E20,D22,D21,D20,D19,D18,D17,D16)</f>
        <v>179009958</v>
      </c>
      <c r="E15" s="56">
        <f>SUM(F20,E22,E21,E20,E19,E18,E17,E16)</f>
        <v>121685404</v>
      </c>
      <c r="F15" s="322"/>
      <c r="G15" s="300"/>
    </row>
    <row r="16" spans="1:7" ht="18" customHeight="1">
      <c r="A16" s="51" t="s">
        <v>10</v>
      </c>
      <c r="B16" s="52" t="s">
        <v>107</v>
      </c>
      <c r="C16" s="53">
        <v>22432040</v>
      </c>
      <c r="D16" s="344">
        <v>46156051</v>
      </c>
      <c r="E16" s="53">
        <v>39850350</v>
      </c>
      <c r="F16" s="322"/>
      <c r="G16" s="300"/>
    </row>
    <row r="17" spans="1:7" ht="18" customHeight="1">
      <c r="A17" s="51" t="s">
        <v>12</v>
      </c>
      <c r="B17" s="63" t="s">
        <v>108</v>
      </c>
      <c r="C17" s="53">
        <v>4883079</v>
      </c>
      <c r="D17" s="344">
        <v>5718755</v>
      </c>
      <c r="E17" s="53">
        <v>5718755</v>
      </c>
      <c r="F17" s="322"/>
      <c r="G17" s="300"/>
    </row>
    <row r="18" spans="1:7" ht="18" customHeight="1">
      <c r="A18" s="60" t="s">
        <v>14</v>
      </c>
      <c r="B18" s="61" t="s">
        <v>109</v>
      </c>
      <c r="C18" s="62">
        <v>54622787</v>
      </c>
      <c r="D18" s="340">
        <v>89889323</v>
      </c>
      <c r="E18" s="53">
        <v>57734203</v>
      </c>
      <c r="F18" s="322"/>
      <c r="G18" s="300"/>
    </row>
    <row r="19" spans="1:7" ht="18" customHeight="1">
      <c r="A19" s="60" t="s">
        <v>16</v>
      </c>
      <c r="B19" s="61" t="s">
        <v>110</v>
      </c>
      <c r="C19" s="62">
        <v>13760637</v>
      </c>
      <c r="D19" s="340">
        <v>14169637</v>
      </c>
      <c r="E19" s="53">
        <v>6326777</v>
      </c>
      <c r="F19" s="300"/>
      <c r="G19" s="300"/>
    </row>
    <row r="20" spans="1:7" ht="18" customHeight="1">
      <c r="A20" s="51" t="s">
        <v>18</v>
      </c>
      <c r="B20" s="52" t="s">
        <v>349</v>
      </c>
      <c r="C20" s="53">
        <v>600000</v>
      </c>
      <c r="D20" s="344">
        <v>8800000</v>
      </c>
      <c r="E20" s="53">
        <v>8792350</v>
      </c>
      <c r="F20" s="322"/>
      <c r="G20" s="300"/>
    </row>
    <row r="21" spans="1:7" ht="18" customHeight="1">
      <c r="A21" s="51" t="s">
        <v>29</v>
      </c>
      <c r="B21" s="63" t="s">
        <v>425</v>
      </c>
      <c r="C21" s="53"/>
      <c r="D21" s="344">
        <v>3262969</v>
      </c>
      <c r="E21" s="344">
        <v>3262969</v>
      </c>
      <c r="F21" s="322"/>
      <c r="G21" s="300"/>
    </row>
    <row r="22" spans="1:8" ht="18" customHeight="1">
      <c r="A22" s="60" t="s">
        <v>36</v>
      </c>
      <c r="B22" s="61" t="s">
        <v>321</v>
      </c>
      <c r="C22" s="62">
        <v>2220873</v>
      </c>
      <c r="D22" s="340">
        <v>2220873</v>
      </c>
      <c r="E22" s="53"/>
      <c r="F22" s="322"/>
      <c r="H22" s="85"/>
    </row>
    <row r="23" spans="1:6" ht="18" customHeight="1">
      <c r="A23" s="60" t="s">
        <v>40</v>
      </c>
      <c r="B23" s="61" t="s">
        <v>120</v>
      </c>
      <c r="C23" s="62">
        <v>0</v>
      </c>
      <c r="D23" s="340"/>
      <c r="E23" s="53"/>
      <c r="F23" s="322"/>
    </row>
    <row r="24" spans="1:6" ht="18" customHeight="1" thickBot="1">
      <c r="A24" s="60" t="s">
        <v>52</v>
      </c>
      <c r="B24" s="61" t="s">
        <v>121</v>
      </c>
      <c r="C24" s="62"/>
      <c r="D24" s="340"/>
      <c r="E24" s="53"/>
      <c r="F24" s="322"/>
    </row>
    <row r="25" spans="1:6" ht="18" customHeight="1" thickBot="1">
      <c r="A25" s="246"/>
      <c r="B25" s="247" t="s">
        <v>122</v>
      </c>
      <c r="C25" s="248">
        <f>SUM(C30,C26)</f>
        <v>0</v>
      </c>
      <c r="D25" s="320">
        <f>SUM(D30,D26)</f>
        <v>0</v>
      </c>
      <c r="E25" s="336">
        <f>SUM(E30,E26)</f>
        <v>0</v>
      </c>
      <c r="F25" s="322"/>
    </row>
    <row r="26" spans="1:6" ht="20.25" customHeight="1">
      <c r="A26" s="42" t="s">
        <v>54</v>
      </c>
      <c r="B26" s="43" t="s">
        <v>112</v>
      </c>
      <c r="C26" s="44">
        <f>SUM(C27:C29)</f>
        <v>0</v>
      </c>
      <c r="D26" s="341">
        <f>SUM(D27:D29)</f>
        <v>0</v>
      </c>
      <c r="E26" s="334">
        <f>SUM(E27:E29)</f>
        <v>0</v>
      </c>
      <c r="F26" s="328"/>
    </row>
    <row r="27" spans="1:6" s="12" customFormat="1" ht="18" customHeight="1">
      <c r="A27" s="45" t="s">
        <v>56</v>
      </c>
      <c r="B27" s="46" t="s">
        <v>114</v>
      </c>
      <c r="C27" s="47"/>
      <c r="D27" s="342"/>
      <c r="E27" s="47"/>
      <c r="F27" s="345"/>
    </row>
    <row r="28" spans="1:6" s="12" customFormat="1" ht="18" customHeight="1">
      <c r="A28" s="48" t="s">
        <v>58</v>
      </c>
      <c r="B28" s="49" t="s">
        <v>116</v>
      </c>
      <c r="C28" s="50"/>
      <c r="D28" s="343"/>
      <c r="E28" s="335"/>
      <c r="F28" s="329"/>
    </row>
    <row r="29" spans="1:6" s="12" customFormat="1" ht="18" customHeight="1">
      <c r="A29" s="45" t="s">
        <v>59</v>
      </c>
      <c r="B29" s="46" t="s">
        <v>118</v>
      </c>
      <c r="C29" s="47"/>
      <c r="D29" s="342"/>
      <c r="E29" s="47"/>
      <c r="F29" s="345"/>
    </row>
    <row r="30" spans="1:6" s="12" customFormat="1" ht="18" customHeight="1" thickBot="1">
      <c r="A30" s="42" t="s">
        <v>64</v>
      </c>
      <c r="B30" s="43" t="s">
        <v>322</v>
      </c>
      <c r="C30" s="44"/>
      <c r="D30" s="341"/>
      <c r="E30" s="334"/>
      <c r="F30" s="328"/>
    </row>
    <row r="31" spans="1:6" ht="18" customHeight="1" thickBot="1">
      <c r="A31" s="246"/>
      <c r="B31" s="247" t="s">
        <v>123</v>
      </c>
      <c r="C31" s="248">
        <f>SUM(C32:C38)</f>
        <v>29116401</v>
      </c>
      <c r="D31" s="308">
        <f>SUM(D32:D38)</f>
        <v>73016401</v>
      </c>
      <c r="E31" s="53">
        <f>SUM(E32:E38)</f>
        <v>40691436</v>
      </c>
      <c r="F31" s="322"/>
    </row>
    <row r="32" spans="1:6" ht="18" customHeight="1">
      <c r="A32" s="51" t="s">
        <v>66</v>
      </c>
      <c r="B32" s="52"/>
      <c r="C32" s="53"/>
      <c r="D32" s="344"/>
      <c r="E32" s="53"/>
      <c r="F32" s="322"/>
    </row>
    <row r="33" spans="1:6" ht="18" customHeight="1">
      <c r="A33" s="51" t="s">
        <v>69</v>
      </c>
      <c r="B33" s="63" t="s">
        <v>422</v>
      </c>
      <c r="C33" s="53"/>
      <c r="D33" s="344">
        <v>37600000</v>
      </c>
      <c r="E33" s="53">
        <v>25475953</v>
      </c>
      <c r="F33" s="322"/>
    </row>
    <row r="34" spans="1:6" ht="18" customHeight="1">
      <c r="A34" s="51" t="s">
        <v>71</v>
      </c>
      <c r="B34" s="63" t="s">
        <v>422</v>
      </c>
      <c r="C34" s="53"/>
      <c r="D34" s="344">
        <v>6300000</v>
      </c>
      <c r="E34" s="53">
        <v>13800000</v>
      </c>
      <c r="F34" s="322"/>
    </row>
    <row r="35" spans="1:6" ht="18" customHeight="1">
      <c r="A35" s="51" t="s">
        <v>73</v>
      </c>
      <c r="B35" s="63" t="s">
        <v>402</v>
      </c>
      <c r="C35" s="53">
        <v>2438598</v>
      </c>
      <c r="D35" s="344">
        <v>2438598</v>
      </c>
      <c r="E35" s="53"/>
      <c r="F35" s="322"/>
    </row>
    <row r="36" spans="1:6" ht="18" customHeight="1">
      <c r="A36" s="51" t="s">
        <v>75</v>
      </c>
      <c r="B36" s="63" t="s">
        <v>403</v>
      </c>
      <c r="C36" s="53">
        <v>19177803</v>
      </c>
      <c r="D36" s="344">
        <v>19177803</v>
      </c>
      <c r="E36" s="53">
        <v>1415483</v>
      </c>
      <c r="F36" s="322"/>
    </row>
    <row r="37" spans="1:6" ht="18" customHeight="1">
      <c r="A37" s="51" t="s">
        <v>77</v>
      </c>
      <c r="B37" s="63" t="s">
        <v>397</v>
      </c>
      <c r="C37" s="53">
        <v>7500000</v>
      </c>
      <c r="D37" s="344">
        <v>7500000</v>
      </c>
      <c r="E37" s="53"/>
      <c r="F37" s="322"/>
    </row>
    <row r="38" spans="1:6" ht="18" customHeight="1" thickBot="1">
      <c r="A38" s="51" t="s">
        <v>80</v>
      </c>
      <c r="B38" s="63"/>
      <c r="C38" s="53"/>
      <c r="D38" s="340"/>
      <c r="E38" s="62"/>
      <c r="F38" s="322"/>
    </row>
    <row r="39" spans="1:6" ht="18" customHeight="1" thickBot="1">
      <c r="A39" s="246"/>
      <c r="B39" s="247" t="s">
        <v>125</v>
      </c>
      <c r="C39" s="320">
        <f>SUM(C31,C25,C15,C10,C4)</f>
        <v>215916921</v>
      </c>
      <c r="D39" s="336">
        <f>SUM(D31,D25,D15,D10,D4)</f>
        <v>360301145</v>
      </c>
      <c r="E39" s="336">
        <f>SUM(E31,E25,E15,E10,E4)</f>
        <v>250546127</v>
      </c>
      <c r="F39" s="330"/>
    </row>
    <row r="40" spans="5:6" ht="12.75">
      <c r="E40" s="300"/>
      <c r="F40" s="300"/>
    </row>
    <row r="41" ht="12.75">
      <c r="F41" s="300"/>
    </row>
  </sheetData>
  <sheetProtection formatCells="0" formatColumns="0" formatRows="0" insertColumns="0" insertRows="0" insertHyperlinks="0" deleteRows="0" sort="0" autoFilter="0" pivotTables="0"/>
  <protectedRanges>
    <protectedRange sqref="C12:C14 C16:D24 F12:F14 D12:D15 C27:F30 C6:F9 F16:F18 F20:F24 E12:E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&amp;C4. sz. melléklet
az 3/2020. (VII.13.) önkormányzati rendelethez
Gölle Községi Önkormányzat 
2019.évi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4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11.125" style="0" customWidth="1"/>
    <col min="7" max="7" width="13.375" style="0" customWidth="1"/>
    <col min="8" max="8" width="11.875" style="0" customWidth="1"/>
    <col min="9" max="9" width="16.875" style="0" customWidth="1"/>
    <col min="10" max="10" width="10.25390625" style="0" customWidth="1"/>
  </cols>
  <sheetData>
    <row r="2" spans="2:8" ht="12.75">
      <c r="B2" s="397"/>
      <c r="C2" s="397"/>
      <c r="D2" s="397"/>
      <c r="E2" s="397"/>
      <c r="F2" s="397"/>
      <c r="G2" s="397"/>
      <c r="H2" s="301"/>
    </row>
    <row r="3" spans="2:9" ht="12.75">
      <c r="B3" s="397"/>
      <c r="C3" s="397"/>
      <c r="D3" s="398"/>
      <c r="E3" s="398"/>
      <c r="F3" s="398"/>
      <c r="G3" s="397"/>
      <c r="H3" s="303"/>
      <c r="I3" s="85"/>
    </row>
    <row r="4" spans="2:8" ht="12.75">
      <c r="B4" s="397"/>
      <c r="C4" s="397"/>
      <c r="D4" s="397"/>
      <c r="E4" s="397"/>
      <c r="F4" s="397"/>
      <c r="G4" s="397"/>
      <c r="H4" s="304"/>
    </row>
    <row r="5" spans="2:8" ht="12.75">
      <c r="B5" s="397"/>
      <c r="C5" s="397"/>
      <c r="D5" s="397"/>
      <c r="E5" s="397"/>
      <c r="F5" s="397"/>
      <c r="G5" s="397"/>
      <c r="H5" s="303"/>
    </row>
    <row r="6" spans="2:8" ht="12.75">
      <c r="B6" s="300"/>
      <c r="C6" s="300"/>
      <c r="D6" s="300"/>
      <c r="E6" s="300"/>
      <c r="F6" s="300"/>
      <c r="G6" s="300"/>
      <c r="H6" s="300"/>
    </row>
    <row r="7" spans="1:5" ht="18.75" customHeight="1" thickBot="1">
      <c r="A7" s="399" t="s">
        <v>173</v>
      </c>
      <c r="B7" s="399"/>
      <c r="C7" s="399"/>
      <c r="D7" s="399"/>
      <c r="E7" s="399"/>
    </row>
    <row r="8" spans="1:9" ht="12.75" customHeight="1">
      <c r="A8" s="400" t="s">
        <v>174</v>
      </c>
      <c r="B8" s="402" t="s">
        <v>175</v>
      </c>
      <c r="C8" s="402"/>
      <c r="D8" s="402" t="s">
        <v>176</v>
      </c>
      <c r="E8" s="402" t="s">
        <v>177</v>
      </c>
      <c r="F8" s="402"/>
      <c r="G8" s="402" t="s">
        <v>178</v>
      </c>
      <c r="H8" s="402" t="s">
        <v>179</v>
      </c>
      <c r="I8" s="419" t="s">
        <v>180</v>
      </c>
    </row>
    <row r="9" spans="1:9" ht="13.5" thickBot="1">
      <c r="A9" s="401"/>
      <c r="B9" s="403"/>
      <c r="C9" s="403"/>
      <c r="D9" s="403"/>
      <c r="E9" s="403"/>
      <c r="F9" s="403"/>
      <c r="G9" s="403"/>
      <c r="H9" s="403"/>
      <c r="I9" s="420"/>
    </row>
    <row r="10" spans="1:9" ht="12.75">
      <c r="A10" s="272">
        <v>1</v>
      </c>
      <c r="B10" s="404" t="s">
        <v>413</v>
      </c>
      <c r="C10" s="404"/>
      <c r="D10" s="271">
        <v>19177803</v>
      </c>
      <c r="E10" s="405"/>
      <c r="F10" s="405"/>
      <c r="G10" s="271">
        <v>1415483</v>
      </c>
      <c r="H10" s="271">
        <v>19177803</v>
      </c>
      <c r="I10" s="270"/>
    </row>
    <row r="11" spans="1:9" ht="12.75">
      <c r="A11" s="295">
        <v>2</v>
      </c>
      <c r="B11" s="296" t="s">
        <v>412</v>
      </c>
      <c r="C11" s="296"/>
      <c r="D11" s="271">
        <v>2438598</v>
      </c>
      <c r="E11" s="271"/>
      <c r="F11" s="271"/>
      <c r="G11" s="271"/>
      <c r="H11" s="271">
        <v>2438598</v>
      </c>
      <c r="I11" s="297"/>
    </row>
    <row r="12" spans="1:9" ht="12.75">
      <c r="A12" s="273">
        <v>3</v>
      </c>
      <c r="B12" s="421" t="s">
        <v>424</v>
      </c>
      <c r="C12" s="421"/>
      <c r="D12" s="271">
        <v>13800000</v>
      </c>
      <c r="E12" s="405"/>
      <c r="F12" s="405"/>
      <c r="G12" s="271">
        <v>13800000</v>
      </c>
      <c r="H12" s="271">
        <v>13800000</v>
      </c>
      <c r="I12" s="241"/>
    </row>
    <row r="13" spans="1:9" ht="13.5" thickBot="1">
      <c r="A13" s="88"/>
      <c r="B13" s="429" t="s">
        <v>306</v>
      </c>
      <c r="C13" s="430"/>
      <c r="D13" s="239">
        <f>SUM(D10:D12)</f>
        <v>35416401</v>
      </c>
      <c r="E13" s="431"/>
      <c r="F13" s="431"/>
      <c r="G13" s="239">
        <f>SUM(G10:G12)</f>
        <v>15215483</v>
      </c>
      <c r="H13" s="239">
        <f>SUM(H10:H12)</f>
        <v>35416401</v>
      </c>
      <c r="I13" s="240"/>
    </row>
    <row r="14" spans="2:3" ht="12.75">
      <c r="B14" s="432"/>
      <c r="C14" s="432"/>
    </row>
    <row r="15" spans="1:12" ht="47.25" customHeight="1">
      <c r="A15" s="406" t="s">
        <v>432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ht="13.5" thickBot="1">
      <c r="A16" t="s">
        <v>317</v>
      </c>
    </row>
    <row r="17" spans="1:10" ht="39" thickBot="1">
      <c r="A17" s="407" t="s">
        <v>0</v>
      </c>
      <c r="B17" s="407" t="s">
        <v>175</v>
      </c>
      <c r="C17" s="408"/>
      <c r="D17" s="409"/>
      <c r="E17" s="422" t="s">
        <v>202</v>
      </c>
      <c r="F17" s="423"/>
      <c r="G17" s="96" t="s">
        <v>177</v>
      </c>
      <c r="H17" s="97" t="s">
        <v>203</v>
      </c>
      <c r="I17" s="95" t="s">
        <v>179</v>
      </c>
      <c r="J17" s="110"/>
    </row>
    <row r="18" spans="1:10" ht="12.75">
      <c r="A18" s="410"/>
      <c r="B18" s="410"/>
      <c r="C18" s="411"/>
      <c r="D18" s="412"/>
      <c r="E18" s="424" t="s">
        <v>204</v>
      </c>
      <c r="F18" s="425"/>
      <c r="G18" s="111">
        <v>2</v>
      </c>
      <c r="H18" s="111">
        <v>3</v>
      </c>
      <c r="I18" s="98">
        <v>4</v>
      </c>
      <c r="J18" s="114"/>
    </row>
    <row r="19" spans="1:10" ht="12.75">
      <c r="A19" s="410"/>
      <c r="B19" s="410"/>
      <c r="C19" s="411"/>
      <c r="D19" s="412"/>
      <c r="E19" s="426" t="s">
        <v>431</v>
      </c>
      <c r="F19" s="427"/>
      <c r="G19" s="112"/>
      <c r="H19" s="112"/>
      <c r="I19" s="99" t="s">
        <v>431</v>
      </c>
      <c r="J19" s="100"/>
    </row>
    <row r="20" spans="1:10" ht="13.5" thickBot="1">
      <c r="A20" s="410"/>
      <c r="B20" s="410"/>
      <c r="C20" s="411"/>
      <c r="D20" s="412"/>
      <c r="E20" s="101" t="s">
        <v>430</v>
      </c>
      <c r="F20" s="102" t="s">
        <v>205</v>
      </c>
      <c r="G20" s="113"/>
      <c r="H20" s="113"/>
      <c r="I20" s="101" t="s">
        <v>430</v>
      </c>
      <c r="J20" s="102" t="s">
        <v>205</v>
      </c>
    </row>
    <row r="21" spans="1:10" ht="12.75">
      <c r="A21" s="351" t="s">
        <v>181</v>
      </c>
      <c r="B21" s="351" t="s">
        <v>422</v>
      </c>
      <c r="C21" s="87"/>
      <c r="D21" s="87"/>
      <c r="E21" s="281">
        <v>25475953</v>
      </c>
      <c r="F21" s="102">
        <v>43900000</v>
      </c>
      <c r="G21" s="279"/>
      <c r="H21" s="112"/>
      <c r="I21" s="280">
        <v>25475953</v>
      </c>
      <c r="J21" s="102">
        <v>43900000</v>
      </c>
    </row>
    <row r="22" spans="1:10" ht="12.75">
      <c r="A22" s="277" t="s">
        <v>309</v>
      </c>
      <c r="B22" s="306"/>
      <c r="C22" s="305"/>
      <c r="D22" s="305"/>
      <c r="E22" s="281"/>
      <c r="F22" s="102"/>
      <c r="G22" s="279"/>
      <c r="H22" s="112"/>
      <c r="I22" s="280"/>
      <c r="J22" s="102"/>
    </row>
    <row r="23" spans="1:10" ht="12.75">
      <c r="A23" s="277" t="s">
        <v>312</v>
      </c>
      <c r="B23" s="351"/>
      <c r="C23" s="87"/>
      <c r="D23" s="87"/>
      <c r="E23" s="281"/>
      <c r="F23" s="102"/>
      <c r="G23" s="279"/>
      <c r="H23" s="112"/>
      <c r="I23" s="280"/>
      <c r="J23" s="102"/>
    </row>
    <row r="24" spans="1:10" ht="12.75">
      <c r="A24" s="103" t="s">
        <v>313</v>
      </c>
      <c r="B24" s="413"/>
      <c r="C24" s="414"/>
      <c r="D24" s="415"/>
      <c r="E24" s="282"/>
      <c r="F24" s="104"/>
      <c r="G24" s="105"/>
      <c r="H24" s="106"/>
      <c r="I24" s="283"/>
      <c r="J24" s="104"/>
    </row>
    <row r="25" spans="1:10" ht="13.5" thickBot="1">
      <c r="A25" s="288" t="s">
        <v>315</v>
      </c>
      <c r="B25" s="289"/>
      <c r="D25" s="278"/>
      <c r="E25" s="290"/>
      <c r="F25" s="291"/>
      <c r="G25" s="292"/>
      <c r="H25" s="293"/>
      <c r="I25" s="294"/>
      <c r="J25" s="291"/>
    </row>
    <row r="26" spans="1:10" ht="16.5" thickBot="1">
      <c r="A26" s="107"/>
      <c r="B26" s="416" t="s">
        <v>206</v>
      </c>
      <c r="C26" s="417"/>
      <c r="D26" s="418"/>
      <c r="E26" s="258">
        <f>SUM(E21:E25)</f>
        <v>25475953</v>
      </c>
      <c r="F26" s="108">
        <f>SUM(F21:F25)</f>
        <v>43900000</v>
      </c>
      <c r="G26" s="108"/>
      <c r="H26" s="109"/>
      <c r="I26" s="258">
        <f>SUM(I21:I25)</f>
        <v>25475953</v>
      </c>
      <c r="J26" s="108">
        <f>SUM(J21:J25)</f>
        <v>43900000</v>
      </c>
    </row>
    <row r="28" spans="1:12" ht="42" customHeight="1">
      <c r="A28" s="40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</row>
    <row r="31" spans="1:8" ht="12.75">
      <c r="A31" s="300"/>
      <c r="B31" s="398"/>
      <c r="C31" s="398"/>
      <c r="D31" s="397"/>
      <c r="E31" s="397"/>
      <c r="F31" s="397"/>
      <c r="G31" s="302"/>
      <c r="H31" s="300"/>
    </row>
    <row r="32" spans="1:8" ht="12.75">
      <c r="A32" s="300"/>
      <c r="B32" s="397"/>
      <c r="C32" s="397"/>
      <c r="D32" s="397"/>
      <c r="E32" s="397"/>
      <c r="F32" s="397"/>
      <c r="G32" s="304"/>
      <c r="H32" s="300"/>
    </row>
    <row r="33" spans="1:8" ht="12.75">
      <c r="A33" s="300"/>
      <c r="B33" s="428"/>
      <c r="C33" s="428"/>
      <c r="D33" s="397"/>
      <c r="E33" s="397"/>
      <c r="F33" s="397"/>
      <c r="G33" s="303"/>
      <c r="H33" s="302"/>
    </row>
    <row r="34" spans="1:8" ht="12.75">
      <c r="A34" s="300"/>
      <c r="B34" s="300"/>
      <c r="C34" s="300"/>
      <c r="D34" s="300"/>
      <c r="E34" s="300"/>
      <c r="F34" s="300"/>
      <c r="G34" s="300"/>
      <c r="H34" s="300"/>
    </row>
  </sheetData>
  <sheetProtection/>
  <mergeCells count="33">
    <mergeCell ref="E17:F17"/>
    <mergeCell ref="E18:F18"/>
    <mergeCell ref="E19:F19"/>
    <mergeCell ref="B32:F32"/>
    <mergeCell ref="B33:F33"/>
    <mergeCell ref="B13:C13"/>
    <mergeCell ref="E13:F13"/>
    <mergeCell ref="B14:C14"/>
    <mergeCell ref="A15:L15"/>
    <mergeCell ref="B31:F31"/>
    <mergeCell ref="A28:L28"/>
    <mergeCell ref="B17:D20"/>
    <mergeCell ref="B24:D24"/>
    <mergeCell ref="B26:D26"/>
    <mergeCell ref="A17:A20"/>
    <mergeCell ref="H8:H9"/>
    <mergeCell ref="I8:I9"/>
    <mergeCell ref="B12:C12"/>
    <mergeCell ref="E12:F12"/>
    <mergeCell ref="G8:G9"/>
    <mergeCell ref="A7:E7"/>
    <mergeCell ref="A8:A9"/>
    <mergeCell ref="B8:C9"/>
    <mergeCell ref="D8:D9"/>
    <mergeCell ref="E8:F9"/>
    <mergeCell ref="B10:C10"/>
    <mergeCell ref="E10:F10"/>
    <mergeCell ref="B2:C2"/>
    <mergeCell ref="D2:G2"/>
    <mergeCell ref="B3:C5"/>
    <mergeCell ref="D3:G3"/>
    <mergeCell ref="D4:G4"/>
    <mergeCell ref="D5:G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&amp;C5 sz. melléklet
az 3 /2020.(VII.13.) önkormányzati rendelethez
Gölle Községi Önkormányzat 2019. évi Támogatások lakosságnak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J20" sqref="J20"/>
    </sheetView>
  </sheetViews>
  <sheetFormatPr defaultColWidth="9.00390625" defaultRowHeight="12.75"/>
  <cols>
    <col min="1" max="1" width="17.375" style="118" customWidth="1"/>
    <col min="2" max="2" width="3.125" style="136" customWidth="1"/>
    <col min="3" max="3" width="11.625" style="136" customWidth="1"/>
    <col min="4" max="4" width="11.25390625" style="136" customWidth="1"/>
    <col min="5" max="5" width="12.00390625" style="136" customWidth="1"/>
    <col min="6" max="6" width="5.125" style="136" customWidth="1"/>
    <col min="7" max="7" width="11.625" style="136" customWidth="1"/>
    <col min="8" max="8" width="16.125" style="136" customWidth="1"/>
    <col min="9" max="9" width="11.125" style="136" customWidth="1"/>
    <col min="10" max="10" width="11.00390625" style="136" customWidth="1"/>
    <col min="11" max="11" width="11.75390625" style="136" customWidth="1"/>
    <col min="12" max="12" width="13.25390625" style="136" customWidth="1"/>
    <col min="13" max="13" width="11.875" style="136" customWidth="1"/>
    <col min="14" max="14" width="4.75390625" style="136" customWidth="1"/>
    <col min="15" max="15" width="14.125" style="136" customWidth="1"/>
    <col min="16" max="16" width="13.875" style="118" customWidth="1"/>
    <col min="17" max="16384" width="9.125" style="118" customWidth="1"/>
  </cols>
  <sheetData>
    <row r="1" spans="1:16" ht="15.75">
      <c r="A1" s="117" t="s">
        <v>1</v>
      </c>
      <c r="B1" s="439" t="s">
        <v>207</v>
      </c>
      <c r="C1" s="440"/>
      <c r="D1" s="440"/>
      <c r="E1" s="440"/>
      <c r="F1" s="440"/>
      <c r="G1" s="440"/>
      <c r="H1" s="440"/>
      <c r="I1" s="440"/>
      <c r="J1" s="440"/>
      <c r="K1" s="441"/>
      <c r="L1" s="439" t="s">
        <v>208</v>
      </c>
      <c r="M1" s="440"/>
      <c r="N1" s="440"/>
      <c r="O1" s="440"/>
      <c r="P1" s="117" t="s">
        <v>209</v>
      </c>
    </row>
    <row r="2" spans="1:16" ht="31.5" customHeight="1">
      <c r="A2" s="119"/>
      <c r="B2" s="442" t="s">
        <v>210</v>
      </c>
      <c r="C2" s="444" t="s">
        <v>406</v>
      </c>
      <c r="D2" s="445" t="s">
        <v>407</v>
      </c>
      <c r="E2" s="446"/>
      <c r="F2" s="446"/>
      <c r="G2" s="446"/>
      <c r="H2" s="446"/>
      <c r="I2" s="447"/>
      <c r="J2" s="448" t="s">
        <v>408</v>
      </c>
      <c r="K2" s="449" t="s">
        <v>211</v>
      </c>
      <c r="L2" s="433" t="s">
        <v>409</v>
      </c>
      <c r="M2" s="435" t="s">
        <v>410</v>
      </c>
      <c r="N2" s="437" t="s">
        <v>399</v>
      </c>
      <c r="O2" s="433" t="s">
        <v>212</v>
      </c>
      <c r="P2" s="120"/>
    </row>
    <row r="3" spans="1:16" ht="54" customHeight="1">
      <c r="A3" s="121"/>
      <c r="B3" s="443"/>
      <c r="C3" s="436"/>
      <c r="D3" s="122" t="s">
        <v>213</v>
      </c>
      <c r="E3" s="123" t="s">
        <v>214</v>
      </c>
      <c r="F3" s="123" t="s">
        <v>215</v>
      </c>
      <c r="G3" s="123" t="s">
        <v>216</v>
      </c>
      <c r="H3" s="124" t="s">
        <v>217</v>
      </c>
      <c r="I3" s="125" t="s">
        <v>187</v>
      </c>
      <c r="J3" s="438"/>
      <c r="K3" s="450"/>
      <c r="L3" s="434"/>
      <c r="M3" s="436"/>
      <c r="N3" s="438"/>
      <c r="O3" s="434"/>
      <c r="P3" s="126"/>
    </row>
    <row r="4" spans="1:16" ht="33" customHeight="1">
      <c r="A4" s="127"/>
      <c r="B4" s="128"/>
      <c r="C4" s="129">
        <v>0</v>
      </c>
      <c r="D4" s="130">
        <v>0</v>
      </c>
      <c r="E4" s="131">
        <v>0</v>
      </c>
      <c r="F4" s="131">
        <v>0</v>
      </c>
      <c r="G4" s="131">
        <v>0</v>
      </c>
      <c r="H4" s="132">
        <v>0</v>
      </c>
      <c r="I4" s="133">
        <v>0</v>
      </c>
      <c r="J4" s="134">
        <v>0</v>
      </c>
      <c r="K4" s="135">
        <v>0</v>
      </c>
      <c r="L4" s="136">
        <v>0</v>
      </c>
      <c r="M4" s="129">
        <v>0</v>
      </c>
      <c r="N4" s="134">
        <v>0</v>
      </c>
      <c r="O4" s="136">
        <v>0</v>
      </c>
      <c r="P4" s="127"/>
    </row>
    <row r="5" spans="1:16" ht="15.75">
      <c r="A5" s="137"/>
      <c r="B5" s="138"/>
      <c r="C5" s="139">
        <v>0</v>
      </c>
      <c r="D5" s="140">
        <v>0</v>
      </c>
      <c r="E5" s="141">
        <v>0</v>
      </c>
      <c r="F5" s="141">
        <v>0</v>
      </c>
      <c r="G5" s="141">
        <v>0</v>
      </c>
      <c r="H5" s="142">
        <v>0</v>
      </c>
      <c r="I5" s="143">
        <f>SUM(C5:H5)</f>
        <v>0</v>
      </c>
      <c r="J5" s="144">
        <v>0</v>
      </c>
      <c r="K5" s="145">
        <v>0</v>
      </c>
      <c r="L5" s="146">
        <v>0</v>
      </c>
      <c r="M5" s="139">
        <v>0</v>
      </c>
      <c r="N5" s="144"/>
      <c r="O5" s="146">
        <v>0</v>
      </c>
      <c r="P5" s="147"/>
    </row>
    <row r="6" spans="1:16" ht="15.75">
      <c r="A6" s="137"/>
      <c r="B6" s="138"/>
      <c r="C6" s="139">
        <v>0</v>
      </c>
      <c r="D6" s="140">
        <v>0</v>
      </c>
      <c r="E6" s="141">
        <v>0</v>
      </c>
      <c r="F6" s="141">
        <v>0</v>
      </c>
      <c r="G6" s="141">
        <v>0</v>
      </c>
      <c r="H6" s="142">
        <v>0</v>
      </c>
      <c r="I6" s="143"/>
      <c r="J6" s="144">
        <v>0</v>
      </c>
      <c r="K6" s="145">
        <v>0</v>
      </c>
      <c r="L6" s="146">
        <v>0</v>
      </c>
      <c r="M6" s="139">
        <v>0</v>
      </c>
      <c r="N6" s="144">
        <v>0</v>
      </c>
      <c r="O6" s="146">
        <v>0</v>
      </c>
      <c r="P6" s="147"/>
    </row>
    <row r="7" spans="1:16" ht="15.75">
      <c r="A7" s="137"/>
      <c r="B7" s="138"/>
      <c r="C7" s="139">
        <v>0</v>
      </c>
      <c r="D7" s="140">
        <v>0</v>
      </c>
      <c r="E7" s="141">
        <v>0</v>
      </c>
      <c r="F7" s="141">
        <v>0</v>
      </c>
      <c r="G7" s="141">
        <v>0</v>
      </c>
      <c r="H7" s="142">
        <v>0</v>
      </c>
      <c r="I7" s="143">
        <v>0</v>
      </c>
      <c r="J7" s="144">
        <v>0</v>
      </c>
      <c r="K7" s="148">
        <v>0</v>
      </c>
      <c r="L7" s="146">
        <v>0</v>
      </c>
      <c r="M7" s="139">
        <v>0</v>
      </c>
      <c r="N7" s="144">
        <v>0</v>
      </c>
      <c r="O7" s="145">
        <v>0</v>
      </c>
      <c r="P7" s="147"/>
    </row>
    <row r="8" spans="1:16" ht="15.75">
      <c r="A8" s="137"/>
      <c r="B8" s="138"/>
      <c r="C8" s="139">
        <v>0</v>
      </c>
      <c r="D8" s="140">
        <v>0</v>
      </c>
      <c r="E8" s="141">
        <v>0</v>
      </c>
      <c r="F8" s="141">
        <v>0</v>
      </c>
      <c r="G8" s="141">
        <v>0</v>
      </c>
      <c r="H8" s="142">
        <v>0</v>
      </c>
      <c r="I8" s="143">
        <v>0</v>
      </c>
      <c r="J8" s="144">
        <v>0</v>
      </c>
      <c r="K8" s="148">
        <v>0</v>
      </c>
      <c r="L8" s="146">
        <v>0</v>
      </c>
      <c r="M8" s="139">
        <v>0</v>
      </c>
      <c r="N8" s="144">
        <v>0</v>
      </c>
      <c r="O8" s="145">
        <v>0</v>
      </c>
      <c r="P8" s="147"/>
    </row>
    <row r="9" spans="1:16" ht="16.5" thickBot="1">
      <c r="A9" s="149"/>
      <c r="B9" s="150"/>
      <c r="C9" s="151">
        <v>0</v>
      </c>
      <c r="D9" s="152">
        <v>0</v>
      </c>
      <c r="E9" s="153">
        <v>0</v>
      </c>
      <c r="F9" s="153">
        <v>0</v>
      </c>
      <c r="G9" s="153">
        <v>0</v>
      </c>
      <c r="H9" s="154">
        <v>0</v>
      </c>
      <c r="I9" s="155">
        <v>0</v>
      </c>
      <c r="J9" s="156">
        <v>0</v>
      </c>
      <c r="K9" s="157">
        <v>0</v>
      </c>
      <c r="L9" s="158">
        <v>0</v>
      </c>
      <c r="M9" s="151">
        <v>0</v>
      </c>
      <c r="N9" s="156">
        <v>0</v>
      </c>
      <c r="O9" s="158">
        <v>0</v>
      </c>
      <c r="P9" s="159"/>
    </row>
  </sheetData>
  <sheetProtection/>
  <mergeCells count="11">
    <mergeCell ref="K2:K3"/>
    <mergeCell ref="L2:L3"/>
    <mergeCell ref="M2:M3"/>
    <mergeCell ref="N2:N3"/>
    <mergeCell ref="O2:O3"/>
    <mergeCell ref="B1:K1"/>
    <mergeCell ref="L1:O1"/>
    <mergeCell ref="B2:B3"/>
    <mergeCell ref="C2:C3"/>
    <mergeCell ref="D2:I2"/>
    <mergeCell ref="J2:J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2019. év&amp;R&amp;"Times New Roman CE,Normál"9. sz. melléklet
Gölle Község Önkormányzatának
az 1/2019. (II.18.) önkorm.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6">
      <selection activeCell="A39" sqref="A39:I41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58" t="s">
        <v>182</v>
      </c>
      <c r="C2" s="458"/>
      <c r="D2" s="458"/>
      <c r="E2" s="458"/>
      <c r="F2" s="458"/>
      <c r="G2" s="458"/>
      <c r="H2" s="458"/>
      <c r="I2" s="458"/>
    </row>
    <row r="3" spans="4:8" ht="13.5" thickBot="1">
      <c r="D3" s="459" t="s">
        <v>183</v>
      </c>
      <c r="E3" s="460"/>
      <c r="F3" s="460"/>
      <c r="G3" s="461"/>
      <c r="H3" s="89" t="s">
        <v>184</v>
      </c>
    </row>
    <row r="4" spans="4:8" ht="12.75">
      <c r="D4" s="462" t="s">
        <v>132</v>
      </c>
      <c r="E4" s="463"/>
      <c r="F4" s="463"/>
      <c r="G4" s="464"/>
      <c r="H4" s="90">
        <v>1</v>
      </c>
    </row>
    <row r="5" spans="4:8" ht="12.75">
      <c r="D5" s="465" t="s">
        <v>185</v>
      </c>
      <c r="E5" s="466"/>
      <c r="F5" s="466"/>
      <c r="G5" s="353"/>
      <c r="H5" s="91">
        <v>2</v>
      </c>
    </row>
    <row r="6" spans="4:8" ht="12.75">
      <c r="D6" s="465" t="s">
        <v>154</v>
      </c>
      <c r="E6" s="466"/>
      <c r="F6" s="466"/>
      <c r="G6" s="353"/>
      <c r="H6" s="91">
        <v>1</v>
      </c>
    </row>
    <row r="7" spans="4:8" ht="12.75">
      <c r="D7" s="465" t="s">
        <v>186</v>
      </c>
      <c r="E7" s="466"/>
      <c r="F7" s="466"/>
      <c r="G7" s="353"/>
      <c r="H7" s="91">
        <v>0</v>
      </c>
    </row>
    <row r="8" spans="4:8" ht="12.75">
      <c r="D8" s="465" t="s">
        <v>323</v>
      </c>
      <c r="E8" s="466"/>
      <c r="F8" s="466"/>
      <c r="G8" s="353"/>
      <c r="H8" s="91">
        <v>1</v>
      </c>
    </row>
    <row r="9" spans="4:8" ht="12.75">
      <c r="D9" s="465" t="s">
        <v>155</v>
      </c>
      <c r="E9" s="466"/>
      <c r="F9" s="466"/>
      <c r="G9" s="353"/>
      <c r="H9" s="91">
        <v>1</v>
      </c>
    </row>
    <row r="10" spans="4:8" ht="13.5" thickBot="1">
      <c r="D10" s="467" t="s">
        <v>220</v>
      </c>
      <c r="E10" s="468"/>
      <c r="F10" s="468"/>
      <c r="G10" s="469"/>
      <c r="H10" s="92">
        <f>SUM(H4:H9)</f>
        <v>6</v>
      </c>
    </row>
    <row r="11" spans="4:8" ht="13.5" thickBot="1">
      <c r="D11" s="459" t="s">
        <v>324</v>
      </c>
      <c r="E11" s="460"/>
      <c r="F11" s="460"/>
      <c r="G11" s="461"/>
      <c r="H11" s="89" t="s">
        <v>184</v>
      </c>
    </row>
    <row r="12" spans="4:8" ht="12.75">
      <c r="D12" s="462" t="s">
        <v>353</v>
      </c>
      <c r="E12" s="463"/>
      <c r="F12" s="463"/>
      <c r="G12" s="464"/>
      <c r="H12" s="90">
        <v>9.5</v>
      </c>
    </row>
    <row r="13" spans="4:8" ht="12.75">
      <c r="D13" s="465" t="s">
        <v>354</v>
      </c>
      <c r="E13" s="466"/>
      <c r="F13" s="466"/>
      <c r="G13" s="353"/>
      <c r="H13" s="91">
        <v>6</v>
      </c>
    </row>
    <row r="14" spans="4:8" ht="13.5" thickBot="1">
      <c r="D14" s="467" t="s">
        <v>220</v>
      </c>
      <c r="E14" s="468"/>
      <c r="F14" s="468"/>
      <c r="G14" s="469"/>
      <c r="H14" s="92">
        <f>SUM(H12:H13)</f>
        <v>15.5</v>
      </c>
    </row>
    <row r="16" spans="1:9" ht="12.75">
      <c r="A16" s="406" t="s">
        <v>417</v>
      </c>
      <c r="B16" s="406"/>
      <c r="C16" s="406"/>
      <c r="D16" s="406"/>
      <c r="E16" s="406"/>
      <c r="F16" s="406"/>
      <c r="G16" s="406"/>
      <c r="H16" s="406"/>
      <c r="I16" s="406"/>
    </row>
    <row r="17" spans="1:9" ht="12.75">
      <c r="A17" s="406"/>
      <c r="B17" s="406"/>
      <c r="C17" s="406"/>
      <c r="D17" s="406"/>
      <c r="E17" s="406"/>
      <c r="F17" s="406"/>
      <c r="G17" s="406"/>
      <c r="H17" s="406"/>
      <c r="I17" s="406"/>
    </row>
    <row r="18" spans="1:9" ht="12.75">
      <c r="A18" s="406"/>
      <c r="B18" s="406"/>
      <c r="C18" s="406"/>
      <c r="D18" s="406"/>
      <c r="E18" s="406"/>
      <c r="F18" s="406"/>
      <c r="G18" s="406"/>
      <c r="H18" s="406"/>
      <c r="I18" s="406"/>
    </row>
    <row r="19" spans="1:9" ht="12.75">
      <c r="A19" s="406"/>
      <c r="B19" s="406"/>
      <c r="C19" s="406"/>
      <c r="D19" s="406"/>
      <c r="E19" s="406"/>
      <c r="F19" s="406"/>
      <c r="G19" s="406"/>
      <c r="H19" s="406"/>
      <c r="I19" s="406"/>
    </row>
    <row r="21" ht="12.75">
      <c r="B21" s="85" t="s">
        <v>415</v>
      </c>
    </row>
    <row r="23" spans="2:6" ht="13.5" thickBot="1">
      <c r="B23" s="473" t="s">
        <v>188</v>
      </c>
      <c r="C23" s="473"/>
      <c r="D23" s="473"/>
      <c r="E23" s="473"/>
      <c r="F23" s="473"/>
    </row>
    <row r="24" spans="3:6" ht="12.75">
      <c r="C24" s="470"/>
      <c r="D24" s="93" t="s">
        <v>189</v>
      </c>
      <c r="E24" s="93">
        <v>12</v>
      </c>
      <c r="F24" s="94" t="s">
        <v>184</v>
      </c>
    </row>
    <row r="25" spans="3:6" ht="12.75">
      <c r="C25" s="471"/>
      <c r="D25" s="87" t="s">
        <v>190</v>
      </c>
      <c r="E25" s="87">
        <v>12</v>
      </c>
      <c r="F25" s="86" t="s">
        <v>184</v>
      </c>
    </row>
    <row r="26" spans="3:6" ht="12.75">
      <c r="C26" s="471"/>
      <c r="D26" s="87" t="s">
        <v>191</v>
      </c>
      <c r="E26" s="87">
        <v>10</v>
      </c>
      <c r="F26" s="86" t="s">
        <v>184</v>
      </c>
    </row>
    <row r="27" spans="3:6" ht="12.75">
      <c r="C27" s="471"/>
      <c r="D27" s="87" t="s">
        <v>192</v>
      </c>
      <c r="E27" s="87">
        <v>10</v>
      </c>
      <c r="F27" s="86" t="s">
        <v>184</v>
      </c>
    </row>
    <row r="28" spans="3:6" ht="12.75">
      <c r="C28" s="471"/>
      <c r="D28" s="87" t="s">
        <v>193</v>
      </c>
      <c r="E28" s="87">
        <v>10</v>
      </c>
      <c r="F28" s="86" t="s">
        <v>184</v>
      </c>
    </row>
    <row r="29" spans="3:6" ht="12.75">
      <c r="C29" s="471"/>
      <c r="D29" s="87" t="s">
        <v>194</v>
      </c>
      <c r="E29" s="87">
        <v>10</v>
      </c>
      <c r="F29" s="86" t="s">
        <v>184</v>
      </c>
    </row>
    <row r="30" spans="3:6" ht="12.75">
      <c r="C30" s="471"/>
      <c r="D30" s="87" t="s">
        <v>195</v>
      </c>
      <c r="E30" s="87">
        <v>10</v>
      </c>
      <c r="F30" s="86" t="s">
        <v>184</v>
      </c>
    </row>
    <row r="31" spans="3:6" ht="12.75">
      <c r="C31" s="471"/>
      <c r="D31" s="87" t="s">
        <v>196</v>
      </c>
      <c r="E31" s="87">
        <v>10</v>
      </c>
      <c r="F31" s="86" t="s">
        <v>184</v>
      </c>
    </row>
    <row r="32" spans="3:6" ht="12.75">
      <c r="C32" s="471"/>
      <c r="D32" s="87" t="s">
        <v>197</v>
      </c>
      <c r="E32" s="87">
        <v>10</v>
      </c>
      <c r="F32" s="86" t="s">
        <v>184</v>
      </c>
    </row>
    <row r="33" spans="3:6" ht="12.75">
      <c r="C33" s="471"/>
      <c r="D33" s="87" t="s">
        <v>198</v>
      </c>
      <c r="E33" s="87">
        <v>10</v>
      </c>
      <c r="F33" s="86" t="s">
        <v>184</v>
      </c>
    </row>
    <row r="34" spans="3:6" ht="12.75">
      <c r="C34" s="471"/>
      <c r="D34" s="87" t="s">
        <v>199</v>
      </c>
      <c r="E34" s="87">
        <v>10</v>
      </c>
      <c r="F34" s="86" t="s">
        <v>184</v>
      </c>
    </row>
    <row r="35" spans="3:6" ht="12.75">
      <c r="C35" s="471"/>
      <c r="D35" s="87" t="s">
        <v>200</v>
      </c>
      <c r="E35" s="87">
        <v>10</v>
      </c>
      <c r="F35" s="86" t="s">
        <v>184</v>
      </c>
    </row>
    <row r="36" spans="3:6" ht="13.5" thickBot="1">
      <c r="C36" s="472"/>
      <c r="D36" s="238" t="s">
        <v>201</v>
      </c>
      <c r="E36" s="259">
        <v>10.3</v>
      </c>
      <c r="F36" s="115" t="s">
        <v>184</v>
      </c>
    </row>
    <row r="39" spans="1:9" ht="12.75">
      <c r="A39" s="406" t="s">
        <v>420</v>
      </c>
      <c r="B39" s="406"/>
      <c r="C39" s="406"/>
      <c r="D39" s="406"/>
      <c r="E39" s="406"/>
      <c r="F39" s="406"/>
      <c r="G39" s="406"/>
      <c r="H39" s="406"/>
      <c r="I39" s="406"/>
    </row>
    <row r="40" spans="1:9" ht="12.75">
      <c r="A40" s="406"/>
      <c r="B40" s="406"/>
      <c r="C40" s="406"/>
      <c r="D40" s="406"/>
      <c r="E40" s="406"/>
      <c r="F40" s="406"/>
      <c r="G40" s="406"/>
      <c r="H40" s="406"/>
      <c r="I40" s="406"/>
    </row>
    <row r="41" spans="1:9" ht="35.25" customHeight="1">
      <c r="A41" s="406"/>
      <c r="B41" s="406"/>
      <c r="C41" s="406"/>
      <c r="D41" s="406"/>
      <c r="E41" s="406"/>
      <c r="F41" s="406"/>
      <c r="G41" s="406"/>
      <c r="H41" s="406"/>
      <c r="I41" s="406"/>
    </row>
    <row r="43" spans="2:8" ht="30.75" customHeight="1">
      <c r="B43" s="477" t="s">
        <v>308</v>
      </c>
      <c r="C43" s="477"/>
      <c r="D43" s="477"/>
      <c r="E43" s="477"/>
      <c r="F43" s="477"/>
      <c r="G43" s="477"/>
      <c r="H43" s="477"/>
    </row>
    <row r="44" spans="2:8" ht="13.5" thickBot="1">
      <c r="B44" s="411"/>
      <c r="C44" s="411"/>
      <c r="D44" s="411"/>
      <c r="E44" s="411"/>
      <c r="F44" s="411"/>
      <c r="G44" s="411"/>
      <c r="H44" t="s">
        <v>390</v>
      </c>
    </row>
    <row r="45" spans="2:8" ht="12.75">
      <c r="B45" s="474" t="s">
        <v>218</v>
      </c>
      <c r="C45" s="475"/>
      <c r="D45" s="475"/>
      <c r="E45" s="475" t="s">
        <v>219</v>
      </c>
      <c r="F45" s="475"/>
      <c r="G45" s="475"/>
      <c r="H45" s="476"/>
    </row>
    <row r="46" spans="2:8" ht="12.75">
      <c r="B46" s="457"/>
      <c r="C46" s="453"/>
      <c r="D46" s="453"/>
      <c r="E46" s="453"/>
      <c r="F46" s="453"/>
      <c r="G46" s="453"/>
      <c r="H46" s="454"/>
    </row>
    <row r="47" spans="2:8" ht="12.75">
      <c r="B47" s="457"/>
      <c r="C47" s="453"/>
      <c r="D47" s="453"/>
      <c r="E47" s="453"/>
      <c r="F47" s="453"/>
      <c r="G47" s="453"/>
      <c r="H47" s="454"/>
    </row>
    <row r="48" spans="2:8" ht="12.75">
      <c r="B48" s="457"/>
      <c r="C48" s="453"/>
      <c r="D48" s="453"/>
      <c r="E48" s="453"/>
      <c r="F48" s="453"/>
      <c r="G48" s="453"/>
      <c r="H48" s="454"/>
    </row>
    <row r="49" spans="2:8" ht="12.75">
      <c r="B49" s="457"/>
      <c r="C49" s="453"/>
      <c r="D49" s="453"/>
      <c r="E49" s="453"/>
      <c r="F49" s="453"/>
      <c r="G49" s="453"/>
      <c r="H49" s="454"/>
    </row>
    <row r="50" spans="2:8" ht="13.5" thickBot="1">
      <c r="B50" s="451" t="s">
        <v>220</v>
      </c>
      <c r="C50" s="452"/>
      <c r="D50" s="452"/>
      <c r="E50" s="455">
        <f>SUM(E46:H49)</f>
        <v>0</v>
      </c>
      <c r="F50" s="455"/>
      <c r="G50" s="455"/>
      <c r="H50" s="456"/>
    </row>
  </sheetData>
  <sheetProtection/>
  <mergeCells count="32">
    <mergeCell ref="B44:D44"/>
    <mergeCell ref="B45:D45"/>
    <mergeCell ref="E44:G44"/>
    <mergeCell ref="E45:H45"/>
    <mergeCell ref="B43:H43"/>
    <mergeCell ref="A39:I41"/>
    <mergeCell ref="D13:G13"/>
    <mergeCell ref="D11:G11"/>
    <mergeCell ref="D12:G12"/>
    <mergeCell ref="A16:I19"/>
    <mergeCell ref="C24:C36"/>
    <mergeCell ref="B23:F23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sz.melléklet az
1/2019.(II.18.)
önkormányzati rendelet 2019.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24"/>
  <sheetViews>
    <sheetView view="pageLayout" workbookViewId="0" topLeftCell="A2">
      <selection activeCell="F15" sqref="F15"/>
    </sheetView>
  </sheetViews>
  <sheetFormatPr defaultColWidth="9.00390625" defaultRowHeight="12.75"/>
  <cols>
    <col min="1" max="1" width="40.125" style="160" customWidth="1"/>
    <col min="2" max="2" width="10.875" style="160" customWidth="1"/>
    <col min="3" max="16384" width="9.125" style="160" customWidth="1"/>
  </cols>
  <sheetData>
    <row r="3" spans="1:5" ht="31.5" customHeight="1">
      <c r="A3" s="478" t="s">
        <v>221</v>
      </c>
      <c r="B3" s="479"/>
      <c r="C3" s="479"/>
      <c r="D3" s="479"/>
      <c r="E3" s="479"/>
    </row>
    <row r="4" ht="13.5" thickBot="1">
      <c r="B4" s="160" t="s">
        <v>390</v>
      </c>
    </row>
    <row r="5" spans="1:2" ht="13.5" thickBot="1">
      <c r="A5" s="162" t="s">
        <v>222</v>
      </c>
      <c r="B5" s="167">
        <v>2019</v>
      </c>
    </row>
    <row r="6" spans="1:2" ht="21" customHeight="1">
      <c r="A6" s="168" t="s">
        <v>223</v>
      </c>
      <c r="B6" s="232">
        <v>13400000</v>
      </c>
    </row>
    <row r="7" spans="1:2" ht="51">
      <c r="A7" s="169" t="s">
        <v>224</v>
      </c>
      <c r="B7" s="233">
        <v>0</v>
      </c>
    </row>
    <row r="8" spans="1:2" ht="25.5">
      <c r="A8" s="169" t="s">
        <v>225</v>
      </c>
      <c r="B8" s="233">
        <v>1700000</v>
      </c>
    </row>
    <row r="9" spans="1:2" ht="38.25">
      <c r="A9" s="169" t="s">
        <v>226</v>
      </c>
      <c r="B9" s="233">
        <v>0</v>
      </c>
    </row>
    <row r="10" spans="1:2" ht="12.75">
      <c r="A10" s="169" t="s">
        <v>227</v>
      </c>
      <c r="B10" s="233">
        <v>0</v>
      </c>
    </row>
    <row r="11" spans="1:2" ht="26.25" thickBot="1">
      <c r="A11" s="170" t="s">
        <v>228</v>
      </c>
      <c r="B11" s="234">
        <v>0</v>
      </c>
    </row>
    <row r="12" spans="1:2" ht="13.5" thickBot="1">
      <c r="A12" s="162" t="s">
        <v>220</v>
      </c>
      <c r="B12" s="235">
        <f>SUM(B6:B11)</f>
        <v>15100000</v>
      </c>
    </row>
    <row r="13" ht="12.75">
      <c r="A13" s="161"/>
    </row>
    <row r="14" ht="13.5" thickBot="1"/>
    <row r="15" spans="1:6" ht="13.5" thickBot="1">
      <c r="A15" s="172" t="s">
        <v>229</v>
      </c>
      <c r="B15" s="173">
        <v>2019</v>
      </c>
      <c r="C15" s="174">
        <v>2020</v>
      </c>
      <c r="D15" s="174">
        <v>2021</v>
      </c>
      <c r="E15" s="174">
        <v>2022</v>
      </c>
      <c r="F15" s="175">
        <v>2023</v>
      </c>
    </row>
    <row r="16" spans="1:6" ht="12.75">
      <c r="A16" s="176"/>
      <c r="B16" s="177"/>
      <c r="C16" s="178"/>
      <c r="D16" s="178"/>
      <c r="E16" s="178"/>
      <c r="F16" s="179"/>
    </row>
    <row r="17" spans="1:6" ht="12.75">
      <c r="A17" s="169" t="s">
        <v>230</v>
      </c>
      <c r="B17" s="223"/>
      <c r="C17" s="224">
        <v>0</v>
      </c>
      <c r="D17" s="224">
        <v>0</v>
      </c>
      <c r="E17" s="224">
        <v>0</v>
      </c>
      <c r="F17" s="225">
        <v>0</v>
      </c>
    </row>
    <row r="18" spans="1:6" ht="12.75">
      <c r="A18" s="169" t="s">
        <v>231</v>
      </c>
      <c r="B18" s="223">
        <v>0</v>
      </c>
      <c r="C18" s="224">
        <v>0</v>
      </c>
      <c r="D18" s="224">
        <v>0</v>
      </c>
      <c r="E18" s="224">
        <v>0</v>
      </c>
      <c r="F18" s="225">
        <v>0</v>
      </c>
    </row>
    <row r="19" spans="1:6" ht="12.75">
      <c r="A19" s="169" t="s">
        <v>232</v>
      </c>
      <c r="B19" s="223">
        <v>0</v>
      </c>
      <c r="C19" s="224">
        <v>0</v>
      </c>
      <c r="D19" s="224">
        <v>0</v>
      </c>
      <c r="E19" s="224">
        <v>0</v>
      </c>
      <c r="F19" s="225">
        <v>0</v>
      </c>
    </row>
    <row r="20" spans="1:6" ht="12.75">
      <c r="A20" s="169" t="s">
        <v>307</v>
      </c>
      <c r="B20" s="223">
        <v>0</v>
      </c>
      <c r="C20" s="224">
        <v>0</v>
      </c>
      <c r="D20" s="224">
        <v>0</v>
      </c>
      <c r="E20" s="224">
        <v>0</v>
      </c>
      <c r="F20" s="225">
        <v>0</v>
      </c>
    </row>
    <row r="21" spans="1:6" ht="25.5">
      <c r="A21" s="169" t="s">
        <v>233</v>
      </c>
      <c r="B21" s="223">
        <v>0</v>
      </c>
      <c r="C21" s="224">
        <v>0</v>
      </c>
      <c r="D21" s="224">
        <v>0</v>
      </c>
      <c r="E21" s="224">
        <v>0</v>
      </c>
      <c r="F21" s="225">
        <v>0</v>
      </c>
    </row>
    <row r="22" spans="1:6" ht="38.25">
      <c r="A22" s="169" t="s">
        <v>234</v>
      </c>
      <c r="B22" s="223">
        <v>0</v>
      </c>
      <c r="C22" s="224">
        <v>0</v>
      </c>
      <c r="D22" s="224">
        <v>0</v>
      </c>
      <c r="E22" s="224">
        <v>0</v>
      </c>
      <c r="F22" s="225">
        <v>0</v>
      </c>
    </row>
    <row r="23" spans="1:6" ht="51.75" thickBot="1">
      <c r="A23" s="170" t="s">
        <v>235</v>
      </c>
      <c r="B23" s="226">
        <v>0</v>
      </c>
      <c r="C23" s="227">
        <v>0</v>
      </c>
      <c r="D23" s="227">
        <v>0</v>
      </c>
      <c r="E23" s="227">
        <v>0</v>
      </c>
      <c r="F23" s="228">
        <v>0</v>
      </c>
    </row>
    <row r="24" spans="1:6" ht="13.5" thickBot="1">
      <c r="A24" s="162" t="s">
        <v>220</v>
      </c>
      <c r="B24" s="229">
        <f>SUM(B17:B23)</f>
        <v>0</v>
      </c>
      <c r="C24" s="230">
        <v>0</v>
      </c>
      <c r="D24" s="230">
        <v>0</v>
      </c>
      <c r="E24" s="230">
        <v>0</v>
      </c>
      <c r="F24" s="231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az 1/2019. (II.18.) önkormányzati rendelethez
Gölle Községi Önkormányzat 2019.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9"/>
  <sheetViews>
    <sheetView tabSelected="1" view="pageLayout" zoomScale="90" zoomScalePageLayoutView="90" workbookViewId="0" topLeftCell="A7">
      <selection activeCell="C29" sqref="C29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1" ht="4.5" customHeight="1"/>
    <row r="2" spans="1:5" ht="12" customHeight="1" thickBot="1">
      <c r="A2" s="480" t="s">
        <v>236</v>
      </c>
      <c r="B2" s="480"/>
      <c r="C2" s="85"/>
      <c r="D2" s="480" t="s">
        <v>237</v>
      </c>
      <c r="E2" s="480"/>
    </row>
    <row r="3" spans="1:5" ht="19.5" customHeight="1" thickBot="1">
      <c r="A3" s="116" t="s">
        <v>238</v>
      </c>
      <c r="B3" s="180" t="s">
        <v>390</v>
      </c>
      <c r="C3" s="181"/>
      <c r="D3" s="182" t="s">
        <v>104</v>
      </c>
      <c r="E3" s="180" t="s">
        <v>390</v>
      </c>
    </row>
    <row r="4" spans="1:5" ht="19.5" customHeight="1">
      <c r="A4" s="183" t="s">
        <v>363</v>
      </c>
      <c r="B4" s="184">
        <v>11921617</v>
      </c>
      <c r="C4" s="181"/>
      <c r="D4" s="185" t="s">
        <v>240</v>
      </c>
      <c r="E4" s="186"/>
    </row>
    <row r="5" spans="1:5" ht="19.5" customHeight="1">
      <c r="A5" s="187" t="s">
        <v>350</v>
      </c>
      <c r="B5" s="188">
        <v>32792800</v>
      </c>
      <c r="C5" s="181"/>
      <c r="D5" s="189" t="s">
        <v>362</v>
      </c>
      <c r="E5" s="190">
        <v>4726281</v>
      </c>
    </row>
    <row r="6" spans="1:5" ht="19.5" customHeight="1">
      <c r="A6" s="187" t="s">
        <v>347</v>
      </c>
      <c r="B6" s="188">
        <v>4463624</v>
      </c>
      <c r="C6" s="181"/>
      <c r="D6" s="189" t="s">
        <v>241</v>
      </c>
      <c r="E6" s="190">
        <v>8792350</v>
      </c>
    </row>
    <row r="7" spans="1:5" ht="19.5" customHeight="1">
      <c r="A7" s="187" t="s">
        <v>325</v>
      </c>
      <c r="B7" s="188">
        <v>9209000</v>
      </c>
      <c r="C7" s="181"/>
      <c r="D7" s="189" t="s">
        <v>378</v>
      </c>
      <c r="E7" s="190">
        <v>83443006</v>
      </c>
    </row>
    <row r="8" spans="1:5" ht="19.5" customHeight="1">
      <c r="A8" s="187" t="s">
        <v>365</v>
      </c>
      <c r="B8" s="188">
        <v>4250000</v>
      </c>
      <c r="C8" s="181"/>
      <c r="D8" s="189" t="s">
        <v>425</v>
      </c>
      <c r="E8" s="190">
        <v>3262969</v>
      </c>
    </row>
    <row r="9" spans="1:5" ht="19.5" customHeight="1">
      <c r="A9" s="187" t="s">
        <v>375</v>
      </c>
      <c r="B9" s="188">
        <v>7739894</v>
      </c>
      <c r="C9" s="181"/>
      <c r="D9" s="189"/>
      <c r="E9" s="190"/>
    </row>
    <row r="10" spans="1:5" ht="19.5" customHeight="1">
      <c r="A10" s="187" t="s">
        <v>364</v>
      </c>
      <c r="B10" s="188">
        <v>22705257</v>
      </c>
      <c r="C10" s="181"/>
      <c r="D10" s="189" t="s">
        <v>242</v>
      </c>
      <c r="E10" s="190">
        <v>39850350</v>
      </c>
    </row>
    <row r="11" spans="1:5" ht="19.5" customHeight="1">
      <c r="A11" s="187" t="s">
        <v>376</v>
      </c>
      <c r="B11" s="188">
        <v>8788000</v>
      </c>
      <c r="C11" s="181"/>
      <c r="D11" s="189" t="s">
        <v>137</v>
      </c>
      <c r="E11" s="190">
        <v>5718755</v>
      </c>
    </row>
    <row r="12" spans="1:5" ht="19.5" customHeight="1">
      <c r="A12" s="187" t="s">
        <v>426</v>
      </c>
      <c r="B12" s="188">
        <v>4766544</v>
      </c>
      <c r="C12" s="181"/>
      <c r="D12" s="189" t="s">
        <v>138</v>
      </c>
      <c r="E12" s="190">
        <v>57734203</v>
      </c>
    </row>
    <row r="13" spans="1:5" ht="19.5" customHeight="1">
      <c r="A13" s="187" t="s">
        <v>377</v>
      </c>
      <c r="B13" s="188">
        <v>1800000</v>
      </c>
      <c r="C13" s="181"/>
      <c r="D13" s="189" t="s">
        <v>246</v>
      </c>
      <c r="E13" s="190">
        <v>6326777</v>
      </c>
    </row>
    <row r="14" spans="1:5" ht="19.5" customHeight="1">
      <c r="A14" s="187" t="s">
        <v>243</v>
      </c>
      <c r="B14" s="188">
        <v>1598961</v>
      </c>
      <c r="C14" s="181"/>
      <c r="D14" s="189" t="s">
        <v>247</v>
      </c>
      <c r="E14" s="190"/>
    </row>
    <row r="15" spans="1:5" ht="19.5" customHeight="1">
      <c r="A15" s="187" t="s">
        <v>244</v>
      </c>
      <c r="B15" s="188">
        <v>24749285</v>
      </c>
      <c r="C15" s="181"/>
      <c r="D15" s="189" t="s">
        <v>248</v>
      </c>
      <c r="E15" s="190"/>
    </row>
    <row r="16" spans="1:5" ht="19.5" customHeight="1" thickBot="1">
      <c r="A16" s="187" t="s">
        <v>245</v>
      </c>
      <c r="B16" s="188">
        <v>120847333</v>
      </c>
      <c r="C16" s="181"/>
      <c r="D16" s="191" t="s">
        <v>250</v>
      </c>
      <c r="E16" s="193">
        <f>SUM(E15,D12,E13,E12,E11,E10,E8,E7,E6,E5)</f>
        <v>209854691</v>
      </c>
    </row>
    <row r="17" spans="1:5" ht="19.5" customHeight="1">
      <c r="A17" s="187" t="s">
        <v>416</v>
      </c>
      <c r="B17" s="188">
        <v>5728000</v>
      </c>
      <c r="C17" s="181"/>
      <c r="D17" s="298"/>
      <c r="E17" s="299"/>
    </row>
    <row r="18" spans="1:5" ht="19.5" customHeight="1">
      <c r="A18" s="187" t="s">
        <v>396</v>
      </c>
      <c r="B18" s="188">
        <v>1120500</v>
      </c>
      <c r="C18" s="181"/>
      <c r="D18" s="298"/>
      <c r="E18" s="299"/>
    </row>
    <row r="19" spans="1:5" ht="19.5" customHeight="1">
      <c r="A19" s="187" t="s">
        <v>389</v>
      </c>
      <c r="B19" s="188">
        <v>849870</v>
      </c>
      <c r="C19" s="181"/>
      <c r="D19" s="298"/>
      <c r="E19" s="299"/>
    </row>
    <row r="20" spans="1:5" ht="15.75" thickBot="1">
      <c r="A20" s="187" t="s">
        <v>326</v>
      </c>
      <c r="B20" s="188">
        <v>191824</v>
      </c>
      <c r="C20" s="181"/>
      <c r="D20" s="194"/>
      <c r="E20" s="260"/>
    </row>
    <row r="21" spans="1:5" ht="19.5" customHeight="1" thickBot="1">
      <c r="A21" s="191" t="s">
        <v>249</v>
      </c>
      <c r="B21" s="192">
        <f>SUM(B4:B20)</f>
        <v>263522509</v>
      </c>
      <c r="C21" s="181"/>
      <c r="D21" s="182" t="s">
        <v>252</v>
      </c>
      <c r="E21" s="180"/>
    </row>
    <row r="22" spans="1:5" ht="20.25" customHeight="1" thickBot="1">
      <c r="A22" s="194"/>
      <c r="B22" s="195"/>
      <c r="C22" s="181"/>
      <c r="D22" s="189" t="s">
        <v>386</v>
      </c>
      <c r="E22" s="190">
        <v>15215483</v>
      </c>
    </row>
    <row r="23" spans="1:5" ht="19.5" customHeight="1" thickBot="1">
      <c r="A23" s="116" t="s">
        <v>251</v>
      </c>
      <c r="B23" s="180" t="s">
        <v>239</v>
      </c>
      <c r="C23" s="181"/>
      <c r="D23" s="189" t="s">
        <v>388</v>
      </c>
      <c r="E23" s="190">
        <v>25475953</v>
      </c>
    </row>
    <row r="24" spans="1:5" ht="19.5" customHeight="1">
      <c r="A24" s="189" t="s">
        <v>340</v>
      </c>
      <c r="B24" s="190"/>
      <c r="C24" s="181"/>
      <c r="D24" s="189" t="s">
        <v>124</v>
      </c>
      <c r="E24" s="190"/>
    </row>
    <row r="25" spans="1:5" ht="13.5" customHeight="1" thickBot="1">
      <c r="A25" s="189" t="s">
        <v>254</v>
      </c>
      <c r="B25" s="190">
        <v>39316440</v>
      </c>
      <c r="C25" s="85"/>
      <c r="D25" s="191" t="s">
        <v>256</v>
      </c>
      <c r="E25" s="192">
        <f>SUM(E22:E24)</f>
        <v>40691436</v>
      </c>
    </row>
    <row r="26" spans="1:5" ht="16.5" customHeight="1" thickBot="1">
      <c r="A26" s="191" t="s">
        <v>255</v>
      </c>
      <c r="B26" s="192">
        <f>SUM(B24:B25)</f>
        <v>39316440</v>
      </c>
      <c r="C26" s="85"/>
      <c r="D26" s="196"/>
      <c r="E26" s="197"/>
    </row>
    <row r="27" spans="1:5" ht="16.5" customHeight="1">
      <c r="A27" s="196"/>
      <c r="B27" s="197"/>
      <c r="C27" s="85"/>
      <c r="D27" s="85" t="s">
        <v>258</v>
      </c>
      <c r="E27" s="198">
        <f>SUM(D27,E25,E16)</f>
        <v>250546127</v>
      </c>
    </row>
    <row r="28" spans="1:5" ht="12.75">
      <c r="A28" s="85" t="s">
        <v>257</v>
      </c>
      <c r="B28" s="198">
        <f>SUM(C27,B25,B21)</f>
        <v>302838949</v>
      </c>
      <c r="C28" s="85"/>
      <c r="E28" s="199"/>
    </row>
    <row r="29" spans="1:2" ht="12.75">
      <c r="A29" t="s">
        <v>259</v>
      </c>
      <c r="B29" s="199">
        <v>51026917</v>
      </c>
    </row>
  </sheetData>
  <sheetProtection/>
  <mergeCells count="2">
    <mergeCell ref="A2:B2"/>
    <mergeCell ref="D2:E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1"/>
  <headerFooter>
    <oddHeader>&amp;C7.sz.melléklet
3/2020. (VII.13) önkormányzati rendelethez
Gölle Községi Önkormányzat 2019.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2020-07-13T16:05:00Z</cp:lastPrinted>
  <dcterms:created xsi:type="dcterms:W3CDTF">2012-02-20T08:52:32Z</dcterms:created>
  <dcterms:modified xsi:type="dcterms:W3CDTF">2020-07-13T16:06:01Z</dcterms:modified>
  <cp:category/>
  <cp:version/>
  <cp:contentType/>
  <cp:contentStatus/>
</cp:coreProperties>
</file>