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8" i="1" s="1"/>
  <c r="B15" i="1"/>
  <c r="B16" i="1"/>
  <c r="B10" i="1" s="1"/>
  <c r="B19" i="1"/>
  <c r="B18" i="1" s="1"/>
  <c r="B20" i="1"/>
  <c r="B21" i="1"/>
  <c r="B22" i="1"/>
  <c r="B27" i="1"/>
  <c r="B28" i="1"/>
  <c r="B29" i="1"/>
  <c r="B30" i="1"/>
  <c r="B24" i="1" s="1"/>
  <c r="B34" i="1"/>
  <c r="B33" i="1" s="1"/>
  <c r="B32" i="1" s="1"/>
  <c r="B35" i="1"/>
  <c r="B36" i="1"/>
  <c r="B37" i="1"/>
  <c r="B38" i="1"/>
  <c r="B46" i="1"/>
  <c r="B43" i="1" s="1"/>
  <c r="B48" i="1"/>
  <c r="B49" i="1"/>
  <c r="B51" i="1"/>
  <c r="B50" i="1" s="1"/>
  <c r="B52" i="1"/>
  <c r="B53" i="1"/>
  <c r="B57" i="1"/>
  <c r="B56" i="1" s="1"/>
  <c r="B61" i="1"/>
  <c r="B68" i="1"/>
  <c r="B78" i="1"/>
  <c r="B81" i="1"/>
  <c r="B85" i="1"/>
  <c r="B87" i="1"/>
  <c r="B88" i="1"/>
  <c r="B89" i="1"/>
  <c r="B92" i="1"/>
  <c r="B90" i="1" s="1"/>
  <c r="B93" i="1" l="1"/>
  <c r="B42" i="1"/>
  <c r="B40" i="1" s="1"/>
  <c r="B82" i="1" s="1"/>
  <c r="B7" i="1"/>
  <c r="B6" i="1" s="1"/>
  <c r="B80" i="1"/>
  <c r="B12" i="1"/>
  <c r="B66" i="1" l="1"/>
  <c r="B72" i="1" s="1"/>
  <c r="B79" i="1"/>
  <c r="B77" i="1"/>
  <c r="B83" i="1" s="1"/>
  <c r="B95" i="1" s="1"/>
</calcChain>
</file>

<file path=xl/sharedStrings.xml><?xml version="1.0" encoding="utf-8"?>
<sst xmlns="http://schemas.openxmlformats.org/spreadsheetml/2006/main" count="74" uniqueCount="72">
  <si>
    <t>EGYENLEG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</si>
  <si>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</si>
  <si>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</si>
  <si>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</si>
  <si>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</si>
  <si>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</si>
  <si>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</si>
  <si>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</si>
  <si>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</si>
  <si>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</si>
  <si>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és felhalmozási célú tartalékok összesen: </t>
  </si>
  <si>
    <t xml:space="preserve">1. Felhalmozási célú bevételek összesen: </t>
  </si>
  <si>
    <t>II. A  KÖLTSÉGVETÉS EGYENLEGE A FELHALMOZÁSI BEVÉTELEK, KIADÁSOK ÉS FELHALMOZÁSI CÉLÚ TARTALÉKOK  ALAPJÁN(1. -2.):</t>
  </si>
  <si>
    <t xml:space="preserve">2. Működési célú kiadások és működési célú tartalékok összesen: </t>
  </si>
  <si>
    <t xml:space="preserve">1. Működési célú bevételek összesen: </t>
  </si>
  <si>
    <t>I. A KÖLTSÉGVETÉS EGYENLEGE A MÜKÖDÉSI BEVÉTELEK,  KIADÁSOK   ÉS A MŰKÖDÉSI CÉLÚ TARTALÉKOK ALAPJÁN(1. -2.):</t>
  </si>
  <si>
    <t xml:space="preserve">                                       Költségvetés egyenlegének finanszírozási módja</t>
  </si>
  <si>
    <t>KIADÁSOK MINDÖSSZESEN (I+II+III+IV)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</si>
  <si>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</si>
  <si>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</si>
  <si>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</si>
  <si>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</si>
  <si>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3. Víziközmű és környezetvédelmi tartalék</t>
  </si>
  <si>
    <t xml:space="preserve">2. Fejlesztési céltartalék </t>
  </si>
  <si>
    <t xml:space="preserve">1. Általános tartalék </t>
  </si>
  <si>
    <t>III. ÖNKORMÁNYZATI TARTALÉKOK</t>
  </si>
  <si>
    <t>2.1.2. Táncsics utcai óvoda felújítása</t>
  </si>
  <si>
    <t>2.1.1. Ivóvízhálózat felújítási munkái</t>
  </si>
  <si>
    <t>2.1. Nagyszénás Nagyközség Önkormányzata</t>
  </si>
  <si>
    <t>2. Felújítási kiadások</t>
  </si>
  <si>
    <t>1.4.1. Kisértékű tárgyieszköz beruházás</t>
  </si>
  <si>
    <t>1.4.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</si>
  <si>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</si>
  <si>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</si>
  <si>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</si>
  <si>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</si>
  <si>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1.1.4. Települési WIFI-hálózat kiépítése</t>
  </si>
  <si>
    <t>1.1.3. Kisértékű tárgyieszköz beruházás</t>
  </si>
  <si>
    <t>1.1.2. Gyógyvízzé minősítés kiadásai</t>
  </si>
  <si>
    <t>1.1.1. Településrendezési eszközök felülvizsgálata</t>
  </si>
  <si>
    <t>1.1. Nagyszénás Nagyközség Önkormányzata</t>
  </si>
  <si>
    <t>1. Beruházási kiadások</t>
  </si>
  <si>
    <t>II. FELHALMOZÁSI, FELÚJÍTÁSI KIADÁSOK (1.+2.)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</si>
  <si>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</si>
  <si>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</si>
  <si>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</si>
  <si>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</si>
  <si>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</si>
  <si>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</si>
  <si>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</si>
  <si>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</si>
  <si>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</si>
  <si>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</si>
  <si>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</si>
  <si>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</si>
  <si>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</si>
  <si>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</si>
  <si>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</si>
  <si>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</si>
  <si>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</si>
  <si>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</si>
  <si>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</si>
  <si>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</si>
  <si>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</si>
  <si>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</si>
  <si>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</si>
  <si>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</si>
  <si>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</si>
  <si>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</si>
  <si>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 MŰKÖDÉSI KIADÁSOK ÖSSZESEN (1.+2.+3.+ 4.)</t>
  </si>
  <si>
    <t>2020. évi költségvetési kiadások (adatok Ft-ban)</t>
  </si>
  <si>
    <t>2. melléklet az 1/2020.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</si>
</sst>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.000000&quot;     &quot;;\-#,##0.000000&quot;     &quot;;&quot; -&quot;#.0000&quot;     &quot;;@\ "/>
    <numFmt numFmtId="166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166" fontId="2" fillId="0" borderId="0" xfId="1" applyNumberFormat="1" applyFont="1"/>
    <xf numFmtId="3" fontId="2" fillId="0" borderId="0" xfId="0" applyNumberFormat="1" applyFont="1"/>
    <xf numFmtId="3" fontId="3" fillId="2" borderId="1" xfId="0" applyNumberFormat="1" applyFont="1" applyFill="1" applyBorder="1"/>
    <xf numFmtId="0" fontId="5" fillId="2" borderId="1" xfId="2" applyFont="1" applyFill="1" applyBorder="1" applyAlignment="1">
      <alignment wrapText="1"/>
    </xf>
    <xf numFmtId="3" fontId="6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/>
    <xf numFmtId="0" fontId="7" fillId="0" borderId="0" xfId="0" applyFont="1"/>
    <xf numFmtId="3" fontId="3" fillId="2" borderId="2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3" fontId="3" fillId="0" borderId="0" xfId="1" applyNumberFormat="1" applyFont="1" applyFill="1" applyBorder="1" applyAlignment="1" applyProtection="1"/>
    <xf numFmtId="0" fontId="3" fillId="0" borderId="0" xfId="3" applyFont="1" applyFill="1" applyBorder="1" applyAlignment="1">
      <alignment wrapText="1"/>
    </xf>
    <xf numFmtId="3" fontId="3" fillId="2" borderId="1" xfId="1" applyNumberFormat="1" applyFont="1" applyFill="1" applyBorder="1" applyAlignment="1" applyProtection="1"/>
    <xf numFmtId="0" fontId="3" fillId="2" borderId="4" xfId="3" applyFont="1" applyFill="1" applyBorder="1" applyAlignment="1">
      <alignment vertical="center" wrapText="1"/>
    </xf>
    <xf numFmtId="3" fontId="2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2" fillId="0" borderId="0" xfId="1" applyNumberFormat="1" applyFont="1" applyFill="1" applyBorder="1" applyAlignment="1" applyProtection="1"/>
    <xf numFmtId="3" fontId="3" fillId="2" borderId="2" xfId="3" applyNumberFormat="1" applyFont="1" applyFill="1" applyBorder="1"/>
    <xf numFmtId="0" fontId="3" fillId="2" borderId="4" xfId="3" applyFont="1" applyFill="1" applyBorder="1" applyAlignment="1">
      <alignment wrapText="1"/>
    </xf>
    <xf numFmtId="3" fontId="3" fillId="2" borderId="1" xfId="3" applyNumberFormat="1" applyFont="1" applyFill="1" applyBorder="1"/>
    <xf numFmtId="0" fontId="2" fillId="0" borderId="1" xfId="0" applyFont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5" fillId="0" borderId="0" xfId="0" applyFont="1" applyFill="1" applyBorder="1"/>
    <xf numFmtId="3" fontId="10" fillId="3" borderId="5" xfId="0" applyNumberFormat="1" applyFont="1" applyFill="1" applyBorder="1"/>
    <xf numFmtId="3" fontId="2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wrapText="1"/>
    </xf>
    <xf numFmtId="3" fontId="2" fillId="0" borderId="0" xfId="1" applyNumberFormat="1" applyFont="1" applyAlignment="1">
      <alignment horizontal="right"/>
    </xf>
    <xf numFmtId="0" fontId="7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5" fillId="3" borderId="6" xfId="0" applyFont="1" applyFill="1" applyBorder="1"/>
    <xf numFmtId="3" fontId="10" fillId="0" borderId="1" xfId="1" applyNumberFormat="1" applyFont="1" applyFill="1" applyBorder="1" applyAlignment="1" applyProtection="1"/>
    <xf numFmtId="0" fontId="5" fillId="0" borderId="1" xfId="0" applyFont="1" applyFill="1" applyBorder="1" applyAlignment="1"/>
    <xf numFmtId="3" fontId="10" fillId="2" borderId="2" xfId="1" applyNumberFormat="1" applyFont="1" applyFill="1" applyBorder="1" applyAlignment="1" applyProtection="1"/>
    <xf numFmtId="0" fontId="8" fillId="0" borderId="0" xfId="0" applyFont="1"/>
    <xf numFmtId="3" fontId="10" fillId="3" borderId="1" xfId="0" applyNumberFormat="1" applyFont="1" applyFill="1" applyBorder="1"/>
    <xf numFmtId="0" fontId="5" fillId="3" borderId="7" xfId="0" applyFont="1" applyFill="1" applyBorder="1"/>
    <xf numFmtId="3" fontId="2" fillId="0" borderId="1" xfId="0" applyNumberFormat="1" applyFont="1" applyBorder="1"/>
    <xf numFmtId="49" fontId="2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3" fontId="11" fillId="0" borderId="0" xfId="0" applyNumberFormat="1" applyFont="1"/>
    <xf numFmtId="0" fontId="13" fillId="0" borderId="0" xfId="0" applyFont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0" fontId="5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7" fillId="0" borderId="0" xfId="0" applyFont="1" applyBorder="1"/>
    <xf numFmtId="0" fontId="8" fillId="0" borderId="0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 t="e">
            <v>#REF!</v>
          </cell>
        </row>
        <row r="69">
          <cell r="B69" t="e">
            <v>#REF!</v>
          </cell>
        </row>
        <row r="79">
          <cell r="B79">
            <v>18670900</v>
          </cell>
        </row>
        <row r="83">
          <cell r="B83">
            <v>64000000</v>
          </cell>
        </row>
        <row r="87">
          <cell r="B87">
            <v>50996639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>
        <row r="12">
          <cell r="B12">
            <v>6300000</v>
          </cell>
        </row>
        <row r="18">
          <cell r="B18">
            <v>35805616</v>
          </cell>
        </row>
        <row r="28">
          <cell r="B28">
            <v>5350000</v>
          </cell>
        </row>
        <row r="32">
          <cell r="B32">
            <v>6100000</v>
          </cell>
        </row>
        <row r="38">
          <cell r="B38">
            <v>2867680</v>
          </cell>
        </row>
        <row r="43">
          <cell r="B43">
            <v>3500000</v>
          </cell>
        </row>
      </sheetData>
      <sheetData sheetId="2">
        <row r="187">
          <cell r="B187">
            <v>112704509</v>
          </cell>
        </row>
        <row r="188">
          <cell r="B188">
            <v>19190756</v>
          </cell>
        </row>
        <row r="189">
          <cell r="B189">
            <v>109584512</v>
          </cell>
        </row>
        <row r="293">
          <cell r="B293">
            <v>69836639</v>
          </cell>
        </row>
        <row r="294">
          <cell r="B294">
            <v>13075987</v>
          </cell>
        </row>
        <row r="295">
          <cell r="B295">
            <v>24807700</v>
          </cell>
        </row>
        <row r="500">
          <cell r="B500">
            <v>113641549</v>
          </cell>
        </row>
        <row r="501">
          <cell r="B501">
            <v>19409317</v>
          </cell>
        </row>
        <row r="502">
          <cell r="B502">
            <v>37272830</v>
          </cell>
        </row>
        <row r="601">
          <cell r="B601">
            <v>69637225</v>
          </cell>
        </row>
        <row r="602">
          <cell r="B602">
            <v>12068618</v>
          </cell>
        </row>
        <row r="603">
          <cell r="B603">
            <v>70153636</v>
          </cell>
        </row>
      </sheetData>
      <sheetData sheetId="3">
        <row r="16">
          <cell r="D16">
            <v>2575160</v>
          </cell>
        </row>
        <row r="20">
          <cell r="D20">
            <v>127000</v>
          </cell>
        </row>
        <row r="29">
          <cell r="D29">
            <v>762000</v>
          </cell>
        </row>
        <row r="35">
          <cell r="D35">
            <v>254000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5"/>
  <sheetViews>
    <sheetView tabSelected="1" workbookViewId="0">
      <selection activeCell="A3" sqref="A3"/>
    </sheetView>
  </sheetViews>
  <sheetFormatPr defaultColWidth="11.5703125" defaultRowHeight="12.75" x14ac:dyDescent="0.2"/>
  <cols>
    <col min="1" max="1" width="72" customWidth="1"/>
    <col min="2" max="2" width="13.5703125" style="1" customWidth="1"/>
  </cols>
  <sheetData>
    <row r="1" spans="1:2" x14ac:dyDescent="0.2">
      <c r="A1" s="3"/>
    </row>
    <row r="2" spans="1:2" x14ac:dyDescent="0.2">
      <c r="A2" s="61" t="s">
        <v>71</v>
      </c>
      <c r="B2" s="61"/>
    </row>
    <row r="3" spans="1:2" x14ac:dyDescent="0.2">
      <c r="A3" s="3"/>
    </row>
    <row r="4" spans="1:2" x14ac:dyDescent="0.2">
      <c r="A4" s="60" t="s">
        <v>70</v>
      </c>
      <c r="B4" s="60"/>
    </row>
    <row r="5" spans="1:2" ht="13.5" thickBot="1" x14ac:dyDescent="0.25">
      <c r="A5" s="3"/>
    </row>
    <row r="6" spans="1:2" ht="13.5" thickBot="1" x14ac:dyDescent="0.25">
      <c r="A6" s="14" t="s">
        <v>69</v>
      </c>
      <c r="B6" s="57">
        <f>B7+B8+B9+B10</f>
        <v>731306574</v>
      </c>
    </row>
    <row r="7" spans="1:2" x14ac:dyDescent="0.2">
      <c r="A7" s="59" t="s">
        <v>68</v>
      </c>
      <c r="B7" s="6">
        <f>B13+B19+B27+B33</f>
        <v>301403073</v>
      </c>
    </row>
    <row r="8" spans="1:2" x14ac:dyDescent="0.2">
      <c r="A8" s="58" t="s">
        <v>67</v>
      </c>
      <c r="B8" s="6">
        <f>B14+B20+B28</f>
        <v>107720326</v>
      </c>
    </row>
    <row r="9" spans="1:2" x14ac:dyDescent="0.2">
      <c r="A9" s="58" t="s">
        <v>66</v>
      </c>
      <c r="B9" s="6">
        <f>B15+B21+B29</f>
        <v>170323696</v>
      </c>
    </row>
    <row r="10" spans="1:2" x14ac:dyDescent="0.2">
      <c r="A10" s="58" t="s">
        <v>65</v>
      </c>
      <c r="B10" s="6">
        <f>B16+B22+B30</f>
        <v>151859479</v>
      </c>
    </row>
    <row r="11" spans="1:2" ht="13.5" thickBot="1" x14ac:dyDescent="0.25">
      <c r="A11" s="12"/>
      <c r="B11" s="6"/>
    </row>
    <row r="12" spans="1:2" ht="13.5" thickBot="1" x14ac:dyDescent="0.25">
      <c r="A12" s="14" t="s">
        <v>64</v>
      </c>
      <c r="B12" s="57">
        <f>SUM(B13:B16)</f>
        <v>365819922</v>
      </c>
    </row>
    <row r="13" spans="1:2" x14ac:dyDescent="0.2">
      <c r="A13" s="59" t="s">
        <v>40</v>
      </c>
      <c r="B13" s="6">
        <f>'[2]5_melléklet'!B187</f>
        <v>112704509</v>
      </c>
    </row>
    <row r="14" spans="1:2" x14ac:dyDescent="0.2">
      <c r="A14" s="58" t="s">
        <v>63</v>
      </c>
      <c r="B14" s="6">
        <f>'[2]5_melléklet'!B293</f>
        <v>69836639</v>
      </c>
    </row>
    <row r="15" spans="1:2" x14ac:dyDescent="0.2">
      <c r="A15" s="58" t="s">
        <v>62</v>
      </c>
      <c r="B15" s="6">
        <f>'[2]5_melléklet'!B500</f>
        <v>113641549</v>
      </c>
    </row>
    <row r="16" spans="1:2" x14ac:dyDescent="0.2">
      <c r="A16" s="58" t="s">
        <v>61</v>
      </c>
      <c r="B16" s="6">
        <f>'[2]5_melléklet'!B601</f>
        <v>69637225</v>
      </c>
    </row>
    <row r="17" spans="1:2" ht="13.5" thickBot="1" x14ac:dyDescent="0.25">
      <c r="A17" s="12"/>
      <c r="B17" s="6"/>
    </row>
    <row r="18" spans="1:2" ht="13.5" thickBot="1" x14ac:dyDescent="0.25">
      <c r="A18" s="14" t="s">
        <v>60</v>
      </c>
      <c r="B18" s="57">
        <f>SUM(B19:B22)</f>
        <v>63744678</v>
      </c>
    </row>
    <row r="19" spans="1:2" x14ac:dyDescent="0.2">
      <c r="A19" s="59" t="s">
        <v>28</v>
      </c>
      <c r="B19" s="6">
        <f>'[2]5_melléklet'!B188</f>
        <v>19190756</v>
      </c>
    </row>
    <row r="20" spans="1:2" x14ac:dyDescent="0.2">
      <c r="A20" s="58" t="s">
        <v>59</v>
      </c>
      <c r="B20" s="6">
        <f>'[2]5_melléklet'!B294</f>
        <v>13075987</v>
      </c>
    </row>
    <row r="21" spans="1:2" x14ac:dyDescent="0.2">
      <c r="A21" s="58" t="s">
        <v>58</v>
      </c>
      <c r="B21" s="6">
        <f>'[2]5_melléklet'!B501</f>
        <v>19409317</v>
      </c>
    </row>
    <row r="22" spans="1:2" x14ac:dyDescent="0.2">
      <c r="A22" s="58" t="s">
        <v>57</v>
      </c>
      <c r="B22" s="6">
        <f>'[2]5_melléklet'!B602</f>
        <v>12068618</v>
      </c>
    </row>
    <row r="23" spans="1:2" ht="13.5" thickBot="1" x14ac:dyDescent="0.25">
      <c r="A23" s="12"/>
      <c r="B23" s="6"/>
    </row>
    <row r="24" spans="1:2" ht="13.5" thickBot="1" x14ac:dyDescent="0.25">
      <c r="A24" s="14" t="s">
        <v>56</v>
      </c>
      <c r="B24" s="57">
        <f>SUM(B27:B30)</f>
        <v>241818678</v>
      </c>
    </row>
    <row r="25" spans="1:2" x14ac:dyDescent="0.2">
      <c r="A25" s="12" t="s">
        <v>55</v>
      </c>
      <c r="B25" s="6"/>
    </row>
    <row r="26" spans="1:2" x14ac:dyDescent="0.2">
      <c r="A26" s="12" t="s">
        <v>54</v>
      </c>
      <c r="B26" s="6"/>
    </row>
    <row r="27" spans="1:2" x14ac:dyDescent="0.2">
      <c r="A27" s="59" t="s">
        <v>53</v>
      </c>
      <c r="B27" s="6">
        <f>'[2]5_melléklet'!B189</f>
        <v>109584512</v>
      </c>
    </row>
    <row r="28" spans="1:2" x14ac:dyDescent="0.2">
      <c r="A28" s="58" t="s">
        <v>52</v>
      </c>
      <c r="B28" s="6">
        <f>'[2]5_melléklet'!B295</f>
        <v>24807700</v>
      </c>
    </row>
    <row r="29" spans="1:2" x14ac:dyDescent="0.2">
      <c r="A29" s="58" t="s">
        <v>51</v>
      </c>
      <c r="B29" s="6">
        <f>'[2]5_melléklet'!B502</f>
        <v>37272830</v>
      </c>
    </row>
    <row r="30" spans="1:2" x14ac:dyDescent="0.2">
      <c r="A30" s="58" t="s">
        <v>50</v>
      </c>
      <c r="B30" s="6">
        <f>'[2]5_melléklet'!B603</f>
        <v>70153636</v>
      </c>
    </row>
    <row r="31" spans="1:2" ht="13.5" thickBot="1" x14ac:dyDescent="0.25">
      <c r="A31" s="12"/>
      <c r="B31" s="6"/>
    </row>
    <row r="32" spans="1:2" ht="13.5" thickBot="1" x14ac:dyDescent="0.25">
      <c r="A32" s="14" t="s">
        <v>49</v>
      </c>
      <c r="B32" s="57">
        <f>B33</f>
        <v>59923296</v>
      </c>
    </row>
    <row r="33" spans="1:2" x14ac:dyDescent="0.2">
      <c r="A33" s="56" t="s">
        <v>48</v>
      </c>
      <c r="B33" s="55">
        <f>SUM(B34:B39)</f>
        <v>59923296</v>
      </c>
    </row>
    <row r="34" spans="1:2" x14ac:dyDescent="0.2">
      <c r="A34" s="12" t="s">
        <v>47</v>
      </c>
      <c r="B34" s="6">
        <f>'[2]4_ melléklet'!B12</f>
        <v>6300000</v>
      </c>
    </row>
    <row r="35" spans="1:2" x14ac:dyDescent="0.2">
      <c r="A35" s="12" t="s">
        <v>46</v>
      </c>
      <c r="B35" s="6">
        <f>'[2]4_ melléklet'!B18</f>
        <v>35805616</v>
      </c>
    </row>
    <row r="36" spans="1:2" x14ac:dyDescent="0.2">
      <c r="A36" s="12" t="s">
        <v>45</v>
      </c>
      <c r="B36" s="6">
        <f>'[2]4_ melléklet'!B28</f>
        <v>5350000</v>
      </c>
    </row>
    <row r="37" spans="1:2" x14ac:dyDescent="0.2">
      <c r="A37" s="12" t="s">
        <v>44</v>
      </c>
      <c r="B37" s="6">
        <f>'[2]4_ melléklet'!B32+'[2]4_ melléklet'!B43</f>
        <v>9600000</v>
      </c>
    </row>
    <row r="38" spans="1:2" x14ac:dyDescent="0.2">
      <c r="A38" s="12" t="s">
        <v>43</v>
      </c>
      <c r="B38" s="6">
        <f>'[2]4_ melléklet'!B38</f>
        <v>2867680</v>
      </c>
    </row>
    <row r="39" spans="1:2" ht="13.5" thickBot="1" x14ac:dyDescent="0.25">
      <c r="A39" s="12"/>
      <c r="B39" s="6"/>
    </row>
    <row r="40" spans="1:2" ht="13.5" thickBot="1" x14ac:dyDescent="0.25">
      <c r="A40" s="54" t="s">
        <v>42</v>
      </c>
      <c r="B40" s="31">
        <f>B42+B56</f>
        <v>50007243</v>
      </c>
    </row>
    <row r="41" spans="1:2" ht="13.5" thickBot="1" x14ac:dyDescent="0.25">
      <c r="A41" s="10"/>
      <c r="B41" s="44"/>
    </row>
    <row r="42" spans="1:2" ht="13.5" thickBot="1" x14ac:dyDescent="0.25">
      <c r="A42" s="43" t="s">
        <v>41</v>
      </c>
      <c r="B42" s="42">
        <f>B43+B48+B50+B52</f>
        <v>15222760</v>
      </c>
    </row>
    <row r="43" spans="1:2" x14ac:dyDescent="0.2">
      <c r="A43" s="47" t="s">
        <v>40</v>
      </c>
      <c r="B43" s="53">
        <f>SUM(B44:B47)</f>
        <v>14079760</v>
      </c>
    </row>
    <row r="44" spans="1:2" x14ac:dyDescent="0.2">
      <c r="A44" s="1" t="s">
        <v>39</v>
      </c>
      <c r="B44" s="52">
        <v>3500000</v>
      </c>
    </row>
    <row r="45" spans="1:2" x14ac:dyDescent="0.2">
      <c r="A45" s="1" t="s">
        <v>38</v>
      </c>
      <c r="B45" s="52">
        <v>2933700</v>
      </c>
    </row>
    <row r="46" spans="1:2" x14ac:dyDescent="0.2">
      <c r="A46" s="1" t="s">
        <v>37</v>
      </c>
      <c r="B46" s="52">
        <f>[2]kisértékű!D16</f>
        <v>2575160</v>
      </c>
    </row>
    <row r="47" spans="1:2" x14ac:dyDescent="0.2">
      <c r="A47" s="1" t="s">
        <v>36</v>
      </c>
      <c r="B47" s="52">
        <v>5070900</v>
      </c>
    </row>
    <row r="48" spans="1:2" x14ac:dyDescent="0.2">
      <c r="A48" s="51" t="s">
        <v>35</v>
      </c>
      <c r="B48" s="50">
        <f>SUM(B49)</f>
        <v>762000</v>
      </c>
    </row>
    <row r="49" spans="1:2" x14ac:dyDescent="0.2">
      <c r="A49" s="1" t="s">
        <v>34</v>
      </c>
      <c r="B49" s="6">
        <f>[2]kisértékű!D29</f>
        <v>762000</v>
      </c>
    </row>
    <row r="50" spans="1:2" x14ac:dyDescent="0.2">
      <c r="A50" s="51" t="s">
        <v>33</v>
      </c>
      <c r="B50" s="50">
        <f>B51</f>
        <v>254000</v>
      </c>
    </row>
    <row r="51" spans="1:2" x14ac:dyDescent="0.2">
      <c r="A51" s="1" t="s">
        <v>32</v>
      </c>
      <c r="B51" s="6">
        <f>[2]kisértékű!D35</f>
        <v>254000</v>
      </c>
    </row>
    <row r="52" spans="1:2" x14ac:dyDescent="0.2">
      <c r="A52" s="51" t="s">
        <v>31</v>
      </c>
      <c r="B52" s="50">
        <f>B53</f>
        <v>127000</v>
      </c>
    </row>
    <row r="53" spans="1:2" x14ac:dyDescent="0.2">
      <c r="A53" s="1" t="s">
        <v>30</v>
      </c>
      <c r="B53" s="6">
        <f>[2]kisértékű!D20</f>
        <v>127000</v>
      </c>
    </row>
    <row r="54" spans="1:2" x14ac:dyDescent="0.2">
      <c r="A54" s="1"/>
      <c r="B54" s="6"/>
    </row>
    <row r="55" spans="1:2" ht="13.5" thickBot="1" x14ac:dyDescent="0.25">
      <c r="A55" s="1"/>
      <c r="B55" s="6"/>
    </row>
    <row r="56" spans="1:2" ht="13.5" thickBot="1" x14ac:dyDescent="0.25">
      <c r="A56" s="49" t="s">
        <v>29</v>
      </c>
      <c r="B56" s="48">
        <f>B57</f>
        <v>34784483</v>
      </c>
    </row>
    <row r="57" spans="1:2" x14ac:dyDescent="0.2">
      <c r="A57" s="47" t="s">
        <v>28</v>
      </c>
      <c r="B57" s="46">
        <f>SUM(B58:B59)</f>
        <v>34784483</v>
      </c>
    </row>
    <row r="58" spans="1:2" x14ac:dyDescent="0.2">
      <c r="A58" s="45" t="s">
        <v>27</v>
      </c>
      <c r="B58" s="6">
        <v>5146000</v>
      </c>
    </row>
    <row r="59" spans="1:2" x14ac:dyDescent="0.2">
      <c r="A59" s="45" t="s">
        <v>26</v>
      </c>
      <c r="B59" s="6">
        <v>29638483</v>
      </c>
    </row>
    <row r="60" spans="1:2" ht="13.5" thickBot="1" x14ac:dyDescent="0.25">
      <c r="A60" s="26"/>
      <c r="B60" s="44"/>
    </row>
    <row r="61" spans="1:2" ht="13.5" thickBot="1" x14ac:dyDescent="0.25">
      <c r="A61" s="43" t="s">
        <v>25</v>
      </c>
      <c r="B61" s="42">
        <f>B62+B63+B64</f>
        <v>25752876</v>
      </c>
    </row>
    <row r="62" spans="1:2" x14ac:dyDescent="0.2">
      <c r="A62" s="12" t="s">
        <v>24</v>
      </c>
      <c r="B62" s="22">
        <v>5000000</v>
      </c>
    </row>
    <row r="63" spans="1:2" x14ac:dyDescent="0.2">
      <c r="A63" s="12" t="s">
        <v>23</v>
      </c>
      <c r="B63" s="32">
        <v>10000000</v>
      </c>
    </row>
    <row r="64" spans="1:2" x14ac:dyDescent="0.2">
      <c r="A64" s="41" t="s">
        <v>22</v>
      </c>
      <c r="B64" s="32">
        <v>10752876</v>
      </c>
    </row>
    <row r="65" spans="1:2" ht="13.5" thickBot="1" x14ac:dyDescent="0.25">
      <c r="A65" s="3"/>
      <c r="B65" s="22"/>
    </row>
    <row r="66" spans="1:2" ht="13.5" thickBot="1" x14ac:dyDescent="0.25">
      <c r="A66" s="14" t="s">
        <v>21</v>
      </c>
      <c r="B66" s="40">
        <f>B6+B40+B61</f>
        <v>807066693</v>
      </c>
    </row>
    <row r="67" spans="1:2" ht="13.5" thickBot="1" x14ac:dyDescent="0.25">
      <c r="A67" s="39"/>
      <c r="B67" s="38"/>
    </row>
    <row r="68" spans="1:2" ht="13.5" thickBot="1" x14ac:dyDescent="0.25">
      <c r="A68" s="37" t="s">
        <v>20</v>
      </c>
      <c r="B68" s="36">
        <f>B69+B70</f>
        <v>32252267</v>
      </c>
    </row>
    <row r="69" spans="1:2" ht="14.45" customHeight="1" x14ac:dyDescent="0.2">
      <c r="A69" s="35" t="s">
        <v>19</v>
      </c>
      <c r="B69" s="34">
        <v>12476267</v>
      </c>
    </row>
    <row r="70" spans="1:2" x14ac:dyDescent="0.2">
      <c r="A70" s="33" t="s">
        <v>18</v>
      </c>
      <c r="B70" s="32">
        <v>19776000</v>
      </c>
    </row>
    <row r="71" spans="1:2" ht="13.5" thickBot="1" x14ac:dyDescent="0.25">
      <c r="A71" s="21"/>
      <c r="B71" s="32"/>
    </row>
    <row r="72" spans="1:2" ht="13.5" thickBot="1" x14ac:dyDescent="0.25">
      <c r="A72" s="14" t="s">
        <v>17</v>
      </c>
      <c r="B72" s="31">
        <f>B66+B68</f>
        <v>839318960</v>
      </c>
    </row>
    <row r="73" spans="1:2" x14ac:dyDescent="0.2">
      <c r="A73" s="30"/>
      <c r="B73" s="29"/>
    </row>
    <row r="74" spans="1:2" x14ac:dyDescent="0.2">
      <c r="A74" s="30"/>
      <c r="B74" s="29"/>
    </row>
    <row r="75" spans="1:2" x14ac:dyDescent="0.2">
      <c r="A75" s="28" t="s">
        <v>16</v>
      </c>
    </row>
    <row r="76" spans="1:2" ht="13.5" thickBot="1" x14ac:dyDescent="0.25">
      <c r="A76" s="27"/>
      <c r="B76" s="26"/>
    </row>
    <row r="77" spans="1:2" ht="23.25" thickBot="1" x14ac:dyDescent="0.25">
      <c r="A77" s="19" t="s">
        <v>15</v>
      </c>
      <c r="B77" s="25" t="e">
        <f>[1]bevételek!B69-kiadások!B6-kiadások!B62</f>
        <v>#REF!</v>
      </c>
    </row>
    <row r="78" spans="1:2" x14ac:dyDescent="0.2">
      <c r="A78" s="21" t="s">
        <v>14</v>
      </c>
      <c r="B78" s="22" t="e">
        <f>[1]bevételek!B69</f>
        <v>#REF!</v>
      </c>
    </row>
    <row r="79" spans="1:2" ht="13.5" customHeight="1" thickBot="1" x14ac:dyDescent="0.25">
      <c r="A79" s="21" t="s">
        <v>13</v>
      </c>
      <c r="B79" s="20">
        <f>B6+B62</f>
        <v>736306574</v>
      </c>
    </row>
    <row r="80" spans="1:2" ht="23.25" thickBot="1" x14ac:dyDescent="0.25">
      <c r="A80" s="24" t="s">
        <v>12</v>
      </c>
      <c r="B80" s="23">
        <f>B81-B82</f>
        <v>-52089219</v>
      </c>
    </row>
    <row r="81" spans="1:2" x14ac:dyDescent="0.2">
      <c r="A81" s="21" t="s">
        <v>11</v>
      </c>
      <c r="B81" s="22">
        <f>[1]bevételek!B79</f>
        <v>18670900</v>
      </c>
    </row>
    <row r="82" spans="1:2" ht="13.5" thickBot="1" x14ac:dyDescent="0.25">
      <c r="A82" s="21" t="s">
        <v>10</v>
      </c>
      <c r="B82" s="20">
        <f>B40+B63+B64</f>
        <v>70760119</v>
      </c>
    </row>
    <row r="83" spans="1:2" ht="23.25" thickBot="1" x14ac:dyDescent="0.25">
      <c r="A83" s="19" t="s">
        <v>9</v>
      </c>
      <c r="B83" s="18" t="e">
        <f>B77+B80</f>
        <v>#REF!</v>
      </c>
    </row>
    <row r="84" spans="1:2" ht="13.5" thickBot="1" x14ac:dyDescent="0.25">
      <c r="A84" s="17"/>
      <c r="B84" s="16"/>
    </row>
    <row r="85" spans="1:2" ht="13.5" thickBot="1" x14ac:dyDescent="0.25">
      <c r="A85" s="15" t="s">
        <v>8</v>
      </c>
      <c r="B85" s="13">
        <f>[1]bevételek!B87</f>
        <v>50996639</v>
      </c>
    </row>
    <row r="86" spans="1:2" ht="13.5" thickBot="1" x14ac:dyDescent="0.25">
      <c r="A86" s="3"/>
    </row>
    <row r="87" spans="1:2" ht="13.5" thickBot="1" x14ac:dyDescent="0.25">
      <c r="A87" s="14" t="s">
        <v>7</v>
      </c>
      <c r="B87" s="13">
        <f>B88-B89</f>
        <v>51523733</v>
      </c>
    </row>
    <row r="88" spans="1:2" x14ac:dyDescent="0.2">
      <c r="A88" s="12" t="s">
        <v>6</v>
      </c>
      <c r="B88" s="11">
        <f>[1]bevételek!B83</f>
        <v>64000000</v>
      </c>
    </row>
    <row r="89" spans="1:2" ht="13.5" thickBot="1" x14ac:dyDescent="0.25">
      <c r="A89" s="12" t="s">
        <v>5</v>
      </c>
      <c r="B89" s="11">
        <f>B69</f>
        <v>12476267</v>
      </c>
    </row>
    <row r="90" spans="1:2" ht="13.5" thickBot="1" x14ac:dyDescent="0.25">
      <c r="A90" s="14" t="s">
        <v>4</v>
      </c>
      <c r="B90" s="13">
        <f>B91-B92</f>
        <v>-19776000</v>
      </c>
    </row>
    <row r="91" spans="1:2" x14ac:dyDescent="0.2">
      <c r="A91" s="12" t="s">
        <v>3</v>
      </c>
      <c r="B91" s="11">
        <v>0</v>
      </c>
    </row>
    <row r="92" spans="1:2" ht="13.5" thickBot="1" x14ac:dyDescent="0.25">
      <c r="A92" s="10" t="s">
        <v>2</v>
      </c>
      <c r="B92" s="9">
        <f>B70</f>
        <v>19776000</v>
      </c>
    </row>
    <row r="93" spans="1:2" ht="23.25" thickBot="1" x14ac:dyDescent="0.25">
      <c r="A93" s="8" t="s">
        <v>1</v>
      </c>
      <c r="B93" s="7">
        <f>B85+B87+B90</f>
        <v>82744372</v>
      </c>
    </row>
    <row r="94" spans="1:2" x14ac:dyDescent="0.2">
      <c r="A94" s="3"/>
    </row>
    <row r="95" spans="1:2" hidden="1" x14ac:dyDescent="0.2">
      <c r="A95" s="3" t="s">
        <v>0</v>
      </c>
      <c r="B95" s="6" t="e">
        <f>B83+B93</f>
        <v>#REF!</v>
      </c>
    </row>
    <row r="96" spans="1:2" x14ac:dyDescent="0.2">
      <c r="A96" s="3"/>
    </row>
    <row r="97" spans="1:2" x14ac:dyDescent="0.2">
      <c r="A97" s="3"/>
      <c r="B97" s="5"/>
    </row>
    <row r="98" spans="1:2" x14ac:dyDescent="0.2">
      <c r="A98" s="3"/>
      <c r="B98" s="5"/>
    </row>
    <row r="99" spans="1:2" ht="19.899999999999999" customHeight="1" x14ac:dyDescent="0.2">
      <c r="A99" s="3"/>
      <c r="B99" s="5"/>
    </row>
    <row r="100" spans="1:2" x14ac:dyDescent="0.2">
      <c r="A100" s="3"/>
      <c r="B100" s="5"/>
    </row>
    <row r="101" spans="1:2" x14ac:dyDescent="0.2">
      <c r="A101" s="3"/>
      <c r="B101" s="4"/>
    </row>
    <row r="102" spans="1:2" x14ac:dyDescent="0.2">
      <c r="A102" s="3"/>
    </row>
    <row r="103" spans="1:2" x14ac:dyDescent="0.2">
      <c r="A103" s="3"/>
    </row>
    <row r="104" spans="1:2" x14ac:dyDescent="0.2">
      <c r="A104" s="3"/>
    </row>
    <row r="105" spans="1:2" x14ac:dyDescent="0.2">
      <c r="A105" s="3"/>
    </row>
    <row r="106" spans="1:2" x14ac:dyDescent="0.2">
      <c r="A106" s="3"/>
    </row>
    <row r="107" spans="1:2" x14ac:dyDescent="0.2">
      <c r="A107" s="3"/>
    </row>
    <row r="108" spans="1:2" x14ac:dyDescent="0.2">
      <c r="A108" s="3"/>
    </row>
    <row r="109" spans="1:2" x14ac:dyDescent="0.2">
      <c r="A109" s="3"/>
    </row>
    <row r="110" spans="1:2" x14ac:dyDescent="0.2">
      <c r="A110" s="3"/>
    </row>
    <row r="111" spans="1:2" x14ac:dyDescent="0.2">
      <c r="A111" s="3"/>
    </row>
    <row r="112" spans="1:2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</sheetData>
  <mergeCells count="2">
    <mergeCell ref="A4:B4"/>
    <mergeCell ref="A2:B2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2020-02-13T08:49:39Z</dcterms:created>
  <dcterms:modified xsi:type="dcterms:W3CDTF">2020-02-13T08:49:50Z</dcterms:modified>
</cp:coreProperties>
</file>