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1. melléklet" sheetId="1" r:id="rId1"/>
  </sheets>
  <calcPr calcId="124519"/>
</workbook>
</file>

<file path=xl/calcChain.xml><?xml version="1.0" encoding="utf-8"?>
<calcChain xmlns="http://schemas.openxmlformats.org/spreadsheetml/2006/main">
  <c r="K30" i="1"/>
  <c r="J26"/>
  <c r="J30" s="1"/>
  <c r="J10"/>
  <c r="J23" s="1"/>
  <c r="K10"/>
  <c r="K23" s="1"/>
  <c r="K31" s="1"/>
  <c r="K33" s="1"/>
  <c r="J11"/>
  <c r="K11"/>
  <c r="S25"/>
  <c r="S30" s="1"/>
  <c r="T25"/>
  <c r="T30" s="1"/>
  <c r="T31" s="1"/>
  <c r="T33" s="1"/>
  <c r="S23"/>
  <c r="T23"/>
  <c r="J31" l="1"/>
  <c r="J33" s="1"/>
  <c r="S31"/>
  <c r="S33" s="1"/>
  <c r="R23"/>
  <c r="I11" l="1"/>
  <c r="I10" s="1"/>
  <c r="I23" l="1"/>
  <c r="R25" l="1"/>
  <c r="R30" s="1"/>
  <c r="I26"/>
  <c r="I30" s="1"/>
  <c r="R31" l="1"/>
  <c r="R33" s="1"/>
  <c r="I31" l="1"/>
  <c r="I33" s="1"/>
</calcChain>
</file>

<file path=xl/sharedStrings.xml><?xml version="1.0" encoding="utf-8"?>
<sst xmlns="http://schemas.openxmlformats.org/spreadsheetml/2006/main" count="73" uniqueCount="67">
  <si>
    <t>Teljesítés</t>
  </si>
  <si>
    <t>KIADÁSOK</t>
  </si>
  <si>
    <t>Közhatalmi bevételek</t>
  </si>
  <si>
    <t>Működési bevételek</t>
  </si>
  <si>
    <t>Felhalmozási bevételek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</si>
  <si>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</si>
  <si>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</si>
  <si>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</si>
  <si>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</si>
  <si>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</si>
  <si>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</si>
  <si>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</si>
  <si>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</si>
  <si>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</si>
  <si>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</si>
  <si>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</si>
  <si>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</si>
  <si>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</si>
  <si>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</si>
  <si>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</si>
  <si>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</si>
  <si>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</si>
  <si>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</si>
  <si>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</si>
  <si>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</si>
  <si>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</si>
  <si>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</si>
  <si>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</si>
  <si>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</si>
  <si>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</si>
  <si>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</si>
  <si>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</si>
  <si>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</si>
  <si>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</si>
  <si>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</si>
  <si>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</si>
  <si>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</si>
  <si>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</si>
  <si>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Eredeti előirányzat</t>
  </si>
  <si>
    <t>Települési önkormányzatok szociális, gyermekjóléti és gyermek étkeztetési  feladatainak támogatása</t>
  </si>
  <si>
    <t>Felhalmozási célú átvett pénzeszköz</t>
  </si>
  <si>
    <t>Rendezésre váró tételek</t>
  </si>
  <si>
    <t>Települési  szociális támogatás</t>
  </si>
  <si>
    <t>Települési önkormányzatok kulturális feladatainak támogatása</t>
  </si>
  <si>
    <t>Önkormányzatok költségvetési támogatása</t>
  </si>
  <si>
    <t>V.</t>
  </si>
  <si>
    <t>Működési célú támogatások állmháztartáson belülről</t>
  </si>
  <si>
    <t>Működési tartalék</t>
  </si>
  <si>
    <t>2020. évi Költségvetés</t>
  </si>
  <si>
    <t>Helyi önkormányzatok működésének általlános támogatása</t>
  </si>
  <si>
    <t>Települési önkormányzatok egyes köznevelési feladatainak támogatása</t>
  </si>
  <si>
    <t>Egyéb működési célú támogatás államháztartáson belülről</t>
  </si>
  <si>
    <t>Egyéb felhalmozási célú átvett pénzeszköz</t>
  </si>
  <si>
    <t>Működési célú pénzeszköz átadás államháztartáson belülre</t>
  </si>
  <si>
    <t>Működési célú pénzeszköz átadás államháztartáson kívülre</t>
  </si>
  <si>
    <t>Beruházási kiadások</t>
  </si>
  <si>
    <t>Felújítási kiadások</t>
  </si>
  <si>
    <t>Fejlesztési tartalék</t>
  </si>
  <si>
    <t>Államháztartáson belül megelőlegezések visszafizetése</t>
  </si>
  <si>
    <t>Előző évi pénzmaradvány igénybe vétele</t>
  </si>
  <si>
    <t>II.</t>
  </si>
  <si>
    <t>XV.</t>
  </si>
  <si>
    <t>XVI.</t>
  </si>
  <si>
    <t>Demjén Község Önkormányzata</t>
  </si>
  <si>
    <t>Fejlesztési célú  kiadás</t>
  </si>
  <si>
    <t xml:space="preserve">Előző év pénzmaradvány igénybe vétele </t>
  </si>
  <si>
    <t>1.  melléklet a 4/2020.(IV.22.)önkormányzati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</si>
</sst>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3" fillId="2" borderId="1" xfId="0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7" fillId="5" borderId="1" xfId="1" applyNumberFormat="1" applyFont="1" applyFill="1" applyBorder="1"/>
    <xf numFmtId="164" fontId="7" fillId="2" borderId="1" xfId="1" applyNumberFormat="1" applyFont="1" applyFill="1" applyBorder="1"/>
    <xf numFmtId="164" fontId="10" fillId="5" borderId="1" xfId="1" applyNumberFormat="1" applyFont="1" applyFill="1" applyBorder="1"/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4" fillId="2" borderId="1" xfId="1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17" fillId="2" borderId="1" xfId="1" applyNumberFormat="1" applyFont="1" applyFill="1" applyBorder="1"/>
    <xf numFmtId="0" fontId="4" fillId="2" borderId="4" xfId="0" applyFont="1" applyFill="1" applyBorder="1"/>
    <xf numFmtId="164" fontId="5" fillId="2" borderId="1" xfId="1" applyNumberFormat="1" applyFont="1" applyFill="1" applyBorder="1"/>
    <xf numFmtId="0" fontId="4" fillId="6" borderId="4" xfId="0" applyFont="1" applyFill="1" applyBorder="1"/>
    <xf numFmtId="164" fontId="5" fillId="6" borderId="1" xfId="1" applyNumberFormat="1" applyFont="1" applyFill="1" applyBorder="1"/>
    <xf numFmtId="0" fontId="5" fillId="2" borderId="4" xfId="0" applyFont="1" applyFill="1" applyBorder="1"/>
    <xf numFmtId="0" fontId="7" fillId="2" borderId="3" xfId="0" applyFont="1" applyFill="1" applyBorder="1"/>
    <xf numFmtId="164" fontId="5" fillId="2" borderId="1" xfId="1" applyNumberFormat="1" applyFont="1" applyFill="1" applyBorder="1" applyAlignment="1">
      <alignment horizontal="right"/>
    </xf>
    <xf numFmtId="0" fontId="9" fillId="2" borderId="4" xfId="0" applyFont="1" applyFill="1" applyBorder="1"/>
    <xf numFmtId="0" fontId="10" fillId="2" borderId="4" xfId="0" applyFont="1" applyFill="1" applyBorder="1"/>
    <xf numFmtId="3" fontId="9" fillId="2" borderId="4" xfId="0" applyNumberFormat="1" applyFont="1" applyFill="1" applyBorder="1"/>
    <xf numFmtId="3" fontId="5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18" fillId="2" borderId="1" xfId="1" applyNumberFormat="1" applyFont="1" applyFill="1" applyBorder="1"/>
    <xf numFmtId="164" fontId="5" fillId="5" borderId="1" xfId="1" applyNumberFormat="1" applyFont="1" applyFill="1" applyBorder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34"/>
  <sheetViews>
    <sheetView tabSelected="1" view="pageBreakPreview" topLeftCell="B1" zoomScaleSheetLayoutView="100" workbookViewId="0">
      <selection activeCell="J4" sqref="J4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10" width="18.28515625" customWidth="1"/>
    <col min="11" max="11" width="9.28515625" bestFit="1" customWidth="1"/>
    <col min="12" max="12" width="5.5703125" customWidth="1"/>
    <col min="18" max="18" width="14.5703125" style="48" customWidth="1"/>
    <col min="19" max="19" width="13.85546875" customWidth="1"/>
  </cols>
  <sheetData>
    <row r="1" spans="2:21">
      <c r="B1" s="114" t="s">
        <v>66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2:21">
      <c r="B2" s="115" t="s">
        <v>63</v>
      </c>
      <c r="C2" s="115"/>
      <c r="D2" s="115"/>
      <c r="E2" s="1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6"/>
      <c r="S2" s="1"/>
      <c r="T2" s="1"/>
      <c r="U2" s="1"/>
    </row>
    <row r="3" spans="2:21">
      <c r="B3" s="72"/>
      <c r="C3" s="72"/>
      <c r="D3" s="72"/>
      <c r="E3" s="72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6"/>
      <c r="S3" s="71"/>
      <c r="T3" s="71"/>
      <c r="U3" s="71"/>
    </row>
    <row r="4" spans="2:21">
      <c r="B4" s="72"/>
      <c r="C4" s="72"/>
      <c r="D4" s="72"/>
      <c r="E4" s="72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46"/>
      <c r="S4" s="71"/>
      <c r="T4" s="71"/>
      <c r="U4" s="71"/>
    </row>
    <row r="5" spans="2:21">
      <c r="B5" s="72"/>
      <c r="C5" s="72"/>
      <c r="D5" s="72"/>
      <c r="E5" s="72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6"/>
      <c r="S5" s="71"/>
      <c r="T5" s="71"/>
      <c r="U5" s="71"/>
    </row>
    <row r="6" spans="2:21">
      <c r="B6" s="115"/>
      <c r="C6" s="115"/>
      <c r="D6" s="115"/>
      <c r="E6" s="11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6"/>
      <c r="S6" s="1"/>
      <c r="T6" s="1"/>
      <c r="U6" s="1"/>
    </row>
    <row r="7" spans="2:21" ht="15" customHeight="1">
      <c r="B7" s="116" t="s">
        <v>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70"/>
      <c r="T7" s="70"/>
    </row>
    <row r="8" spans="2:21">
      <c r="B8" s="116" t="s">
        <v>48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 t="s">
        <v>6</v>
      </c>
      <c r="T8" s="117"/>
    </row>
    <row r="9" spans="2:21" ht="23.25">
      <c r="B9" s="2" t="s">
        <v>7</v>
      </c>
      <c r="C9" s="118" t="s">
        <v>8</v>
      </c>
      <c r="D9" s="118"/>
      <c r="E9" s="118"/>
      <c r="F9" s="118"/>
      <c r="G9" s="118"/>
      <c r="H9" s="119"/>
      <c r="I9" s="4" t="s">
        <v>38</v>
      </c>
      <c r="J9" s="5" t="s">
        <v>9</v>
      </c>
      <c r="K9" s="6" t="s">
        <v>0</v>
      </c>
      <c r="L9" s="7" t="s">
        <v>7</v>
      </c>
      <c r="M9" s="120" t="s">
        <v>1</v>
      </c>
      <c r="N9" s="118"/>
      <c r="O9" s="118"/>
      <c r="P9" s="118"/>
      <c r="Q9" s="119"/>
      <c r="R9" s="14" t="s">
        <v>38</v>
      </c>
      <c r="S9" s="5" t="s">
        <v>9</v>
      </c>
      <c r="T9" s="6" t="s">
        <v>0</v>
      </c>
    </row>
    <row r="10" spans="2:21">
      <c r="B10" s="8" t="s">
        <v>10</v>
      </c>
      <c r="C10" s="87" t="s">
        <v>46</v>
      </c>
      <c r="D10" s="88"/>
      <c r="E10" s="88"/>
      <c r="F10" s="88"/>
      <c r="G10" s="88"/>
      <c r="H10" s="55"/>
      <c r="I10" s="56">
        <f>SUM(I16+I11)</f>
        <v>37915193</v>
      </c>
      <c r="J10" s="56">
        <f t="shared" ref="J10:K10" si="0">SUM(J16+J11)</f>
        <v>37915193</v>
      </c>
      <c r="K10" s="56">
        <f t="shared" si="0"/>
        <v>0</v>
      </c>
      <c r="L10" s="9" t="s">
        <v>14</v>
      </c>
      <c r="M10" s="59" t="s">
        <v>12</v>
      </c>
      <c r="N10" s="16"/>
      <c r="O10" s="16"/>
      <c r="P10" s="16"/>
      <c r="Q10" s="55"/>
      <c r="R10" s="11">
        <v>88388806</v>
      </c>
      <c r="S10" s="11">
        <v>89187897</v>
      </c>
      <c r="T10" s="11"/>
    </row>
    <row r="11" spans="2:21">
      <c r="B11" s="8"/>
      <c r="C11" s="132" t="s">
        <v>44</v>
      </c>
      <c r="D11" s="133"/>
      <c r="E11" s="133"/>
      <c r="F11" s="133"/>
      <c r="G11" s="133"/>
      <c r="H11" s="57"/>
      <c r="I11" s="58">
        <f>SUM(I12:I15)</f>
        <v>24473793</v>
      </c>
      <c r="J11" s="58">
        <f t="shared" ref="J11:K11" si="1">SUM(J12:J15)</f>
        <v>24473793</v>
      </c>
      <c r="K11" s="58">
        <f t="shared" si="1"/>
        <v>0</v>
      </c>
      <c r="L11" s="9"/>
      <c r="M11" s="134"/>
      <c r="N11" s="135"/>
      <c r="O11" s="135"/>
      <c r="P11" s="135"/>
      <c r="Q11" s="136"/>
      <c r="R11" s="11"/>
      <c r="S11" s="11"/>
      <c r="T11" s="11"/>
    </row>
    <row r="12" spans="2:21" ht="27" customHeight="1">
      <c r="B12" s="8"/>
      <c r="C12" s="78" t="s">
        <v>49</v>
      </c>
      <c r="D12" s="110"/>
      <c r="E12" s="110"/>
      <c r="F12" s="110"/>
      <c r="G12" s="110"/>
      <c r="H12" s="111"/>
      <c r="I12" s="37">
        <v>3948797</v>
      </c>
      <c r="J12" s="37">
        <v>3948797</v>
      </c>
      <c r="K12" s="37"/>
      <c r="L12" s="9"/>
      <c r="M12" s="121"/>
      <c r="N12" s="122"/>
      <c r="O12" s="122"/>
      <c r="P12" s="122"/>
      <c r="Q12" s="123"/>
      <c r="R12" s="10"/>
      <c r="S12" s="10"/>
      <c r="T12" s="11"/>
    </row>
    <row r="13" spans="2:21" ht="25.5" customHeight="1">
      <c r="B13" s="8"/>
      <c r="C13" s="112" t="s">
        <v>50</v>
      </c>
      <c r="D13" s="130"/>
      <c r="E13" s="130"/>
      <c r="F13" s="130"/>
      <c r="G13" s="130"/>
      <c r="H13" s="50"/>
      <c r="I13" s="37">
        <v>15666350</v>
      </c>
      <c r="J13" s="37">
        <v>15666350</v>
      </c>
      <c r="K13" s="37"/>
      <c r="L13" s="9"/>
      <c r="M13" s="121"/>
      <c r="N13" s="122"/>
      <c r="O13" s="122"/>
      <c r="P13" s="122"/>
      <c r="Q13" s="123"/>
      <c r="R13" s="10"/>
      <c r="S13" s="10"/>
      <c r="T13" s="11"/>
    </row>
    <row r="14" spans="2:21" ht="29.25" customHeight="1">
      <c r="B14" s="8"/>
      <c r="C14" s="112" t="s">
        <v>39</v>
      </c>
      <c r="D14" s="130"/>
      <c r="E14" s="130"/>
      <c r="F14" s="130"/>
      <c r="G14" s="130"/>
      <c r="H14" s="131"/>
      <c r="I14" s="37">
        <v>3058646</v>
      </c>
      <c r="J14" s="37">
        <v>3058646</v>
      </c>
      <c r="K14" s="37"/>
      <c r="L14" s="9"/>
      <c r="M14" s="124"/>
      <c r="N14" s="125"/>
      <c r="O14" s="125"/>
      <c r="P14" s="125"/>
      <c r="Q14" s="126"/>
      <c r="R14" s="45"/>
      <c r="S14" s="12"/>
      <c r="T14" s="12"/>
    </row>
    <row r="15" spans="2:21">
      <c r="B15" s="8"/>
      <c r="C15" s="78" t="s">
        <v>43</v>
      </c>
      <c r="D15" s="110"/>
      <c r="E15" s="110"/>
      <c r="F15" s="110"/>
      <c r="G15" s="110"/>
      <c r="H15" s="111"/>
      <c r="I15" s="37">
        <v>1800000</v>
      </c>
      <c r="J15" s="37">
        <v>1800000</v>
      </c>
      <c r="K15" s="38"/>
      <c r="L15" s="9"/>
      <c r="M15" s="127"/>
      <c r="N15" s="125"/>
      <c r="O15" s="125"/>
      <c r="P15" s="125"/>
      <c r="Q15" s="129"/>
      <c r="R15" s="13"/>
      <c r="S15" s="13"/>
      <c r="T15" s="14"/>
    </row>
    <row r="16" spans="2:21">
      <c r="B16" s="8"/>
      <c r="C16" s="124" t="s">
        <v>51</v>
      </c>
      <c r="D16" s="91"/>
      <c r="E16" s="91"/>
      <c r="F16" s="91"/>
      <c r="G16" s="91"/>
      <c r="H16" s="51"/>
      <c r="I16" s="44">
        <v>13441400</v>
      </c>
      <c r="J16" s="73">
        <v>13441400</v>
      </c>
      <c r="K16" s="54"/>
      <c r="L16" s="9"/>
      <c r="M16" s="127"/>
      <c r="N16" s="128"/>
      <c r="O16" s="128"/>
      <c r="P16" s="128"/>
      <c r="Q16" s="129"/>
      <c r="R16" s="13"/>
      <c r="S16" s="13"/>
      <c r="T16" s="14"/>
    </row>
    <row r="17" spans="2:20">
      <c r="B17" s="8" t="s">
        <v>60</v>
      </c>
      <c r="C17" s="87" t="s">
        <v>2</v>
      </c>
      <c r="D17" s="88"/>
      <c r="E17" s="88"/>
      <c r="F17" s="88"/>
      <c r="G17" s="88"/>
      <c r="H17" s="89"/>
      <c r="I17" s="40">
        <v>59980188</v>
      </c>
      <c r="J17" s="40">
        <v>66783279</v>
      </c>
      <c r="K17" s="40"/>
      <c r="L17" s="9"/>
      <c r="M17" s="78"/>
      <c r="N17" s="79"/>
      <c r="O17" s="79"/>
      <c r="P17" s="79"/>
      <c r="Q17" s="80"/>
      <c r="R17" s="13"/>
      <c r="S17" s="13"/>
      <c r="T17" s="14"/>
    </row>
    <row r="18" spans="2:20">
      <c r="B18" s="8" t="s">
        <v>13</v>
      </c>
      <c r="C18" s="18" t="s">
        <v>3</v>
      </c>
      <c r="D18" s="16"/>
      <c r="E18" s="16"/>
      <c r="F18" s="16"/>
      <c r="G18" s="16"/>
      <c r="H18" s="16"/>
      <c r="I18" s="40">
        <v>5934460</v>
      </c>
      <c r="J18" s="40">
        <v>5934460</v>
      </c>
      <c r="K18" s="40"/>
      <c r="L18" s="9" t="s">
        <v>15</v>
      </c>
      <c r="M18" s="87" t="s">
        <v>42</v>
      </c>
      <c r="N18" s="91"/>
      <c r="O18" s="91"/>
      <c r="P18" s="91"/>
      <c r="Q18" s="92"/>
      <c r="R18" s="65">
        <v>1969059</v>
      </c>
      <c r="S18" s="66">
        <v>1969059</v>
      </c>
      <c r="T18" s="66"/>
    </row>
    <row r="19" spans="2:20" ht="37.5" customHeight="1">
      <c r="B19" s="8" t="s">
        <v>17</v>
      </c>
      <c r="C19" s="87" t="s">
        <v>59</v>
      </c>
      <c r="D19" s="88"/>
      <c r="E19" s="88"/>
      <c r="F19" s="88"/>
      <c r="G19" s="88"/>
      <c r="H19" s="52"/>
      <c r="I19" s="56">
        <v>86476</v>
      </c>
      <c r="J19" s="56">
        <v>86476</v>
      </c>
      <c r="K19" s="44"/>
      <c r="L19" s="9" t="s">
        <v>16</v>
      </c>
      <c r="M19" s="81" t="s">
        <v>53</v>
      </c>
      <c r="N19" s="82"/>
      <c r="O19" s="82"/>
      <c r="P19" s="82"/>
      <c r="Q19" s="83"/>
      <c r="R19" s="11">
        <v>8683000</v>
      </c>
      <c r="S19" s="11">
        <v>14687000</v>
      </c>
      <c r="T19" s="11"/>
    </row>
    <row r="20" spans="2:20" ht="31.5" customHeight="1">
      <c r="B20" s="8" t="s">
        <v>45</v>
      </c>
      <c r="C20" s="60" t="s">
        <v>18</v>
      </c>
      <c r="D20" s="16"/>
      <c r="E20" s="16"/>
      <c r="F20" s="16"/>
      <c r="G20" s="16"/>
      <c r="H20" s="16"/>
      <c r="I20" s="40">
        <v>160000</v>
      </c>
      <c r="J20" s="40">
        <v>160000</v>
      </c>
      <c r="K20" s="40"/>
      <c r="L20" s="9" t="s">
        <v>25</v>
      </c>
      <c r="M20" s="93" t="s">
        <v>54</v>
      </c>
      <c r="N20" s="94"/>
      <c r="O20" s="94"/>
      <c r="P20" s="94"/>
      <c r="Q20" s="95"/>
      <c r="R20" s="13">
        <v>1780000</v>
      </c>
      <c r="S20" s="13">
        <v>1780000</v>
      </c>
      <c r="T20" s="13"/>
    </row>
    <row r="21" spans="2:20">
      <c r="B21" s="8"/>
      <c r="C21" s="87" t="s">
        <v>19</v>
      </c>
      <c r="D21" s="90"/>
      <c r="E21" s="90"/>
      <c r="F21" s="90"/>
      <c r="G21" s="90"/>
      <c r="H21" s="16"/>
      <c r="I21" s="44">
        <v>160000</v>
      </c>
      <c r="J21" s="44">
        <v>160000</v>
      </c>
      <c r="K21" s="40"/>
      <c r="L21" s="9" t="s">
        <v>61</v>
      </c>
      <c r="M21" s="96" t="s">
        <v>47</v>
      </c>
      <c r="N21" s="97"/>
      <c r="O21" s="97"/>
      <c r="P21" s="97"/>
      <c r="Q21" s="98"/>
      <c r="R21" s="13">
        <v>2276500</v>
      </c>
      <c r="S21" s="13">
        <v>2276500</v>
      </c>
      <c r="T21" s="13"/>
    </row>
    <row r="22" spans="2:20">
      <c r="B22" s="8" t="s">
        <v>20</v>
      </c>
      <c r="C22" s="87" t="s">
        <v>21</v>
      </c>
      <c r="D22" s="88"/>
      <c r="E22" s="88"/>
      <c r="F22" s="88"/>
      <c r="G22" s="88"/>
      <c r="H22" s="59"/>
      <c r="I22" s="56"/>
      <c r="J22" s="56"/>
      <c r="K22" s="56"/>
      <c r="L22" s="9" t="s">
        <v>62</v>
      </c>
      <c r="M22" s="84" t="s">
        <v>58</v>
      </c>
      <c r="N22" s="85"/>
      <c r="O22" s="85"/>
      <c r="P22" s="85"/>
      <c r="Q22" s="86"/>
      <c r="R22" s="11">
        <v>978952</v>
      </c>
      <c r="S22" s="17">
        <v>978952</v>
      </c>
      <c r="T22" s="17"/>
    </row>
    <row r="23" spans="2:20">
      <c r="B23" s="18"/>
      <c r="C23" s="75" t="s">
        <v>22</v>
      </c>
      <c r="D23" s="76"/>
      <c r="E23" s="76"/>
      <c r="F23" s="76"/>
      <c r="G23" s="76"/>
      <c r="H23" s="19"/>
      <c r="I23" s="74">
        <f>SUM(I10+I17+I18+I19+I20+I22)</f>
        <v>104076317</v>
      </c>
      <c r="J23" s="74">
        <f t="shared" ref="J23:K23" si="2">SUM(J10+J17+J18+J19+J20+J22)</f>
        <v>110879408</v>
      </c>
      <c r="K23" s="41">
        <f t="shared" si="2"/>
        <v>0</v>
      </c>
      <c r="L23" s="9"/>
      <c r="M23" s="75" t="s">
        <v>23</v>
      </c>
      <c r="N23" s="76"/>
      <c r="O23" s="76"/>
      <c r="P23" s="76"/>
      <c r="Q23" s="77"/>
      <c r="R23" s="15">
        <f>SUM(R10+R18+R19+R20+R21+R22)</f>
        <v>104076317</v>
      </c>
      <c r="S23" s="15">
        <f t="shared" ref="S23:T23" si="3">SUM(S10+S18+S19+S20+S21+S22)</f>
        <v>110879408</v>
      </c>
      <c r="T23" s="15">
        <f t="shared" si="3"/>
        <v>0</v>
      </c>
    </row>
    <row r="24" spans="2:20">
      <c r="B24" s="18" t="s">
        <v>24</v>
      </c>
      <c r="C24" s="87" t="s">
        <v>2</v>
      </c>
      <c r="D24" s="88"/>
      <c r="E24" s="88"/>
      <c r="F24" s="88"/>
      <c r="G24" s="88"/>
      <c r="H24" s="89"/>
      <c r="I24" s="56">
        <v>32299812</v>
      </c>
      <c r="J24" s="56">
        <v>24956721</v>
      </c>
      <c r="K24" s="44"/>
      <c r="L24" s="9"/>
      <c r="M24" s="99"/>
      <c r="N24" s="100"/>
      <c r="O24" s="100"/>
      <c r="P24" s="100"/>
      <c r="Q24" s="101"/>
      <c r="R24" s="13"/>
      <c r="S24" s="13"/>
      <c r="T24" s="13"/>
    </row>
    <row r="25" spans="2:20">
      <c r="B25" s="49" t="s">
        <v>26</v>
      </c>
      <c r="C25" s="87" t="s">
        <v>4</v>
      </c>
      <c r="D25" s="88"/>
      <c r="E25" s="88"/>
      <c r="F25" s="88"/>
      <c r="G25" s="88"/>
      <c r="H25" s="53"/>
      <c r="I25" s="61"/>
      <c r="J25" s="61"/>
      <c r="K25" s="61"/>
      <c r="L25" s="9" t="s">
        <v>27</v>
      </c>
      <c r="M25" s="87" t="s">
        <v>64</v>
      </c>
      <c r="N25" s="88"/>
      <c r="O25" s="88"/>
      <c r="P25" s="88"/>
      <c r="Q25" s="89"/>
      <c r="R25" s="67">
        <f>SUM(R26:R27)</f>
        <v>48931888</v>
      </c>
      <c r="S25" s="67">
        <f t="shared" ref="S25:T25" si="4">SUM(S26:S27)</f>
        <v>48931888</v>
      </c>
      <c r="T25" s="67">
        <f t="shared" si="4"/>
        <v>0</v>
      </c>
    </row>
    <row r="26" spans="2:20">
      <c r="B26" s="18" t="s">
        <v>28</v>
      </c>
      <c r="C26" s="87" t="s">
        <v>40</v>
      </c>
      <c r="D26" s="88"/>
      <c r="E26" s="88"/>
      <c r="F26" s="88"/>
      <c r="G26" s="88"/>
      <c r="H26" s="59"/>
      <c r="I26" s="56">
        <f>SUM(I27)</f>
        <v>7207189</v>
      </c>
      <c r="J26" s="56">
        <f>SUM(J27)</f>
        <v>7207189</v>
      </c>
      <c r="K26" s="56"/>
      <c r="L26" s="9"/>
      <c r="M26" s="78" t="s">
        <v>55</v>
      </c>
      <c r="N26" s="110"/>
      <c r="O26" s="110"/>
      <c r="P26" s="110"/>
      <c r="Q26" s="111"/>
      <c r="R26" s="13">
        <v>32225000</v>
      </c>
      <c r="S26" s="13">
        <v>32225000</v>
      </c>
      <c r="T26" s="13"/>
    </row>
    <row r="27" spans="2:20" ht="25.5" customHeight="1">
      <c r="B27" s="18"/>
      <c r="C27" s="112" t="s">
        <v>52</v>
      </c>
      <c r="D27" s="113"/>
      <c r="E27" s="113"/>
      <c r="F27" s="113"/>
      <c r="G27" s="113"/>
      <c r="H27" s="3"/>
      <c r="I27" s="37">
        <v>7207189</v>
      </c>
      <c r="J27" s="37">
        <v>7207189</v>
      </c>
      <c r="K27" s="37"/>
      <c r="L27" s="9"/>
      <c r="M27" s="78" t="s">
        <v>56</v>
      </c>
      <c r="N27" s="79"/>
      <c r="O27" s="79"/>
      <c r="P27" s="79"/>
      <c r="Q27" s="80"/>
      <c r="R27" s="13">
        <v>16706888</v>
      </c>
      <c r="S27" s="13">
        <v>16706888</v>
      </c>
      <c r="T27" s="13"/>
    </row>
    <row r="28" spans="2:20">
      <c r="B28" s="18" t="s">
        <v>11</v>
      </c>
      <c r="C28" s="18" t="s">
        <v>65</v>
      </c>
      <c r="D28" s="16"/>
      <c r="E28" s="16"/>
      <c r="F28" s="16"/>
      <c r="G28" s="16"/>
      <c r="H28" s="16"/>
      <c r="I28" s="40">
        <v>47391837</v>
      </c>
      <c r="J28" s="40">
        <v>47931837</v>
      </c>
      <c r="K28" s="40"/>
      <c r="L28" s="9" t="s">
        <v>30</v>
      </c>
      <c r="M28" s="87" t="s">
        <v>57</v>
      </c>
      <c r="N28" s="88"/>
      <c r="O28" s="88"/>
      <c r="P28" s="88"/>
      <c r="Q28" s="89"/>
      <c r="R28" s="68">
        <v>37966950</v>
      </c>
      <c r="S28" s="11">
        <v>31163859</v>
      </c>
      <c r="T28" s="17"/>
    </row>
    <row r="29" spans="2:20">
      <c r="B29" s="18"/>
      <c r="C29" s="18" t="s">
        <v>29</v>
      </c>
      <c r="D29" s="16"/>
      <c r="E29" s="62"/>
      <c r="F29" s="63"/>
      <c r="G29" s="63"/>
      <c r="H29" s="64"/>
      <c r="I29" s="40"/>
      <c r="J29" s="40"/>
      <c r="K29" s="40"/>
      <c r="L29" s="9"/>
      <c r="M29" s="87" t="s">
        <v>31</v>
      </c>
      <c r="N29" s="88"/>
      <c r="O29" s="88"/>
      <c r="P29" s="88"/>
      <c r="Q29" s="89"/>
      <c r="R29" s="68"/>
      <c r="S29" s="11"/>
      <c r="T29" s="11"/>
    </row>
    <row r="30" spans="2:20">
      <c r="B30" s="18"/>
      <c r="C30" s="20" t="s">
        <v>32</v>
      </c>
      <c r="D30" s="21"/>
      <c r="E30" s="22"/>
      <c r="F30" s="19"/>
      <c r="G30" s="19"/>
      <c r="H30" s="23"/>
      <c r="I30" s="39">
        <f>SUM(I24+I25+I26+I28+I29)</f>
        <v>86898838</v>
      </c>
      <c r="J30" s="39">
        <f t="shared" ref="J30:K30" si="5">SUM(J24+J25+J26+J28+J29)</f>
        <v>80095747</v>
      </c>
      <c r="K30" s="39">
        <f t="shared" si="5"/>
        <v>0</v>
      </c>
      <c r="L30" s="9"/>
      <c r="M30" s="104" t="s">
        <v>33</v>
      </c>
      <c r="N30" s="105"/>
      <c r="O30" s="105"/>
      <c r="P30" s="105"/>
      <c r="Q30" s="106"/>
      <c r="R30" s="47">
        <f>SUM(R25+R28+R29)</f>
        <v>86898838</v>
      </c>
      <c r="S30" s="47">
        <f t="shared" ref="S30:T30" si="6">SUM(S25+S28+S29)</f>
        <v>80095747</v>
      </c>
      <c r="T30" s="47">
        <f t="shared" si="6"/>
        <v>0</v>
      </c>
    </row>
    <row r="31" spans="2:20">
      <c r="B31" s="18"/>
      <c r="C31" s="24" t="s">
        <v>34</v>
      </c>
      <c r="D31" s="25"/>
      <c r="E31" s="26"/>
      <c r="F31" s="25"/>
      <c r="G31" s="25"/>
      <c r="H31" s="27"/>
      <c r="I31" s="42">
        <f>SUM(I23+I30)</f>
        <v>190975155</v>
      </c>
      <c r="J31" s="42">
        <f t="shared" ref="J31:K31" si="7">SUM(J23+J30)</f>
        <v>190975155</v>
      </c>
      <c r="K31" s="42">
        <f t="shared" si="7"/>
        <v>0</v>
      </c>
      <c r="L31" s="28"/>
      <c r="M31" s="107" t="s">
        <v>35</v>
      </c>
      <c r="N31" s="108"/>
      <c r="O31" s="108"/>
      <c r="P31" s="108"/>
      <c r="Q31" s="109"/>
      <c r="R31" s="29">
        <f>SUM(R23+R30)</f>
        <v>190975155</v>
      </c>
      <c r="S31" s="29">
        <f t="shared" ref="S31:T31" si="8">SUM(S23+S30)</f>
        <v>190975155</v>
      </c>
      <c r="T31" s="29">
        <f t="shared" si="8"/>
        <v>0</v>
      </c>
    </row>
    <row r="32" spans="2:20">
      <c r="B32" s="18"/>
      <c r="C32" s="87" t="s">
        <v>41</v>
      </c>
      <c r="D32" s="90"/>
      <c r="E32" s="90"/>
      <c r="F32" s="90"/>
      <c r="G32" s="90"/>
      <c r="H32" s="16"/>
      <c r="I32" s="40"/>
      <c r="J32" s="40"/>
      <c r="K32" s="40"/>
      <c r="L32" s="9"/>
      <c r="M32" s="87" t="s">
        <v>41</v>
      </c>
      <c r="N32" s="88"/>
      <c r="O32" s="88"/>
      <c r="P32" s="88"/>
      <c r="Q32" s="89"/>
      <c r="R32" s="69"/>
      <c r="S32" s="69"/>
      <c r="T32" s="69"/>
    </row>
    <row r="33" spans="2:20" ht="15.75">
      <c r="B33" s="30"/>
      <c r="C33" s="102" t="s">
        <v>36</v>
      </c>
      <c r="D33" s="103"/>
      <c r="E33" s="103"/>
      <c r="F33" s="103"/>
      <c r="G33" s="103"/>
      <c r="H33" s="31"/>
      <c r="I33" s="43">
        <f>SUM(I31:I32)</f>
        <v>190975155</v>
      </c>
      <c r="J33" s="43">
        <f t="shared" ref="J33:K33" si="9">SUM(J31:J32)</f>
        <v>190975155</v>
      </c>
      <c r="K33" s="43">
        <f t="shared" si="9"/>
        <v>0</v>
      </c>
      <c r="L33" s="32"/>
      <c r="M33" s="33" t="s">
        <v>37</v>
      </c>
      <c r="N33" s="34"/>
      <c r="O33" s="34"/>
      <c r="P33" s="34"/>
      <c r="Q33" s="35"/>
      <c r="R33" s="36">
        <f>SUM(R31+R32)</f>
        <v>190975155</v>
      </c>
      <c r="S33" s="36">
        <f t="shared" ref="S33:T33" si="10">SUM(S31+S32)</f>
        <v>190975155</v>
      </c>
      <c r="T33" s="36">
        <f t="shared" si="10"/>
        <v>0</v>
      </c>
    </row>
    <row r="34" spans="2:20">
      <c r="S34" s="48"/>
    </row>
  </sheetData>
  <mergeCells count="48">
    <mergeCell ref="C9:H9"/>
    <mergeCell ref="M9:Q9"/>
    <mergeCell ref="M12:Q12"/>
    <mergeCell ref="M14:Q14"/>
    <mergeCell ref="M16:Q16"/>
    <mergeCell ref="C12:H12"/>
    <mergeCell ref="C14:H14"/>
    <mergeCell ref="C15:H15"/>
    <mergeCell ref="C11:G11"/>
    <mergeCell ref="C16:G16"/>
    <mergeCell ref="C10:G10"/>
    <mergeCell ref="C13:G13"/>
    <mergeCell ref="M11:Q11"/>
    <mergeCell ref="M13:Q13"/>
    <mergeCell ref="M15:Q15"/>
    <mergeCell ref="B1:U1"/>
    <mergeCell ref="B2:E2"/>
    <mergeCell ref="B6:E6"/>
    <mergeCell ref="B7:R7"/>
    <mergeCell ref="B8:R8"/>
    <mergeCell ref="S8:T8"/>
    <mergeCell ref="C24:H24"/>
    <mergeCell ref="M24:Q24"/>
    <mergeCell ref="C25:G25"/>
    <mergeCell ref="M25:Q25"/>
    <mergeCell ref="C33:G33"/>
    <mergeCell ref="M28:Q28"/>
    <mergeCell ref="M29:Q29"/>
    <mergeCell ref="M30:Q30"/>
    <mergeCell ref="M31:Q31"/>
    <mergeCell ref="C32:G32"/>
    <mergeCell ref="M32:Q32"/>
    <mergeCell ref="C26:G26"/>
    <mergeCell ref="M26:Q26"/>
    <mergeCell ref="C27:G27"/>
    <mergeCell ref="M27:Q27"/>
    <mergeCell ref="C23:G23"/>
    <mergeCell ref="M23:Q23"/>
    <mergeCell ref="M17:Q17"/>
    <mergeCell ref="M19:Q19"/>
    <mergeCell ref="M22:Q22"/>
    <mergeCell ref="C17:H17"/>
    <mergeCell ref="C21:G21"/>
    <mergeCell ref="M18:Q18"/>
    <mergeCell ref="C19:G19"/>
    <mergeCell ref="C22:G22"/>
    <mergeCell ref="M20:Q20"/>
    <mergeCell ref="M21:Q21"/>
  </mergeCells>
  <pageMargins left="0.70866141732283472" right="0.70866141732283472" top="0.28999999999999998" bottom="0.19685039370078741" header="0.23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2020-04-01T08:52:58Z</cp:lastPrinted>
  <dcterms:created xsi:type="dcterms:W3CDTF">2012-02-02T10:48:30Z</dcterms:created>
  <dcterms:modified xsi:type="dcterms:W3CDTF">2020-04-22T13:05:15Z</dcterms:modified>
</cp:coreProperties>
</file>