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599" firstSheet="4" activeTab="10"/>
  </bookViews>
  <sheets>
    <sheet name="Mérleg" sheetId="3" r:id="rId1"/>
    <sheet name="bevét" sheetId="16" r:id="rId2"/>
    <sheet name="Normatíva " sheetId="17" r:id="rId3"/>
    <sheet name="Bevételek" sheetId="1" r:id="rId4"/>
    <sheet name="Bér, dologi" sheetId="4" r:id="rId5"/>
    <sheet name="Segély" sheetId="5" r:id="rId6"/>
    <sheet name="Fejlesztés" sheetId="11" r:id="rId7"/>
    <sheet name="Támogatások" sheetId="6" r:id="rId8"/>
    <sheet name="Vagyonmérleg" sheetId="22" r:id="rId9"/>
    <sheet name="Közv.támog." sheetId="20" r:id="rId10"/>
    <sheet name="Önk. és intézmények " sheetId="23" r:id="rId11"/>
  </sheets>
  <calcPr calcId="125725"/>
</workbook>
</file>

<file path=xl/calcChain.xml><?xml version="1.0" encoding="utf-8"?>
<calcChain xmlns="http://schemas.openxmlformats.org/spreadsheetml/2006/main">
  <c r="E31" i="6"/>
  <c r="C29"/>
  <c r="E29" s="1"/>
  <c r="D29"/>
  <c r="B29"/>
  <c r="E26"/>
  <c r="D18" i="11"/>
  <c r="D26" s="1"/>
  <c r="C18"/>
  <c r="C26" s="1"/>
  <c r="E18"/>
  <c r="F24"/>
  <c r="E23"/>
  <c r="D23"/>
  <c r="F22"/>
  <c r="F21"/>
  <c r="F19"/>
  <c r="F20"/>
  <c r="E11"/>
  <c r="D11"/>
  <c r="F14"/>
  <c r="F12"/>
  <c r="F13"/>
  <c r="F10"/>
  <c r="E9"/>
  <c r="E16" s="1"/>
  <c r="D9"/>
  <c r="D16" s="1"/>
  <c r="I60" i="23"/>
  <c r="I62"/>
  <c r="J62" s="1"/>
  <c r="H60"/>
  <c r="H62"/>
  <c r="G60"/>
  <c r="G62" s="1"/>
  <c r="D60"/>
  <c r="D62" s="1"/>
  <c r="C60"/>
  <c r="C62" s="1"/>
  <c r="B60"/>
  <c r="B62"/>
  <c r="J61"/>
  <c r="E61"/>
  <c r="J60"/>
  <c r="E60"/>
  <c r="J59"/>
  <c r="J58"/>
  <c r="E58"/>
  <c r="J57"/>
  <c r="I46"/>
  <c r="I49"/>
  <c r="J49" s="1"/>
  <c r="H46"/>
  <c r="H49"/>
  <c r="G46"/>
  <c r="G49" s="1"/>
  <c r="D46"/>
  <c r="D49" s="1"/>
  <c r="E49" s="1"/>
  <c r="C46"/>
  <c r="C49" s="1"/>
  <c r="B46"/>
  <c r="B49"/>
  <c r="E48"/>
  <c r="J47"/>
  <c r="E47"/>
  <c r="J46"/>
  <c r="J45"/>
  <c r="J44"/>
  <c r="E44"/>
  <c r="J43"/>
  <c r="E43"/>
  <c r="I33"/>
  <c r="I35"/>
  <c r="J35" s="1"/>
  <c r="H33"/>
  <c r="H35"/>
  <c r="G33"/>
  <c r="G35" s="1"/>
  <c r="D33"/>
  <c r="D35" s="1"/>
  <c r="E35" s="1"/>
  <c r="C33"/>
  <c r="C35" s="1"/>
  <c r="B33"/>
  <c r="B35"/>
  <c r="E34"/>
  <c r="J33"/>
  <c r="J32"/>
  <c r="E32"/>
  <c r="J31"/>
  <c r="E31"/>
  <c r="J30"/>
  <c r="E30"/>
  <c r="J29"/>
  <c r="J28"/>
  <c r="I15"/>
  <c r="I20" s="1"/>
  <c r="J20" s="1"/>
  <c r="H15"/>
  <c r="H20" s="1"/>
  <c r="G15"/>
  <c r="G20"/>
  <c r="D15"/>
  <c r="D20"/>
  <c r="E20" s="1"/>
  <c r="C15"/>
  <c r="C20"/>
  <c r="B15"/>
  <c r="B20" s="1"/>
  <c r="E17"/>
  <c r="J16"/>
  <c r="E16"/>
  <c r="E15"/>
  <c r="E14"/>
  <c r="E13"/>
  <c r="J12"/>
  <c r="E12"/>
  <c r="J11"/>
  <c r="E11"/>
  <c r="J10"/>
  <c r="E10"/>
  <c r="J9"/>
  <c r="E9"/>
  <c r="J8"/>
  <c r="E8"/>
  <c r="J7"/>
  <c r="E7"/>
  <c r="C21" i="5"/>
  <c r="D21"/>
  <c r="B21"/>
  <c r="E19"/>
  <c r="O10" i="4"/>
  <c r="D21"/>
  <c r="O20"/>
  <c r="B24" i="6"/>
  <c r="C16" i="11"/>
  <c r="F25"/>
  <c r="F15"/>
  <c r="F11"/>
  <c r="E21" i="5"/>
  <c r="E17"/>
  <c r="E16"/>
  <c r="E15"/>
  <c r="E14"/>
  <c r="E13"/>
  <c r="E12"/>
  <c r="E11"/>
  <c r="E10"/>
  <c r="E9"/>
  <c r="E8"/>
  <c r="H19" i="1"/>
  <c r="J13"/>
  <c r="J14"/>
  <c r="J15"/>
  <c r="J16"/>
  <c r="J17"/>
  <c r="J18"/>
  <c r="J12"/>
  <c r="J11"/>
  <c r="J10"/>
  <c r="J19" s="1"/>
  <c r="J9"/>
  <c r="E15" i="17"/>
  <c r="D15"/>
  <c r="F15"/>
  <c r="C15"/>
  <c r="F14"/>
  <c r="F13"/>
  <c r="F12"/>
  <c r="F11"/>
  <c r="F10"/>
  <c r="F9"/>
  <c r="E48" i="16"/>
  <c r="E49"/>
  <c r="C52"/>
  <c r="E52" s="1"/>
  <c r="E35"/>
  <c r="E36"/>
  <c r="E37"/>
  <c r="D39"/>
  <c r="C39"/>
  <c r="E21"/>
  <c r="E22"/>
  <c r="E23"/>
  <c r="E25"/>
  <c r="E26"/>
  <c r="E27"/>
  <c r="C29"/>
  <c r="D29"/>
  <c r="B29"/>
  <c r="B18"/>
  <c r="E10"/>
  <c r="E11"/>
  <c r="E12"/>
  <c r="E13"/>
  <c r="E14"/>
  <c r="E15"/>
  <c r="H17" i="3"/>
  <c r="H23" s="1"/>
  <c r="H25" s="1"/>
  <c r="E27" i="6"/>
  <c r="E28"/>
  <c r="C24"/>
  <c r="D24"/>
  <c r="C21" i="4"/>
  <c r="C25" s="1"/>
  <c r="E41" i="16"/>
  <c r="E44"/>
  <c r="E45"/>
  <c r="E46"/>
  <c r="E47"/>
  <c r="E50"/>
  <c r="E51"/>
  <c r="D42"/>
  <c r="E38"/>
  <c r="D18"/>
  <c r="D17" i="3"/>
  <c r="D23" s="1"/>
  <c r="D25" s="1"/>
  <c r="G19" i="1"/>
  <c r="F19"/>
  <c r="E19"/>
  <c r="B19"/>
  <c r="C42" i="16"/>
  <c r="E42" s="1"/>
  <c r="E32"/>
  <c r="D52"/>
  <c r="B52"/>
  <c r="B42"/>
  <c r="E39"/>
  <c r="E29"/>
  <c r="F17" i="3"/>
  <c r="F23" s="1"/>
  <c r="F25" s="1"/>
  <c r="C17"/>
  <c r="C23"/>
  <c r="C25" s="1"/>
  <c r="B17"/>
  <c r="B23" s="1"/>
  <c r="B25" s="1"/>
  <c r="G17"/>
  <c r="G23" s="1"/>
  <c r="G25" s="1"/>
  <c r="G22" i="4"/>
  <c r="G23"/>
  <c r="G24"/>
  <c r="K22"/>
  <c r="K23"/>
  <c r="K24"/>
  <c r="O22"/>
  <c r="O23"/>
  <c r="O24"/>
  <c r="E21"/>
  <c r="E25" s="1"/>
  <c r="F21"/>
  <c r="F25" s="1"/>
  <c r="G21"/>
  <c r="H21"/>
  <c r="H25"/>
  <c r="I21"/>
  <c r="I25"/>
  <c r="J21"/>
  <c r="J25"/>
  <c r="K25" s="1"/>
  <c r="K21"/>
  <c r="L21"/>
  <c r="L25" s="1"/>
  <c r="M21"/>
  <c r="M25" s="1"/>
  <c r="N21"/>
  <c r="N25" s="1"/>
  <c r="O25" s="1"/>
  <c r="D25"/>
  <c r="O19"/>
  <c r="O17"/>
  <c r="O16"/>
  <c r="O15"/>
  <c r="O14"/>
  <c r="O13"/>
  <c r="K13"/>
  <c r="G13"/>
  <c r="O12"/>
  <c r="K12"/>
  <c r="G12"/>
  <c r="O11"/>
  <c r="K11"/>
  <c r="G11"/>
  <c r="K10"/>
  <c r="G10"/>
  <c r="O9"/>
  <c r="K9"/>
  <c r="G9"/>
  <c r="E22" i="6"/>
  <c r="E21"/>
  <c r="E20"/>
  <c r="E17"/>
  <c r="E16"/>
  <c r="E15"/>
  <c r="E14"/>
  <c r="E12"/>
  <c r="E11"/>
  <c r="E10"/>
  <c r="E9"/>
  <c r="E8"/>
  <c r="E7"/>
  <c r="I19" i="1"/>
  <c r="C19"/>
  <c r="D19"/>
  <c r="C18" i="16"/>
  <c r="E9"/>
  <c r="E8"/>
  <c r="E7"/>
  <c r="C11" i="20"/>
  <c r="C27"/>
  <c r="E24" i="6"/>
  <c r="E18" i="16"/>
  <c r="F18" i="11" l="1"/>
  <c r="E26"/>
  <c r="F26" s="1"/>
  <c r="F23"/>
  <c r="E28"/>
  <c r="G25" i="4"/>
  <c r="C28" i="11"/>
  <c r="E62" i="23"/>
  <c r="D28" i="11"/>
  <c r="F28" s="1"/>
  <c r="O21" i="4"/>
  <c r="F16" i="11"/>
  <c r="F9"/>
  <c r="J15" i="23"/>
  <c r="E33"/>
  <c r="E46"/>
</calcChain>
</file>

<file path=xl/sharedStrings.xml><?xml version="1.0" encoding="utf-8"?>
<sst xmlns="http://schemas.openxmlformats.org/spreadsheetml/2006/main" count="471" uniqueCount="324">
  <si>
    <t>Összesen</t>
  </si>
  <si>
    <t>Felhalmozási bevételek</t>
  </si>
  <si>
    <t>Intézményi működési bevételek</t>
  </si>
  <si>
    <t>Jogcím</t>
  </si>
  <si>
    <t>Szlovák Baráti kör</t>
  </si>
  <si>
    <t>Asszonykórus</t>
  </si>
  <si>
    <t>Diákönkormányzat</t>
  </si>
  <si>
    <t>Vöröskereszt</t>
  </si>
  <si>
    <t>Nyugdíjas klub</t>
  </si>
  <si>
    <t>Pilisi Szlovákok Egyesülete</t>
  </si>
  <si>
    <t>Pincefalu Egyesület</t>
  </si>
  <si>
    <t>Piliscsévi Polgárőr Egylet</t>
  </si>
  <si>
    <t>Pilis-Gerecse Társulás</t>
  </si>
  <si>
    <t>Istergránum</t>
  </si>
  <si>
    <t>B e v é t e l e k</t>
  </si>
  <si>
    <t>Működési kiadások</t>
  </si>
  <si>
    <t>%</t>
  </si>
  <si>
    <t>Óvoda és Bölcsőde</t>
  </si>
  <si>
    <t>eFt</t>
  </si>
  <si>
    <t>Egyházi kórus</t>
  </si>
  <si>
    <t>jogcím</t>
  </si>
  <si>
    <t>Visszanem térítendő lakás építási tám:</t>
  </si>
  <si>
    <t>Helyi adónál biztosított kedvezmények</t>
  </si>
  <si>
    <t>Bérbeadásnál nyújtott kedvezmény</t>
  </si>
  <si>
    <t>Egyéb nyújtott kedvezmény</t>
  </si>
  <si>
    <t>Ft-ban</t>
  </si>
  <si>
    <t>típus</t>
  </si>
  <si>
    <t>összeg</t>
  </si>
  <si>
    <t>lejárat</t>
  </si>
  <si>
    <t>belföldi szállító</t>
  </si>
  <si>
    <t>Műv.Ház</t>
  </si>
  <si>
    <t>Piliscsév Község Önkormányzata</t>
  </si>
  <si>
    <t>Intézményi működési bevételek össz.</t>
  </si>
  <si>
    <t>Igazgatás</t>
  </si>
  <si>
    <t>Óvoda</t>
  </si>
  <si>
    <t>Szolgáltatások ellenértéke</t>
  </si>
  <si>
    <t>Közös Hiv.</t>
  </si>
  <si>
    <t>Intézményi működési bevételek (teljesítés adatai)</t>
  </si>
  <si>
    <t>Közös Önk.Hivatal</t>
  </si>
  <si>
    <t>Műv. Ház és Könyvtár</t>
  </si>
  <si>
    <t xml:space="preserve">Szlovák önkormányzat </t>
  </si>
  <si>
    <t>Lövész Sportegyesület</t>
  </si>
  <si>
    <t>Vállalkozásnak (isk. eü.)</t>
  </si>
  <si>
    <t>Kistérségi társulásnak (Gy. jólét. alap.)</t>
  </si>
  <si>
    <t>Kistérségi társulásnak (Idősek klubja)</t>
  </si>
  <si>
    <t>Bevételek</t>
  </si>
  <si>
    <t>Kiadások</t>
  </si>
  <si>
    <t>Eredeti</t>
  </si>
  <si>
    <t>Mód</t>
  </si>
  <si>
    <t>Telj.</t>
  </si>
  <si>
    <t>Tárgyévi bevételek</t>
  </si>
  <si>
    <t>Tárgyévi működési kiadások</t>
  </si>
  <si>
    <t>Mindösszesen</t>
  </si>
  <si>
    <t>Halmozódásmentes főösszeg</t>
  </si>
  <si>
    <t>Önkormányzatok működési támogatási (B11)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</si>
  <si>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</si>
  <si>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</si>
  <si>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</si>
  <si>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</si>
  <si>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</si>
  <si>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Központi, irányítószervi támogatás (B816)</t>
  </si>
  <si>
    <t>ÁHT-n belüli megelőlegezések</t>
  </si>
  <si>
    <t>Maradvány igénybevétele (B813) önkormányzat</t>
  </si>
  <si>
    <t>Maradvány igénybevétele (B813) óvoda</t>
  </si>
  <si>
    <t>Maradvány igénybevétele (B813) művelődési ház</t>
  </si>
  <si>
    <t>Maradvány igénybevétele (B813) közös hivatal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</si>
  <si>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</si>
  <si>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</si>
  <si>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</si>
  <si>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</si>
  <si>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</si>
  <si>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</si>
  <si>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Központi, irányító szervi kiadások folyósítása (K915)</t>
  </si>
  <si>
    <t>ÁHT-n belüli megelőlegezések visszafizetése</t>
  </si>
  <si>
    <t>Beruházások (K6)</t>
  </si>
  <si>
    <t>Tartalékok (K512)</t>
  </si>
  <si>
    <t>Kormányzati funkció (COFOG)</t>
  </si>
  <si>
    <t>Személyi juttatások</t>
  </si>
  <si>
    <t>Munkaadót terhelő járulékok</t>
  </si>
  <si>
    <t>Dologi kiadások</t>
  </si>
  <si>
    <t>száma</t>
  </si>
  <si>
    <t>megnevezése</t>
  </si>
  <si>
    <t>Eredeti előirányzat</t>
  </si>
  <si>
    <t>Módosított előirányzat</t>
  </si>
  <si>
    <t>Teljesítés</t>
  </si>
  <si>
    <t>011130</t>
  </si>
  <si>
    <t>Önkormányzatok és önk. hivatalok jogalkotási és általános igazgatási tevékenysége</t>
  </si>
  <si>
    <t>066020</t>
  </si>
  <si>
    <t>Város-, községgazdálkodási egyéb szolgáltatások</t>
  </si>
  <si>
    <t>074031</t>
  </si>
  <si>
    <t>Család és nővédelmi eü. gondozás</t>
  </si>
  <si>
    <t>096020</t>
  </si>
  <si>
    <t>Iskolai intézményi étkeztetés</t>
  </si>
  <si>
    <t>013320</t>
  </si>
  <si>
    <t>Köztemető fenntartása</t>
  </si>
  <si>
    <t>013350</t>
  </si>
  <si>
    <t>Az önkormányzati vagyonnal való gazdálkodással kapcsolatos feladatok</t>
  </si>
  <si>
    <t>016080</t>
  </si>
  <si>
    <t>Kiemelt állami és önkormányzati rendezvények</t>
  </si>
  <si>
    <t>045160</t>
  </si>
  <si>
    <t>Közutak, hidak, alagutak üzemeltetése, fenntartása</t>
  </si>
  <si>
    <t>064010</t>
  </si>
  <si>
    <t>Közvilágítás</t>
  </si>
  <si>
    <t>107054</t>
  </si>
  <si>
    <t>Családsegítés</t>
  </si>
  <si>
    <t>Önkormányzat összesen</t>
  </si>
  <si>
    <t>Bér, járulék és dologi kiadások kormányzati funkció (COFOG) szerinti bontásban</t>
  </si>
  <si>
    <t>Ellátási díjak</t>
  </si>
  <si>
    <t>Közvetített szolgáltatások ellenértéke</t>
  </si>
  <si>
    <t>Kamatbevételek</t>
  </si>
  <si>
    <t>Közhatalmi bevételek</t>
  </si>
  <si>
    <t>Közhatalmi bevételek összesen</t>
  </si>
  <si>
    <t>Önkormányzatok működési támogatásai</t>
  </si>
  <si>
    <t>Állami támogatás</t>
  </si>
  <si>
    <t xml:space="preserve">Felhalm.c. visszat. tám.kölcs. visszatérülése </t>
  </si>
  <si>
    <t>Felhalmozási c. átvett pénzeszközök</t>
  </si>
  <si>
    <t>Közfoglalkoztatásra kapott támogatás</t>
  </si>
  <si>
    <t>Műk. c. tám. bev. államházt.-on belülről (MEP)</t>
  </si>
  <si>
    <t>Egyéb műk. c. tám. bev. államházt.-on belülről</t>
  </si>
  <si>
    <t>Önkormány-zati vagyon</t>
  </si>
  <si>
    <t>lét-szám</t>
  </si>
  <si>
    <t>Piliscsév SE</t>
  </si>
  <si>
    <t xml:space="preserve">Egyéb támogatások (Kempo,Kolibri,Pilis Kupa) </t>
  </si>
  <si>
    <t>Ft</t>
  </si>
  <si>
    <t>Összevont mérleg</t>
  </si>
  <si>
    <t>2015. december 31.</t>
  </si>
  <si>
    <t>2015. évi beszámoló</t>
  </si>
  <si>
    <t>Műk. c. támogatások államh.-on belülről (B6)</t>
  </si>
  <si>
    <t>Felújítások (K7)</t>
  </si>
  <si>
    <t>Műk.c.visszatérítendő támogatások</t>
  </si>
  <si>
    <t>Intézményfinanszírozás</t>
  </si>
  <si>
    <t>Bevételek, 2015.</t>
  </si>
  <si>
    <t>Tárgyi eszközök bérbeadásából származó bevétel</t>
  </si>
  <si>
    <t>Tulajdonosi bevételek</t>
  </si>
  <si>
    <t>Kiszámlázott általános forgalmi adó</t>
  </si>
  <si>
    <t>Általános forgalmi adó visszatérítése</t>
  </si>
  <si>
    <t xml:space="preserve">Egyéb működési bevételek </t>
  </si>
  <si>
    <t>1 és 2 forintos érmék forgalomból történő kivonása miatti kerekítési különbözet</t>
  </si>
  <si>
    <t>költségek visszatérítései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</si>
  <si>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</si>
  <si>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</si>
  <si>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</si>
  <si>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</si>
  <si>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</si>
  <si>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</si>
  <si>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Egyéb bírság</t>
  </si>
  <si>
    <t>Késedelmi és önellenőrzési pótlék</t>
  </si>
  <si>
    <t>Pályázat (Vis Maior)</t>
  </si>
  <si>
    <t>Pályázat (TÁMOP)</t>
  </si>
  <si>
    <t>Pályázat (KEOP)</t>
  </si>
  <si>
    <t>Felhalmozási c. átvett pénzeszközök összesen</t>
  </si>
  <si>
    <t>Termőföld eladás</t>
  </si>
  <si>
    <t>Támogatás (SZÖK-től)</t>
  </si>
  <si>
    <t>Erzsébet utalvány (segély)</t>
  </si>
  <si>
    <t>Leányvártól átvett pénz (Közös Hiv.)</t>
  </si>
  <si>
    <t>Kapott támogatások (Óvoda)</t>
  </si>
  <si>
    <t>Pályázat (TÁMOP )</t>
  </si>
  <si>
    <t>Választási költségekhez hozzájárulás (Közös Hiv.)</t>
  </si>
  <si>
    <t>2015.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</si>
  <si>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</si>
  <si>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</si>
  <si>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</si>
  <si>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</si>
  <si>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 xml:space="preserve">Működési célú költségvetési támogatások és kiegészítő támogatások </t>
  </si>
  <si>
    <t xml:space="preserve">Elszámolásból származó bevételek </t>
  </si>
  <si>
    <t>Önkormányzatok működési támogatsai</t>
  </si>
  <si>
    <t>Óvodai étkezés</t>
  </si>
  <si>
    <t>Iskolai étkezés</t>
  </si>
  <si>
    <t>Intézm. műk. bevételek összesen</t>
  </si>
  <si>
    <t>Tisztítómű</t>
  </si>
  <si>
    <t>Helyi megállapítású  rendkívüli gyermekvédelmi támogatás Gyvt.21</t>
  </si>
  <si>
    <t>Pénzbeli kárpótlások, kártérítések</t>
  </si>
  <si>
    <t>Helyi megállapítású ápolási díj (SZoc.tv.43§/B)</t>
  </si>
  <si>
    <t>Lakhatással kapcsolatos ellátások</t>
  </si>
  <si>
    <t>Rászorultságtól függő normatív kedvezmények [Gyvt. 151. § (5) bekezdése]</t>
  </si>
  <si>
    <t>Önkormányzati segély [Szoctv. 45.§]</t>
  </si>
  <si>
    <t>Temetési segély [Szoctv. 46. §]</t>
  </si>
  <si>
    <t>Köztemetés [Szoctv. 48.§]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</si>
  <si>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</si>
  <si>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</si>
  <si>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>Ellátottak juttatásai</t>
  </si>
  <si>
    <t>Megnevezés</t>
  </si>
  <si>
    <t>Felhalmozási kiadások, 2015.</t>
  </si>
  <si>
    <t>Informatikai eszközök beszerzése, létesítése</t>
  </si>
  <si>
    <t>Egyéb tárgyi eszközök beszerzése, létesítése</t>
  </si>
  <si>
    <t>Beruházási célú előzetesen felszámított általános forgalmi adó</t>
  </si>
  <si>
    <t>Ingatlanok felújítása</t>
  </si>
  <si>
    <t>Egyéb tárgyi eszközök felújítása</t>
  </si>
  <si>
    <t>Felújítási célú előzetesen felszámított általános forgalmi adó</t>
  </si>
  <si>
    <t>Fejlesztések összesen</t>
  </si>
  <si>
    <t>Beruházások összesen</t>
  </si>
  <si>
    <t>Felújítások összesen</t>
  </si>
  <si>
    <t>Egyéb műk.c.támogatás ÁHT-n belülre összesen</t>
  </si>
  <si>
    <t>Támogatások, átadott pénzeszközök, 2015.</t>
  </si>
  <si>
    <t>Egyéb műk.c.támogatás ÁHT-n kívülre összesen</t>
  </si>
  <si>
    <t>Cselgáncs Klub</t>
  </si>
  <si>
    <t>Piliscsév Község Önkormányzatának vagyonmérlege</t>
  </si>
  <si>
    <t>A/I/2 Szellemi termékek</t>
  </si>
  <si>
    <t>G/I  Nemzeti vagyon induláskori értéke</t>
  </si>
  <si>
    <t>A/I Immateriális javak (=A/I/1+A/I/2+A/I/3)</t>
  </si>
  <si>
    <t>G/II Nemzeti vagyon változásai</t>
  </si>
  <si>
    <t>A/II/1 Ingatlanok és a kapcsolódó vagyoni értékű jogok</t>
  </si>
  <si>
    <t>G/III Egyéb eszközök induláskori értéke és változásai</t>
  </si>
  <si>
    <t>A/II/2 Gépek, berendezések, felszerelések, járművek</t>
  </si>
  <si>
    <t>G/IV Felhalmozott eredmény</t>
  </si>
  <si>
    <t>A/II/4 Beruházások, felújítások</t>
  </si>
  <si>
    <t>G/V Eszközök értékhelyesbítésének forrása</t>
  </si>
  <si>
    <t>A/II Tárgyi eszközök  (=A/II/1+...+A/II/5)</t>
  </si>
  <si>
    <t>G/VI Mérleg szerinti eredmény</t>
  </si>
  <si>
    <t>A/III/1 Tartós részesedések (=A/III/1a+…+A/III/1e)</t>
  </si>
  <si>
    <t>G/ SAJÁT TŐKE  (= G/I+…+G/VI)</t>
  </si>
  <si>
    <t>A/III/1e - ebből: egyéb tartós részesedések</t>
  </si>
  <si>
    <t>H/I/3 Költségvetési évben esedékes kötelezettségek dologi kiadásokra</t>
  </si>
  <si>
    <t>A/III/2 Tartós hitelviszonyt megtestesítő értékpapírok (&gt;=A/III/2a+A/III/2/b)</t>
  </si>
  <si>
    <t>H/I/4 Költségvetési évben esedékes kötelezettségek ellátottak pénzbeli juttatásaira</t>
  </si>
  <si>
    <t>A/III/3 Befektetett pénzügyi eszközök értékhelyesbítése</t>
  </si>
  <si>
    <t>H/I/9 Költségvetési évben esedékes kötelezettségek finanszírozási kiadásokra (&gt;=H/I/9a+…+H/I/9l)</t>
  </si>
  <si>
    <t>A/III Befektetett pénzügyi eszközök (=A/III/1+A/III/2+A/III/3)</t>
  </si>
  <si>
    <t>H/I/9g - ebből: költségvetési évben esedékes kötelezettségek államháztartáson belüli megelőlegezések visszafizetésére</t>
  </si>
  <si>
    <t>A/IV/1 Koncesszióba, vagyonkezelésbe adott eszközök (=A/IV/1a+A/IV/1b+A/IV/1c)</t>
  </si>
  <si>
    <t>H/I Költségvetési évben esedékes kötelezettségek (=H/I/1+…+H/I/9)</t>
  </si>
  <si>
    <t>A/IV/1b - ebből: tárgyi eszközök</t>
  </si>
  <si>
    <t>H/II/9 Költségvetési évet követően esedékes kötelezettségek finanszírozási kiadásokra (&gt;=H/II/9a+…+H/II/9i)</t>
  </si>
  <si>
    <t>A/IV Koncesszióba, vagyonkezelésbe adott eszközök (=A/IV/1+A/IV/2)</t>
  </si>
  <si>
    <t>H/II Költségvetési évet követően esedékes kötelezettségek (=H/II/1+…+H/II/9)</t>
  </si>
  <si>
    <t>A) NEMZETI VAGYONBA TARTOZÓ BEFEKTETETT ESZKÖZÖK (=A/I+A/II+A/III+A/IV)</t>
  </si>
  <si>
    <t>H/III/1 Kapott előlegek (=H/III/1a+H/III/1b+H/III/1c)</t>
  </si>
  <si>
    <t>C/III/1 Kincstáron kívüli forintszámlák</t>
  </si>
  <si>
    <t>H/III/1c - ebből: egyéb túlfizetések, téves és visszajáró befizetések, egyéb kapott előlegek</t>
  </si>
  <si>
    <t>C/III Forintszámlák (=C/III/1+C/III/2)</t>
  </si>
  <si>
    <t>H/III/3 Más szervezetet megillető bevételek elszámolása</t>
  </si>
  <si>
    <t>C) PÉNZESZKÖZÖK (=C/I+…+C/IV)</t>
  </si>
  <si>
    <t>H/III Kötelezettség jellegű sajátos elszámolások (=H/III/1+…+H/III/10)</t>
  </si>
  <si>
    <t>D/I/3 Költségvetési évben esedékes követelések közhatalmi bevételre (=D/I/3a+…+D/I/3f)</t>
  </si>
  <si>
    <t>H) KÖTELEZETTSÉGEK (=H/I+H/II+H/III)</t>
  </si>
  <si>
    <t>D/I/3a  - ebből: költségvetési évben esedékes követelések jövedelemadókra</t>
  </si>
  <si>
    <t>FORRÁSOK ÖSSZESEN (=G+H+I+J)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</si>
  <si>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</si>
  <si>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</si>
  <si>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</si>
  <si>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</si>
  <si>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</si>
  <si>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D/I/4c - ebből: költségvetési évben esedékes követelések ellátási díjakra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</si>
  <si>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</si>
  <si>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</si>
  <si>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</si>
  <si>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</si>
  <si>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</si>
  <si>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D/III/1 Adott előlegek (=D/III/1a+…+D/III/1f)</t>
  </si>
  <si>
    <t>D/III/1f - ebből: túlfizetések, téves és visszajáró kifizetések</t>
  </si>
  <si>
    <t>D/III Követelés jellegű sajátos elszámolások (=D/III/1+…+D/III/9)</t>
  </si>
  <si>
    <t>D) KÖVETELÉSEK  (=D/I+D/II+D/III)</t>
  </si>
  <si>
    <t>E/I December havi illetmények, munkabérek elszámolása</t>
  </si>
  <si>
    <t>E) EGYÉB SAJÁTOS ESZKÖZOLDALI  ELSZÁMOLÁSOK (=E/I+…+E/II)</t>
  </si>
  <si>
    <t>ESZKÖZÖK ÖSSZESEN (=A+B+C+D+E+F)</t>
  </si>
  <si>
    <t>Eszközök</t>
  </si>
  <si>
    <t>Források</t>
  </si>
  <si>
    <t>092120</t>
  </si>
  <si>
    <t>Köznevelési intézmény működt.kapcs.feladatok</t>
  </si>
  <si>
    <t>041236</t>
  </si>
  <si>
    <t>Országos közfoglalkoztatási program</t>
  </si>
  <si>
    <t>Közös Önkormányzati Hivatal által folyósított ellátások</t>
  </si>
  <si>
    <t>Eredeti ei.</t>
  </si>
  <si>
    <t>Mód.ei.</t>
  </si>
  <si>
    <t>Önkormányzatok műk.támogatásai</t>
  </si>
  <si>
    <t>Egyéb műk.c.tám.ÁHT-n belülről</t>
  </si>
  <si>
    <t>Munkaadót terh. befizetések</t>
  </si>
  <si>
    <t>Működési bevételek</t>
  </si>
  <si>
    <t>Segélyek, egyéb pénzbeli jutt.</t>
  </si>
  <si>
    <t>Támogatások, átadott pénzeszk.</t>
  </si>
  <si>
    <t>Felhalm.c.támogatások ÁHT-n bel.</t>
  </si>
  <si>
    <t>Intézmény finanszírozás</t>
  </si>
  <si>
    <t>Felhalm.c.átvett pénzeszközök</t>
  </si>
  <si>
    <t>Önkorm. pénzmaradványa</t>
  </si>
  <si>
    <t>Fejlesztések</t>
  </si>
  <si>
    <t>Céltartalék (elköt.pm.terhére)</t>
  </si>
  <si>
    <t>Általános tartalék</t>
  </si>
  <si>
    <t>ÁHT-n belüli megelőlegezések v.</t>
  </si>
  <si>
    <t>Piliscsévi Közös Önkormányzati Hivatal</t>
  </si>
  <si>
    <t>Kamatbevétel</t>
  </si>
  <si>
    <t>Önkorm.-tól átvett (Leányvár-segély)</t>
  </si>
  <si>
    <t>Intézmény fin. (Piliscsév)</t>
  </si>
  <si>
    <t>Segélyek, Piliscsév</t>
  </si>
  <si>
    <t>Egyéb működési célú támogatás</t>
  </si>
  <si>
    <t>Segélyek, Leányvár</t>
  </si>
  <si>
    <t>Pénzmaradvány</t>
  </si>
  <si>
    <t>Kálmánfi Béla Művelődési Ház és Könyvtár</t>
  </si>
  <si>
    <t>Intézm. működési bev.</t>
  </si>
  <si>
    <t>intézmény fin. (önk.hozzájárulás)</t>
  </si>
  <si>
    <t>Műv ház pénzmaradványa</t>
  </si>
  <si>
    <t>Műk.c.visszatérítendő támog.</t>
  </si>
  <si>
    <t>TÁMOP pályázat elszám.</t>
  </si>
  <si>
    <t>Piliscsévi"Aranykapu" Egységes Óvoda-Bölcsőde</t>
  </si>
  <si>
    <t>Műk.c.átvett pénzeszköz</t>
  </si>
  <si>
    <t>Ellátottak juttatásai, 2015.</t>
  </si>
  <si>
    <t>Az önkormányzat által nyújtott közvetett támogatások</t>
  </si>
  <si>
    <t>Az önkormányzat adósság állománya</t>
  </si>
  <si>
    <t>ebből: Új Hivatal (szám.techn. alkatrészek beszerzése)</t>
  </si>
  <si>
    <t>ebből:kerékpár</t>
  </si>
  <si>
    <t xml:space="preserve">         bútorok(Új Hivatal)</t>
  </si>
  <si>
    <t xml:space="preserve">        gyermek játék konyha(Óvoda)</t>
  </si>
  <si>
    <t>ebből: Vis Maior</t>
  </si>
  <si>
    <t xml:space="preserve">           KEOP napelemek</t>
  </si>
  <si>
    <t xml:space="preserve">           Tisztítómű</t>
  </si>
  <si>
    <t xml:space="preserve">           Új Hivatal épülete</t>
  </si>
  <si>
    <t>ebből: Tisztítómű gépeinek felújítása</t>
  </si>
  <si>
    <t>2015. évi saját beszámoló</t>
  </si>
  <si>
    <t>Egyéb működési célú támogatások államháztartáson belülre</t>
  </si>
  <si>
    <t xml:space="preserve">Intézmény finanszírozás </t>
  </si>
  <si>
    <t xml:space="preserve">1. melléklet az 5/2016.(IV.27.) önkormányzati rendelethez   </t>
  </si>
  <si>
    <t xml:space="preserve">2. melléklet az 5/2016.(IV.27.) önkormányzati rendelethez   </t>
  </si>
  <si>
    <t xml:space="preserve">3. melléklet az 5/2016.(IV.27.) önkormányzati rendelethez   </t>
  </si>
  <si>
    <t xml:space="preserve">4. melléklet az 5/2016.(IV.27.) önkormányzati rendelethez   </t>
  </si>
  <si>
    <t xml:space="preserve">5. melléklet az 5/2016.(IV.27.) önkormányzati rendelethez   </t>
  </si>
  <si>
    <t xml:space="preserve">6. melléklet az 5/2016.(IV.27.) önkormányzati rendelethez   </t>
  </si>
  <si>
    <t xml:space="preserve">7. melléklet az 5/2016.(IV.27.) önkormányzati rendelethez   </t>
  </si>
  <si>
    <t xml:space="preserve">8. melléklet az 5/2016.(IV.27.) önkormányzati rendelethez   </t>
  </si>
  <si>
    <t>9. melléklet az 5/2016.(IV.27.) önkormányzati rendelethez</t>
  </si>
  <si>
    <t xml:space="preserve">10. melléklet az 5/2016.(IV.27.) önkormányzati rendelethez   </t>
  </si>
  <si>
    <t xml:space="preserve">11. melléklet az 5/2016.(IV.27.) önkormányzati rendelethez   </t>
  </si>
  <si>
    <t xml:space="preserve">12. melléklet az 5/2016.(IV.27.) önkormányzati rendelethez   </t>
  </si>
  <si>
    <t xml:space="preserve">13. melléklet az 5/2016.(IV.27.) önkormányzati rendelethez   </t>
  </si>
  <si>
    <t xml:space="preserve">14. melléklet az 5/2016.(IV.27.) önkormányzati rendelethez   </t>
  </si>
  <si>
    <t xml:space="preserve">15. melléklet az 5/2016.(IV.27.) önkormányzati rendelethez   </t>
  </si>
</sst>
</file>

<file path=xl/styles.xml><?xml version="1.0" encoding="utf-8"?>
<styleSheet xmlns="http://schemas.openxmlformats.org/spreadsheetml/2006/main">
  <numFmts count="5">
    <numFmt numFmtId="164" formatCode="_-* #,##0.00\ &quot;Ft&quot;_-;\-* #,##0.00\ &quot;Ft&quot;_-;_-* &quot;-&quot;??\ &quot;Ft&quot;_-;_-@_-"/>
    <numFmt numFmtId="165" formatCode="_-* #,##0.00\ _F_t_-;\-* #,##0.00\ _F_t_-;_-* &quot;-&quot;??\ _F_t_-;_-@_-"/>
    <numFmt numFmtId="166" formatCode="#,##0_ ;\-#,##0\ "/>
    <numFmt numFmtId="167" formatCode="_-* #,##0.00,_F_t_-;\-* #,##0.00,_F_t_-;_-* \-??\ _F_t_-;_-@_-"/>
    <numFmt numFmtId="168" formatCode="_-* #,##0\ _F_t_-;\-* #,##0\ _F_t_-;_-* &quot;-&quot;??\ _F_t_-;_-@_-"/>
  </numFmts>
  <fonts count="48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charset val="238"/>
    </font>
    <font>
      <sz val="12"/>
      <name val="Bookman Old Style"/>
      <family val="1"/>
      <charset val="238"/>
    </font>
    <font>
      <b/>
      <sz val="14"/>
      <name val="Bookman Old Style"/>
      <family val="1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sz val="11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sz val="10"/>
      <name val="MS Sans Serif"/>
      <family val="2"/>
      <charset val="238"/>
    </font>
    <font>
      <b/>
      <sz val="9"/>
      <name val="Times New Roman"/>
      <charset val="1"/>
    </font>
    <font>
      <sz val="10"/>
      <name val="Arial"/>
    </font>
    <font>
      <sz val="9"/>
      <name val="Times New Roman"/>
      <charset val="1"/>
    </font>
    <font>
      <sz val="9"/>
      <name val="Arial CE"/>
      <charset val="238"/>
    </font>
    <font>
      <sz val="9"/>
      <name val="Bookman Old Style"/>
      <family val="1"/>
    </font>
    <font>
      <b/>
      <sz val="9"/>
      <name val="Bookman Old Style"/>
      <family val="1"/>
    </font>
    <font>
      <b/>
      <sz val="11"/>
      <name val="Arial CE"/>
      <family val="2"/>
      <charset val="238"/>
    </font>
    <font>
      <sz val="9"/>
      <name val="Times New Roman"/>
      <family val="1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Bookman Old Style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7" fontId="4" fillId="0" borderId="0"/>
    <xf numFmtId="165" fontId="21" fillId="0" borderId="0" applyFont="0" applyFill="0" applyBorder="0" applyAlignment="0" applyProtection="0"/>
    <xf numFmtId="0" fontId="21" fillId="0" borderId="0"/>
    <xf numFmtId="0" fontId="28" fillId="0" borderId="0"/>
    <xf numFmtId="0" fontId="2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1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3" fontId="0" fillId="0" borderId="0" xfId="0" applyNumberFormat="1"/>
    <xf numFmtId="0" fontId="17" fillId="0" borderId="0" xfId="0" applyFont="1" applyBorder="1" applyAlignment="1"/>
    <xf numFmtId="0" fontId="16" fillId="0" borderId="0" xfId="0" applyFont="1" applyBorder="1" applyAlignment="1"/>
    <xf numFmtId="0" fontId="19" fillId="0" borderId="0" xfId="0" applyFont="1"/>
    <xf numFmtId="0" fontId="19" fillId="0" borderId="0" xfId="0" applyFont="1" applyAlignment="1">
      <alignment horizontal="right"/>
    </xf>
    <xf numFmtId="164" fontId="8" fillId="0" borderId="0" xfId="7" applyFont="1" applyAlignment="1"/>
    <xf numFmtId="0" fontId="2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2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3" fontId="0" fillId="0" borderId="13" xfId="0" applyNumberFormat="1" applyBorder="1"/>
    <xf numFmtId="0" fontId="0" fillId="0" borderId="14" xfId="0" applyBorder="1" applyAlignment="1">
      <alignment horizontal="right"/>
    </xf>
    <xf numFmtId="0" fontId="0" fillId="0" borderId="15" xfId="0" applyBorder="1"/>
    <xf numFmtId="3" fontId="0" fillId="0" borderId="16" xfId="0" applyNumberFormat="1" applyBorder="1"/>
    <xf numFmtId="0" fontId="0" fillId="0" borderId="17" xfId="0" applyBorder="1"/>
    <xf numFmtId="0" fontId="0" fillId="0" borderId="9" xfId="0" applyBorder="1"/>
    <xf numFmtId="3" fontId="0" fillId="0" borderId="9" xfId="0" applyNumberFormat="1" applyBorder="1"/>
    <xf numFmtId="0" fontId="0" fillId="0" borderId="10" xfId="0" applyBorder="1"/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 applyAlignment="1"/>
    <xf numFmtId="3" fontId="20" fillId="0" borderId="0" xfId="0" applyNumberFormat="1" applyFont="1" applyBorder="1" applyAlignment="1"/>
    <xf numFmtId="0" fontId="18" fillId="0" borderId="18" xfId="0" applyFont="1" applyBorder="1"/>
    <xf numFmtId="0" fontId="2" fillId="0" borderId="18" xfId="0" applyFont="1" applyBorder="1"/>
    <xf numFmtId="3" fontId="0" fillId="0" borderId="19" xfId="0" applyNumberFormat="1" applyFont="1" applyBorder="1"/>
    <xf numFmtId="3" fontId="0" fillId="0" borderId="18" xfId="0" applyNumberFormat="1" applyFont="1" applyBorder="1"/>
    <xf numFmtId="3" fontId="20" fillId="0" borderId="0" xfId="0" applyNumberFormat="1" applyFont="1" applyBorder="1" applyAlignment="1">
      <alignment horizontal="center"/>
    </xf>
    <xf numFmtId="3" fontId="4" fillId="0" borderId="18" xfId="0" applyNumberFormat="1" applyFont="1" applyFill="1" applyBorder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right"/>
    </xf>
    <xf numFmtId="0" fontId="30" fillId="2" borderId="20" xfId="0" applyFont="1" applyFill="1" applyBorder="1" applyAlignment="1">
      <alignment horizontal="center" vertical="center"/>
    </xf>
    <xf numFmtId="0" fontId="31" fillId="2" borderId="21" xfId="0" applyNumberFormat="1" applyFont="1" applyFill="1" applyBorder="1" applyAlignment="1" applyProtection="1">
      <alignment horizontal="center" vertical="center" wrapText="1" shrinkToFit="1"/>
    </xf>
    <xf numFmtId="0" fontId="31" fillId="2" borderId="22" xfId="0" applyNumberFormat="1" applyFont="1" applyFill="1" applyBorder="1" applyAlignment="1" applyProtection="1">
      <alignment horizontal="center" vertical="center" wrapText="1" shrinkToFit="1"/>
    </xf>
    <xf numFmtId="0" fontId="31" fillId="2" borderId="23" xfId="0" applyNumberFormat="1" applyFont="1" applyFill="1" applyBorder="1" applyAlignment="1" applyProtection="1">
      <alignment horizontal="center" vertical="center" wrapText="1" shrinkToFit="1"/>
    </xf>
    <xf numFmtId="0" fontId="31" fillId="2" borderId="20" xfId="0" applyNumberFormat="1" applyFont="1" applyFill="1" applyBorder="1" applyAlignment="1" applyProtection="1">
      <alignment horizontal="center" vertical="center" wrapText="1" shrinkToFit="1"/>
    </xf>
    <xf numFmtId="0" fontId="20" fillId="0" borderId="0" xfId="0" applyFont="1" applyBorder="1" applyAlignment="1"/>
    <xf numFmtId="0" fontId="14" fillId="0" borderId="24" xfId="0" applyFont="1" applyBorder="1" applyAlignment="1">
      <alignment wrapText="1"/>
    </xf>
    <xf numFmtId="0" fontId="14" fillId="0" borderId="25" xfId="0" applyFont="1" applyBorder="1" applyAlignment="1">
      <alignment wrapText="1"/>
    </xf>
    <xf numFmtId="0" fontId="31" fillId="2" borderId="26" xfId="0" applyNumberFormat="1" applyFont="1" applyFill="1" applyBorder="1" applyAlignment="1" applyProtection="1">
      <alignment horizontal="center" vertical="center" wrapText="1" shrinkToFit="1"/>
    </xf>
    <xf numFmtId="0" fontId="29" fillId="3" borderId="27" xfId="0" applyNumberFormat="1" applyFont="1" applyFill="1" applyBorder="1" applyAlignment="1" applyProtection="1">
      <alignment horizontal="center" vertical="center" wrapText="1" shrinkToFit="1"/>
    </xf>
    <xf numFmtId="0" fontId="13" fillId="3" borderId="28" xfId="0" applyFont="1" applyFill="1" applyBorder="1" applyAlignment="1">
      <alignment horizontal="center"/>
    </xf>
    <xf numFmtId="168" fontId="27" fillId="3" borderId="29" xfId="1" applyNumberFormat="1" applyFont="1" applyFill="1" applyBorder="1" applyAlignment="1">
      <alignment horizontal="right"/>
    </xf>
    <xf numFmtId="168" fontId="27" fillId="3" borderId="30" xfId="1" applyNumberFormat="1" applyFont="1" applyFill="1" applyBorder="1" applyAlignment="1">
      <alignment horizontal="right"/>
    </xf>
    <xf numFmtId="168" fontId="27" fillId="3" borderId="31" xfId="1" applyNumberFormat="1" applyFont="1" applyFill="1" applyBorder="1" applyAlignment="1">
      <alignment horizontal="right"/>
    </xf>
    <xf numFmtId="168" fontId="27" fillId="3" borderId="32" xfId="1" applyNumberFormat="1" applyFont="1" applyFill="1" applyBorder="1" applyAlignment="1">
      <alignment horizontal="right"/>
    </xf>
    <xf numFmtId="168" fontId="27" fillId="3" borderId="33" xfId="1" applyNumberFormat="1" applyFont="1" applyFill="1" applyBorder="1" applyAlignment="1">
      <alignment horizontal="right"/>
    </xf>
    <xf numFmtId="3" fontId="26" fillId="0" borderId="18" xfId="0" applyNumberFormat="1" applyFont="1" applyFill="1" applyBorder="1"/>
    <xf numFmtId="3" fontId="26" fillId="0" borderId="19" xfId="0" applyNumberFormat="1" applyFont="1" applyFill="1" applyBorder="1"/>
    <xf numFmtId="0" fontId="13" fillId="0" borderId="34" xfId="0" applyFont="1" applyBorder="1"/>
    <xf numFmtId="168" fontId="13" fillId="0" borderId="34" xfId="0" applyNumberFormat="1" applyFont="1" applyBorder="1" applyAlignment="1">
      <alignment horizontal="center"/>
    </xf>
    <xf numFmtId="168" fontId="27" fillId="0" borderId="19" xfId="1" applyNumberFormat="1" applyFont="1" applyFill="1" applyBorder="1" applyAlignment="1">
      <alignment horizontal="right"/>
    </xf>
    <xf numFmtId="168" fontId="27" fillId="0" borderId="18" xfId="1" applyNumberFormat="1" applyFont="1" applyFill="1" applyBorder="1" applyAlignment="1">
      <alignment horizontal="right"/>
    </xf>
    <xf numFmtId="0" fontId="9" fillId="0" borderId="7" xfId="0" applyFont="1" applyBorder="1"/>
    <xf numFmtId="1" fontId="10" fillId="0" borderId="35" xfId="8" applyNumberFormat="1" applyFont="1" applyBorder="1" applyAlignment="1">
      <alignment horizontal="center"/>
    </xf>
    <xf numFmtId="1" fontId="10" fillId="0" borderId="36" xfId="8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" fontId="10" fillId="0" borderId="8" xfId="8" applyNumberFormat="1" applyFont="1" applyBorder="1" applyAlignment="1">
      <alignment horizontal="center"/>
    </xf>
    <xf numFmtId="0" fontId="33" fillId="0" borderId="37" xfId="0" applyFont="1" applyBorder="1"/>
    <xf numFmtId="0" fontId="33" fillId="0" borderId="1" xfId="0" applyFont="1" applyBorder="1"/>
    <xf numFmtId="0" fontId="33" fillId="0" borderId="1" xfId="0" applyFont="1" applyFill="1" applyBorder="1"/>
    <xf numFmtId="0" fontId="34" fillId="0" borderId="33" xfId="0" applyFont="1" applyBorder="1"/>
    <xf numFmtId="0" fontId="33" fillId="0" borderId="37" xfId="0" applyFont="1" applyFill="1" applyBorder="1"/>
    <xf numFmtId="0" fontId="33" fillId="0" borderId="20" xfId="0" applyFont="1" applyBorder="1"/>
    <xf numFmtId="0" fontId="34" fillId="0" borderId="4" xfId="0" applyFont="1" applyBorder="1"/>
    <xf numFmtId="0" fontId="34" fillId="0" borderId="7" xfId="0" applyFont="1" applyBorder="1"/>
    <xf numFmtId="0" fontId="34" fillId="0" borderId="2" xfId="0" applyFont="1" applyFill="1" applyBorder="1"/>
    <xf numFmtId="3" fontId="33" fillId="0" borderId="19" xfId="8" applyNumberFormat="1" applyFont="1" applyBorder="1"/>
    <xf numFmtId="3" fontId="33" fillId="0" borderId="38" xfId="8" applyNumberFormat="1" applyFont="1" applyBorder="1"/>
    <xf numFmtId="3" fontId="33" fillId="0" borderId="18" xfId="8" applyNumberFormat="1" applyFont="1" applyBorder="1"/>
    <xf numFmtId="3" fontId="33" fillId="0" borderId="6" xfId="8" applyNumberFormat="1" applyFont="1" applyFill="1" applyBorder="1"/>
    <xf numFmtId="3" fontId="33" fillId="0" borderId="6" xfId="8" applyNumberFormat="1" applyFont="1" applyBorder="1"/>
    <xf numFmtId="3" fontId="33" fillId="0" borderId="18" xfId="8" applyNumberFormat="1" applyFont="1" applyFill="1" applyBorder="1"/>
    <xf numFmtId="3" fontId="33" fillId="0" borderId="30" xfId="8" applyNumberFormat="1" applyFont="1" applyFill="1" applyBorder="1"/>
    <xf numFmtId="3" fontId="33" fillId="0" borderId="19" xfId="8" applyNumberFormat="1" applyFont="1" applyFill="1" applyBorder="1"/>
    <xf numFmtId="3" fontId="33" fillId="0" borderId="39" xfId="8" applyNumberFormat="1" applyFont="1" applyFill="1" applyBorder="1"/>
    <xf numFmtId="3" fontId="33" fillId="0" borderId="25" xfId="8" applyNumberFormat="1" applyFont="1" applyBorder="1"/>
    <xf numFmtId="3" fontId="33" fillId="0" borderId="22" xfId="8" applyNumberFormat="1" applyFont="1" applyFill="1" applyBorder="1"/>
    <xf numFmtId="3" fontId="33" fillId="0" borderId="23" xfId="8" applyNumberFormat="1" applyFont="1" applyFill="1" applyBorder="1"/>
    <xf numFmtId="3" fontId="34" fillId="0" borderId="40" xfId="0" applyNumberFormat="1" applyFont="1" applyBorder="1"/>
    <xf numFmtId="3" fontId="34" fillId="0" borderId="35" xfId="8" applyNumberFormat="1" applyFont="1" applyFill="1" applyBorder="1"/>
    <xf numFmtId="166" fontId="34" fillId="0" borderId="36" xfId="1" applyNumberFormat="1" applyFont="1" applyBorder="1"/>
    <xf numFmtId="3" fontId="34" fillId="0" borderId="34" xfId="0" applyNumberFormat="1" applyFont="1" applyBorder="1"/>
    <xf numFmtId="3" fontId="33" fillId="0" borderId="41" xfId="0" applyNumberFormat="1" applyFont="1" applyBorder="1"/>
    <xf numFmtId="3" fontId="33" fillId="0" borderId="42" xfId="0" applyNumberFormat="1" applyFont="1" applyBorder="1"/>
    <xf numFmtId="3" fontId="33" fillId="0" borderId="1" xfId="0" applyNumberFormat="1" applyFont="1" applyBorder="1"/>
    <xf numFmtId="3" fontId="33" fillId="0" borderId="20" xfId="0" applyNumberFormat="1" applyFont="1" applyBorder="1"/>
    <xf numFmtId="3" fontId="34" fillId="0" borderId="4" xfId="0" applyNumberFormat="1" applyFont="1" applyBorder="1"/>
    <xf numFmtId="3" fontId="33" fillId="0" borderId="19" xfId="0" applyNumberFormat="1" applyFont="1" applyFill="1" applyBorder="1"/>
    <xf numFmtId="3" fontId="33" fillId="0" borderId="38" xfId="0" applyNumberFormat="1" applyFont="1" applyBorder="1" applyAlignment="1"/>
    <xf numFmtId="3" fontId="33" fillId="0" borderId="18" xfId="0" applyNumberFormat="1" applyFont="1" applyFill="1" applyBorder="1"/>
    <xf numFmtId="3" fontId="33" fillId="0" borderId="6" xfId="0" applyNumberFormat="1" applyFont="1" applyBorder="1" applyAlignment="1"/>
    <xf numFmtId="3" fontId="33" fillId="0" borderId="18" xfId="0" applyNumberFormat="1" applyFont="1" applyBorder="1"/>
    <xf numFmtId="3" fontId="33" fillId="0" borderId="22" xfId="0" applyNumberFormat="1" applyFont="1" applyFill="1" applyBorder="1"/>
    <xf numFmtId="3" fontId="33" fillId="0" borderId="22" xfId="0" applyNumberFormat="1" applyFont="1" applyBorder="1"/>
    <xf numFmtId="3" fontId="33" fillId="0" borderId="21" xfId="0" applyNumberFormat="1" applyFont="1" applyBorder="1" applyAlignment="1"/>
    <xf numFmtId="3" fontId="34" fillId="0" borderId="40" xfId="0" applyNumberFormat="1" applyFont="1" applyBorder="1" applyAlignment="1"/>
    <xf numFmtId="3" fontId="34" fillId="0" borderId="5" xfId="0" applyNumberFormat="1" applyFont="1" applyBorder="1" applyAlignment="1"/>
    <xf numFmtId="3" fontId="34" fillId="0" borderId="35" xfId="0" applyNumberFormat="1" applyFont="1" applyBorder="1" applyAlignment="1"/>
    <xf numFmtId="3" fontId="34" fillId="0" borderId="8" xfId="0" applyNumberFormat="1" applyFont="1" applyBorder="1" applyAlignment="1"/>
    <xf numFmtId="3" fontId="34" fillId="0" borderId="34" xfId="0" applyNumberFormat="1" applyFont="1" applyBorder="1" applyAlignment="1"/>
    <xf numFmtId="3" fontId="34" fillId="0" borderId="3" xfId="0" applyNumberFormat="1" applyFont="1" applyBorder="1" applyAlignment="1"/>
    <xf numFmtId="3" fontId="33" fillId="4" borderId="6" xfId="8" applyNumberFormat="1" applyFont="1" applyFill="1" applyBorder="1"/>
    <xf numFmtId="3" fontId="33" fillId="4" borderId="6" xfId="0" applyNumberFormat="1" applyFont="1" applyFill="1" applyBorder="1" applyAlignment="1"/>
    <xf numFmtId="3" fontId="11" fillId="0" borderId="18" xfId="0" applyNumberFormat="1" applyFont="1" applyBorder="1"/>
    <xf numFmtId="3" fontId="11" fillId="0" borderId="18" xfId="0" applyNumberFormat="1" applyFont="1" applyFill="1" applyBorder="1"/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right"/>
    </xf>
    <xf numFmtId="0" fontId="36" fillId="2" borderId="15" xfId="0" applyNumberFormat="1" applyFont="1" applyFill="1" applyBorder="1" applyAlignment="1" applyProtection="1">
      <alignment horizontal="center" vertical="center" wrapText="1" shrinkToFit="1"/>
    </xf>
    <xf numFmtId="168" fontId="37" fillId="3" borderId="31" xfId="1" applyNumberFormat="1" applyFont="1" applyFill="1" applyBorder="1" applyAlignment="1">
      <alignment horizontal="right"/>
    </xf>
    <xf numFmtId="168" fontId="37" fillId="0" borderId="38" xfId="1" applyNumberFormat="1" applyFont="1" applyFill="1" applyBorder="1" applyAlignment="1">
      <alignment horizontal="right"/>
    </xf>
    <xf numFmtId="168" fontId="37" fillId="0" borderId="6" xfId="1" applyNumberFormat="1" applyFont="1" applyFill="1" applyBorder="1" applyAlignment="1">
      <alignment horizontal="right"/>
    </xf>
    <xf numFmtId="168" fontId="37" fillId="0" borderId="3" xfId="1" applyNumberFormat="1" applyFont="1" applyFill="1" applyBorder="1" applyAlignment="1">
      <alignment horizontal="right"/>
    </xf>
    <xf numFmtId="0" fontId="38" fillId="0" borderId="18" xfId="0" applyFont="1" applyBorder="1" applyAlignment="1">
      <alignment horizontal="left" vertical="top" wrapText="1"/>
    </xf>
    <xf numFmtId="3" fontId="38" fillId="0" borderId="18" xfId="0" applyNumberFormat="1" applyFont="1" applyBorder="1" applyAlignment="1">
      <alignment horizontal="right" vertical="top" wrapText="1"/>
    </xf>
    <xf numFmtId="0" fontId="39" fillId="0" borderId="18" xfId="0" applyFont="1" applyBorder="1" applyAlignment="1">
      <alignment horizontal="left" vertical="top" wrapText="1"/>
    </xf>
    <xf numFmtId="3" fontId="39" fillId="0" borderId="18" xfId="0" applyNumberFormat="1" applyFont="1" applyBorder="1" applyAlignment="1">
      <alignment horizontal="right" vertical="top" wrapText="1"/>
    </xf>
    <xf numFmtId="0" fontId="14" fillId="0" borderId="18" xfId="0" applyFont="1" applyBorder="1"/>
    <xf numFmtId="3" fontId="33" fillId="4" borderId="4" xfId="0" applyNumberFormat="1" applyFont="1" applyFill="1" applyBorder="1"/>
    <xf numFmtId="3" fontId="33" fillId="0" borderId="32" xfId="8" applyNumberFormat="1" applyFont="1" applyFill="1" applyBorder="1"/>
    <xf numFmtId="3" fontId="33" fillId="0" borderId="43" xfId="0" applyNumberFormat="1" applyFont="1" applyBorder="1"/>
    <xf numFmtId="3" fontId="33" fillId="0" borderId="35" xfId="0" applyNumberFormat="1" applyFont="1" applyBorder="1"/>
    <xf numFmtId="3" fontId="33" fillId="0" borderId="35" xfId="0" applyNumberFormat="1" applyFont="1" applyFill="1" applyBorder="1"/>
    <xf numFmtId="3" fontId="33" fillId="0" borderId="8" xfId="0" applyNumberFormat="1" applyFont="1" applyBorder="1" applyAlignment="1"/>
    <xf numFmtId="3" fontId="33" fillId="0" borderId="40" xfId="0" applyNumberFormat="1" applyFont="1" applyBorder="1"/>
    <xf numFmtId="3" fontId="33" fillId="0" borderId="40" xfId="0" applyNumberFormat="1" applyFont="1" applyBorder="1" applyAlignment="1"/>
    <xf numFmtId="3" fontId="33" fillId="0" borderId="5" xfId="0" applyNumberFormat="1" applyFont="1" applyBorder="1" applyAlignment="1"/>
    <xf numFmtId="3" fontId="34" fillId="0" borderId="2" xfId="0" applyNumberFormat="1" applyFont="1" applyBorder="1"/>
    <xf numFmtId="3" fontId="33" fillId="0" borderId="34" xfId="0" applyNumberFormat="1" applyFont="1" applyBorder="1"/>
    <xf numFmtId="3" fontId="33" fillId="0" borderId="34" xfId="0" applyNumberFormat="1" applyFont="1" applyBorder="1" applyAlignment="1"/>
    <xf numFmtId="3" fontId="33" fillId="0" borderId="3" xfId="0" applyNumberFormat="1" applyFont="1" applyBorder="1" applyAlignment="1"/>
    <xf numFmtId="3" fontId="36" fillId="4" borderId="18" xfId="0" applyNumberFormat="1" applyFont="1" applyFill="1" applyBorder="1" applyAlignment="1" applyProtection="1">
      <alignment vertical="center" wrapText="1" shrinkToFit="1"/>
    </xf>
    <xf numFmtId="3" fontId="40" fillId="4" borderId="18" xfId="0" applyNumberFormat="1" applyFont="1" applyFill="1" applyBorder="1" applyAlignment="1" applyProtection="1">
      <alignment vertical="center" wrapText="1" shrinkToFit="1"/>
    </xf>
    <xf numFmtId="49" fontId="36" fillId="4" borderId="0" xfId="0" applyNumberFormat="1" applyFont="1" applyFill="1" applyBorder="1" applyAlignment="1" applyProtection="1">
      <alignment horizontal="right" vertical="center" wrapText="1" shrinkToFit="1"/>
    </xf>
    <xf numFmtId="0" fontId="35" fillId="0" borderId="18" xfId="0" applyFont="1" applyBorder="1"/>
    <xf numFmtId="49" fontId="40" fillId="4" borderId="1" xfId="0" applyNumberFormat="1" applyFont="1" applyFill="1" applyBorder="1" applyAlignment="1" applyProtection="1">
      <alignment vertical="center" wrapText="1" shrinkToFit="1"/>
    </xf>
    <xf numFmtId="49" fontId="36" fillId="4" borderId="1" xfId="0" applyNumberFormat="1" applyFont="1" applyFill="1" applyBorder="1" applyAlignment="1" applyProtection="1">
      <alignment vertical="center" wrapText="1" shrinkToFit="1"/>
    </xf>
    <xf numFmtId="3" fontId="36" fillId="4" borderId="6" xfId="0" applyNumberFormat="1" applyFont="1" applyFill="1" applyBorder="1" applyAlignment="1" applyProtection="1">
      <alignment vertical="center" wrapText="1" shrinkToFit="1"/>
    </xf>
    <xf numFmtId="0" fontId="8" fillId="0" borderId="1" xfId="0" applyFont="1" applyBorder="1"/>
    <xf numFmtId="3" fontId="40" fillId="4" borderId="6" xfId="0" applyNumberFormat="1" applyFont="1" applyFill="1" applyBorder="1" applyAlignment="1" applyProtection="1">
      <alignment vertical="center" wrapText="1" shrinkToFit="1"/>
    </xf>
    <xf numFmtId="0" fontId="11" fillId="0" borderId="1" xfId="0" applyFont="1" applyBorder="1"/>
    <xf numFmtId="49" fontId="40" fillId="4" borderId="20" xfId="0" applyNumberFormat="1" applyFont="1" applyFill="1" applyBorder="1" applyAlignment="1" applyProtection="1">
      <alignment vertical="center" wrapText="1" shrinkToFit="1"/>
    </xf>
    <xf numFmtId="3" fontId="40" fillId="4" borderId="22" xfId="0" applyNumberFormat="1" applyFont="1" applyFill="1" applyBorder="1" applyAlignment="1" applyProtection="1">
      <alignment vertical="center" wrapText="1" shrinkToFit="1"/>
    </xf>
    <xf numFmtId="3" fontId="40" fillId="4" borderId="21" xfId="0" applyNumberFormat="1" applyFont="1" applyFill="1" applyBorder="1" applyAlignment="1" applyProtection="1">
      <alignment vertical="center" wrapText="1" shrinkToFit="1"/>
    </xf>
    <xf numFmtId="49" fontId="40" fillId="4" borderId="4" xfId="0" applyNumberFormat="1" applyFont="1" applyFill="1" applyBorder="1" applyAlignment="1" applyProtection="1">
      <alignment vertical="center" wrapText="1" shrinkToFit="1"/>
    </xf>
    <xf numFmtId="0" fontId="18" fillId="0" borderId="40" xfId="0" applyFont="1" applyBorder="1"/>
    <xf numFmtId="0" fontId="18" fillId="0" borderId="5" xfId="0" applyFont="1" applyBorder="1"/>
    <xf numFmtId="0" fontId="8" fillId="0" borderId="2" xfId="0" applyFont="1" applyBorder="1"/>
    <xf numFmtId="49" fontId="40" fillId="4" borderId="34" xfId="0" applyNumberFormat="1" applyFont="1" applyFill="1" applyBorder="1" applyAlignment="1" applyProtection="1">
      <alignment horizontal="center" vertical="center" wrapText="1" shrinkToFit="1"/>
    </xf>
    <xf numFmtId="49" fontId="40" fillId="4" borderId="3" xfId="0" applyNumberFormat="1" applyFont="1" applyFill="1" applyBorder="1" applyAlignment="1" applyProtection="1">
      <alignment horizontal="center" vertical="center" wrapText="1" shrinkToFit="1"/>
    </xf>
    <xf numFmtId="3" fontId="36" fillId="4" borderId="40" xfId="0" applyNumberFormat="1" applyFont="1" applyFill="1" applyBorder="1" applyAlignment="1" applyProtection="1">
      <alignment vertical="center" wrapText="1" shrinkToFit="1"/>
    </xf>
    <xf numFmtId="3" fontId="36" fillId="4" borderId="5" xfId="0" applyNumberFormat="1" applyFont="1" applyFill="1" applyBorder="1" applyAlignment="1" applyProtection="1">
      <alignment horizontal="center" vertical="center" wrapText="1" shrinkToFit="1"/>
    </xf>
    <xf numFmtId="3" fontId="36" fillId="4" borderId="6" xfId="0" applyNumberFormat="1" applyFont="1" applyFill="1" applyBorder="1" applyAlignment="1" applyProtection="1">
      <alignment horizontal="center" vertical="center" wrapText="1" shrinkToFit="1"/>
    </xf>
    <xf numFmtId="0" fontId="40" fillId="4" borderId="2" xfId="0" applyNumberFormat="1" applyFont="1" applyFill="1" applyBorder="1" applyAlignment="1" applyProtection="1">
      <alignment horizontal="center" vertical="center" wrapText="1" shrinkToFit="1"/>
    </xf>
    <xf numFmtId="0" fontId="40" fillId="4" borderId="34" xfId="0" applyNumberFormat="1" applyFont="1" applyFill="1" applyBorder="1" applyAlignment="1" applyProtection="1">
      <alignment horizontal="center" vertical="center" wrapText="1" shrinkToFit="1"/>
    </xf>
    <xf numFmtId="0" fontId="40" fillId="4" borderId="3" xfId="0" applyNumberFormat="1" applyFont="1" applyFill="1" applyBorder="1" applyAlignment="1" applyProtection="1">
      <alignment horizontal="center" vertical="center" wrapText="1" shrinkToFit="1"/>
    </xf>
    <xf numFmtId="49" fontId="36" fillId="4" borderId="4" xfId="0" applyNumberFormat="1" applyFont="1" applyFill="1" applyBorder="1" applyAlignment="1" applyProtection="1">
      <alignment vertical="center" wrapText="1" shrinkToFit="1"/>
    </xf>
    <xf numFmtId="49" fontId="41" fillId="4" borderId="44" xfId="0" applyNumberFormat="1" applyFont="1" applyFill="1" applyBorder="1" applyAlignment="1" applyProtection="1">
      <alignment vertical="center" wrapText="1" shrinkToFit="1"/>
    </xf>
    <xf numFmtId="3" fontId="41" fillId="4" borderId="22" xfId="0" applyNumberFormat="1" applyFont="1" applyFill="1" applyBorder="1" applyAlignment="1" applyProtection="1">
      <alignment vertical="center" wrapText="1" shrinkToFit="1"/>
    </xf>
    <xf numFmtId="3" fontId="41" fillId="4" borderId="21" xfId="0" applyNumberFormat="1" applyFont="1" applyFill="1" applyBorder="1" applyAlignment="1" applyProtection="1">
      <alignment horizontal="center" vertical="center" wrapText="1" shrinkToFit="1"/>
    </xf>
    <xf numFmtId="0" fontId="36" fillId="4" borderId="18" xfId="0" applyNumberFormat="1" applyFont="1" applyFill="1" applyBorder="1" applyAlignment="1" applyProtection="1">
      <alignment horizontal="right" vertical="center" wrapText="1" shrinkToFit="1"/>
    </xf>
    <xf numFmtId="3" fontId="36" fillId="4" borderId="18" xfId="0" applyNumberFormat="1" applyFont="1" applyFill="1" applyBorder="1" applyAlignment="1" applyProtection="1">
      <alignment horizontal="right" vertical="center" wrapText="1" shrinkToFit="1"/>
    </xf>
    <xf numFmtId="0" fontId="36" fillId="4" borderId="40" xfId="0" applyNumberFormat="1" applyFont="1" applyFill="1" applyBorder="1" applyAlignment="1" applyProtection="1">
      <alignment horizontal="right" vertical="center" wrapText="1" shrinkToFit="1"/>
    </xf>
    <xf numFmtId="3" fontId="36" fillId="4" borderId="40" xfId="0" applyNumberFormat="1" applyFont="1" applyFill="1" applyBorder="1" applyAlignment="1" applyProtection="1">
      <alignment horizontal="right" vertical="center" wrapText="1" shrinkToFit="1"/>
    </xf>
    <xf numFmtId="49" fontId="36" fillId="4" borderId="34" xfId="0" applyNumberFormat="1" applyFont="1" applyFill="1" applyBorder="1" applyAlignment="1" applyProtection="1">
      <alignment horizontal="center" vertical="center" wrapText="1" shrinkToFit="1"/>
    </xf>
    <xf numFmtId="49" fontId="36" fillId="4" borderId="7" xfId="0" applyNumberFormat="1" applyFont="1" applyFill="1" applyBorder="1" applyAlignment="1" applyProtection="1">
      <alignment vertical="center" wrapText="1" shrinkToFit="1"/>
    </xf>
    <xf numFmtId="3" fontId="36" fillId="4" borderId="35" xfId="0" applyNumberFormat="1" applyFont="1" applyFill="1" applyBorder="1" applyAlignment="1" applyProtection="1">
      <alignment horizontal="right" vertical="center" wrapText="1" shrinkToFit="1"/>
    </xf>
    <xf numFmtId="0" fontId="10" fillId="0" borderId="2" xfId="0" applyFont="1" applyBorder="1" applyAlignment="1">
      <alignment wrapText="1"/>
    </xf>
    <xf numFmtId="49" fontId="40" fillId="4" borderId="34" xfId="0" applyNumberFormat="1" applyFont="1" applyFill="1" applyBorder="1" applyAlignment="1" applyProtection="1">
      <alignment horizontal="right" vertical="center" wrapText="1" shrinkToFit="1"/>
    </xf>
    <xf numFmtId="0" fontId="42" fillId="0" borderId="0" xfId="0" applyFont="1" applyAlignment="1">
      <alignment horizontal="right"/>
    </xf>
    <xf numFmtId="49" fontId="24" fillId="4" borderId="2" xfId="0" applyNumberFormat="1" applyFont="1" applyFill="1" applyBorder="1" applyAlignment="1" applyProtection="1">
      <alignment horizontal="center" vertical="center" wrapText="1" shrinkToFit="1"/>
    </xf>
    <xf numFmtId="49" fontId="36" fillId="4" borderId="45" xfId="0" applyNumberFormat="1" applyFont="1" applyFill="1" applyBorder="1" applyAlignment="1" applyProtection="1">
      <alignment horizontal="center" vertical="center" wrapText="1" shrinkToFit="1"/>
    </xf>
    <xf numFmtId="3" fontId="36" fillId="4" borderId="24" xfId="0" applyNumberFormat="1" applyFont="1" applyFill="1" applyBorder="1" applyAlignment="1" applyProtection="1">
      <alignment horizontal="right" vertical="center" wrapText="1" shrinkToFit="1"/>
    </xf>
    <xf numFmtId="3" fontId="36" fillId="4" borderId="25" xfId="0" applyNumberFormat="1" applyFont="1" applyFill="1" applyBorder="1" applyAlignment="1" applyProtection="1">
      <alignment horizontal="right" vertical="center" wrapText="1" shrinkToFit="1"/>
    </xf>
    <xf numFmtId="3" fontId="36" fillId="4" borderId="36" xfId="0" applyNumberFormat="1" applyFont="1" applyFill="1" applyBorder="1" applyAlignment="1" applyProtection="1">
      <alignment horizontal="right" vertical="center" wrapText="1" shrinkToFit="1"/>
    </xf>
    <xf numFmtId="49" fontId="40" fillId="4" borderId="45" xfId="0" applyNumberFormat="1" applyFont="1" applyFill="1" applyBorder="1" applyAlignment="1" applyProtection="1">
      <alignment horizontal="right" vertical="center" wrapText="1" shrinkToFit="1"/>
    </xf>
    <xf numFmtId="49" fontId="36" fillId="4" borderId="9" xfId="0" applyNumberFormat="1" applyFont="1" applyFill="1" applyBorder="1" applyAlignment="1" applyProtection="1">
      <alignment horizontal="center" vertical="center" wrapText="1" shrinkToFit="1"/>
    </xf>
    <xf numFmtId="3" fontId="40" fillId="4" borderId="11" xfId="0" applyNumberFormat="1" applyFont="1" applyFill="1" applyBorder="1" applyAlignment="1" applyProtection="1">
      <alignment horizontal="right" vertical="center" wrapText="1" shrinkToFit="1"/>
    </xf>
    <xf numFmtId="3" fontId="40" fillId="4" borderId="13" xfId="0" applyNumberFormat="1" applyFont="1" applyFill="1" applyBorder="1" applyAlignment="1" applyProtection="1">
      <alignment horizontal="right" vertical="center" wrapText="1" shrinkToFit="1"/>
    </xf>
    <xf numFmtId="3" fontId="40" fillId="4" borderId="16" xfId="0" applyNumberFormat="1" applyFont="1" applyFill="1" applyBorder="1" applyAlignment="1" applyProtection="1">
      <alignment horizontal="right" vertical="center" wrapText="1" shrinkToFit="1"/>
    </xf>
    <xf numFmtId="3" fontId="13" fillId="0" borderId="9" xfId="0" applyNumberFormat="1" applyFont="1" applyBorder="1"/>
    <xf numFmtId="49" fontId="43" fillId="4" borderId="2" xfId="0" applyNumberFormat="1" applyFont="1" applyFill="1" applyBorder="1" applyAlignment="1" applyProtection="1">
      <alignment horizontal="center" vertical="center" wrapText="1" shrinkToFit="1"/>
    </xf>
    <xf numFmtId="3" fontId="41" fillId="4" borderId="34" xfId="0" applyNumberFormat="1" applyFont="1" applyFill="1" applyBorder="1" applyAlignment="1" applyProtection="1">
      <alignment vertical="center" wrapText="1" shrinkToFit="1"/>
    </xf>
    <xf numFmtId="3" fontId="41" fillId="4" borderId="3" xfId="0" applyNumberFormat="1" applyFont="1" applyFill="1" applyBorder="1" applyAlignment="1" applyProtection="1">
      <alignment horizontal="center" vertical="center" wrapText="1" shrinkToFit="1"/>
    </xf>
    <xf numFmtId="49" fontId="41" fillId="4" borderId="2" xfId="0" applyNumberFormat="1" applyFont="1" applyFill="1" applyBorder="1" applyAlignment="1" applyProtection="1">
      <alignment horizontal="center" vertical="center" wrapText="1" shrinkToFit="1"/>
    </xf>
    <xf numFmtId="3" fontId="44" fillId="4" borderId="6" xfId="0" applyNumberFormat="1" applyFont="1" applyFill="1" applyBorder="1" applyAlignment="1" applyProtection="1">
      <alignment horizontal="center" vertical="center" wrapText="1" shrinkToFit="1"/>
    </xf>
    <xf numFmtId="3" fontId="44" fillId="4" borderId="8" xfId="0" applyNumberFormat="1" applyFont="1" applyFill="1" applyBorder="1" applyAlignment="1" applyProtection="1">
      <alignment horizontal="center" vertical="center" wrapText="1" shrinkToFit="1"/>
    </xf>
    <xf numFmtId="3" fontId="40" fillId="4" borderId="6" xfId="0" applyNumberFormat="1" applyFont="1" applyFill="1" applyBorder="1" applyAlignment="1" applyProtection="1">
      <alignment horizontal="center" vertical="center" wrapText="1" shrinkToFit="1"/>
    </xf>
    <xf numFmtId="0" fontId="38" fillId="0" borderId="4" xfId="0" applyFont="1" applyBorder="1" applyAlignment="1">
      <alignment horizontal="left" vertical="top" wrapText="1"/>
    </xf>
    <xf numFmtId="3" fontId="38" fillId="0" borderId="40" xfId="0" applyNumberFormat="1" applyFont="1" applyBorder="1" applyAlignment="1">
      <alignment horizontal="right" vertical="top" wrapText="1"/>
    </xf>
    <xf numFmtId="0" fontId="38" fillId="0" borderId="40" xfId="0" applyFont="1" applyBorder="1" applyAlignment="1">
      <alignment horizontal="left" vertical="top" wrapText="1"/>
    </xf>
    <xf numFmtId="3" fontId="38" fillId="0" borderId="5" xfId="0" applyNumberFormat="1" applyFont="1" applyBorder="1" applyAlignment="1">
      <alignment horizontal="right" vertical="top" wrapText="1"/>
    </xf>
    <xf numFmtId="0" fontId="39" fillId="0" borderId="1" xfId="0" applyFont="1" applyBorder="1" applyAlignment="1">
      <alignment horizontal="left" vertical="top" wrapText="1"/>
    </xf>
    <xf numFmtId="3" fontId="38" fillId="0" borderId="6" xfId="0" applyNumberFormat="1" applyFont="1" applyBorder="1" applyAlignment="1">
      <alignment horizontal="right" vertical="top" wrapText="1"/>
    </xf>
    <xf numFmtId="0" fontId="38" fillId="0" borderId="1" xfId="0" applyFont="1" applyBorder="1" applyAlignment="1">
      <alignment horizontal="left" vertical="top" wrapText="1"/>
    </xf>
    <xf numFmtId="3" fontId="39" fillId="0" borderId="6" xfId="0" applyNumberFormat="1" applyFont="1" applyBorder="1" applyAlignment="1">
      <alignment horizontal="right" vertical="top" wrapText="1"/>
    </xf>
    <xf numFmtId="0" fontId="14" fillId="0" borderId="6" xfId="0" applyFont="1" applyBorder="1"/>
    <xf numFmtId="0" fontId="39" fillId="0" borderId="20" xfId="0" applyFont="1" applyBorder="1" applyAlignment="1">
      <alignment horizontal="left" vertical="top" wrapText="1"/>
    </xf>
    <xf numFmtId="3" fontId="39" fillId="0" borderId="22" xfId="0" applyNumberFormat="1" applyFont="1" applyBorder="1" applyAlignment="1">
      <alignment horizontal="right" vertical="top" wrapText="1"/>
    </xf>
    <xf numFmtId="0" fontId="14" fillId="0" borderId="22" xfId="0" applyFont="1" applyBorder="1"/>
    <xf numFmtId="0" fontId="14" fillId="0" borderId="21" xfId="0" applyFont="1" applyBorder="1"/>
    <xf numFmtId="0" fontId="14" fillId="0" borderId="0" xfId="0" applyFont="1" applyAlignment="1">
      <alignment horizontal="right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8" fontId="32" fillId="0" borderId="46" xfId="1" applyNumberFormat="1" applyFont="1" applyBorder="1" applyAlignment="1">
      <alignment vertical="center"/>
    </xf>
    <xf numFmtId="168" fontId="32" fillId="0" borderId="40" xfId="1" applyNumberFormat="1" applyFont="1" applyBorder="1" applyAlignment="1">
      <alignment vertical="center"/>
    </xf>
    <xf numFmtId="168" fontId="32" fillId="0" borderId="24" xfId="1" applyNumberFormat="1" applyFont="1" applyBorder="1" applyAlignment="1">
      <alignment vertical="center"/>
    </xf>
    <xf numFmtId="168" fontId="32" fillId="0" borderId="4" xfId="1" applyNumberFormat="1" applyFont="1" applyBorder="1" applyAlignment="1">
      <alignment vertical="center"/>
    </xf>
    <xf numFmtId="168" fontId="32" fillId="0" borderId="5" xfId="1" applyNumberFormat="1" applyFont="1" applyBorder="1" applyAlignment="1">
      <alignment vertical="center"/>
    </xf>
    <xf numFmtId="168" fontId="14" fillId="0" borderId="5" xfId="1" applyNumberFormat="1" applyFont="1" applyBorder="1" applyAlignment="1">
      <alignment vertical="center"/>
    </xf>
    <xf numFmtId="168" fontId="32" fillId="0" borderId="42" xfId="1" applyNumberFormat="1" applyFont="1" applyBorder="1" applyAlignment="1">
      <alignment vertical="center"/>
    </xf>
    <xf numFmtId="168" fontId="32" fillId="0" borderId="18" xfId="1" applyNumberFormat="1" applyFont="1" applyBorder="1" applyAlignment="1">
      <alignment vertical="center"/>
    </xf>
    <xf numFmtId="168" fontId="32" fillId="0" borderId="1" xfId="1" applyNumberFormat="1" applyFont="1" applyBorder="1" applyAlignment="1">
      <alignment vertical="center"/>
    </xf>
    <xf numFmtId="168" fontId="32" fillId="0" borderId="18" xfId="1" applyNumberFormat="1" applyFont="1" applyFill="1" applyBorder="1" applyAlignment="1">
      <alignment vertical="center"/>
    </xf>
    <xf numFmtId="3" fontId="26" fillId="0" borderId="35" xfId="0" applyNumberFormat="1" applyFont="1" applyFill="1" applyBorder="1"/>
    <xf numFmtId="3" fontId="0" fillId="0" borderId="35" xfId="0" applyNumberFormat="1" applyFont="1" applyBorder="1"/>
    <xf numFmtId="168" fontId="27" fillId="0" borderId="35" xfId="1" applyNumberFormat="1" applyFont="1" applyFill="1" applyBorder="1" applyAlignment="1">
      <alignment horizontal="right"/>
    </xf>
    <xf numFmtId="168" fontId="37" fillId="0" borderId="8" xfId="1" applyNumberFormat="1" applyFont="1" applyFill="1" applyBorder="1" applyAlignment="1">
      <alignment horizontal="right"/>
    </xf>
    <xf numFmtId="168" fontId="27" fillId="0" borderId="34" xfId="1" applyNumberFormat="1" applyFont="1" applyFill="1" applyBorder="1" applyAlignment="1">
      <alignment horizontal="right"/>
    </xf>
    <xf numFmtId="49" fontId="43" fillId="4" borderId="33" xfId="0" applyNumberFormat="1" applyFont="1" applyFill="1" applyBorder="1" applyAlignment="1" applyProtection="1">
      <alignment horizontal="center" vertical="center" wrapText="1" shrinkToFit="1"/>
    </xf>
    <xf numFmtId="49" fontId="40" fillId="4" borderId="30" xfId="0" applyNumberFormat="1" applyFont="1" applyFill="1" applyBorder="1" applyAlignment="1" applyProtection="1">
      <alignment horizontal="center" vertical="center" wrapText="1" shrinkToFit="1"/>
    </xf>
    <xf numFmtId="49" fontId="40" fillId="4" borderId="31" xfId="0" applyNumberFormat="1" applyFont="1" applyFill="1" applyBorder="1" applyAlignment="1" applyProtection="1">
      <alignment horizontal="center" vertical="center" wrapText="1" shrinkToFit="1"/>
    </xf>
    <xf numFmtId="49" fontId="41" fillId="4" borderId="47" xfId="0" applyNumberFormat="1" applyFont="1" applyFill="1" applyBorder="1" applyAlignment="1" applyProtection="1">
      <alignment horizontal="center" vertical="center" wrapText="1" shrinkToFit="1"/>
    </xf>
    <xf numFmtId="3" fontId="41" fillId="4" borderId="48" xfId="0" applyNumberFormat="1" applyFont="1" applyFill="1" applyBorder="1" applyAlignment="1" applyProtection="1">
      <alignment vertical="center" wrapText="1" shrinkToFit="1"/>
    </xf>
    <xf numFmtId="3" fontId="41" fillId="4" borderId="49" xfId="0" applyNumberFormat="1" applyFont="1" applyFill="1" applyBorder="1" applyAlignment="1" applyProtection="1">
      <alignment horizontal="center" vertical="center" wrapText="1" shrinkToFit="1"/>
    </xf>
    <xf numFmtId="49" fontId="36" fillId="4" borderId="37" xfId="0" applyNumberFormat="1" applyFont="1" applyFill="1" applyBorder="1" applyAlignment="1" applyProtection="1">
      <alignment vertical="center" wrapText="1" shrinkToFit="1"/>
    </xf>
    <xf numFmtId="3" fontId="36" fillId="4" borderId="19" xfId="0" applyNumberFormat="1" applyFont="1" applyFill="1" applyBorder="1" applyAlignment="1" applyProtection="1">
      <alignment vertical="center" wrapText="1" shrinkToFit="1"/>
    </xf>
    <xf numFmtId="3" fontId="36" fillId="4" borderId="38" xfId="0" applyNumberFormat="1" applyFont="1" applyFill="1" applyBorder="1" applyAlignment="1" applyProtection="1">
      <alignment horizontal="center" vertical="center" wrapText="1" shrinkToFit="1"/>
    </xf>
    <xf numFmtId="49" fontId="36" fillId="4" borderId="20" xfId="0" applyNumberFormat="1" applyFont="1" applyFill="1" applyBorder="1" applyAlignment="1" applyProtection="1">
      <alignment vertical="center" wrapText="1" shrinkToFit="1"/>
    </xf>
    <xf numFmtId="3" fontId="36" fillId="4" borderId="22" xfId="0" applyNumberFormat="1" applyFont="1" applyFill="1" applyBorder="1" applyAlignment="1" applyProtection="1">
      <alignment vertical="center" wrapText="1" shrinkToFit="1"/>
    </xf>
    <xf numFmtId="3" fontId="36" fillId="4" borderId="21" xfId="0" applyNumberFormat="1" applyFont="1" applyFill="1" applyBorder="1" applyAlignment="1" applyProtection="1">
      <alignment horizontal="center" vertical="center" wrapText="1" shrinkToFit="1"/>
    </xf>
    <xf numFmtId="0" fontId="21" fillId="0" borderId="0" xfId="0" applyFont="1"/>
    <xf numFmtId="3" fontId="45" fillId="0" borderId="0" xfId="0" applyNumberFormat="1" applyFont="1" applyBorder="1" applyAlignment="1">
      <alignment horizontal="center" vertical="center"/>
    </xf>
    <xf numFmtId="0" fontId="21" fillId="0" borderId="0" xfId="0" applyFont="1" applyBorder="1"/>
    <xf numFmtId="0" fontId="45" fillId="0" borderId="19" xfId="0" applyFont="1" applyBorder="1" applyAlignment="1">
      <alignment horizontal="center" vertical="center"/>
    </xf>
    <xf numFmtId="0" fontId="45" fillId="0" borderId="20" xfId="0" applyFont="1" applyFill="1" applyBorder="1" applyAlignment="1">
      <alignment horizontal="center"/>
    </xf>
    <xf numFmtId="0" fontId="45" fillId="0" borderId="2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/>
    </xf>
    <xf numFmtId="0" fontId="45" fillId="0" borderId="21" xfId="0" applyFont="1" applyFill="1" applyBorder="1" applyAlignment="1">
      <alignment horizontal="center" vertical="center"/>
    </xf>
    <xf numFmtId="168" fontId="21" fillId="0" borderId="40" xfId="1" applyNumberFormat="1" applyFont="1" applyFill="1" applyBorder="1" applyProtection="1">
      <protection locked="0"/>
    </xf>
    <xf numFmtId="3" fontId="21" fillId="0" borderId="40" xfId="8" applyNumberFormat="1" applyFont="1" applyFill="1" applyBorder="1" applyAlignment="1" applyProtection="1">
      <alignment horizontal="center" vertical="center"/>
      <protection locked="0"/>
    </xf>
    <xf numFmtId="3" fontId="21" fillId="0" borderId="40" xfId="0" applyNumberFormat="1" applyFont="1" applyFill="1" applyBorder="1"/>
    <xf numFmtId="1" fontId="21" fillId="0" borderId="5" xfId="1" applyNumberFormat="1" applyFont="1" applyFill="1" applyBorder="1" applyAlignment="1" applyProtection="1">
      <alignment vertical="center"/>
      <protection locked="0"/>
    </xf>
    <xf numFmtId="168" fontId="21" fillId="0" borderId="18" xfId="1" applyNumberFormat="1" applyFont="1" applyFill="1" applyBorder="1" applyProtection="1">
      <protection locked="0"/>
    </xf>
    <xf numFmtId="3" fontId="21" fillId="0" borderId="18" xfId="8" applyNumberFormat="1" applyFont="1" applyFill="1" applyBorder="1" applyAlignment="1" applyProtection="1">
      <alignment horizontal="center" vertical="center"/>
      <protection locked="0"/>
    </xf>
    <xf numFmtId="3" fontId="21" fillId="0" borderId="18" xfId="0" applyNumberFormat="1" applyFont="1" applyFill="1" applyBorder="1"/>
    <xf numFmtId="1" fontId="21" fillId="0" borderId="6" xfId="1" applyNumberFormat="1" applyFont="1" applyFill="1" applyBorder="1" applyAlignment="1" applyProtection="1">
      <alignment vertical="center"/>
      <protection locked="0"/>
    </xf>
    <xf numFmtId="0" fontId="45" fillId="0" borderId="1" xfId="0" applyFont="1" applyFill="1" applyBorder="1"/>
    <xf numFmtId="168" fontId="45" fillId="0" borderId="18" xfId="1" applyNumberFormat="1" applyFont="1" applyFill="1" applyBorder="1" applyProtection="1">
      <protection locked="0"/>
    </xf>
    <xf numFmtId="3" fontId="45" fillId="0" borderId="18" xfId="8" applyNumberFormat="1" applyFont="1" applyFill="1" applyBorder="1" applyAlignment="1" applyProtection="1">
      <alignment horizontal="center" vertical="center"/>
      <protection locked="0"/>
    </xf>
    <xf numFmtId="3" fontId="45" fillId="0" borderId="18" xfId="0" applyNumberFormat="1" applyFont="1" applyFill="1" applyBorder="1"/>
    <xf numFmtId="168" fontId="45" fillId="0" borderId="18" xfId="1" applyNumberFormat="1" applyFont="1" applyFill="1" applyBorder="1" applyAlignment="1" applyProtection="1">
      <alignment horizontal="right"/>
      <protection locked="0"/>
    </xf>
    <xf numFmtId="1" fontId="45" fillId="0" borderId="6" xfId="1" applyNumberFormat="1" applyFont="1" applyFill="1" applyBorder="1" applyAlignment="1" applyProtection="1">
      <alignment vertical="center"/>
      <protection locked="0"/>
    </xf>
    <xf numFmtId="0" fontId="21" fillId="0" borderId="1" xfId="0" applyFont="1" applyFill="1" applyBorder="1"/>
    <xf numFmtId="0" fontId="21" fillId="0" borderId="20" xfId="0" applyFont="1" applyFill="1" applyBorder="1"/>
    <xf numFmtId="168" fontId="21" fillId="0" borderId="22" xfId="1" applyNumberFormat="1" applyFont="1" applyFill="1" applyBorder="1" applyProtection="1">
      <protection locked="0"/>
    </xf>
    <xf numFmtId="3" fontId="21" fillId="0" borderId="22" xfId="8" applyNumberFormat="1" applyFont="1" applyFill="1" applyBorder="1" applyAlignment="1" applyProtection="1">
      <alignment horizontal="center" vertical="center"/>
      <protection locked="0"/>
    </xf>
    <xf numFmtId="0" fontId="21" fillId="0" borderId="22" xfId="0" applyFont="1" applyFill="1" applyBorder="1"/>
    <xf numFmtId="1" fontId="21" fillId="0" borderId="21" xfId="1" applyNumberFormat="1" applyFont="1" applyFill="1" applyBorder="1" applyAlignment="1" applyProtection="1">
      <alignment vertical="center"/>
      <protection locked="0"/>
    </xf>
    <xf numFmtId="0" fontId="45" fillId="0" borderId="50" xfId="0" applyFont="1" applyFill="1" applyBorder="1" applyAlignment="1">
      <alignment vertical="center"/>
    </xf>
    <xf numFmtId="168" fontId="45" fillId="0" borderId="48" xfId="1" applyNumberFormat="1" applyFont="1" applyFill="1" applyBorder="1" applyAlignment="1" applyProtection="1">
      <alignment vertical="center"/>
      <protection locked="0"/>
    </xf>
    <xf numFmtId="3" fontId="45" fillId="0" borderId="48" xfId="8" applyNumberFormat="1" applyFont="1" applyFill="1" applyBorder="1" applyAlignment="1" applyProtection="1">
      <alignment horizontal="center" vertical="center"/>
      <protection locked="0"/>
    </xf>
    <xf numFmtId="3" fontId="45" fillId="0" borderId="48" xfId="0" applyNumberFormat="1" applyFont="1" applyFill="1" applyBorder="1" applyAlignment="1">
      <alignment vertical="center"/>
    </xf>
    <xf numFmtId="1" fontId="45" fillId="0" borderId="49" xfId="1" applyNumberFormat="1" applyFont="1" applyFill="1" applyBorder="1" applyAlignment="1" applyProtection="1">
      <alignment vertical="center"/>
      <protection locked="0"/>
    </xf>
    <xf numFmtId="3" fontId="21" fillId="0" borderId="0" xfId="0" applyNumberFormat="1" applyFont="1" applyBorder="1" applyAlignment="1">
      <alignment horizontal="right"/>
    </xf>
    <xf numFmtId="0" fontId="45" fillId="0" borderId="20" xfId="0" applyFont="1" applyBorder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/>
    </xf>
    <xf numFmtId="0" fontId="45" fillId="0" borderId="21" xfId="0" applyFont="1" applyBorder="1" applyAlignment="1">
      <alignment horizontal="center" vertical="center"/>
    </xf>
    <xf numFmtId="0" fontId="21" fillId="0" borderId="4" xfId="0" applyFont="1" applyBorder="1"/>
    <xf numFmtId="3" fontId="21" fillId="0" borderId="40" xfId="8" applyNumberFormat="1" applyFont="1" applyBorder="1" applyProtection="1">
      <protection locked="0"/>
    </xf>
    <xf numFmtId="3" fontId="21" fillId="0" borderId="40" xfId="8" applyNumberFormat="1" applyFont="1" applyBorder="1" applyAlignment="1" applyProtection="1">
      <alignment horizontal="center"/>
      <protection locked="0"/>
    </xf>
    <xf numFmtId="3" fontId="21" fillId="0" borderId="40" xfId="0" applyNumberFormat="1" applyFont="1" applyBorder="1"/>
    <xf numFmtId="0" fontId="21" fillId="0" borderId="40" xfId="0" applyFont="1" applyBorder="1"/>
    <xf numFmtId="168" fontId="21" fillId="0" borderId="5" xfId="1" applyNumberFormat="1" applyFont="1" applyBorder="1" applyProtection="1">
      <protection locked="0"/>
    </xf>
    <xf numFmtId="0" fontId="21" fillId="0" borderId="1" xfId="0" applyFont="1" applyBorder="1"/>
    <xf numFmtId="3" fontId="21" fillId="0" borderId="18" xfId="8" applyNumberFormat="1" applyFont="1" applyBorder="1" applyProtection="1">
      <protection locked="0"/>
    </xf>
    <xf numFmtId="3" fontId="21" fillId="0" borderId="18" xfId="8" applyNumberFormat="1" applyFont="1" applyBorder="1" applyAlignment="1" applyProtection="1">
      <alignment horizontal="center"/>
      <protection locked="0"/>
    </xf>
    <xf numFmtId="3" fontId="21" fillId="0" borderId="18" xfId="0" applyNumberFormat="1" applyFont="1" applyBorder="1"/>
    <xf numFmtId="0" fontId="21" fillId="0" borderId="18" xfId="0" applyFont="1" applyBorder="1"/>
    <xf numFmtId="0" fontId="21" fillId="0" borderId="51" xfId="0" applyFont="1" applyFill="1" applyBorder="1"/>
    <xf numFmtId="3" fontId="21" fillId="0" borderId="52" xfId="8" applyNumberFormat="1" applyFont="1" applyFill="1" applyBorder="1" applyProtection="1">
      <protection locked="0"/>
    </xf>
    <xf numFmtId="0" fontId="45" fillId="0" borderId="1" xfId="0" applyFont="1" applyBorder="1"/>
    <xf numFmtId="3" fontId="45" fillId="0" borderId="18" xfId="0" applyNumberFormat="1" applyFont="1" applyBorder="1" applyAlignment="1">
      <alignment horizontal="right"/>
    </xf>
    <xf numFmtId="3" fontId="45" fillId="0" borderId="18" xfId="8" applyNumberFormat="1" applyFont="1" applyBorder="1" applyAlignment="1" applyProtection="1">
      <alignment horizontal="center"/>
      <protection locked="0"/>
    </xf>
    <xf numFmtId="3" fontId="45" fillId="0" borderId="18" xfId="0" applyNumberFormat="1" applyFont="1" applyBorder="1"/>
    <xf numFmtId="168" fontId="45" fillId="0" borderId="5" xfId="1" applyNumberFormat="1" applyFont="1" applyBorder="1" applyProtection="1">
      <protection locked="0"/>
    </xf>
    <xf numFmtId="0" fontId="21" fillId="0" borderId="7" xfId="0" applyFont="1" applyBorder="1"/>
    <xf numFmtId="3" fontId="21" fillId="0" borderId="35" xfId="8" applyNumberFormat="1" applyFont="1" applyBorder="1" applyProtection="1">
      <protection locked="0"/>
    </xf>
    <xf numFmtId="3" fontId="21" fillId="0" borderId="35" xfId="8" applyNumberFormat="1" applyFont="1" applyFill="1" applyBorder="1" applyProtection="1">
      <protection locked="0"/>
    </xf>
    <xf numFmtId="3" fontId="21" fillId="0" borderId="35" xfId="8" applyNumberFormat="1" applyFont="1" applyBorder="1" applyAlignment="1" applyProtection="1">
      <alignment horizontal="center"/>
      <protection locked="0"/>
    </xf>
    <xf numFmtId="3" fontId="21" fillId="0" borderId="35" xfId="0" applyNumberFormat="1" applyFont="1" applyBorder="1"/>
    <xf numFmtId="0" fontId="21" fillId="0" borderId="35" xfId="0" applyFont="1" applyBorder="1"/>
    <xf numFmtId="168" fontId="21" fillId="0" borderId="53" xfId="1" applyNumberFormat="1" applyFont="1" applyBorder="1" applyProtection="1">
      <protection locked="0"/>
    </xf>
    <xf numFmtId="0" fontId="45" fillId="0" borderId="2" xfId="0" applyFont="1" applyBorder="1"/>
    <xf numFmtId="3" fontId="45" fillId="0" borderId="34" xfId="0" applyNumberFormat="1" applyFont="1" applyBorder="1"/>
    <xf numFmtId="3" fontId="45" fillId="0" borderId="34" xfId="8" applyNumberFormat="1" applyFont="1" applyBorder="1" applyAlignment="1" applyProtection="1">
      <alignment horizontal="center"/>
      <protection locked="0"/>
    </xf>
    <xf numFmtId="168" fontId="21" fillId="0" borderId="3" xfId="1" applyNumberFormat="1" applyFont="1" applyBorder="1" applyProtection="1">
      <protection locked="0"/>
    </xf>
    <xf numFmtId="0" fontId="45" fillId="0" borderId="0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20" xfId="0" applyFont="1" applyBorder="1"/>
    <xf numFmtId="0" fontId="21" fillId="0" borderId="22" xfId="0" applyFont="1" applyBorder="1"/>
    <xf numFmtId="168" fontId="21" fillId="0" borderId="6" xfId="1" applyNumberFormat="1" applyFont="1" applyBorder="1" applyProtection="1">
      <protection locked="0"/>
    </xf>
    <xf numFmtId="0" fontId="45" fillId="0" borderId="18" xfId="0" applyFont="1" applyBorder="1"/>
    <xf numFmtId="168" fontId="21" fillId="0" borderId="8" xfId="1" applyNumberFormat="1" applyFont="1" applyBorder="1" applyProtection="1">
      <protection locked="0"/>
    </xf>
    <xf numFmtId="0" fontId="45" fillId="0" borderId="34" xfId="0" applyFont="1" applyBorder="1"/>
    <xf numFmtId="0" fontId="21" fillId="0" borderId="19" xfId="0" applyFont="1" applyBorder="1"/>
    <xf numFmtId="0" fontId="21" fillId="0" borderId="38" xfId="0" applyFont="1" applyBorder="1"/>
    <xf numFmtId="1" fontId="45" fillId="0" borderId="22" xfId="8" applyNumberFormat="1" applyFont="1" applyBorder="1" applyAlignment="1" applyProtection="1">
      <alignment horizontal="center"/>
      <protection locked="0"/>
    </xf>
    <xf numFmtId="1" fontId="45" fillId="0" borderId="21" xfId="8" applyNumberFormat="1" applyFont="1" applyBorder="1" applyAlignment="1" applyProtection="1">
      <alignment horizontal="center"/>
      <protection locked="0"/>
    </xf>
    <xf numFmtId="3" fontId="46" fillId="0" borderId="40" xfId="0" applyNumberFormat="1" applyFont="1" applyBorder="1"/>
    <xf numFmtId="3" fontId="21" fillId="0" borderId="6" xfId="8" applyNumberFormat="1" applyFont="1" applyBorder="1" applyAlignment="1" applyProtection="1">
      <alignment horizontal="center"/>
      <protection locked="0"/>
    </xf>
    <xf numFmtId="3" fontId="46" fillId="0" borderId="18" xfId="0" applyNumberFormat="1" applyFont="1" applyBorder="1"/>
    <xf numFmtId="3" fontId="21" fillId="0" borderId="18" xfId="8" applyNumberFormat="1" applyFont="1" applyFill="1" applyBorder="1" applyProtection="1">
      <protection locked="0"/>
    </xf>
    <xf numFmtId="0" fontId="46" fillId="0" borderId="18" xfId="0" applyFont="1" applyBorder="1"/>
    <xf numFmtId="3" fontId="45" fillId="0" borderId="18" xfId="0" applyNumberFormat="1" applyFont="1" applyFill="1" applyBorder="1" applyAlignment="1">
      <alignment horizontal="right"/>
    </xf>
    <xf numFmtId="3" fontId="47" fillId="0" borderId="18" xfId="0" applyNumberFormat="1" applyFont="1" applyBorder="1"/>
    <xf numFmtId="3" fontId="45" fillId="0" borderId="6" xfId="8" applyNumberFormat="1" applyFont="1" applyBorder="1" applyAlignment="1" applyProtection="1">
      <alignment horizontal="center"/>
      <protection locked="0"/>
    </xf>
    <xf numFmtId="0" fontId="46" fillId="0" borderId="35" xfId="0" applyFont="1" applyBorder="1"/>
    <xf numFmtId="3" fontId="45" fillId="0" borderId="34" xfId="0" applyNumberFormat="1" applyFont="1" applyFill="1" applyBorder="1"/>
    <xf numFmtId="3" fontId="45" fillId="0" borderId="3" xfId="8" applyNumberFormat="1" applyFont="1" applyBorder="1" applyAlignment="1" applyProtection="1">
      <alignment horizontal="center"/>
      <protection locked="0"/>
    </xf>
    <xf numFmtId="0" fontId="21" fillId="0" borderId="4" xfId="0" applyFont="1" applyFill="1" applyBorder="1"/>
    <xf numFmtId="0" fontId="45" fillId="0" borderId="0" xfId="0" applyFont="1" applyBorder="1"/>
    <xf numFmtId="3" fontId="45" fillId="0" borderId="0" xfId="0" applyNumberFormat="1" applyFont="1" applyBorder="1"/>
    <xf numFmtId="3" fontId="45" fillId="0" borderId="0" xfId="8" applyNumberFormat="1" applyFont="1" applyBorder="1" applyAlignment="1" applyProtection="1">
      <alignment horizontal="center"/>
      <protection locked="0"/>
    </xf>
    <xf numFmtId="168" fontId="21" fillId="0" borderId="0" xfId="1" applyNumberFormat="1" applyFont="1" applyBorder="1" applyProtection="1">
      <protection locked="0"/>
    </xf>
    <xf numFmtId="3" fontId="21" fillId="0" borderId="18" xfId="8" applyNumberFormat="1" applyFont="1" applyFill="1" applyBorder="1" applyAlignment="1" applyProtection="1">
      <alignment horizontal="center"/>
      <protection locked="0"/>
    </xf>
    <xf numFmtId="0" fontId="21" fillId="0" borderId="18" xfId="0" applyFont="1" applyFill="1" applyBorder="1"/>
    <xf numFmtId="168" fontId="21" fillId="0" borderId="5" xfId="1" applyNumberFormat="1" applyFont="1" applyFill="1" applyBorder="1" applyProtection="1">
      <protection locked="0"/>
    </xf>
    <xf numFmtId="0" fontId="21" fillId="0" borderId="40" xfId="0" applyFont="1" applyFill="1" applyBorder="1"/>
    <xf numFmtId="0" fontId="21" fillId="0" borderId="35" xfId="0" applyFont="1" applyFill="1" applyBorder="1"/>
    <xf numFmtId="49" fontId="36" fillId="0" borderId="4" xfId="0" applyNumberFormat="1" applyFont="1" applyFill="1" applyBorder="1" applyAlignment="1" applyProtection="1">
      <alignment vertical="center" wrapText="1" shrinkToFit="1"/>
    </xf>
    <xf numFmtId="3" fontId="36" fillId="0" borderId="40" xfId="0" applyNumberFormat="1" applyFont="1" applyFill="1" applyBorder="1" applyAlignment="1" applyProtection="1">
      <alignment vertical="center" wrapText="1" shrinkToFit="1"/>
    </xf>
    <xf numFmtId="49" fontId="36" fillId="0" borderId="1" xfId="0" applyNumberFormat="1" applyFont="1" applyFill="1" applyBorder="1" applyAlignment="1" applyProtection="1">
      <alignment vertical="center" wrapText="1" shrinkToFit="1"/>
    </xf>
    <xf numFmtId="3" fontId="36" fillId="0" borderId="18" xfId="0" applyNumberFormat="1" applyFont="1" applyFill="1" applyBorder="1" applyAlignment="1" applyProtection="1">
      <alignment vertical="center" wrapText="1" shrinkToFit="1"/>
    </xf>
    <xf numFmtId="49" fontId="44" fillId="0" borderId="1" xfId="0" applyNumberFormat="1" applyFont="1" applyFill="1" applyBorder="1" applyAlignment="1" applyProtection="1">
      <alignment horizontal="center" vertical="center" wrapText="1" shrinkToFit="1"/>
    </xf>
    <xf numFmtId="3" fontId="44" fillId="0" borderId="18" xfId="0" applyNumberFormat="1" applyFont="1" applyFill="1" applyBorder="1" applyAlignment="1" applyProtection="1">
      <alignment vertical="center" wrapText="1" shrinkToFit="1"/>
    </xf>
    <xf numFmtId="49" fontId="44" fillId="0" borderId="7" xfId="0" applyNumberFormat="1" applyFont="1" applyFill="1" applyBorder="1" applyAlignment="1" applyProtection="1">
      <alignment horizontal="center" vertical="center" wrapText="1" shrinkToFit="1"/>
    </xf>
    <xf numFmtId="3" fontId="44" fillId="0" borderId="35" xfId="0" applyNumberFormat="1" applyFont="1" applyFill="1" applyBorder="1" applyAlignment="1" applyProtection="1">
      <alignment vertical="center" wrapText="1" shrinkToFit="1"/>
    </xf>
    <xf numFmtId="49" fontId="44" fillId="0" borderId="4" xfId="0" applyNumberFormat="1" applyFont="1" applyFill="1" applyBorder="1" applyAlignment="1" applyProtection="1">
      <alignment vertical="center" wrapText="1" shrinkToFit="1"/>
    </xf>
    <xf numFmtId="3" fontId="44" fillId="0" borderId="40" xfId="0" applyNumberFormat="1" applyFont="1" applyFill="1" applyBorder="1" applyAlignment="1" applyProtection="1">
      <alignment vertical="center" wrapText="1" shrinkToFit="1"/>
    </xf>
    <xf numFmtId="3" fontId="44" fillId="4" borderId="5" xfId="0" applyNumberFormat="1" applyFont="1" applyFill="1" applyBorder="1" applyAlignment="1" applyProtection="1">
      <alignment horizontal="center" vertical="center" wrapText="1" shrinkToFit="1"/>
    </xf>
    <xf numFmtId="49" fontId="44" fillId="0" borderId="1" xfId="0" applyNumberFormat="1" applyFont="1" applyFill="1" applyBorder="1" applyAlignment="1" applyProtection="1">
      <alignment vertical="center" wrapText="1" shrinkToFit="1"/>
    </xf>
    <xf numFmtId="3" fontId="40" fillId="0" borderId="18" xfId="0" applyNumberFormat="1" applyFont="1" applyFill="1" applyBorder="1" applyAlignment="1" applyProtection="1">
      <alignment vertical="center" wrapText="1" shrinkToFit="1"/>
    </xf>
    <xf numFmtId="49" fontId="40" fillId="0" borderId="1" xfId="0" applyNumberFormat="1" applyFont="1" applyFill="1" applyBorder="1" applyAlignment="1" applyProtection="1">
      <alignment horizontal="center" vertical="center" wrapText="1" shrinkToFit="1"/>
    </xf>
    <xf numFmtId="3" fontId="44" fillId="5" borderId="18" xfId="0" applyNumberFormat="1" applyFont="1" applyFill="1" applyBorder="1" applyAlignment="1" applyProtection="1">
      <alignment vertical="center" wrapText="1" shrinkToFit="1"/>
    </xf>
    <xf numFmtId="3" fontId="36" fillId="5" borderId="18" xfId="0" applyNumberFormat="1" applyFont="1" applyFill="1" applyBorder="1" applyAlignment="1" applyProtection="1">
      <alignment vertical="center" wrapText="1" shrinkToFit="1"/>
    </xf>
    <xf numFmtId="3" fontId="40" fillId="5" borderId="18" xfId="0" applyNumberFormat="1" applyFont="1" applyFill="1" applyBorder="1" applyAlignment="1" applyProtection="1">
      <alignment vertical="center" wrapText="1" shrinkToFit="1"/>
    </xf>
    <xf numFmtId="0" fontId="0" fillId="5" borderId="6" xfId="0" applyFill="1" applyBorder="1"/>
    <xf numFmtId="3" fontId="36" fillId="4" borderId="35" xfId="0" applyNumberFormat="1" applyFont="1" applyFill="1" applyBorder="1" applyAlignment="1" applyProtection="1">
      <alignment vertical="center" wrapText="1" shrinkToFit="1"/>
    </xf>
    <xf numFmtId="3" fontId="40" fillId="4" borderId="8" xfId="0" applyNumberFormat="1" applyFont="1" applyFill="1" applyBorder="1" applyAlignment="1" applyProtection="1">
      <alignment horizontal="center" vertical="center" wrapText="1" shrinkToFit="1"/>
    </xf>
    <xf numFmtId="49" fontId="40" fillId="4" borderId="2" xfId="0" applyNumberFormat="1" applyFont="1" applyFill="1" applyBorder="1" applyAlignment="1" applyProtection="1">
      <alignment vertical="center" wrapText="1" shrinkToFit="1"/>
    </xf>
    <xf numFmtId="3" fontId="36" fillId="4" borderId="34" xfId="0" applyNumberFormat="1" applyFont="1" applyFill="1" applyBorder="1" applyAlignment="1" applyProtection="1">
      <alignment vertical="center" wrapText="1" shrinkToFit="1"/>
    </xf>
    <xf numFmtId="3" fontId="40" fillId="4" borderId="3" xfId="0" applyNumberFormat="1" applyFont="1" applyFill="1" applyBorder="1" applyAlignment="1" applyProtection="1">
      <alignment horizontal="center" vertical="center" wrapText="1" shrinkToFit="1"/>
    </xf>
    <xf numFmtId="0" fontId="11" fillId="0" borderId="3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3" fontId="20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/>
    </xf>
    <xf numFmtId="3" fontId="26" fillId="0" borderId="7" xfId="0" applyNumberFormat="1" applyFont="1" applyFill="1" applyBorder="1" applyAlignment="1">
      <alignment horizontal="center"/>
    </xf>
    <xf numFmtId="3" fontId="26" fillId="0" borderId="35" xfId="0" applyNumberFormat="1" applyFont="1" applyFill="1" applyBorder="1" applyAlignment="1">
      <alignment horizontal="center"/>
    </xf>
    <xf numFmtId="0" fontId="13" fillId="3" borderId="37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38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3" fontId="26" fillId="0" borderId="1" xfId="0" applyNumberFormat="1" applyFont="1" applyFill="1" applyBorder="1" applyAlignment="1">
      <alignment horizontal="center"/>
    </xf>
    <xf numFmtId="3" fontId="26" fillId="0" borderId="18" xfId="0" applyNumberFormat="1" applyFont="1" applyFill="1" applyBorder="1" applyAlignment="1">
      <alignment horizontal="center"/>
    </xf>
    <xf numFmtId="3" fontId="26" fillId="0" borderId="37" xfId="0" applyNumberFormat="1" applyFont="1" applyFill="1" applyBorder="1" applyAlignment="1">
      <alignment horizontal="center"/>
    </xf>
    <xf numFmtId="3" fontId="26" fillId="0" borderId="19" xfId="0" applyNumberFormat="1" applyFont="1" applyFill="1" applyBorder="1" applyAlignment="1">
      <alignment horizontal="center"/>
    </xf>
    <xf numFmtId="0" fontId="13" fillId="3" borderId="33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13" fillId="3" borderId="41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29" fillId="3" borderId="37" xfId="0" applyNumberFormat="1" applyFont="1" applyFill="1" applyBorder="1" applyAlignment="1" applyProtection="1">
      <alignment horizontal="center" vertical="center" wrapText="1" shrinkToFit="1"/>
    </xf>
    <xf numFmtId="0" fontId="29" fillId="3" borderId="39" xfId="0" applyNumberFormat="1" applyFont="1" applyFill="1" applyBorder="1" applyAlignment="1" applyProtection="1">
      <alignment horizontal="center" vertical="center" wrapText="1" shrinkToFi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45" fillId="0" borderId="37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19" xfId="0" applyFont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54" xfId="0" applyFont="1" applyBorder="1" applyAlignment="1">
      <alignment horizontal="center" vertical="center"/>
    </xf>
    <xf numFmtId="0" fontId="45" fillId="0" borderId="55" xfId="0" applyFont="1" applyBorder="1" applyAlignment="1">
      <alignment horizontal="center" vertical="center"/>
    </xf>
    <xf numFmtId="0" fontId="45" fillId="0" borderId="41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56" xfId="0" applyFont="1" applyBorder="1" applyAlignment="1">
      <alignment horizontal="center" vertical="center"/>
    </xf>
    <xf numFmtId="0" fontId="45" fillId="0" borderId="38" xfId="0" applyFont="1" applyBorder="1" applyAlignment="1">
      <alignment horizontal="center" vertical="center"/>
    </xf>
  </cellXfs>
  <cellStyles count="9">
    <cellStyle name="Ezres" xfId="1" builtinId="3"/>
    <cellStyle name="Ezres 2" xfId="2"/>
    <cellStyle name="Ezres 3" xfId="3"/>
    <cellStyle name="Normál" xfId="0" builtinId="0"/>
    <cellStyle name="Normál 2" xfId="4"/>
    <cellStyle name="Normál 3" xfId="5"/>
    <cellStyle name="Normál 4" xfId="6"/>
    <cellStyle name="Pénznem" xfId="7" builtinId="4"/>
    <cellStyle name="Százalék" xfId="8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sqref="A1:H1"/>
    </sheetView>
  </sheetViews>
  <sheetFormatPr defaultRowHeight="12.75"/>
  <cols>
    <col min="1" max="1" width="42.7109375" customWidth="1"/>
    <col min="2" max="2" width="9.42578125" customWidth="1"/>
    <col min="3" max="3" width="9" customWidth="1"/>
    <col min="4" max="4" width="9.85546875" customWidth="1"/>
    <col min="5" max="5" width="45.42578125" customWidth="1"/>
    <col min="6" max="6" width="9.28515625" style="6" customWidth="1"/>
    <col min="7" max="7" width="9.7109375" customWidth="1"/>
    <col min="8" max="8" width="9.28515625" customWidth="1"/>
    <col min="9" max="9" width="11.28515625" customWidth="1"/>
    <col min="10" max="11" width="10.28515625" customWidth="1"/>
    <col min="12" max="12" width="6" customWidth="1"/>
    <col min="13" max="13" width="10" customWidth="1"/>
  </cols>
  <sheetData>
    <row r="1" spans="1:14" s="3" customFormat="1" ht="15.75" customHeight="1">
      <c r="A1" s="387" t="s">
        <v>309</v>
      </c>
      <c r="B1" s="387"/>
      <c r="C1" s="387"/>
      <c r="D1" s="387"/>
      <c r="E1" s="387"/>
      <c r="F1" s="387"/>
      <c r="G1" s="387"/>
      <c r="H1" s="387"/>
      <c r="I1" s="48"/>
      <c r="J1" s="48"/>
      <c r="K1" s="48"/>
      <c r="L1" s="48"/>
      <c r="M1" s="4"/>
      <c r="N1" s="4"/>
    </row>
    <row r="2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ht="18">
      <c r="A3" s="388" t="s">
        <v>31</v>
      </c>
      <c r="B3" s="388"/>
      <c r="C3" s="388"/>
      <c r="D3" s="388"/>
      <c r="E3" s="388"/>
      <c r="F3" s="388"/>
      <c r="G3" s="388"/>
      <c r="H3" s="388"/>
      <c r="I3" s="2"/>
      <c r="J3" s="2"/>
      <c r="K3" s="2"/>
      <c r="L3" s="2"/>
    </row>
    <row r="4" spans="1:14" ht="15.75">
      <c r="A4" s="389" t="s">
        <v>126</v>
      </c>
      <c r="B4" s="389"/>
      <c r="C4" s="389"/>
      <c r="D4" s="389"/>
      <c r="E4" s="389"/>
      <c r="F4" s="389"/>
      <c r="G4" s="389"/>
      <c r="H4" s="389"/>
      <c r="I4" s="2"/>
      <c r="J4" s="2"/>
      <c r="K4" s="2"/>
      <c r="L4" s="2"/>
    </row>
    <row r="5" spans="1:14" ht="18">
      <c r="A5" s="390" t="s">
        <v>124</v>
      </c>
      <c r="B5" s="390"/>
      <c r="C5" s="390"/>
      <c r="D5" s="390"/>
      <c r="E5" s="390"/>
      <c r="F5" s="390"/>
      <c r="G5" s="390"/>
      <c r="H5" s="390"/>
      <c r="I5" s="2"/>
      <c r="J5" s="2"/>
      <c r="K5" s="2"/>
      <c r="L5" s="2"/>
    </row>
    <row r="6" spans="1:14" ht="18.75" thickBot="1">
      <c r="A6" s="56"/>
      <c r="B6" s="56"/>
      <c r="C6" s="56"/>
      <c r="D6" s="56"/>
      <c r="E6" s="56"/>
      <c r="G6" s="20"/>
      <c r="H6" s="57" t="s">
        <v>18</v>
      </c>
      <c r="I6" s="2"/>
      <c r="J6" s="2"/>
      <c r="K6" s="2"/>
      <c r="L6" s="2"/>
    </row>
    <row r="7" spans="1:14" ht="15">
      <c r="A7" s="383" t="s">
        <v>45</v>
      </c>
      <c r="B7" s="384"/>
      <c r="C7" s="384"/>
      <c r="D7" s="385"/>
      <c r="E7" s="383" t="s">
        <v>46</v>
      </c>
      <c r="F7" s="384"/>
      <c r="G7" s="384"/>
      <c r="H7" s="386"/>
      <c r="I7" s="2"/>
      <c r="J7" s="2"/>
      <c r="K7" s="2"/>
      <c r="L7" s="2"/>
    </row>
    <row r="8" spans="1:14" ht="15.75" thickBot="1">
      <c r="A8" s="80"/>
      <c r="B8" s="81" t="s">
        <v>47</v>
      </c>
      <c r="C8" s="81" t="s">
        <v>48</v>
      </c>
      <c r="D8" s="82" t="s">
        <v>49</v>
      </c>
      <c r="E8" s="83"/>
      <c r="F8" s="81" t="s">
        <v>47</v>
      </c>
      <c r="G8" s="81" t="s">
        <v>48</v>
      </c>
      <c r="H8" s="84" t="s">
        <v>49</v>
      </c>
      <c r="I8" s="2"/>
      <c r="J8" s="2"/>
      <c r="K8" s="2"/>
      <c r="L8" s="2"/>
    </row>
    <row r="9" spans="1:14" ht="13.5">
      <c r="A9" s="85" t="s">
        <v>54</v>
      </c>
      <c r="B9" s="94">
        <v>138925</v>
      </c>
      <c r="C9" s="94">
        <v>144330</v>
      </c>
      <c r="D9" s="95">
        <v>144329</v>
      </c>
      <c r="E9" s="110" t="s">
        <v>66</v>
      </c>
      <c r="F9" s="115">
        <v>103871</v>
      </c>
      <c r="G9" s="115">
        <v>125736</v>
      </c>
      <c r="H9" s="116">
        <v>119595</v>
      </c>
      <c r="I9" s="2"/>
      <c r="J9" s="2"/>
      <c r="K9" s="2"/>
      <c r="L9" s="2"/>
    </row>
    <row r="10" spans="1:14" ht="13.5">
      <c r="A10" s="86" t="s">
        <v>55</v>
      </c>
      <c r="B10" s="96">
        <v>3800</v>
      </c>
      <c r="C10" s="96">
        <v>27445</v>
      </c>
      <c r="D10" s="97">
        <v>27390</v>
      </c>
      <c r="E10" s="111" t="s">
        <v>67</v>
      </c>
      <c r="F10" s="117">
        <v>28311</v>
      </c>
      <c r="G10" s="117">
        <v>30430</v>
      </c>
      <c r="H10" s="118">
        <v>29510</v>
      </c>
      <c r="I10" s="2"/>
      <c r="J10" s="2"/>
      <c r="K10" s="2"/>
      <c r="L10" s="2"/>
    </row>
    <row r="11" spans="1:14" ht="13.5">
      <c r="A11" s="86" t="s">
        <v>56</v>
      </c>
      <c r="B11" s="96">
        <v>57800</v>
      </c>
      <c r="C11" s="96">
        <v>59800</v>
      </c>
      <c r="D11" s="98">
        <v>65814</v>
      </c>
      <c r="E11" s="111" t="s">
        <v>68</v>
      </c>
      <c r="F11" s="117">
        <v>61625</v>
      </c>
      <c r="G11" s="117">
        <v>72509</v>
      </c>
      <c r="H11" s="118">
        <v>62404</v>
      </c>
      <c r="I11" s="2"/>
      <c r="J11" s="2"/>
      <c r="K11" s="2"/>
      <c r="L11" s="2"/>
    </row>
    <row r="12" spans="1:14" ht="13.5">
      <c r="A12" s="86" t="s">
        <v>57</v>
      </c>
      <c r="B12" s="96">
        <v>9228</v>
      </c>
      <c r="C12" s="99">
        <v>18503</v>
      </c>
      <c r="D12" s="98">
        <v>17460</v>
      </c>
      <c r="E12" s="111" t="s">
        <v>69</v>
      </c>
      <c r="F12" s="117">
        <v>9030</v>
      </c>
      <c r="G12" s="117">
        <v>16058</v>
      </c>
      <c r="H12" s="118">
        <v>14062</v>
      </c>
      <c r="I12" s="2"/>
      <c r="J12" s="2"/>
      <c r="K12" s="2"/>
      <c r="L12" s="2"/>
    </row>
    <row r="13" spans="1:14" ht="13.5">
      <c r="A13" s="87" t="s">
        <v>58</v>
      </c>
      <c r="B13" s="99"/>
      <c r="C13" s="99">
        <v>6800</v>
      </c>
      <c r="D13" s="98">
        <v>7422</v>
      </c>
      <c r="E13" s="111" t="s">
        <v>70</v>
      </c>
      <c r="F13" s="117">
        <v>5119</v>
      </c>
      <c r="G13" s="117">
        <v>8365</v>
      </c>
      <c r="H13" s="118">
        <v>8361</v>
      </c>
      <c r="I13" s="2"/>
      <c r="J13" s="2"/>
      <c r="K13" s="2"/>
      <c r="L13" s="2"/>
    </row>
    <row r="14" spans="1:14" ht="13.5">
      <c r="A14" s="87" t="s">
        <v>59</v>
      </c>
      <c r="B14" s="99"/>
      <c r="C14" s="99">
        <v>109021</v>
      </c>
      <c r="D14" s="129">
        <v>109006</v>
      </c>
      <c r="E14" s="111" t="s">
        <v>71</v>
      </c>
      <c r="F14" s="117">
        <v>4570</v>
      </c>
      <c r="G14" s="117">
        <v>4266</v>
      </c>
      <c r="H14" s="118">
        <v>3991</v>
      </c>
      <c r="I14" s="2"/>
      <c r="J14" s="2"/>
      <c r="K14" s="2"/>
      <c r="L14" s="2"/>
    </row>
    <row r="15" spans="1:14" ht="13.5">
      <c r="A15" s="87" t="s">
        <v>127</v>
      </c>
      <c r="B15" s="99">
        <v>15742</v>
      </c>
      <c r="C15" s="99">
        <v>15742</v>
      </c>
      <c r="D15" s="98">
        <v>13776</v>
      </c>
      <c r="E15" s="111"/>
      <c r="F15" s="117"/>
      <c r="G15" s="117"/>
      <c r="H15" s="118"/>
      <c r="I15" s="2"/>
      <c r="J15" s="2"/>
      <c r="K15" s="2"/>
      <c r="L15" s="2"/>
    </row>
    <row r="16" spans="1:14" ht="14.25" thickBot="1">
      <c r="A16" s="87" t="s">
        <v>60</v>
      </c>
      <c r="B16" s="96">
        <v>113876</v>
      </c>
      <c r="C16" s="99">
        <v>119195</v>
      </c>
      <c r="D16" s="98">
        <v>119115</v>
      </c>
      <c r="E16" s="147" t="s">
        <v>72</v>
      </c>
      <c r="F16" s="148">
        <v>113876</v>
      </c>
      <c r="G16" s="149">
        <v>119195</v>
      </c>
      <c r="H16" s="150">
        <v>119115</v>
      </c>
      <c r="I16" s="2"/>
      <c r="J16" s="2"/>
      <c r="K16" s="2"/>
      <c r="L16" s="2"/>
    </row>
    <row r="17" spans="1:12" ht="14.25" thickBot="1">
      <c r="A17" s="88" t="s">
        <v>50</v>
      </c>
      <c r="B17" s="100">
        <f>SUM(B9:B16)</f>
        <v>339371</v>
      </c>
      <c r="C17" s="100">
        <f>SUM(C9:C16)</f>
        <v>500836</v>
      </c>
      <c r="D17" s="146">
        <f>SUM(D9:D16)</f>
        <v>504312</v>
      </c>
      <c r="E17" s="154" t="s">
        <v>51</v>
      </c>
      <c r="F17" s="155">
        <f>SUM(F9:F16)</f>
        <v>326402</v>
      </c>
      <c r="G17" s="156">
        <f>SUM(G9:G16)</f>
        <v>376559</v>
      </c>
      <c r="H17" s="157">
        <f>SUM(H9:H16)</f>
        <v>357038</v>
      </c>
      <c r="I17" s="2"/>
      <c r="J17" s="2"/>
      <c r="K17" s="2"/>
      <c r="L17" s="2"/>
    </row>
    <row r="18" spans="1:12" ht="13.5">
      <c r="A18" s="89" t="s">
        <v>61</v>
      </c>
      <c r="B18" s="101"/>
      <c r="C18" s="101">
        <v>5288</v>
      </c>
      <c r="D18" s="102">
        <v>5288</v>
      </c>
      <c r="E18" s="145" t="s">
        <v>74</v>
      </c>
      <c r="F18" s="151"/>
      <c r="G18" s="152">
        <v>958</v>
      </c>
      <c r="H18" s="153">
        <v>958</v>
      </c>
      <c r="I18" s="2"/>
      <c r="J18" s="2"/>
      <c r="K18" s="2"/>
      <c r="L18" s="2"/>
    </row>
    <row r="19" spans="1:12" ht="13.5">
      <c r="A19" s="86" t="s">
        <v>62</v>
      </c>
      <c r="B19" s="96">
        <v>76640</v>
      </c>
      <c r="C19" s="96">
        <v>76680</v>
      </c>
      <c r="D19" s="103">
        <v>76680</v>
      </c>
      <c r="E19" s="112" t="s">
        <v>128</v>
      </c>
      <c r="F19" s="119">
        <v>72154</v>
      </c>
      <c r="G19" s="119">
        <v>184759</v>
      </c>
      <c r="H19" s="118">
        <v>184465</v>
      </c>
      <c r="I19" s="2"/>
      <c r="J19" s="2"/>
      <c r="K19" s="2"/>
      <c r="L19" s="2"/>
    </row>
    <row r="20" spans="1:12" ht="13.5">
      <c r="A20" s="86" t="s">
        <v>63</v>
      </c>
      <c r="B20" s="96">
        <v>2125</v>
      </c>
      <c r="C20" s="96">
        <v>2125</v>
      </c>
      <c r="D20" s="103">
        <v>2125</v>
      </c>
      <c r="E20" s="112" t="s">
        <v>129</v>
      </c>
      <c r="F20" s="119">
        <v>7871</v>
      </c>
      <c r="G20" s="119">
        <v>7871</v>
      </c>
      <c r="H20" s="118">
        <v>7871</v>
      </c>
      <c r="I20" s="2"/>
      <c r="J20" s="2"/>
      <c r="K20" s="2"/>
      <c r="L20" s="2"/>
    </row>
    <row r="21" spans="1:12" ht="13.5">
      <c r="A21" s="86" t="s">
        <v>64</v>
      </c>
      <c r="B21" s="96">
        <v>474</v>
      </c>
      <c r="C21" s="96">
        <v>410</v>
      </c>
      <c r="D21" s="103">
        <v>410</v>
      </c>
      <c r="E21" s="87" t="s">
        <v>73</v>
      </c>
      <c r="F21" s="119"/>
      <c r="G21" s="119">
        <v>10144</v>
      </c>
      <c r="H21" s="130">
        <v>4855</v>
      </c>
      <c r="I21" s="2"/>
      <c r="J21" s="2"/>
      <c r="K21" s="2"/>
      <c r="L21" s="2"/>
    </row>
    <row r="22" spans="1:12" ht="14.25" thickBot="1">
      <c r="A22" s="90" t="s">
        <v>65</v>
      </c>
      <c r="B22" s="104">
        <v>2402</v>
      </c>
      <c r="C22" s="104">
        <v>2452</v>
      </c>
      <c r="D22" s="105">
        <v>2452</v>
      </c>
      <c r="E22" s="113" t="s">
        <v>75</v>
      </c>
      <c r="F22" s="120">
        <v>14585</v>
      </c>
      <c r="G22" s="121">
        <v>7500</v>
      </c>
      <c r="H22" s="122"/>
      <c r="I22" s="2"/>
      <c r="J22" s="2"/>
      <c r="K22" s="2"/>
      <c r="L22" s="2"/>
    </row>
    <row r="23" spans="1:12">
      <c r="A23" s="91" t="s">
        <v>52</v>
      </c>
      <c r="B23" s="106">
        <f>SUM(B17:B22)</f>
        <v>421012</v>
      </c>
      <c r="C23" s="106">
        <f>SUM(C17:C22)</f>
        <v>587791</v>
      </c>
      <c r="D23" s="106">
        <f>SUM(D17:D22)</f>
        <v>591267</v>
      </c>
      <c r="E23" s="114" t="s">
        <v>52</v>
      </c>
      <c r="F23" s="106">
        <f>SUM(F17:F22)</f>
        <v>421012</v>
      </c>
      <c r="G23" s="123">
        <f>SUM(G17:G22)</f>
        <v>587791</v>
      </c>
      <c r="H23" s="124">
        <f>SUM(H17:H22)</f>
        <v>555187</v>
      </c>
      <c r="I23" s="2"/>
      <c r="J23" s="2"/>
      <c r="K23" s="2"/>
      <c r="L23" s="2"/>
    </row>
    <row r="24" spans="1:12" ht="13.5" thickBot="1">
      <c r="A24" s="92" t="s">
        <v>130</v>
      </c>
      <c r="B24" s="107">
        <v>-121747</v>
      </c>
      <c r="C24" s="107">
        <v>-127066</v>
      </c>
      <c r="D24" s="108">
        <v>-119115</v>
      </c>
      <c r="E24" s="92" t="s">
        <v>130</v>
      </c>
      <c r="F24" s="107">
        <v>-121747</v>
      </c>
      <c r="G24" s="125">
        <v>-127066</v>
      </c>
      <c r="H24" s="126">
        <v>-119115</v>
      </c>
      <c r="I24" s="2"/>
      <c r="J24" s="2"/>
      <c r="K24" s="2"/>
      <c r="L24" s="2"/>
    </row>
    <row r="25" spans="1:12" ht="13.5" thickBot="1">
      <c r="A25" s="93" t="s">
        <v>53</v>
      </c>
      <c r="B25" s="109">
        <f>SUM(B23:B24)</f>
        <v>299265</v>
      </c>
      <c r="C25" s="109">
        <f>SUM(C23:C24)</f>
        <v>460725</v>
      </c>
      <c r="D25" s="109">
        <f>SUM(D23:D24)</f>
        <v>472152</v>
      </c>
      <c r="E25" s="93" t="s">
        <v>53</v>
      </c>
      <c r="F25" s="109">
        <f>SUM(F23:F24)</f>
        <v>299265</v>
      </c>
      <c r="G25" s="127">
        <f>SUM(G23:G24)</f>
        <v>460725</v>
      </c>
      <c r="H25" s="128">
        <f>SUM(H23:H24)</f>
        <v>436072</v>
      </c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19"/>
      <c r="G26" s="2"/>
      <c r="H26" s="2"/>
      <c r="I26" s="2"/>
      <c r="J26" s="2"/>
      <c r="K26" s="2"/>
      <c r="L26" s="2"/>
    </row>
    <row r="27" spans="1:12">
      <c r="A27" s="2"/>
      <c r="B27" s="2"/>
      <c r="C27" s="2"/>
      <c r="D27" s="2"/>
      <c r="E27" s="2"/>
      <c r="F27" s="19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19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19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19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19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19"/>
      <c r="G32" s="2"/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/>
      <c r="F33" s="19"/>
      <c r="G33" s="2"/>
      <c r="H33" s="2"/>
      <c r="I33" s="2"/>
      <c r="J33" s="2"/>
      <c r="K33" s="2"/>
      <c r="L33" s="2"/>
    </row>
    <row r="34" spans="1:12">
      <c r="A34" s="2"/>
      <c r="B34" s="2"/>
      <c r="C34" s="2"/>
      <c r="D34" s="2"/>
      <c r="E34" s="2"/>
      <c r="F34" s="19"/>
      <c r="G34" s="2"/>
      <c r="H34" s="2"/>
      <c r="I34" s="2"/>
      <c r="J34" s="2"/>
      <c r="K34" s="2"/>
      <c r="L34" s="2"/>
    </row>
    <row r="35" spans="1:12">
      <c r="A35" s="2"/>
      <c r="B35" s="2"/>
      <c r="C35" s="2"/>
      <c r="D35" s="2"/>
      <c r="E35" s="2"/>
      <c r="F35" s="19"/>
      <c r="G35" s="2"/>
      <c r="H35" s="2"/>
      <c r="I35" s="2"/>
      <c r="J35" s="2"/>
      <c r="K35" s="2"/>
      <c r="L35" s="2"/>
    </row>
    <row r="36" spans="1:12">
      <c r="A36" s="2"/>
      <c r="B36" s="2"/>
      <c r="C36" s="2"/>
      <c r="D36" s="2"/>
      <c r="E36" s="2"/>
      <c r="F36" s="19"/>
      <c r="G36" s="2"/>
      <c r="H36" s="2"/>
      <c r="I36" s="2"/>
      <c r="J36" s="2"/>
      <c r="K36" s="2"/>
      <c r="L36" s="2"/>
    </row>
    <row r="37" spans="1:12">
      <c r="A37" s="2"/>
      <c r="B37" s="2"/>
      <c r="C37" s="2"/>
      <c r="D37" s="2"/>
      <c r="E37" s="2"/>
      <c r="F37" s="19"/>
      <c r="G37" s="2"/>
      <c r="H37" s="2"/>
      <c r="I37" s="2"/>
      <c r="J37" s="2"/>
      <c r="K37" s="2"/>
      <c r="L37" s="2"/>
    </row>
    <row r="38" spans="1:12">
      <c r="A38" s="2"/>
      <c r="B38" s="2"/>
      <c r="C38" s="2"/>
      <c r="D38" s="2"/>
      <c r="E38" s="2"/>
      <c r="F38" s="19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19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19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19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19"/>
      <c r="G42" s="2"/>
      <c r="H42" s="2"/>
      <c r="I42" s="2"/>
      <c r="J42" s="2"/>
      <c r="K42" s="2"/>
      <c r="L42" s="2"/>
    </row>
    <row r="43" spans="1:12">
      <c r="A43" s="2"/>
      <c r="B43" s="2"/>
      <c r="C43" s="2"/>
      <c r="D43" s="2"/>
      <c r="E43" s="2"/>
      <c r="F43" s="19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2"/>
      <c r="F44" s="19"/>
      <c r="G44" s="2"/>
      <c r="H44" s="2"/>
      <c r="I44" s="2"/>
      <c r="J44" s="2"/>
      <c r="K44" s="2"/>
      <c r="L44" s="2"/>
    </row>
    <row r="45" spans="1:12">
      <c r="A45" s="2"/>
      <c r="B45" s="2"/>
      <c r="C45" s="2"/>
      <c r="D45" s="2"/>
      <c r="E45" s="2"/>
      <c r="F45" s="19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2"/>
      <c r="F46" s="19"/>
      <c r="G46" s="2"/>
      <c r="H46" s="2"/>
      <c r="I46" s="2"/>
      <c r="J46" s="2"/>
      <c r="K46" s="2"/>
      <c r="L46" s="2"/>
    </row>
    <row r="47" spans="1:12">
      <c r="A47" s="2"/>
      <c r="B47" s="2"/>
      <c r="C47" s="2"/>
      <c r="D47" s="2"/>
      <c r="E47" s="2"/>
      <c r="F47" s="19"/>
      <c r="G47" s="2"/>
      <c r="H47" s="2"/>
      <c r="I47" s="2"/>
      <c r="J47" s="2"/>
      <c r="K47" s="2"/>
      <c r="L47" s="2"/>
    </row>
    <row r="48" spans="1:12">
      <c r="A48" s="2"/>
      <c r="B48" s="2"/>
      <c r="C48" s="2"/>
      <c r="D48" s="2"/>
      <c r="E48" s="2"/>
      <c r="F48" s="19"/>
      <c r="G48" s="2"/>
      <c r="H48" s="2"/>
      <c r="I48" s="2"/>
      <c r="J48" s="2"/>
      <c r="K48" s="2"/>
      <c r="L48" s="2"/>
    </row>
    <row r="49" spans="1:12">
      <c r="A49" s="2"/>
      <c r="B49" s="2"/>
      <c r="C49" s="2"/>
      <c r="D49" s="2"/>
      <c r="E49" s="2"/>
      <c r="F49" s="19"/>
      <c r="G49" s="2"/>
      <c r="H49" s="2"/>
      <c r="I49" s="2"/>
      <c r="J49" s="2"/>
      <c r="K49" s="2"/>
      <c r="L49" s="2"/>
    </row>
    <row r="50" spans="1:12">
      <c r="A50" s="2"/>
      <c r="B50" s="2"/>
      <c r="C50" s="2"/>
      <c r="D50" s="2"/>
      <c r="E50" s="2"/>
      <c r="F50" s="19"/>
      <c r="G50" s="2"/>
      <c r="H50" s="2"/>
      <c r="I50" s="2"/>
      <c r="J50" s="2"/>
      <c r="K50" s="2"/>
      <c r="L50" s="2"/>
    </row>
    <row r="51" spans="1:12">
      <c r="A51" s="2"/>
      <c r="B51" s="2"/>
      <c r="C51" s="2"/>
      <c r="D51" s="2"/>
      <c r="E51" s="2"/>
      <c r="F51" s="19"/>
      <c r="G51" s="2"/>
      <c r="H51" s="2"/>
      <c r="I51" s="2"/>
      <c r="J51" s="2"/>
      <c r="K51" s="2"/>
      <c r="L51" s="2"/>
    </row>
    <row r="52" spans="1:12">
      <c r="A52" s="2"/>
      <c r="B52" s="2"/>
      <c r="C52" s="2"/>
      <c r="D52" s="2"/>
      <c r="E52" s="2"/>
      <c r="F52" s="19"/>
      <c r="G52" s="2"/>
      <c r="H52" s="2"/>
      <c r="I52" s="2"/>
      <c r="J52" s="2"/>
      <c r="K52" s="2"/>
      <c r="L52" s="2"/>
    </row>
    <row r="53" spans="1:12">
      <c r="A53" s="2"/>
      <c r="B53" s="2"/>
      <c r="C53" s="2"/>
      <c r="D53" s="2"/>
      <c r="E53" s="2"/>
      <c r="F53" s="19"/>
      <c r="G53" s="2"/>
      <c r="H53" s="2"/>
      <c r="I53" s="2"/>
      <c r="J53" s="2"/>
      <c r="K53" s="2"/>
      <c r="L53" s="2"/>
    </row>
    <row r="54" spans="1:12">
      <c r="A54" s="2"/>
      <c r="B54" s="2"/>
      <c r="C54" s="2"/>
      <c r="D54" s="2"/>
      <c r="E54" s="2"/>
      <c r="F54" s="19"/>
      <c r="G54" s="2"/>
      <c r="H54" s="2"/>
      <c r="I54" s="2"/>
      <c r="J54" s="2"/>
      <c r="K54" s="2"/>
      <c r="L54" s="2"/>
    </row>
    <row r="55" spans="1:12">
      <c r="A55" s="2"/>
      <c r="B55" s="2"/>
      <c r="C55" s="2"/>
      <c r="D55" s="2"/>
      <c r="E55" s="2"/>
      <c r="F55" s="19"/>
      <c r="G55" s="2"/>
      <c r="H55" s="2"/>
      <c r="I55" s="2"/>
      <c r="J55" s="2"/>
      <c r="K55" s="2"/>
      <c r="L55" s="2"/>
    </row>
    <row r="56" spans="1:12">
      <c r="A56" s="2"/>
      <c r="B56" s="2"/>
      <c r="C56" s="2"/>
      <c r="D56" s="2"/>
      <c r="E56" s="2"/>
      <c r="F56" s="19"/>
      <c r="G56" s="2"/>
      <c r="H56" s="2"/>
      <c r="I56" s="2"/>
      <c r="J56" s="2"/>
      <c r="K56" s="2"/>
      <c r="L56" s="2"/>
    </row>
    <row r="57" spans="1:12">
      <c r="A57" s="2"/>
      <c r="B57" s="2"/>
      <c r="C57" s="2"/>
      <c r="D57" s="2"/>
      <c r="E57" s="2"/>
      <c r="F57" s="19"/>
      <c r="G57" s="2"/>
      <c r="H57" s="2"/>
      <c r="I57" s="2"/>
      <c r="J57" s="2"/>
      <c r="K57" s="2"/>
      <c r="L57" s="2"/>
    </row>
    <row r="58" spans="1:12">
      <c r="A58" s="2"/>
      <c r="B58" s="2"/>
      <c r="C58" s="2"/>
      <c r="D58" s="2"/>
      <c r="E58" s="2"/>
      <c r="F58" s="19"/>
      <c r="G58" s="2"/>
      <c r="H58" s="2"/>
      <c r="I58" s="2"/>
      <c r="J58" s="2"/>
      <c r="K58" s="2"/>
      <c r="L58" s="2"/>
    </row>
    <row r="59" spans="1:12">
      <c r="A59" s="2"/>
      <c r="B59" s="2"/>
      <c r="C59" s="2"/>
      <c r="D59" s="2"/>
      <c r="E59" s="2"/>
      <c r="F59" s="19"/>
      <c r="G59" s="2"/>
      <c r="H59" s="2"/>
      <c r="I59" s="2"/>
      <c r="J59" s="2"/>
      <c r="K59" s="2"/>
      <c r="L59" s="2"/>
    </row>
    <row r="60" spans="1:12">
      <c r="A60" s="2"/>
      <c r="B60" s="2"/>
      <c r="C60" s="2"/>
      <c r="D60" s="2"/>
      <c r="E60" s="2"/>
      <c r="F60" s="19"/>
      <c r="G60" s="2"/>
      <c r="H60" s="2"/>
      <c r="I60" s="2"/>
      <c r="J60" s="2"/>
      <c r="K60" s="2"/>
      <c r="L60" s="2"/>
    </row>
    <row r="61" spans="1:12">
      <c r="A61" s="2"/>
      <c r="B61" s="2"/>
      <c r="C61" s="2"/>
      <c r="D61" s="2"/>
      <c r="E61" s="2"/>
      <c r="F61" s="19"/>
      <c r="G61" s="2"/>
      <c r="H61" s="2"/>
      <c r="I61" s="2"/>
      <c r="J61" s="2"/>
      <c r="K61" s="2"/>
      <c r="L61" s="2"/>
    </row>
    <row r="62" spans="1:12">
      <c r="A62" s="2"/>
      <c r="B62" s="2"/>
      <c r="C62" s="2"/>
      <c r="D62" s="2"/>
      <c r="E62" s="2"/>
      <c r="F62" s="19"/>
      <c r="G62" s="2"/>
      <c r="H62" s="2"/>
      <c r="I62" s="2"/>
      <c r="J62" s="2"/>
      <c r="K62" s="2"/>
      <c r="L62" s="2"/>
    </row>
  </sheetData>
  <mergeCells count="6">
    <mergeCell ref="A7:D7"/>
    <mergeCell ref="E7:H7"/>
    <mergeCell ref="A1:H1"/>
    <mergeCell ref="A3:H3"/>
    <mergeCell ref="A4:H4"/>
    <mergeCell ref="A5:H5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A17" sqref="A17:E17"/>
    </sheetView>
  </sheetViews>
  <sheetFormatPr defaultRowHeight="12.75"/>
  <cols>
    <col min="1" max="1" width="16.140625" customWidth="1"/>
    <col min="2" max="2" width="39.7109375" customWidth="1"/>
  </cols>
  <sheetData>
    <row r="1" spans="1:5" ht="15.75">
      <c r="A1" s="389" t="s">
        <v>318</v>
      </c>
      <c r="B1" s="389"/>
      <c r="C1" s="389"/>
      <c r="D1" s="389"/>
      <c r="E1" s="389"/>
    </row>
    <row r="3" spans="1:5" ht="15">
      <c r="A3" s="418" t="s">
        <v>295</v>
      </c>
      <c r="B3" s="418"/>
      <c r="C3" s="418"/>
      <c r="D3" s="418"/>
      <c r="E3" s="418"/>
    </row>
    <row r="4" spans="1:5" ht="15">
      <c r="A4" s="418">
        <v>2015</v>
      </c>
      <c r="B4" s="418"/>
      <c r="C4" s="418"/>
      <c r="D4" s="418"/>
      <c r="E4" s="418"/>
    </row>
    <row r="5" spans="1:5" ht="13.5" thickBot="1"/>
    <row r="6" spans="1:5" ht="13.5" thickBot="1">
      <c r="B6" s="23" t="s">
        <v>20</v>
      </c>
      <c r="C6" s="24" t="s">
        <v>18</v>
      </c>
    </row>
    <row r="7" spans="1:5">
      <c r="B7" s="25" t="s">
        <v>21</v>
      </c>
      <c r="C7" s="26">
        <v>0</v>
      </c>
    </row>
    <row r="8" spans="1:5">
      <c r="B8" s="22" t="s">
        <v>22</v>
      </c>
      <c r="C8" s="377">
        <v>560</v>
      </c>
    </row>
    <row r="9" spans="1:5">
      <c r="B9" s="22" t="s">
        <v>23</v>
      </c>
      <c r="C9" s="27">
        <v>0</v>
      </c>
    </row>
    <row r="10" spans="1:5" ht="13.5" thickBot="1">
      <c r="B10" s="28" t="s">
        <v>24</v>
      </c>
      <c r="C10" s="29">
        <v>0</v>
      </c>
    </row>
    <row r="11" spans="1:5" ht="13.5" thickBot="1">
      <c r="B11" s="30" t="s">
        <v>0</v>
      </c>
      <c r="C11" s="31">
        <f>SUM(C8:C10)</f>
        <v>560</v>
      </c>
    </row>
    <row r="17" spans="1:5" ht="15.75">
      <c r="A17" s="389" t="s">
        <v>319</v>
      </c>
      <c r="B17" s="389"/>
      <c r="C17" s="389"/>
      <c r="D17" s="389"/>
      <c r="E17" s="389"/>
    </row>
    <row r="19" spans="1:5" ht="15">
      <c r="A19" s="417" t="s">
        <v>296</v>
      </c>
      <c r="B19" s="417"/>
      <c r="C19" s="417"/>
      <c r="D19" s="417"/>
      <c r="E19" s="417"/>
    </row>
    <row r="20" spans="1:5" ht="15">
      <c r="A20" s="417">
        <v>2015</v>
      </c>
      <c r="B20" s="417"/>
      <c r="C20" s="417"/>
      <c r="D20" s="417"/>
      <c r="E20" s="417"/>
    </row>
    <row r="21" spans="1:5">
      <c r="D21" s="5" t="s">
        <v>25</v>
      </c>
    </row>
    <row r="22" spans="1:5" ht="13.5" thickBot="1"/>
    <row r="23" spans="1:5" ht="13.5" thickBot="1">
      <c r="B23" s="32" t="s">
        <v>26</v>
      </c>
      <c r="C23" s="32" t="s">
        <v>27</v>
      </c>
      <c r="D23" s="33" t="s">
        <v>28</v>
      </c>
    </row>
    <row r="24" spans="1:5">
      <c r="B24" s="34"/>
      <c r="C24" s="34"/>
      <c r="D24" s="35"/>
    </row>
    <row r="25" spans="1:5">
      <c r="B25" s="36" t="s">
        <v>29</v>
      </c>
      <c r="C25" s="37">
        <v>0</v>
      </c>
      <c r="D25" s="38"/>
    </row>
    <row r="26" spans="1:5" ht="13.5" thickBot="1">
      <c r="B26" s="39"/>
      <c r="C26" s="40"/>
      <c r="D26" s="41"/>
    </row>
    <row r="27" spans="1:5" ht="13.5" thickBot="1">
      <c r="B27" s="42" t="s">
        <v>0</v>
      </c>
      <c r="C27" s="43">
        <f>SUM(C25:C26)</f>
        <v>0</v>
      </c>
      <c r="D27" s="44"/>
    </row>
    <row r="28" spans="1:5">
      <c r="C28" s="12"/>
    </row>
  </sheetData>
  <mergeCells count="6">
    <mergeCell ref="A19:E19"/>
    <mergeCell ref="A20:E20"/>
    <mergeCell ref="A1:E1"/>
    <mergeCell ref="A17:E17"/>
    <mergeCell ref="A3:E3"/>
    <mergeCell ref="A4:E4"/>
  </mergeCells>
  <phoneticPr fontId="1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62"/>
  <sheetViews>
    <sheetView tabSelected="1" topLeftCell="A43" workbookViewId="0">
      <selection activeCell="A51" sqref="A51:J51"/>
    </sheetView>
  </sheetViews>
  <sheetFormatPr defaultRowHeight="12.75"/>
  <cols>
    <col min="1" max="1" width="31.85546875" customWidth="1"/>
    <col min="2" max="2" width="11.140625" customWidth="1"/>
    <col min="3" max="3" width="10.85546875" customWidth="1"/>
    <col min="4" max="4" width="11.140625" customWidth="1"/>
    <col min="5" max="5" width="7.5703125" customWidth="1"/>
    <col min="6" max="6" width="27.5703125" customWidth="1"/>
    <col min="7" max="7" width="11.85546875" customWidth="1"/>
    <col min="8" max="8" width="10.7109375" customWidth="1"/>
    <col min="9" max="9" width="11.28515625" customWidth="1"/>
  </cols>
  <sheetData>
    <row r="1" spans="1:10" ht="15.75">
      <c r="A1" s="389" t="s">
        <v>320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0">
      <c r="A2" s="421" t="s">
        <v>31</v>
      </c>
      <c r="B2" s="421"/>
      <c r="C2" s="421"/>
      <c r="D2" s="421"/>
      <c r="E2" s="421"/>
      <c r="F2" s="421"/>
      <c r="G2" s="421"/>
      <c r="H2" s="421"/>
      <c r="I2" s="421"/>
      <c r="J2" s="421"/>
    </row>
    <row r="3" spans="1:10">
      <c r="A3" s="421" t="s">
        <v>306</v>
      </c>
      <c r="B3" s="421"/>
      <c r="C3" s="421"/>
      <c r="D3" s="421"/>
      <c r="E3" s="421"/>
      <c r="F3" s="421"/>
      <c r="G3" s="421"/>
      <c r="H3" s="421"/>
      <c r="I3" s="421"/>
      <c r="J3" s="421"/>
    </row>
    <row r="4" spans="1:10" ht="13.5" thickBot="1">
      <c r="A4" s="261"/>
      <c r="B4" s="261"/>
      <c r="C4" s="261"/>
      <c r="D4" s="261"/>
      <c r="E4" s="261"/>
      <c r="F4" s="261"/>
      <c r="G4" s="261"/>
      <c r="H4" s="261"/>
      <c r="I4" s="262"/>
      <c r="J4" s="260" t="s">
        <v>18</v>
      </c>
    </row>
    <row r="5" spans="1:10">
      <c r="A5" s="419" t="s">
        <v>45</v>
      </c>
      <c r="B5" s="420"/>
      <c r="C5" s="420"/>
      <c r="D5" s="420"/>
      <c r="E5" s="420"/>
      <c r="F5" s="420" t="s">
        <v>46</v>
      </c>
      <c r="G5" s="420"/>
      <c r="H5" s="420"/>
      <c r="I5" s="420"/>
      <c r="J5" s="430"/>
    </row>
    <row r="6" spans="1:10" ht="13.5" thickBot="1">
      <c r="A6" s="264"/>
      <c r="B6" s="265" t="s">
        <v>262</v>
      </c>
      <c r="C6" s="265" t="s">
        <v>263</v>
      </c>
      <c r="D6" s="265" t="s">
        <v>84</v>
      </c>
      <c r="E6" s="265" t="s">
        <v>16</v>
      </c>
      <c r="F6" s="266"/>
      <c r="G6" s="265" t="s">
        <v>262</v>
      </c>
      <c r="H6" s="265" t="s">
        <v>263</v>
      </c>
      <c r="I6" s="265" t="s">
        <v>84</v>
      </c>
      <c r="J6" s="267" t="s">
        <v>16</v>
      </c>
    </row>
    <row r="7" spans="1:10">
      <c r="A7" s="350" t="s">
        <v>264</v>
      </c>
      <c r="B7" s="268">
        <v>138925</v>
      </c>
      <c r="C7" s="268">
        <v>144330</v>
      </c>
      <c r="D7" s="268">
        <v>144329</v>
      </c>
      <c r="E7" s="269">
        <f>D7/C7*100</f>
        <v>99.999307143352041</v>
      </c>
      <c r="F7" s="270" t="s">
        <v>77</v>
      </c>
      <c r="G7" s="268">
        <v>22814</v>
      </c>
      <c r="H7" s="268">
        <v>42442</v>
      </c>
      <c r="I7" s="268">
        <v>40346</v>
      </c>
      <c r="J7" s="271">
        <f>I7/H7*100</f>
        <v>95.06149568823335</v>
      </c>
    </row>
    <row r="8" spans="1:10">
      <c r="A8" s="282" t="s">
        <v>265</v>
      </c>
      <c r="B8" s="272">
        <v>3500</v>
      </c>
      <c r="C8" s="272">
        <v>25695</v>
      </c>
      <c r="D8" s="272">
        <v>25788</v>
      </c>
      <c r="E8" s="273">
        <f t="shared" ref="E8:E20" si="0">D8/C8*100</f>
        <v>100.36193812025687</v>
      </c>
      <c r="F8" s="274" t="s">
        <v>266</v>
      </c>
      <c r="G8" s="272">
        <v>6160</v>
      </c>
      <c r="H8" s="272">
        <v>8720</v>
      </c>
      <c r="I8" s="272">
        <v>8289</v>
      </c>
      <c r="J8" s="275">
        <f t="shared" ref="J8:J20" si="1">I8/H8*100</f>
        <v>95.057339449541288</v>
      </c>
    </row>
    <row r="9" spans="1:10">
      <c r="A9" s="282" t="s">
        <v>110</v>
      </c>
      <c r="B9" s="272">
        <v>57800</v>
      </c>
      <c r="C9" s="272">
        <v>59800</v>
      </c>
      <c r="D9" s="272">
        <v>65814</v>
      </c>
      <c r="E9" s="273">
        <f t="shared" si="0"/>
        <v>110.05685618729098</v>
      </c>
      <c r="F9" s="274" t="s">
        <v>79</v>
      </c>
      <c r="G9" s="272">
        <v>45906</v>
      </c>
      <c r="H9" s="272">
        <v>55872</v>
      </c>
      <c r="I9" s="272">
        <v>47952</v>
      </c>
      <c r="J9" s="275">
        <f t="shared" si="1"/>
        <v>85.824742268041234</v>
      </c>
    </row>
    <row r="10" spans="1:10">
      <c r="A10" s="282" t="s">
        <v>267</v>
      </c>
      <c r="B10" s="272">
        <v>8778</v>
      </c>
      <c r="C10" s="272">
        <v>18053</v>
      </c>
      <c r="D10" s="272">
        <v>16850</v>
      </c>
      <c r="E10" s="273">
        <f t="shared" si="0"/>
        <v>93.336287597629209</v>
      </c>
      <c r="F10" s="274" t="s">
        <v>268</v>
      </c>
      <c r="G10" s="272">
        <v>8330</v>
      </c>
      <c r="H10" s="272">
        <v>11611</v>
      </c>
      <c r="I10" s="272">
        <v>9687</v>
      </c>
      <c r="J10" s="275">
        <f t="shared" si="1"/>
        <v>83.429506502454558</v>
      </c>
    </row>
    <row r="11" spans="1:10">
      <c r="A11" s="282" t="s">
        <v>1</v>
      </c>
      <c r="B11" s="272"/>
      <c r="C11" s="272">
        <v>6800</v>
      </c>
      <c r="D11" s="272">
        <v>7422</v>
      </c>
      <c r="E11" s="273">
        <f t="shared" si="0"/>
        <v>109.14705882352942</v>
      </c>
      <c r="F11" s="274" t="s">
        <v>269</v>
      </c>
      <c r="G11" s="272">
        <v>9689</v>
      </c>
      <c r="H11" s="272">
        <v>12631</v>
      </c>
      <c r="I11" s="272">
        <v>12352</v>
      </c>
      <c r="J11" s="275">
        <f t="shared" si="1"/>
        <v>97.791148760984882</v>
      </c>
    </row>
    <row r="12" spans="1:10">
      <c r="A12" s="282" t="s">
        <v>270</v>
      </c>
      <c r="B12" s="272"/>
      <c r="C12" s="272">
        <v>108351</v>
      </c>
      <c r="D12" s="272">
        <v>108351</v>
      </c>
      <c r="E12" s="273">
        <f t="shared" si="0"/>
        <v>100</v>
      </c>
      <c r="F12" s="274" t="s">
        <v>271</v>
      </c>
      <c r="G12" s="272">
        <v>113876</v>
      </c>
      <c r="H12" s="272">
        <v>119195</v>
      </c>
      <c r="I12" s="272">
        <v>119115</v>
      </c>
      <c r="J12" s="275">
        <f t="shared" si="1"/>
        <v>99.932883090733668</v>
      </c>
    </row>
    <row r="13" spans="1:10">
      <c r="A13" s="282" t="s">
        <v>272</v>
      </c>
      <c r="B13" s="272"/>
      <c r="C13" s="272">
        <v>670</v>
      </c>
      <c r="D13" s="272">
        <v>655</v>
      </c>
      <c r="E13" s="273">
        <f t="shared" si="0"/>
        <v>97.761194029850756</v>
      </c>
      <c r="F13" s="274"/>
      <c r="G13" s="272"/>
      <c r="H13" s="272"/>
      <c r="I13" s="272"/>
      <c r="J13" s="275"/>
    </row>
    <row r="14" spans="1:10">
      <c r="A14" s="282" t="s">
        <v>129</v>
      </c>
      <c r="B14" s="272">
        <v>7871</v>
      </c>
      <c r="C14" s="272">
        <v>7871</v>
      </c>
      <c r="D14" s="272">
        <v>7871</v>
      </c>
      <c r="E14" s="273">
        <f t="shared" si="0"/>
        <v>100</v>
      </c>
      <c r="F14" s="274"/>
      <c r="G14" s="272"/>
      <c r="H14" s="272"/>
      <c r="I14" s="272"/>
      <c r="J14" s="275"/>
    </row>
    <row r="15" spans="1:10">
      <c r="A15" s="276" t="s">
        <v>50</v>
      </c>
      <c r="B15" s="277">
        <f>SUM(B7:B14)</f>
        <v>216874</v>
      </c>
      <c r="C15" s="277">
        <f>SUM(C7:C14)</f>
        <v>371570</v>
      </c>
      <c r="D15" s="277">
        <f>SUM(D7:D14)</f>
        <v>377080</v>
      </c>
      <c r="E15" s="278">
        <f t="shared" si="0"/>
        <v>101.48289689695078</v>
      </c>
      <c r="F15" s="279" t="s">
        <v>51</v>
      </c>
      <c r="G15" s="280">
        <f>SUM(G7:G12)</f>
        <v>206775</v>
      </c>
      <c r="H15" s="280">
        <f>SUM(H7:H12)</f>
        <v>250471</v>
      </c>
      <c r="I15" s="280">
        <f>SUM(I7:I12)</f>
        <v>237741</v>
      </c>
      <c r="J15" s="281">
        <f t="shared" si="1"/>
        <v>94.91757528815711</v>
      </c>
    </row>
    <row r="16" spans="1:10">
      <c r="A16" s="282" t="s">
        <v>273</v>
      </c>
      <c r="B16" s="272">
        <v>76640</v>
      </c>
      <c r="C16" s="272">
        <v>76680</v>
      </c>
      <c r="D16" s="272">
        <v>76680</v>
      </c>
      <c r="E16" s="273">
        <f t="shared" si="0"/>
        <v>100</v>
      </c>
      <c r="F16" s="274" t="s">
        <v>274</v>
      </c>
      <c r="G16" s="272">
        <v>72154</v>
      </c>
      <c r="H16" s="272">
        <v>185423</v>
      </c>
      <c r="I16" s="272">
        <v>185129</v>
      </c>
      <c r="J16" s="275">
        <f t="shared" si="1"/>
        <v>99.841443618105629</v>
      </c>
    </row>
    <row r="17" spans="1:10">
      <c r="A17" s="282" t="s">
        <v>61</v>
      </c>
      <c r="B17" s="272"/>
      <c r="C17" s="272">
        <v>5288</v>
      </c>
      <c r="D17" s="272">
        <v>5288</v>
      </c>
      <c r="E17" s="273">
        <f t="shared" si="0"/>
        <v>100</v>
      </c>
      <c r="F17" s="274" t="s">
        <v>275</v>
      </c>
      <c r="G17" s="272">
        <v>11935</v>
      </c>
      <c r="H17" s="272"/>
      <c r="I17" s="272"/>
      <c r="J17" s="275"/>
    </row>
    <row r="18" spans="1:10">
      <c r="A18" s="282"/>
      <c r="B18" s="272"/>
      <c r="C18" s="272"/>
      <c r="D18" s="272"/>
      <c r="E18" s="273"/>
      <c r="F18" s="274" t="s">
        <v>276</v>
      </c>
      <c r="G18" s="272">
        <v>2650</v>
      </c>
      <c r="H18" s="272">
        <v>7500</v>
      </c>
      <c r="I18" s="272"/>
      <c r="J18" s="275"/>
    </row>
    <row r="19" spans="1:10" ht="13.5" thickBot="1">
      <c r="A19" s="283"/>
      <c r="B19" s="284"/>
      <c r="C19" s="284"/>
      <c r="D19" s="284"/>
      <c r="E19" s="285"/>
      <c r="F19" s="286" t="s">
        <v>277</v>
      </c>
      <c r="G19" s="284"/>
      <c r="H19" s="284">
        <v>10144</v>
      </c>
      <c r="I19" s="284">
        <v>4855</v>
      </c>
      <c r="J19" s="287"/>
    </row>
    <row r="20" spans="1:10" ht="13.5" thickBot="1">
      <c r="A20" s="288" t="s">
        <v>52</v>
      </c>
      <c r="B20" s="289">
        <f>SUM(B15:B18)</f>
        <v>293514</v>
      </c>
      <c r="C20" s="289">
        <f>SUM(C15:C18)</f>
        <v>453538</v>
      </c>
      <c r="D20" s="289">
        <f>SUM(D15:D18)</f>
        <v>459048</v>
      </c>
      <c r="E20" s="290">
        <f t="shared" si="0"/>
        <v>101.21489268815402</v>
      </c>
      <c r="F20" s="291" t="s">
        <v>52</v>
      </c>
      <c r="G20" s="289">
        <f>SUM(G15:G19)</f>
        <v>293514</v>
      </c>
      <c r="H20" s="289">
        <f>SUM(H15:H19)</f>
        <v>453538</v>
      </c>
      <c r="I20" s="289">
        <f>SUM(I15:I19)</f>
        <v>427725</v>
      </c>
      <c r="J20" s="292">
        <f t="shared" si="1"/>
        <v>94.308525415731424</v>
      </c>
    </row>
    <row r="22" spans="1:10" ht="15.75">
      <c r="A22" s="389" t="s">
        <v>321</v>
      </c>
      <c r="B22" s="389"/>
      <c r="C22" s="389"/>
      <c r="D22" s="389"/>
      <c r="E22" s="389"/>
      <c r="F22" s="389"/>
      <c r="G22" s="389"/>
      <c r="H22" s="389"/>
      <c r="I22" s="389"/>
      <c r="J22" s="389"/>
    </row>
    <row r="23" spans="1:10">
      <c r="A23" s="421" t="s">
        <v>278</v>
      </c>
      <c r="B23" s="421"/>
      <c r="C23" s="421"/>
      <c r="D23" s="421"/>
      <c r="E23" s="421"/>
      <c r="F23" s="421"/>
      <c r="G23" s="421"/>
      <c r="H23" s="421"/>
      <c r="I23" s="421"/>
      <c r="J23" s="421"/>
    </row>
    <row r="24" spans="1:10">
      <c r="A24" s="421" t="s">
        <v>126</v>
      </c>
      <c r="B24" s="421"/>
      <c r="C24" s="421"/>
      <c r="D24" s="421"/>
      <c r="E24" s="421"/>
      <c r="F24" s="421"/>
      <c r="G24" s="421"/>
      <c r="H24" s="421"/>
      <c r="I24" s="421"/>
      <c r="J24" s="421"/>
    </row>
    <row r="25" spans="1:10" ht="13.5" thickBot="1">
      <c r="A25" s="261"/>
      <c r="B25" s="261"/>
      <c r="C25" s="261"/>
      <c r="D25" s="261"/>
      <c r="E25" s="261"/>
      <c r="F25" s="261"/>
      <c r="G25" s="261"/>
      <c r="H25" s="293"/>
      <c r="I25" s="293"/>
      <c r="J25" s="293" t="s">
        <v>18</v>
      </c>
    </row>
    <row r="26" spans="1:10">
      <c r="A26" s="425" t="s">
        <v>45</v>
      </c>
      <c r="B26" s="426"/>
      <c r="C26" s="426"/>
      <c r="D26" s="426"/>
      <c r="E26" s="427"/>
      <c r="F26" s="428" t="s">
        <v>46</v>
      </c>
      <c r="G26" s="426"/>
      <c r="H26" s="426"/>
      <c r="I26" s="426"/>
      <c r="J26" s="429"/>
    </row>
    <row r="27" spans="1:10" ht="13.5" thickBot="1">
      <c r="A27" s="294"/>
      <c r="B27" s="295" t="s">
        <v>262</v>
      </c>
      <c r="C27" s="295" t="s">
        <v>263</v>
      </c>
      <c r="D27" s="295" t="s">
        <v>84</v>
      </c>
      <c r="E27" s="295" t="s">
        <v>16</v>
      </c>
      <c r="F27" s="296"/>
      <c r="G27" s="295" t="s">
        <v>262</v>
      </c>
      <c r="H27" s="295" t="s">
        <v>263</v>
      </c>
      <c r="I27" s="295" t="s">
        <v>84</v>
      </c>
      <c r="J27" s="297" t="s">
        <v>16</v>
      </c>
    </row>
    <row r="28" spans="1:10">
      <c r="A28" s="298"/>
      <c r="B28" s="299"/>
      <c r="C28" s="299"/>
      <c r="D28" s="299"/>
      <c r="E28" s="300"/>
      <c r="F28" s="301" t="s">
        <v>77</v>
      </c>
      <c r="G28" s="270">
        <v>42022</v>
      </c>
      <c r="H28" s="270">
        <v>44048</v>
      </c>
      <c r="I28" s="302">
        <v>41734</v>
      </c>
      <c r="J28" s="303">
        <f>I28/H28*100</f>
        <v>94.746640029059208</v>
      </c>
    </row>
    <row r="29" spans="1:10">
      <c r="A29" s="304" t="s">
        <v>279</v>
      </c>
      <c r="B29" s="305"/>
      <c r="C29" s="305"/>
      <c r="D29" s="342">
        <v>1</v>
      </c>
      <c r="E29" s="355"/>
      <c r="F29" s="274" t="s">
        <v>266</v>
      </c>
      <c r="G29" s="274">
        <v>11611</v>
      </c>
      <c r="H29" s="274">
        <v>11238</v>
      </c>
      <c r="I29" s="356">
        <v>11176</v>
      </c>
      <c r="J29" s="357">
        <f t="shared" ref="J29:J35" si="2">I29/H29*100</f>
        <v>99.448300409325512</v>
      </c>
    </row>
    <row r="30" spans="1:10">
      <c r="A30" s="304" t="s">
        <v>280</v>
      </c>
      <c r="B30" s="305">
        <v>300</v>
      </c>
      <c r="C30" s="305">
        <v>1342</v>
      </c>
      <c r="D30" s="342">
        <v>1193</v>
      </c>
      <c r="E30" s="355">
        <f t="shared" ref="E30:E35" si="3">D30/C30*100</f>
        <v>88.897168405365122</v>
      </c>
      <c r="F30" s="274" t="s">
        <v>79</v>
      </c>
      <c r="G30" s="274">
        <v>4095</v>
      </c>
      <c r="H30" s="274">
        <v>4891</v>
      </c>
      <c r="I30" s="356">
        <v>4808</v>
      </c>
      <c r="J30" s="357">
        <f t="shared" si="2"/>
        <v>98.30300552034349</v>
      </c>
    </row>
    <row r="31" spans="1:10">
      <c r="A31" s="304" t="s">
        <v>281</v>
      </c>
      <c r="B31" s="305">
        <v>55726</v>
      </c>
      <c r="C31" s="305">
        <v>60772</v>
      </c>
      <c r="D31" s="342">
        <v>60748</v>
      </c>
      <c r="E31" s="355">
        <f t="shared" si="3"/>
        <v>99.960508128743498</v>
      </c>
      <c r="F31" s="274" t="s">
        <v>282</v>
      </c>
      <c r="G31" s="274">
        <v>400</v>
      </c>
      <c r="H31" s="274">
        <v>3145</v>
      </c>
      <c r="I31" s="356">
        <v>3144</v>
      </c>
      <c r="J31" s="357">
        <f t="shared" si="2"/>
        <v>99.968203497615264</v>
      </c>
    </row>
    <row r="32" spans="1:10">
      <c r="A32" s="309" t="s">
        <v>283</v>
      </c>
      <c r="B32" s="260"/>
      <c r="C32" s="310">
        <v>58</v>
      </c>
      <c r="D32" s="310">
        <v>58</v>
      </c>
      <c r="E32" s="355">
        <f t="shared" si="3"/>
        <v>100</v>
      </c>
      <c r="F32" s="274" t="s">
        <v>284</v>
      </c>
      <c r="G32" s="274">
        <v>300</v>
      </c>
      <c r="H32" s="274">
        <v>1302</v>
      </c>
      <c r="I32" s="356">
        <v>1231</v>
      </c>
      <c r="J32" s="357">
        <f t="shared" si="2"/>
        <v>94.54685099846391</v>
      </c>
    </row>
    <row r="33" spans="1:10">
      <c r="A33" s="311" t="s">
        <v>50</v>
      </c>
      <c r="B33" s="312">
        <f>SUM(B28:B31)</f>
        <v>56026</v>
      </c>
      <c r="C33" s="312">
        <f>SUM(C28:C32)</f>
        <v>62172</v>
      </c>
      <c r="D33" s="312">
        <f>SUM(D28:D32)</f>
        <v>62000</v>
      </c>
      <c r="E33" s="313">
        <f t="shared" si="3"/>
        <v>99.72334813099144</v>
      </c>
      <c r="F33" s="314" t="s">
        <v>51</v>
      </c>
      <c r="G33" s="312">
        <f>SUM(G28:G32)</f>
        <v>58428</v>
      </c>
      <c r="H33" s="312">
        <f>SUM(H28:H32)</f>
        <v>64624</v>
      </c>
      <c r="I33" s="312">
        <f>SUM(I28:I32)</f>
        <v>62093</v>
      </c>
      <c r="J33" s="315">
        <f t="shared" si="2"/>
        <v>96.083498390690764</v>
      </c>
    </row>
    <row r="34" spans="1:10" ht="13.5" thickBot="1">
      <c r="A34" s="316" t="s">
        <v>285</v>
      </c>
      <c r="B34" s="317">
        <v>2402</v>
      </c>
      <c r="C34" s="318">
        <v>2452</v>
      </c>
      <c r="D34" s="318">
        <v>2452</v>
      </c>
      <c r="E34" s="319">
        <f t="shared" si="3"/>
        <v>100</v>
      </c>
      <c r="F34" s="320"/>
      <c r="G34" s="320"/>
      <c r="H34" s="320"/>
      <c r="I34" s="321"/>
      <c r="J34" s="322"/>
    </row>
    <row r="35" spans="1:10" ht="13.5" thickBot="1">
      <c r="A35" s="323" t="s">
        <v>52</v>
      </c>
      <c r="B35" s="324">
        <f>SUM(B33:B34)</f>
        <v>58428</v>
      </c>
      <c r="C35" s="324">
        <f>SUM(C33:C34)</f>
        <v>64624</v>
      </c>
      <c r="D35" s="324">
        <f>SUM(D33:D34)</f>
        <v>64452</v>
      </c>
      <c r="E35" s="325">
        <f t="shared" si="3"/>
        <v>99.733845011141369</v>
      </c>
      <c r="F35" s="324" t="s">
        <v>52</v>
      </c>
      <c r="G35" s="324">
        <f>SUM(G33:G34)</f>
        <v>58428</v>
      </c>
      <c r="H35" s="324">
        <f>SUM(H33:H34)</f>
        <v>64624</v>
      </c>
      <c r="I35" s="324">
        <f>SUM(I33:I34)</f>
        <v>62093</v>
      </c>
      <c r="J35" s="326">
        <f t="shared" si="2"/>
        <v>96.083498390690764</v>
      </c>
    </row>
    <row r="36" spans="1:10">
      <c r="A36" s="351"/>
      <c r="B36" s="352"/>
      <c r="C36" s="352"/>
      <c r="D36" s="352"/>
      <c r="E36" s="353"/>
      <c r="F36" s="352"/>
      <c r="G36" s="352"/>
      <c r="H36" s="352"/>
      <c r="I36" s="352"/>
      <c r="J36" s="354"/>
    </row>
    <row r="37" spans="1:10" ht="15.75">
      <c r="A37" s="389" t="s">
        <v>322</v>
      </c>
      <c r="B37" s="389"/>
      <c r="C37" s="389"/>
      <c r="D37" s="389"/>
      <c r="E37" s="389"/>
      <c r="F37" s="389"/>
      <c r="G37" s="389"/>
      <c r="H37" s="389"/>
      <c r="I37" s="389"/>
      <c r="J37" s="389"/>
    </row>
    <row r="38" spans="1:10">
      <c r="A38" s="421" t="s">
        <v>286</v>
      </c>
      <c r="B38" s="421"/>
      <c r="C38" s="421"/>
      <c r="D38" s="421"/>
      <c r="E38" s="421"/>
      <c r="F38" s="421"/>
      <c r="G38" s="421"/>
      <c r="H38" s="421"/>
      <c r="I38" s="421"/>
      <c r="J38" s="421"/>
    </row>
    <row r="39" spans="1:10">
      <c r="A39" s="421" t="s">
        <v>126</v>
      </c>
      <c r="B39" s="421"/>
      <c r="C39" s="421"/>
      <c r="D39" s="421"/>
      <c r="E39" s="421"/>
      <c r="F39" s="421"/>
      <c r="G39" s="421"/>
      <c r="H39" s="421"/>
      <c r="I39" s="421"/>
      <c r="J39" s="421"/>
    </row>
    <row r="40" spans="1:10" ht="13.5" thickBot="1">
      <c r="A40" s="327"/>
      <c r="B40" s="327"/>
      <c r="C40" s="327"/>
      <c r="D40" s="327"/>
      <c r="E40" s="327"/>
      <c r="F40" s="327"/>
      <c r="G40" s="327"/>
      <c r="H40" s="260"/>
      <c r="I40" s="260"/>
      <c r="J40" s="328" t="s">
        <v>18</v>
      </c>
    </row>
    <row r="41" spans="1:10">
      <c r="A41" s="422" t="s">
        <v>45</v>
      </c>
      <c r="B41" s="423"/>
      <c r="C41" s="423"/>
      <c r="D41" s="423"/>
      <c r="E41" s="423"/>
      <c r="F41" s="423" t="s">
        <v>46</v>
      </c>
      <c r="G41" s="423"/>
      <c r="H41" s="423"/>
      <c r="I41" s="423"/>
      <c r="J41" s="424"/>
    </row>
    <row r="42" spans="1:10" ht="13.5" thickBot="1">
      <c r="A42" s="329"/>
      <c r="B42" s="295" t="s">
        <v>262</v>
      </c>
      <c r="C42" s="295" t="s">
        <v>263</v>
      </c>
      <c r="D42" s="295" t="s">
        <v>84</v>
      </c>
      <c r="E42" s="295" t="s">
        <v>16</v>
      </c>
      <c r="F42" s="330"/>
      <c r="G42" s="295" t="s">
        <v>262</v>
      </c>
      <c r="H42" s="295" t="s">
        <v>263</v>
      </c>
      <c r="I42" s="295" t="s">
        <v>84</v>
      </c>
      <c r="J42" s="297" t="s">
        <v>16</v>
      </c>
    </row>
    <row r="43" spans="1:10">
      <c r="A43" s="298" t="s">
        <v>287</v>
      </c>
      <c r="B43" s="358">
        <v>450</v>
      </c>
      <c r="C43" s="270">
        <v>450</v>
      </c>
      <c r="D43" s="270">
        <v>601</v>
      </c>
      <c r="E43" s="301">
        <f>D43/C43*100</f>
        <v>133.55555555555557</v>
      </c>
      <c r="F43" s="302" t="s">
        <v>77</v>
      </c>
      <c r="G43" s="301">
        <v>4788</v>
      </c>
      <c r="H43" s="301">
        <v>4757</v>
      </c>
      <c r="I43" s="302">
        <v>4650</v>
      </c>
      <c r="J43" s="303">
        <f>I43/H43*100</f>
        <v>97.750683203699808</v>
      </c>
    </row>
    <row r="44" spans="1:10">
      <c r="A44" s="304" t="s">
        <v>288</v>
      </c>
      <c r="B44" s="274">
        <v>8727</v>
      </c>
      <c r="C44" s="274">
        <v>9092</v>
      </c>
      <c r="D44" s="274">
        <v>8910</v>
      </c>
      <c r="E44" s="307">
        <f t="shared" ref="E44:E49" si="4">D44/C44*100</f>
        <v>97.998240211174661</v>
      </c>
      <c r="F44" s="308" t="s">
        <v>266</v>
      </c>
      <c r="G44" s="307">
        <v>1293</v>
      </c>
      <c r="H44" s="307">
        <v>1302</v>
      </c>
      <c r="I44" s="308">
        <v>1243</v>
      </c>
      <c r="J44" s="331">
        <f t="shared" ref="J44:J49" si="5">I44/H44*100</f>
        <v>95.468509984639013</v>
      </c>
    </row>
    <row r="45" spans="1:10">
      <c r="A45" s="304"/>
      <c r="B45" s="356"/>
      <c r="C45" s="356"/>
      <c r="D45" s="356"/>
      <c r="E45" s="307"/>
      <c r="F45" s="308" t="s">
        <v>79</v>
      </c>
      <c r="G45" s="307">
        <v>3570</v>
      </c>
      <c r="H45" s="307">
        <v>3893</v>
      </c>
      <c r="I45" s="308">
        <v>3740</v>
      </c>
      <c r="J45" s="331">
        <f t="shared" si="5"/>
        <v>96.069868995633186</v>
      </c>
    </row>
    <row r="46" spans="1:10">
      <c r="A46" s="311" t="s">
        <v>50</v>
      </c>
      <c r="B46" s="279">
        <f>SUM(B43:B45)</f>
        <v>9177</v>
      </c>
      <c r="C46" s="279">
        <f>SUM(C43:C45)</f>
        <v>9542</v>
      </c>
      <c r="D46" s="279">
        <f>SUM(D43:D45)</f>
        <v>9511</v>
      </c>
      <c r="E46" s="314">
        <f t="shared" si="4"/>
        <v>99.675120519807166</v>
      </c>
      <c r="F46" s="332" t="s">
        <v>51</v>
      </c>
      <c r="G46" s="314">
        <f>SUM(G43:G45)</f>
        <v>9651</v>
      </c>
      <c r="H46" s="314">
        <f>SUM(H43:H45)</f>
        <v>9952</v>
      </c>
      <c r="I46" s="314">
        <f>SUM(I43:I45)</f>
        <v>9633</v>
      </c>
      <c r="J46" s="331">
        <f t="shared" si="5"/>
        <v>96.794614147909968</v>
      </c>
    </row>
    <row r="47" spans="1:10">
      <c r="A47" s="304" t="s">
        <v>289</v>
      </c>
      <c r="B47" s="274">
        <v>474</v>
      </c>
      <c r="C47" s="356">
        <v>410</v>
      </c>
      <c r="D47" s="356">
        <v>410</v>
      </c>
      <c r="E47" s="307">
        <f t="shared" si="4"/>
        <v>100</v>
      </c>
      <c r="F47" s="308" t="s">
        <v>290</v>
      </c>
      <c r="G47" s="307">
        <v>7871</v>
      </c>
      <c r="H47" s="308">
        <v>7871</v>
      </c>
      <c r="I47" s="308">
        <v>7871</v>
      </c>
      <c r="J47" s="331">
        <f t="shared" si="5"/>
        <v>100</v>
      </c>
    </row>
    <row r="48" spans="1:10" ht="13.5" thickBot="1">
      <c r="A48" s="316" t="s">
        <v>291</v>
      </c>
      <c r="B48" s="359">
        <v>7871</v>
      </c>
      <c r="C48" s="359">
        <v>7871</v>
      </c>
      <c r="D48" s="359">
        <v>7871</v>
      </c>
      <c r="E48" s="320">
        <f t="shared" si="4"/>
        <v>100</v>
      </c>
      <c r="F48" s="308"/>
      <c r="G48" s="307"/>
      <c r="H48" s="321"/>
      <c r="I48" s="321"/>
      <c r="J48" s="333"/>
    </row>
    <row r="49" spans="1:10" ht="13.5" thickBot="1">
      <c r="A49" s="323" t="s">
        <v>52</v>
      </c>
      <c r="B49" s="324">
        <f>SUM(B46:B48)</f>
        <v>17522</v>
      </c>
      <c r="C49" s="324">
        <f>SUM(C46:C48)</f>
        <v>17823</v>
      </c>
      <c r="D49" s="324">
        <f>SUM(D46:D48)</f>
        <v>17792</v>
      </c>
      <c r="E49" s="324">
        <f t="shared" si="4"/>
        <v>99.826067440947085</v>
      </c>
      <c r="F49" s="334" t="s">
        <v>52</v>
      </c>
      <c r="G49" s="324">
        <f>SUM(G46:G48)</f>
        <v>17522</v>
      </c>
      <c r="H49" s="324">
        <f>SUM(H46:H48)</f>
        <v>17823</v>
      </c>
      <c r="I49" s="324">
        <f>SUM(I46:I48)</f>
        <v>17504</v>
      </c>
      <c r="J49" s="326">
        <f t="shared" si="5"/>
        <v>98.210177860068455</v>
      </c>
    </row>
    <row r="50" spans="1:10">
      <c r="A50" s="351"/>
      <c r="B50" s="352"/>
      <c r="C50" s="352"/>
      <c r="D50" s="352"/>
      <c r="E50" s="352"/>
      <c r="F50" s="351"/>
      <c r="G50" s="352"/>
      <c r="H50" s="352"/>
      <c r="I50" s="352"/>
      <c r="J50" s="354"/>
    </row>
    <row r="51" spans="1:10" ht="15.75">
      <c r="A51" s="389" t="s">
        <v>323</v>
      </c>
      <c r="B51" s="389"/>
      <c r="C51" s="389"/>
      <c r="D51" s="389"/>
      <c r="E51" s="389"/>
      <c r="F51" s="389"/>
      <c r="G51" s="389"/>
      <c r="H51" s="389"/>
      <c r="I51" s="389"/>
      <c r="J51" s="389"/>
    </row>
    <row r="52" spans="1:10">
      <c r="A52" s="421" t="s">
        <v>292</v>
      </c>
      <c r="B52" s="421"/>
      <c r="C52" s="421"/>
      <c r="D52" s="421"/>
      <c r="E52" s="421"/>
      <c r="F52" s="421"/>
      <c r="G52" s="421"/>
      <c r="H52" s="421"/>
      <c r="I52" s="421"/>
      <c r="J52" s="421"/>
    </row>
    <row r="53" spans="1:10">
      <c r="A53" s="421" t="s">
        <v>126</v>
      </c>
      <c r="B53" s="421"/>
      <c r="C53" s="421"/>
      <c r="D53" s="421"/>
      <c r="E53" s="421"/>
      <c r="F53" s="421"/>
      <c r="G53" s="421"/>
      <c r="H53" s="421"/>
      <c r="I53" s="421"/>
      <c r="J53" s="421"/>
    </row>
    <row r="54" spans="1:10" ht="13.5" thickBot="1">
      <c r="A54" s="261"/>
      <c r="B54" s="261"/>
      <c r="C54" s="261"/>
      <c r="D54" s="261"/>
      <c r="E54" s="261"/>
      <c r="F54" s="261"/>
      <c r="G54" s="261"/>
      <c r="H54" s="260"/>
      <c r="I54" s="260"/>
      <c r="J54" s="328" t="s">
        <v>18</v>
      </c>
    </row>
    <row r="55" spans="1:10">
      <c r="A55" s="419" t="s">
        <v>45</v>
      </c>
      <c r="B55" s="420"/>
      <c r="C55" s="420"/>
      <c r="D55" s="263"/>
      <c r="E55" s="263"/>
      <c r="F55" s="420" t="s">
        <v>46</v>
      </c>
      <c r="G55" s="420"/>
      <c r="H55" s="420"/>
      <c r="I55" s="335"/>
      <c r="J55" s="336"/>
    </row>
    <row r="56" spans="1:10" ht="13.5" thickBot="1">
      <c r="A56" s="329"/>
      <c r="B56" s="337" t="s">
        <v>262</v>
      </c>
      <c r="C56" s="337" t="s">
        <v>263</v>
      </c>
      <c r="D56" s="337" t="s">
        <v>84</v>
      </c>
      <c r="E56" s="337" t="s">
        <v>16</v>
      </c>
      <c r="F56" s="330"/>
      <c r="G56" s="337" t="s">
        <v>262</v>
      </c>
      <c r="H56" s="337" t="s">
        <v>263</v>
      </c>
      <c r="I56" s="337" t="s">
        <v>84</v>
      </c>
      <c r="J56" s="338" t="s">
        <v>16</v>
      </c>
    </row>
    <row r="57" spans="1:10">
      <c r="A57" s="298" t="s">
        <v>279</v>
      </c>
      <c r="B57" s="299"/>
      <c r="C57" s="299"/>
      <c r="D57" s="299">
        <v>9</v>
      </c>
      <c r="E57" s="300"/>
      <c r="F57" s="301" t="s">
        <v>77</v>
      </c>
      <c r="G57" s="270">
        <v>34247</v>
      </c>
      <c r="H57" s="339">
        <v>34489</v>
      </c>
      <c r="I57" s="339">
        <v>32865</v>
      </c>
      <c r="J57" s="340">
        <f t="shared" ref="J57:J62" si="6">I57/H57*100</f>
        <v>95.291252283336718</v>
      </c>
    </row>
    <row r="58" spans="1:10">
      <c r="A58" s="304" t="s">
        <v>271</v>
      </c>
      <c r="B58" s="305">
        <v>49423</v>
      </c>
      <c r="C58" s="305">
        <v>49331</v>
      </c>
      <c r="D58" s="305">
        <v>47491</v>
      </c>
      <c r="E58" s="306">
        <f>D58/C58*100</f>
        <v>96.270093855790478</v>
      </c>
      <c r="F58" s="307" t="s">
        <v>266</v>
      </c>
      <c r="G58" s="274">
        <v>9247</v>
      </c>
      <c r="H58" s="341">
        <v>9170</v>
      </c>
      <c r="I58" s="341">
        <v>8802</v>
      </c>
      <c r="J58" s="340">
        <f t="shared" si="6"/>
        <v>95.986913849509264</v>
      </c>
    </row>
    <row r="59" spans="1:10">
      <c r="A59" s="304" t="s">
        <v>293</v>
      </c>
      <c r="B59" s="305"/>
      <c r="C59" s="342">
        <v>350</v>
      </c>
      <c r="D59" s="342">
        <v>350</v>
      </c>
      <c r="E59" s="306"/>
      <c r="F59" s="307" t="s">
        <v>79</v>
      </c>
      <c r="G59" s="274">
        <v>8054</v>
      </c>
      <c r="H59" s="343">
        <v>7853</v>
      </c>
      <c r="I59" s="341">
        <v>5904</v>
      </c>
      <c r="J59" s="340">
        <f t="shared" si="6"/>
        <v>75.181459314911507</v>
      </c>
    </row>
    <row r="60" spans="1:10">
      <c r="A60" s="311" t="s">
        <v>50</v>
      </c>
      <c r="B60" s="312">
        <f>SUM(B57:B59)</f>
        <v>49423</v>
      </c>
      <c r="C60" s="344">
        <f>SUM(C57:C59)</f>
        <v>49681</v>
      </c>
      <c r="D60" s="344">
        <f>SUM(D57:D59)</f>
        <v>47850</v>
      </c>
      <c r="E60" s="313">
        <f>D60/C60*100</f>
        <v>96.314486423381169</v>
      </c>
      <c r="F60" s="314" t="s">
        <v>51</v>
      </c>
      <c r="G60" s="312">
        <f>SUM(G57:G59)</f>
        <v>51548</v>
      </c>
      <c r="H60" s="345">
        <f>SUM(H57:H59)</f>
        <v>51512</v>
      </c>
      <c r="I60" s="345">
        <f>SUM(I57:I59)</f>
        <v>47571</v>
      </c>
      <c r="J60" s="346">
        <f t="shared" si="6"/>
        <v>92.349355489982926</v>
      </c>
    </row>
    <row r="61" spans="1:10" ht="13.5" thickBot="1">
      <c r="A61" s="316" t="s">
        <v>285</v>
      </c>
      <c r="B61" s="317">
        <v>2125</v>
      </c>
      <c r="C61" s="318">
        <v>2125</v>
      </c>
      <c r="D61" s="318">
        <v>2125</v>
      </c>
      <c r="E61" s="319">
        <f>D61/C61*100</f>
        <v>100</v>
      </c>
      <c r="F61" s="320" t="s">
        <v>274</v>
      </c>
      <c r="G61" s="320"/>
      <c r="H61" s="347">
        <v>294</v>
      </c>
      <c r="I61" s="321">
        <v>294</v>
      </c>
      <c r="J61" s="340">
        <f t="shared" si="6"/>
        <v>100</v>
      </c>
    </row>
    <row r="62" spans="1:10" ht="13.5" thickBot="1">
      <c r="A62" s="323" t="s">
        <v>52</v>
      </c>
      <c r="B62" s="324">
        <f>SUM(B60:B61)</f>
        <v>51548</v>
      </c>
      <c r="C62" s="348">
        <f>SUM(C60:C61)</f>
        <v>51806</v>
      </c>
      <c r="D62" s="348">
        <f>SUM(D60:D61)</f>
        <v>49975</v>
      </c>
      <c r="E62" s="325">
        <f>D62/C62*100</f>
        <v>96.465660348222215</v>
      </c>
      <c r="F62" s="324" t="s">
        <v>52</v>
      </c>
      <c r="G62" s="324">
        <f>SUM(G60:G61)</f>
        <v>51548</v>
      </c>
      <c r="H62" s="324">
        <f>SUM(H60:H61)</f>
        <v>51806</v>
      </c>
      <c r="I62" s="324">
        <f>SUM(I60:I61)</f>
        <v>47865</v>
      </c>
      <c r="J62" s="349">
        <f t="shared" si="6"/>
        <v>92.392773037872061</v>
      </c>
    </row>
  </sheetData>
  <mergeCells count="20">
    <mergeCell ref="A5:E5"/>
    <mergeCell ref="F5:J5"/>
    <mergeCell ref="A52:J52"/>
    <mergeCell ref="A51:J51"/>
    <mergeCell ref="A1:J1"/>
    <mergeCell ref="A22:J22"/>
    <mergeCell ref="A37:J37"/>
    <mergeCell ref="A55:C55"/>
    <mergeCell ref="F55:H55"/>
    <mergeCell ref="A53:J53"/>
    <mergeCell ref="A2:J2"/>
    <mergeCell ref="A3:J3"/>
    <mergeCell ref="A23:J23"/>
    <mergeCell ref="A24:J24"/>
    <mergeCell ref="A41:E41"/>
    <mergeCell ref="F41:J41"/>
    <mergeCell ref="A38:J38"/>
    <mergeCell ref="A39:J39"/>
    <mergeCell ref="A26:E26"/>
    <mergeCell ref="F26:J26"/>
  </mergeCells>
  <phoneticPr fontId="14" type="noConversion"/>
  <pageMargins left="0.19685039370078741" right="0.19685039370078741" top="0.98425196850393704" bottom="0.98425196850393704" header="0.51181102362204722" footer="0.51181102362204722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4"/>
  <sheetViews>
    <sheetView workbookViewId="0">
      <selection sqref="A1:E1"/>
    </sheetView>
  </sheetViews>
  <sheetFormatPr defaultRowHeight="12.75"/>
  <cols>
    <col min="1" max="1" width="55" customWidth="1"/>
    <col min="2" max="2" width="11.7109375" customWidth="1"/>
    <col min="3" max="3" width="10.28515625" customWidth="1"/>
    <col min="4" max="4" width="11.5703125" customWidth="1"/>
    <col min="5" max="5" width="7.42578125" customWidth="1"/>
  </cols>
  <sheetData>
    <row r="1" spans="1:11" ht="14.25" customHeight="1">
      <c r="A1" s="389" t="s">
        <v>310</v>
      </c>
      <c r="B1" s="389"/>
      <c r="C1" s="389"/>
      <c r="D1" s="389"/>
      <c r="E1" s="389"/>
      <c r="F1" s="45"/>
      <c r="G1" s="45"/>
      <c r="H1" s="45"/>
      <c r="I1" s="45"/>
      <c r="J1" s="45"/>
      <c r="K1" s="45"/>
    </row>
    <row r="2" spans="1:11" ht="16.5" customHeight="1">
      <c r="A2" s="388" t="s">
        <v>31</v>
      </c>
      <c r="B2" s="388"/>
      <c r="C2" s="388"/>
      <c r="D2" s="388"/>
      <c r="E2" s="388"/>
      <c r="F2" s="49"/>
      <c r="G2" s="49"/>
      <c r="H2" s="49"/>
      <c r="I2" s="45"/>
      <c r="J2" s="45"/>
      <c r="K2" s="45"/>
    </row>
    <row r="3" spans="1:11" ht="14.25" customHeight="1">
      <c r="A3" s="389" t="s">
        <v>131</v>
      </c>
      <c r="B3" s="389"/>
      <c r="C3" s="389"/>
      <c r="D3" s="389"/>
      <c r="E3" s="389"/>
      <c r="F3" s="45"/>
      <c r="G3" s="45"/>
      <c r="H3" s="45"/>
      <c r="I3" s="45"/>
      <c r="J3" s="45"/>
      <c r="K3" s="45"/>
    </row>
    <row r="4" spans="1:11" ht="14.25" customHeight="1" thickBot="1">
      <c r="A4" s="46"/>
      <c r="B4" s="46"/>
      <c r="C4" s="46"/>
      <c r="D4" s="46"/>
      <c r="E4" s="160" t="s">
        <v>123</v>
      </c>
      <c r="F4" s="45"/>
      <c r="G4" s="45"/>
      <c r="H4" s="45"/>
      <c r="I4" s="45"/>
      <c r="J4" s="45"/>
      <c r="K4" s="45"/>
    </row>
    <row r="5" spans="1:11" ht="24.75" thickBot="1">
      <c r="A5" s="174"/>
      <c r="B5" s="181" t="s">
        <v>82</v>
      </c>
      <c r="C5" s="181" t="s">
        <v>83</v>
      </c>
      <c r="D5" s="181" t="s">
        <v>84</v>
      </c>
      <c r="E5" s="182" t="s">
        <v>16</v>
      </c>
    </row>
    <row r="6" spans="1:11" ht="15">
      <c r="A6" s="171" t="s">
        <v>2</v>
      </c>
      <c r="B6" s="172"/>
      <c r="C6" s="172"/>
      <c r="D6" s="172"/>
      <c r="E6" s="173"/>
    </row>
    <row r="7" spans="1:11">
      <c r="A7" s="163" t="s">
        <v>35</v>
      </c>
      <c r="B7" s="158">
        <v>550000</v>
      </c>
      <c r="C7" s="158">
        <v>550000</v>
      </c>
      <c r="D7" s="158">
        <v>714724</v>
      </c>
      <c r="E7" s="164">
        <f t="shared" ref="E7:E32" si="0">D7/C7*100</f>
        <v>129.94981818181819</v>
      </c>
    </row>
    <row r="8" spans="1:11">
      <c r="A8" s="163" t="s">
        <v>132</v>
      </c>
      <c r="B8" s="158">
        <v>0</v>
      </c>
      <c r="C8" s="158">
        <v>150000</v>
      </c>
      <c r="D8" s="158">
        <v>354701</v>
      </c>
      <c r="E8" s="164">
        <f t="shared" si="0"/>
        <v>236.46733333333333</v>
      </c>
    </row>
    <row r="9" spans="1:11">
      <c r="A9" s="163" t="s">
        <v>108</v>
      </c>
      <c r="B9" s="158">
        <v>0</v>
      </c>
      <c r="C9" s="158">
        <v>150000</v>
      </c>
      <c r="D9" s="158">
        <v>453131</v>
      </c>
      <c r="E9" s="164">
        <f t="shared" si="0"/>
        <v>302.08733333333333</v>
      </c>
    </row>
    <row r="10" spans="1:11">
      <c r="A10" s="163" t="s">
        <v>133</v>
      </c>
      <c r="B10" s="158">
        <v>1020000</v>
      </c>
      <c r="C10" s="158">
        <v>8763800</v>
      </c>
      <c r="D10" s="158">
        <v>8763800</v>
      </c>
      <c r="E10" s="164">
        <f t="shared" si="0"/>
        <v>100</v>
      </c>
    </row>
    <row r="11" spans="1:11">
      <c r="A11" s="163" t="s">
        <v>107</v>
      </c>
      <c r="B11" s="158">
        <v>5007000</v>
      </c>
      <c r="C11" s="158">
        <v>5007000</v>
      </c>
      <c r="D11" s="158">
        <v>3621941</v>
      </c>
      <c r="E11" s="164">
        <f t="shared" si="0"/>
        <v>72.337547433592974</v>
      </c>
    </row>
    <row r="12" spans="1:11">
      <c r="A12" s="163" t="s">
        <v>134</v>
      </c>
      <c r="B12" s="158">
        <v>1351000</v>
      </c>
      <c r="C12" s="158">
        <v>1351000</v>
      </c>
      <c r="D12" s="158">
        <v>979163</v>
      </c>
      <c r="E12" s="164">
        <f t="shared" si="0"/>
        <v>72.476905995558852</v>
      </c>
    </row>
    <row r="13" spans="1:11">
      <c r="A13" s="163" t="s">
        <v>135</v>
      </c>
      <c r="B13" s="158">
        <v>500000</v>
      </c>
      <c r="C13" s="158">
        <v>1731000</v>
      </c>
      <c r="D13" s="158">
        <v>1756936</v>
      </c>
      <c r="E13" s="164">
        <f t="shared" si="0"/>
        <v>101.49832466782208</v>
      </c>
    </row>
    <row r="14" spans="1:11">
      <c r="A14" s="163" t="s">
        <v>109</v>
      </c>
      <c r="B14" s="158">
        <v>300000</v>
      </c>
      <c r="C14" s="158">
        <v>300000</v>
      </c>
      <c r="D14" s="158">
        <v>339746</v>
      </c>
      <c r="E14" s="164">
        <f t="shared" si="0"/>
        <v>113.24866666666667</v>
      </c>
    </row>
    <row r="15" spans="1:11">
      <c r="A15" s="163" t="s">
        <v>136</v>
      </c>
      <c r="B15" s="158">
        <v>500000</v>
      </c>
      <c r="C15" s="158">
        <v>500000</v>
      </c>
      <c r="D15" s="158">
        <v>254000</v>
      </c>
      <c r="E15" s="164">
        <f t="shared" si="0"/>
        <v>50.8</v>
      </c>
    </row>
    <row r="16" spans="1:11" ht="24">
      <c r="A16" s="163" t="s">
        <v>137</v>
      </c>
      <c r="B16" s="158">
        <v>0</v>
      </c>
      <c r="C16" s="158">
        <v>0</v>
      </c>
      <c r="D16" s="158">
        <v>222</v>
      </c>
      <c r="E16" s="164"/>
    </row>
    <row r="17" spans="1:5">
      <c r="A17" s="163" t="s">
        <v>138</v>
      </c>
      <c r="B17" s="158">
        <v>0</v>
      </c>
      <c r="C17" s="158">
        <v>0</v>
      </c>
      <c r="D17" s="158">
        <v>220000</v>
      </c>
      <c r="E17" s="164"/>
    </row>
    <row r="18" spans="1:5">
      <c r="A18" s="162" t="s">
        <v>32</v>
      </c>
      <c r="B18" s="159">
        <f>SUM(B7:B17)</f>
        <v>9228000</v>
      </c>
      <c r="C18" s="159">
        <f>SUM(C7:C17)</f>
        <v>18502800</v>
      </c>
      <c r="D18" s="159">
        <f>SUM(D7:D17)</f>
        <v>17458364</v>
      </c>
      <c r="E18" s="164">
        <f t="shared" si="0"/>
        <v>94.3552543398837</v>
      </c>
    </row>
    <row r="19" spans="1:5" ht="11.25" customHeight="1">
      <c r="A19" s="165"/>
      <c r="B19" s="50"/>
      <c r="C19" s="50"/>
      <c r="D19" s="50"/>
      <c r="E19" s="164"/>
    </row>
    <row r="20" spans="1:5" ht="15.75">
      <c r="A20" s="162" t="s">
        <v>110</v>
      </c>
      <c r="B20" s="161"/>
      <c r="C20" s="51"/>
      <c r="D20" s="51"/>
      <c r="E20" s="164"/>
    </row>
    <row r="21" spans="1:5">
      <c r="A21" s="163" t="s">
        <v>139</v>
      </c>
      <c r="B21" s="158">
        <v>4600000</v>
      </c>
      <c r="C21" s="158">
        <v>4600000</v>
      </c>
      <c r="D21" s="158">
        <v>4343019</v>
      </c>
      <c r="E21" s="164">
        <f t="shared" si="0"/>
        <v>94.413456521739121</v>
      </c>
    </row>
    <row r="22" spans="1:5">
      <c r="A22" s="163" t="s">
        <v>140</v>
      </c>
      <c r="B22" s="158">
        <v>46000000</v>
      </c>
      <c r="C22" s="158">
        <v>48000000</v>
      </c>
      <c r="D22" s="158">
        <v>55363950</v>
      </c>
      <c r="E22" s="164">
        <f t="shared" si="0"/>
        <v>115.34156250000001</v>
      </c>
    </row>
    <row r="23" spans="1:5">
      <c r="A23" s="163" t="s">
        <v>141</v>
      </c>
      <c r="B23" s="158">
        <v>6500000</v>
      </c>
      <c r="C23" s="158">
        <v>6500000</v>
      </c>
      <c r="D23" s="158">
        <v>5422492</v>
      </c>
      <c r="E23" s="164">
        <f t="shared" si="0"/>
        <v>83.422953846153845</v>
      </c>
    </row>
    <row r="24" spans="1:5">
      <c r="A24" s="163" t="s">
        <v>142</v>
      </c>
      <c r="B24" s="158">
        <v>0</v>
      </c>
      <c r="C24" s="158">
        <v>0</v>
      </c>
      <c r="D24" s="158">
        <v>249900</v>
      </c>
      <c r="E24" s="164"/>
    </row>
    <row r="25" spans="1:5">
      <c r="A25" s="163" t="s">
        <v>143</v>
      </c>
      <c r="B25" s="158">
        <v>100000</v>
      </c>
      <c r="C25" s="158">
        <v>100000</v>
      </c>
      <c r="D25" s="158">
        <v>38000</v>
      </c>
      <c r="E25" s="164">
        <f t="shared" si="0"/>
        <v>38</v>
      </c>
    </row>
    <row r="26" spans="1:5" ht="24">
      <c r="A26" s="163" t="s">
        <v>144</v>
      </c>
      <c r="B26" s="158">
        <v>200000</v>
      </c>
      <c r="C26" s="158">
        <v>50000</v>
      </c>
      <c r="D26" s="158">
        <v>94000</v>
      </c>
      <c r="E26" s="164">
        <f t="shared" si="0"/>
        <v>188</v>
      </c>
    </row>
    <row r="27" spans="1:5">
      <c r="A27" s="163" t="s">
        <v>145</v>
      </c>
      <c r="B27" s="158">
        <v>400000</v>
      </c>
      <c r="C27" s="158">
        <v>84000</v>
      </c>
      <c r="D27" s="158">
        <v>0</v>
      </c>
      <c r="E27" s="164">
        <f t="shared" si="0"/>
        <v>0</v>
      </c>
    </row>
    <row r="28" spans="1:5">
      <c r="A28" s="163" t="s">
        <v>146</v>
      </c>
      <c r="B28" s="158">
        <v>0</v>
      </c>
      <c r="C28" s="158">
        <v>466000</v>
      </c>
      <c r="D28" s="158">
        <v>302469</v>
      </c>
      <c r="E28" s="164"/>
    </row>
    <row r="29" spans="1:5">
      <c r="A29" s="162" t="s">
        <v>111</v>
      </c>
      <c r="B29" s="159">
        <f>SUM(B21:B28)</f>
        <v>57800000</v>
      </c>
      <c r="C29" s="159">
        <f>SUM(C21:C28)</f>
        <v>59800000</v>
      </c>
      <c r="D29" s="159">
        <f>SUM(D21:D28)</f>
        <v>65813830</v>
      </c>
      <c r="E29" s="166">
        <f t="shared" si="0"/>
        <v>110.05657190635452</v>
      </c>
    </row>
    <row r="30" spans="1:5" ht="15.75">
      <c r="A30" s="167"/>
      <c r="B30" s="131"/>
      <c r="C30" s="51"/>
      <c r="D30" s="51"/>
      <c r="E30" s="164"/>
    </row>
    <row r="31" spans="1:5" ht="15.75">
      <c r="A31" s="162"/>
      <c r="B31" s="161"/>
      <c r="C31" s="51"/>
      <c r="D31" s="51"/>
      <c r="E31" s="164"/>
    </row>
    <row r="32" spans="1:5">
      <c r="A32" s="162" t="s">
        <v>112</v>
      </c>
      <c r="B32" s="159">
        <v>138925000</v>
      </c>
      <c r="C32" s="159">
        <v>144329225</v>
      </c>
      <c r="D32" s="159">
        <v>144328775</v>
      </c>
      <c r="E32" s="166">
        <f t="shared" si="0"/>
        <v>99.999688212834243</v>
      </c>
    </row>
    <row r="33" spans="1:5">
      <c r="A33" s="162"/>
      <c r="B33" s="159"/>
      <c r="C33" s="159"/>
      <c r="D33" s="159"/>
      <c r="E33" s="166"/>
    </row>
    <row r="34" spans="1:5" ht="15">
      <c r="A34" s="162" t="s">
        <v>115</v>
      </c>
      <c r="B34" s="132"/>
      <c r="C34" s="132"/>
      <c r="D34" s="132"/>
      <c r="E34" s="164"/>
    </row>
    <row r="35" spans="1:5">
      <c r="A35" s="163" t="s">
        <v>148</v>
      </c>
      <c r="B35" s="158"/>
      <c r="C35" s="158">
        <v>33075</v>
      </c>
      <c r="D35" s="158">
        <v>33075</v>
      </c>
      <c r="E35" s="164">
        <f>D35/C35*100</f>
        <v>100</v>
      </c>
    </row>
    <row r="36" spans="1:5">
      <c r="A36" s="163" t="s">
        <v>149</v>
      </c>
      <c r="B36" s="158"/>
      <c r="C36" s="158">
        <v>26964213</v>
      </c>
      <c r="D36" s="158">
        <v>26964213</v>
      </c>
      <c r="E36" s="164">
        <f>D36/C36*100</f>
        <v>100</v>
      </c>
    </row>
    <row r="37" spans="1:5">
      <c r="A37" s="163" t="s">
        <v>147</v>
      </c>
      <c r="B37" s="158"/>
      <c r="C37" s="158">
        <v>81354084</v>
      </c>
      <c r="D37" s="158">
        <v>81354084</v>
      </c>
      <c r="E37" s="164">
        <f>D37/C37*100</f>
        <v>100</v>
      </c>
    </row>
    <row r="38" spans="1:5">
      <c r="A38" s="163" t="s">
        <v>114</v>
      </c>
      <c r="B38" s="158"/>
      <c r="C38" s="158">
        <v>670079</v>
      </c>
      <c r="D38" s="158">
        <v>654499</v>
      </c>
      <c r="E38" s="164">
        <f>D38/C38*100</f>
        <v>97.674901019133557</v>
      </c>
    </row>
    <row r="39" spans="1:5">
      <c r="A39" s="162" t="s">
        <v>150</v>
      </c>
      <c r="B39" s="159">
        <v>0</v>
      </c>
      <c r="C39" s="159">
        <f>SUM(C35:C38)</f>
        <v>109021451</v>
      </c>
      <c r="D39" s="159">
        <f>SUM(D35:D38)</f>
        <v>109005871</v>
      </c>
      <c r="E39" s="166">
        <f>D39/C39*100</f>
        <v>99.985709234414799</v>
      </c>
    </row>
    <row r="40" spans="1:5" ht="15.75">
      <c r="A40" s="167"/>
      <c r="B40" s="131"/>
      <c r="C40" s="51"/>
      <c r="D40" s="51"/>
      <c r="E40" s="164"/>
    </row>
    <row r="41" spans="1:5">
      <c r="A41" s="163" t="s">
        <v>151</v>
      </c>
      <c r="B41" s="158"/>
      <c r="C41" s="158">
        <v>6800000</v>
      </c>
      <c r="D41" s="158">
        <v>7422000</v>
      </c>
      <c r="E41" s="164">
        <f t="shared" ref="E41:E52" si="1">D41/C41*100</f>
        <v>109.14705882352942</v>
      </c>
    </row>
    <row r="42" spans="1:5">
      <c r="A42" s="162" t="s">
        <v>1</v>
      </c>
      <c r="B42" s="159">
        <f>SUM(B41:B41)</f>
        <v>0</v>
      </c>
      <c r="C42" s="159">
        <f>SUM(C41:C41)</f>
        <v>6800000</v>
      </c>
      <c r="D42" s="159">
        <f>SUM(D41:D41)</f>
        <v>7422000</v>
      </c>
      <c r="E42" s="166">
        <f t="shared" si="1"/>
        <v>109.14705882352942</v>
      </c>
    </row>
    <row r="43" spans="1:5" ht="15.75">
      <c r="A43" s="167"/>
      <c r="B43" s="131"/>
      <c r="C43" s="51"/>
      <c r="D43" s="51"/>
      <c r="E43" s="164"/>
    </row>
    <row r="44" spans="1:5">
      <c r="A44" s="163" t="s">
        <v>116</v>
      </c>
      <c r="B44" s="158"/>
      <c r="C44" s="158">
        <v>20656272</v>
      </c>
      <c r="D44" s="158">
        <v>20656272</v>
      </c>
      <c r="E44" s="164">
        <f t="shared" si="1"/>
        <v>100</v>
      </c>
    </row>
    <row r="45" spans="1:5">
      <c r="A45" s="163" t="s">
        <v>117</v>
      </c>
      <c r="B45" s="158">
        <v>3500000</v>
      </c>
      <c r="C45" s="158">
        <v>3500000</v>
      </c>
      <c r="D45" s="158">
        <v>3592500</v>
      </c>
      <c r="E45" s="164">
        <f t="shared" si="1"/>
        <v>102.64285714285715</v>
      </c>
    </row>
    <row r="46" spans="1:5">
      <c r="A46" s="163" t="s">
        <v>153</v>
      </c>
      <c r="B46" s="158"/>
      <c r="C46" s="158">
        <v>719200</v>
      </c>
      <c r="D46" s="158">
        <v>719200</v>
      </c>
      <c r="E46" s="164">
        <f t="shared" si="1"/>
        <v>100</v>
      </c>
    </row>
    <row r="47" spans="1:5">
      <c r="A47" s="163" t="s">
        <v>154</v>
      </c>
      <c r="B47" s="158">
        <v>300000</v>
      </c>
      <c r="C47" s="158">
        <v>1341595</v>
      </c>
      <c r="D47" s="158">
        <v>1193050</v>
      </c>
      <c r="E47" s="164">
        <f t="shared" si="1"/>
        <v>88.927731543424059</v>
      </c>
    </row>
    <row r="48" spans="1:5">
      <c r="A48" s="163" t="s">
        <v>157</v>
      </c>
      <c r="B48" s="158"/>
      <c r="C48" s="158">
        <v>58254</v>
      </c>
      <c r="D48" s="158">
        <v>58254</v>
      </c>
      <c r="E48" s="164">
        <f t="shared" si="1"/>
        <v>100</v>
      </c>
    </row>
    <row r="49" spans="1:5">
      <c r="A49" s="163" t="s">
        <v>155</v>
      </c>
      <c r="B49" s="158"/>
      <c r="C49" s="158">
        <v>350000</v>
      </c>
      <c r="D49" s="158">
        <v>350000</v>
      </c>
      <c r="E49" s="164">
        <f t="shared" si="1"/>
        <v>100</v>
      </c>
    </row>
    <row r="50" spans="1:5">
      <c r="A50" s="163" t="s">
        <v>156</v>
      </c>
      <c r="B50" s="158"/>
      <c r="C50" s="158">
        <v>790075</v>
      </c>
      <c r="D50" s="158">
        <v>790075</v>
      </c>
      <c r="E50" s="164">
        <f t="shared" si="1"/>
        <v>100</v>
      </c>
    </row>
    <row r="51" spans="1:5">
      <c r="A51" s="163" t="s">
        <v>152</v>
      </c>
      <c r="B51" s="158"/>
      <c r="C51" s="158">
        <v>30000</v>
      </c>
      <c r="D51" s="158">
        <v>30000</v>
      </c>
      <c r="E51" s="164">
        <f t="shared" si="1"/>
        <v>100</v>
      </c>
    </row>
    <row r="52" spans="1:5" ht="13.5" thickBot="1">
      <c r="A52" s="168" t="s">
        <v>118</v>
      </c>
      <c r="B52" s="169">
        <f>SUM(B44:B51)</f>
        <v>3800000</v>
      </c>
      <c r="C52" s="169">
        <f>SUM(C44:C51)</f>
        <v>27445396</v>
      </c>
      <c r="D52" s="169">
        <f>SUM(D44:D51)</f>
        <v>27389351</v>
      </c>
      <c r="E52" s="170">
        <f t="shared" si="1"/>
        <v>99.795794529618007</v>
      </c>
    </row>
    <row r="54" spans="1:5">
      <c r="C54" s="12"/>
    </row>
  </sheetData>
  <mergeCells count="3">
    <mergeCell ref="A1:E1"/>
    <mergeCell ref="A3:E3"/>
    <mergeCell ref="A2:E2"/>
  </mergeCells>
  <phoneticPr fontId="14" type="noConversion"/>
  <pageMargins left="0.19685039370078741" right="0.19685039370078741" top="0.19685039370078741" bottom="0.19685039370078741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L15"/>
  <sheetViews>
    <sheetView workbookViewId="0">
      <selection activeCell="B1" sqref="B1:F1"/>
    </sheetView>
  </sheetViews>
  <sheetFormatPr defaultRowHeight="12.75"/>
  <cols>
    <col min="2" max="2" width="66.140625" customWidth="1"/>
    <col min="3" max="3" width="14.140625" customWidth="1"/>
    <col min="4" max="4" width="13.140625" customWidth="1"/>
    <col min="5" max="5" width="13.5703125" customWidth="1"/>
    <col min="6" max="6" width="5.85546875" style="6" customWidth="1"/>
    <col min="10" max="10" width="8.85546875" customWidth="1"/>
  </cols>
  <sheetData>
    <row r="1" spans="2:12" ht="15.75">
      <c r="B1" s="389" t="s">
        <v>311</v>
      </c>
      <c r="C1" s="389"/>
      <c r="D1" s="389"/>
      <c r="E1" s="389"/>
      <c r="F1" s="389"/>
      <c r="G1" s="45"/>
      <c r="H1" s="45"/>
      <c r="I1" s="45"/>
      <c r="J1" s="45"/>
      <c r="K1" s="45"/>
      <c r="L1" s="45"/>
    </row>
    <row r="2" spans="2:12" ht="10.5" customHeight="1">
      <c r="B2" s="46"/>
      <c r="C2" s="46"/>
      <c r="D2" s="46"/>
      <c r="E2" s="46"/>
      <c r="F2" s="46"/>
      <c r="G2" s="45"/>
      <c r="H2" s="45"/>
      <c r="I2" s="45"/>
      <c r="J2" s="45"/>
      <c r="K2" s="45"/>
      <c r="L2" s="45"/>
    </row>
    <row r="3" spans="2:12" ht="18">
      <c r="B3" s="388" t="s">
        <v>31</v>
      </c>
      <c r="C3" s="388"/>
      <c r="D3" s="388"/>
      <c r="E3" s="388"/>
      <c r="F3" s="388"/>
      <c r="G3" s="45"/>
      <c r="H3" s="45"/>
      <c r="I3" s="45"/>
      <c r="J3" s="45"/>
      <c r="K3" s="45"/>
      <c r="L3" s="45"/>
    </row>
    <row r="4" spans="2:12" ht="18">
      <c r="B4" s="388" t="s">
        <v>158</v>
      </c>
      <c r="C4" s="388"/>
      <c r="D4" s="388"/>
      <c r="E4" s="388"/>
      <c r="F4" s="388"/>
      <c r="G4" s="45"/>
      <c r="H4" s="45"/>
      <c r="I4" s="45"/>
      <c r="J4" s="45"/>
      <c r="K4" s="45"/>
      <c r="L4" s="45"/>
    </row>
    <row r="5" spans="2:12" ht="19.5" customHeight="1">
      <c r="B5" s="388" t="s">
        <v>113</v>
      </c>
      <c r="C5" s="388"/>
      <c r="D5" s="388"/>
      <c r="E5" s="388"/>
      <c r="F5" s="388"/>
    </row>
    <row r="6" spans="2:12">
      <c r="E6" s="5"/>
      <c r="F6" s="5" t="s">
        <v>123</v>
      </c>
    </row>
    <row r="7" spans="2:12" ht="13.5" thickBot="1"/>
    <row r="8" spans="2:12" ht="24.75" thickBot="1">
      <c r="B8" s="180" t="s">
        <v>3</v>
      </c>
      <c r="C8" s="181" t="s">
        <v>82</v>
      </c>
      <c r="D8" s="181" t="s">
        <v>83</v>
      </c>
      <c r="E8" s="181" t="s">
        <v>84</v>
      </c>
      <c r="F8" s="182" t="s">
        <v>16</v>
      </c>
    </row>
    <row r="9" spans="2:12">
      <c r="B9" s="183" t="s">
        <v>159</v>
      </c>
      <c r="C9" s="177">
        <v>80772000</v>
      </c>
      <c r="D9" s="177">
        <v>69583824</v>
      </c>
      <c r="E9" s="177">
        <v>69583374</v>
      </c>
      <c r="F9" s="178">
        <f>E9/D9*100</f>
        <v>99.999353297973386</v>
      </c>
    </row>
    <row r="10" spans="2:12">
      <c r="B10" s="163" t="s">
        <v>160</v>
      </c>
      <c r="C10" s="158">
        <v>44774000</v>
      </c>
      <c r="D10" s="158">
        <v>42542167</v>
      </c>
      <c r="E10" s="158">
        <v>42542167</v>
      </c>
      <c r="F10" s="179">
        <f t="shared" ref="F10:F15" si="0">E10/D10*100</f>
        <v>100</v>
      </c>
    </row>
    <row r="11" spans="2:12" ht="24">
      <c r="B11" s="163" t="s">
        <v>161</v>
      </c>
      <c r="C11" s="158">
        <v>10554000</v>
      </c>
      <c r="D11" s="158">
        <v>25462105</v>
      </c>
      <c r="E11" s="158">
        <v>25462105</v>
      </c>
      <c r="F11" s="179">
        <f t="shared" si="0"/>
        <v>100</v>
      </c>
    </row>
    <row r="12" spans="2:12">
      <c r="B12" s="163" t="s">
        <v>162</v>
      </c>
      <c r="C12" s="158">
        <v>2771000</v>
      </c>
      <c r="D12" s="158">
        <v>2944828</v>
      </c>
      <c r="E12" s="158">
        <v>2944828</v>
      </c>
      <c r="F12" s="179">
        <f t="shared" si="0"/>
        <v>100</v>
      </c>
    </row>
    <row r="13" spans="2:12">
      <c r="B13" s="163" t="s">
        <v>163</v>
      </c>
      <c r="C13" s="158">
        <v>54000</v>
      </c>
      <c r="D13" s="158">
        <v>3053687</v>
      </c>
      <c r="E13" s="158">
        <v>3053687</v>
      </c>
      <c r="F13" s="179">
        <f t="shared" si="0"/>
        <v>100</v>
      </c>
    </row>
    <row r="14" spans="2:12">
      <c r="B14" s="163" t="s">
        <v>164</v>
      </c>
      <c r="C14" s="158">
        <v>0</v>
      </c>
      <c r="D14" s="158">
        <v>742614</v>
      </c>
      <c r="E14" s="158">
        <v>742614</v>
      </c>
      <c r="F14" s="179">
        <f t="shared" si="0"/>
        <v>100</v>
      </c>
    </row>
    <row r="15" spans="2:12" ht="13.5" thickBot="1">
      <c r="B15" s="184" t="s">
        <v>165</v>
      </c>
      <c r="C15" s="185">
        <f>SUM(C9:C14)</f>
        <v>138925000</v>
      </c>
      <c r="D15" s="185">
        <f>SUM(D9:D14)</f>
        <v>144329225</v>
      </c>
      <c r="E15" s="185">
        <f>SUM(E9:E14)</f>
        <v>144328775</v>
      </c>
      <c r="F15" s="186">
        <f t="shared" si="0"/>
        <v>99.999688212834243</v>
      </c>
    </row>
  </sheetData>
  <mergeCells count="4">
    <mergeCell ref="B5:F5"/>
    <mergeCell ref="B3:F3"/>
    <mergeCell ref="B1:F1"/>
    <mergeCell ref="B4:F4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6"/>
  <sheetViews>
    <sheetView workbookViewId="0">
      <selection sqref="A1:J1"/>
    </sheetView>
  </sheetViews>
  <sheetFormatPr defaultRowHeight="12.75"/>
  <cols>
    <col min="1" max="1" width="30.85546875" customWidth="1"/>
    <col min="2" max="2" width="8.140625" customWidth="1"/>
    <col min="3" max="3" width="8.42578125" customWidth="1"/>
    <col min="4" max="4" width="11" customWidth="1"/>
    <col min="6" max="6" width="8.140625" customWidth="1"/>
    <col min="7" max="8" width="8.42578125" customWidth="1"/>
    <col min="9" max="9" width="9" customWidth="1"/>
    <col min="10" max="10" width="11.5703125" customWidth="1"/>
    <col min="11" max="11" width="15.42578125" customWidth="1"/>
  </cols>
  <sheetData>
    <row r="1" spans="1:11" ht="15.75">
      <c r="A1" s="389" t="s">
        <v>312</v>
      </c>
      <c r="B1" s="389"/>
      <c r="C1" s="389"/>
      <c r="D1" s="389"/>
      <c r="E1" s="389"/>
      <c r="F1" s="389"/>
      <c r="G1" s="389"/>
      <c r="H1" s="389"/>
      <c r="I1" s="389"/>
      <c r="J1" s="389"/>
      <c r="K1" s="45"/>
    </row>
    <row r="2" spans="1:11" ht="15.7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8">
      <c r="A3" s="388" t="s">
        <v>31</v>
      </c>
      <c r="B3" s="388"/>
      <c r="C3" s="388"/>
      <c r="D3" s="388"/>
      <c r="E3" s="388"/>
      <c r="F3" s="388"/>
      <c r="G3" s="388"/>
      <c r="H3" s="388"/>
      <c r="I3" s="388"/>
      <c r="J3" s="388"/>
      <c r="K3" s="46"/>
    </row>
    <row r="4" spans="1:11" ht="18">
      <c r="A4" s="388" t="s">
        <v>158</v>
      </c>
      <c r="B4" s="388"/>
      <c r="C4" s="388"/>
      <c r="D4" s="388"/>
      <c r="E4" s="388"/>
      <c r="F4" s="388"/>
      <c r="G4" s="388"/>
      <c r="H4" s="388"/>
      <c r="I4" s="388"/>
      <c r="J4" s="388"/>
      <c r="K4" s="46"/>
    </row>
    <row r="5" spans="1:11" ht="18">
      <c r="A5" s="54"/>
      <c r="B5" s="54"/>
      <c r="C5" s="54"/>
      <c r="D5" s="54"/>
      <c r="E5" s="54"/>
      <c r="F5" s="54"/>
      <c r="G5" s="54"/>
      <c r="H5" s="54"/>
      <c r="I5" s="54"/>
      <c r="J5" s="46"/>
      <c r="K5" s="46"/>
    </row>
    <row r="6" spans="1:11" ht="21.75" customHeight="1">
      <c r="A6" s="391" t="s">
        <v>37</v>
      </c>
      <c r="B6" s="391"/>
      <c r="C6" s="391"/>
      <c r="D6" s="391"/>
      <c r="E6" s="391"/>
      <c r="F6" s="391"/>
      <c r="G6" s="391"/>
      <c r="H6" s="391"/>
      <c r="I6" s="391"/>
      <c r="J6" s="391"/>
      <c r="K6" s="45"/>
    </row>
    <row r="7" spans="1:11" ht="16.5" thickBot="1">
      <c r="A7" s="15"/>
      <c r="B7" s="15"/>
      <c r="C7" s="15"/>
      <c r="D7" s="15"/>
      <c r="E7" s="15"/>
      <c r="F7" s="15"/>
      <c r="G7" s="15"/>
      <c r="H7" s="15"/>
      <c r="I7" s="15"/>
      <c r="J7" s="196" t="s">
        <v>18</v>
      </c>
      <c r="K7" s="47"/>
    </row>
    <row r="8" spans="1:11" ht="24.75" thickBot="1">
      <c r="A8" s="197" t="s">
        <v>14</v>
      </c>
      <c r="B8" s="191" t="s">
        <v>33</v>
      </c>
      <c r="C8" s="191" t="s">
        <v>169</v>
      </c>
      <c r="D8" s="191" t="s">
        <v>119</v>
      </c>
      <c r="E8" s="191" t="s">
        <v>166</v>
      </c>
      <c r="F8" s="191" t="s">
        <v>167</v>
      </c>
      <c r="G8" s="191" t="s">
        <v>30</v>
      </c>
      <c r="H8" s="191" t="s">
        <v>34</v>
      </c>
      <c r="I8" s="198" t="s">
        <v>36</v>
      </c>
      <c r="J8" s="203" t="s">
        <v>105</v>
      </c>
    </row>
    <row r="9" spans="1:11">
      <c r="A9" s="183" t="s">
        <v>35</v>
      </c>
      <c r="B9" s="189">
        <v>115</v>
      </c>
      <c r="C9" s="190"/>
      <c r="D9" s="190"/>
      <c r="E9" s="190"/>
      <c r="F9" s="190"/>
      <c r="G9" s="190">
        <v>600</v>
      </c>
      <c r="H9" s="190"/>
      <c r="I9" s="199"/>
      <c r="J9" s="204">
        <f>SUM(B9:I9)</f>
        <v>715</v>
      </c>
    </row>
    <row r="10" spans="1:11" ht="24">
      <c r="A10" s="163" t="s">
        <v>132</v>
      </c>
      <c r="B10" s="188">
        <v>355</v>
      </c>
      <c r="C10" s="188"/>
      <c r="D10" s="188"/>
      <c r="E10" s="188"/>
      <c r="F10" s="188"/>
      <c r="G10" s="188"/>
      <c r="H10" s="188"/>
      <c r="I10" s="200"/>
      <c r="J10" s="205">
        <f>SUM(B10:I10)</f>
        <v>355</v>
      </c>
    </row>
    <row r="11" spans="1:11">
      <c r="A11" s="163" t="s">
        <v>108</v>
      </c>
      <c r="B11" s="187">
        <v>453</v>
      </c>
      <c r="C11" s="188"/>
      <c r="D11" s="188"/>
      <c r="E11" s="188"/>
      <c r="F11" s="188"/>
      <c r="G11" s="188"/>
      <c r="H11" s="188"/>
      <c r="I11" s="200"/>
      <c r="J11" s="205">
        <f>SUM(B11:I11)</f>
        <v>453</v>
      </c>
    </row>
    <row r="12" spans="1:11">
      <c r="A12" s="163" t="s">
        <v>133</v>
      </c>
      <c r="B12" s="188"/>
      <c r="C12" s="187">
        <v>5843</v>
      </c>
      <c r="D12" s="187">
        <v>2921</v>
      </c>
      <c r="E12" s="188"/>
      <c r="F12" s="188"/>
      <c r="G12" s="188"/>
      <c r="H12" s="188"/>
      <c r="I12" s="200"/>
      <c r="J12" s="205">
        <f>SUM(B12:I12)</f>
        <v>8764</v>
      </c>
    </row>
    <row r="13" spans="1:11">
      <c r="A13" s="163" t="s">
        <v>107</v>
      </c>
      <c r="B13" s="188"/>
      <c r="C13" s="188"/>
      <c r="D13" s="188"/>
      <c r="E13" s="188">
        <v>2277</v>
      </c>
      <c r="F13" s="188">
        <v>1345</v>
      </c>
      <c r="G13" s="188"/>
      <c r="H13" s="188"/>
      <c r="I13" s="200"/>
      <c r="J13" s="205">
        <f t="shared" ref="J13:J18" si="0">SUM(B13:I13)</f>
        <v>3622</v>
      </c>
    </row>
    <row r="14" spans="1:11">
      <c r="A14" s="163" t="s">
        <v>134</v>
      </c>
      <c r="B14" s="188"/>
      <c r="C14" s="188"/>
      <c r="D14" s="188"/>
      <c r="E14" s="188">
        <v>615</v>
      </c>
      <c r="F14" s="188">
        <v>364</v>
      </c>
      <c r="G14" s="188"/>
      <c r="H14" s="188"/>
      <c r="I14" s="200"/>
      <c r="J14" s="205">
        <f t="shared" si="0"/>
        <v>979</v>
      </c>
    </row>
    <row r="15" spans="1:11">
      <c r="A15" s="163" t="s">
        <v>135</v>
      </c>
      <c r="B15" s="188">
        <v>1757</v>
      </c>
      <c r="C15" s="188"/>
      <c r="D15" s="188"/>
      <c r="E15" s="188"/>
      <c r="F15" s="188"/>
      <c r="G15" s="188"/>
      <c r="H15" s="188"/>
      <c r="I15" s="200"/>
      <c r="J15" s="205">
        <f t="shared" si="0"/>
        <v>1757</v>
      </c>
    </row>
    <row r="16" spans="1:11">
      <c r="A16" s="163" t="s">
        <v>109</v>
      </c>
      <c r="B16" s="188">
        <v>331</v>
      </c>
      <c r="C16" s="188"/>
      <c r="D16" s="188"/>
      <c r="E16" s="187"/>
      <c r="F16" s="188"/>
      <c r="G16" s="188"/>
      <c r="H16" s="188">
        <v>8</v>
      </c>
      <c r="I16" s="200">
        <v>1</v>
      </c>
      <c r="J16" s="205">
        <f t="shared" si="0"/>
        <v>340</v>
      </c>
    </row>
    <row r="17" spans="1:10">
      <c r="A17" s="163" t="s">
        <v>136</v>
      </c>
      <c r="B17" s="188">
        <v>220</v>
      </c>
      <c r="C17" s="188"/>
      <c r="D17" s="188">
        <v>34</v>
      </c>
      <c r="E17" s="188"/>
      <c r="F17" s="188"/>
      <c r="G17" s="188"/>
      <c r="H17" s="188"/>
      <c r="I17" s="200"/>
      <c r="J17" s="205">
        <f t="shared" si="0"/>
        <v>254</v>
      </c>
    </row>
    <row r="18" spans="1:10" ht="18" customHeight="1" thickBot="1">
      <c r="A18" s="192" t="s">
        <v>138</v>
      </c>
      <c r="B18" s="193"/>
      <c r="C18" s="193"/>
      <c r="D18" s="193">
        <v>220</v>
      </c>
      <c r="E18" s="193"/>
      <c r="F18" s="193"/>
      <c r="G18" s="193"/>
      <c r="H18" s="193"/>
      <c r="I18" s="201"/>
      <c r="J18" s="206">
        <f t="shared" si="0"/>
        <v>220</v>
      </c>
    </row>
    <row r="19" spans="1:10" ht="26.25" thickBot="1">
      <c r="A19" s="194" t="s">
        <v>168</v>
      </c>
      <c r="B19" s="195">
        <f t="shared" ref="B19:J19" si="1">SUM(B9:B18)</f>
        <v>3231</v>
      </c>
      <c r="C19" s="195">
        <f t="shared" si="1"/>
        <v>5843</v>
      </c>
      <c r="D19" s="195">
        <f t="shared" si="1"/>
        <v>3175</v>
      </c>
      <c r="E19" s="195">
        <f t="shared" si="1"/>
        <v>2892</v>
      </c>
      <c r="F19" s="195">
        <f t="shared" si="1"/>
        <v>1709</v>
      </c>
      <c r="G19" s="195">
        <f t="shared" si="1"/>
        <v>600</v>
      </c>
      <c r="H19" s="195">
        <f t="shared" si="1"/>
        <v>8</v>
      </c>
      <c r="I19" s="202">
        <f t="shared" si="1"/>
        <v>1</v>
      </c>
      <c r="J19" s="207">
        <f t="shared" si="1"/>
        <v>17459</v>
      </c>
    </row>
    <row r="20" spans="1:10">
      <c r="A20" s="2"/>
    </row>
    <row r="21" spans="1:10">
      <c r="A21" s="2"/>
    </row>
    <row r="22" spans="1:10">
      <c r="A22" s="2"/>
    </row>
    <row r="23" spans="1:10">
      <c r="A23" s="2"/>
    </row>
    <row r="24" spans="1:10">
      <c r="A24" s="2"/>
    </row>
    <row r="25" spans="1:10">
      <c r="A25" s="2"/>
    </row>
    <row r="26" spans="1:10">
      <c r="A26" s="2"/>
    </row>
    <row r="27" spans="1:10">
      <c r="A27" s="2"/>
    </row>
    <row r="28" spans="1:10">
      <c r="A28" s="2"/>
    </row>
    <row r="29" spans="1:10">
      <c r="A29" s="2"/>
    </row>
    <row r="30" spans="1:10">
      <c r="A30" s="2"/>
    </row>
    <row r="31" spans="1:10">
      <c r="A31" s="2"/>
    </row>
    <row r="32" spans="1:10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</sheetData>
  <mergeCells count="4">
    <mergeCell ref="A1:J1"/>
    <mergeCell ref="A3:J3"/>
    <mergeCell ref="A4:J4"/>
    <mergeCell ref="A6:J6"/>
  </mergeCells>
  <phoneticPr fontId="0" type="noConversion"/>
  <printOptions horizontalCentered="1" verticalCentered="1"/>
  <pageMargins left="0.19685039370078741" right="0.19685039370078741" top="0.98425196850393704" bottom="0.98425196850393704" header="0" footer="0.51181102362204722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25"/>
  <sheetViews>
    <sheetView workbookViewId="0">
      <selection sqref="A1:O1"/>
    </sheetView>
  </sheetViews>
  <sheetFormatPr defaultRowHeight="12.75"/>
  <cols>
    <col min="1" max="1" width="7" customWidth="1"/>
    <col min="2" max="2" width="18.7109375" customWidth="1"/>
    <col min="3" max="3" width="5" customWidth="1"/>
    <col min="4" max="4" width="11" style="11" customWidth="1"/>
    <col min="5" max="5" width="11.28515625" customWidth="1"/>
    <col min="6" max="6" width="10.85546875" customWidth="1"/>
    <col min="7" max="7" width="7.28515625" customWidth="1"/>
    <col min="8" max="8" width="10.42578125" style="6" customWidth="1"/>
    <col min="9" max="9" width="10.5703125" customWidth="1"/>
    <col min="10" max="10" width="9.85546875" customWidth="1"/>
    <col min="11" max="11" width="8.28515625" customWidth="1"/>
    <col min="12" max="13" width="10.140625" customWidth="1"/>
    <col min="14" max="14" width="9.85546875" customWidth="1"/>
    <col min="15" max="15" width="6.140625" customWidth="1"/>
    <col min="16" max="16" width="4.42578125" customWidth="1"/>
    <col min="17" max="19" width="8.28515625" style="1" customWidth="1"/>
    <col min="20" max="20" width="5.140625" style="1" customWidth="1"/>
    <col min="21" max="21" width="7.85546875" customWidth="1"/>
    <col min="22" max="23" width="7.7109375" customWidth="1"/>
  </cols>
  <sheetData>
    <row r="1" spans="1:27" ht="15" customHeight="1">
      <c r="A1" s="389" t="s">
        <v>313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45"/>
      <c r="Q1" s="45"/>
      <c r="R1" s="45"/>
      <c r="S1" s="45"/>
      <c r="T1" s="45"/>
      <c r="W1" s="21"/>
    </row>
    <row r="2" spans="1:27" ht="15" customHeight="1">
      <c r="A2" s="388" t="s">
        <v>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49"/>
      <c r="Q2" s="49"/>
      <c r="R2" s="49"/>
      <c r="S2" s="49"/>
      <c r="T2" s="49"/>
      <c r="W2" s="21"/>
    </row>
    <row r="3" spans="1:27" ht="18.75" customHeight="1">
      <c r="A3" s="392" t="s">
        <v>15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63"/>
      <c r="Q3" s="63"/>
      <c r="R3" s="63"/>
      <c r="S3" s="63"/>
      <c r="T3" s="18"/>
      <c r="U3" s="14"/>
      <c r="V3" s="14"/>
      <c r="W3" s="14"/>
      <c r="X3" s="14"/>
      <c r="Y3" s="14"/>
      <c r="Z3" s="14"/>
      <c r="AA3" s="14"/>
    </row>
    <row r="4" spans="1:27" ht="17.25" customHeight="1">
      <c r="A4" s="392" t="s">
        <v>158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63"/>
      <c r="Q4" s="63"/>
      <c r="R4" s="63"/>
      <c r="S4" s="63"/>
      <c r="T4" s="18"/>
      <c r="U4" s="13"/>
      <c r="V4" s="13"/>
      <c r="W4" s="13"/>
      <c r="X4" s="13"/>
      <c r="Y4" s="13"/>
      <c r="Z4" s="13"/>
      <c r="AA4" s="13"/>
    </row>
    <row r="5" spans="1:27" ht="15.75">
      <c r="A5" s="398" t="s">
        <v>106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</row>
    <row r="6" spans="1:27" ht="16.5" thickBot="1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4" t="s">
        <v>18</v>
      </c>
    </row>
    <row r="7" spans="1:27">
      <c r="A7" s="409" t="s">
        <v>76</v>
      </c>
      <c r="B7" s="410"/>
      <c r="C7" s="67"/>
      <c r="D7" s="407" t="s">
        <v>77</v>
      </c>
      <c r="E7" s="396"/>
      <c r="F7" s="396"/>
      <c r="G7" s="408"/>
      <c r="H7" s="395" t="s">
        <v>78</v>
      </c>
      <c r="I7" s="396"/>
      <c r="J7" s="396"/>
      <c r="K7" s="397"/>
      <c r="L7" s="395" t="s">
        <v>79</v>
      </c>
      <c r="M7" s="396"/>
      <c r="N7" s="396"/>
      <c r="O7" s="397"/>
    </row>
    <row r="8" spans="1:27" ht="24.75" thickBot="1">
      <c r="A8" s="58" t="s">
        <v>80</v>
      </c>
      <c r="B8" s="61" t="s">
        <v>81</v>
      </c>
      <c r="C8" s="135" t="s">
        <v>120</v>
      </c>
      <c r="D8" s="66" t="s">
        <v>82</v>
      </c>
      <c r="E8" s="60" t="s">
        <v>83</v>
      </c>
      <c r="F8" s="60" t="s">
        <v>84</v>
      </c>
      <c r="G8" s="61" t="s">
        <v>16</v>
      </c>
      <c r="H8" s="62" t="s">
        <v>82</v>
      </c>
      <c r="I8" s="60" t="s">
        <v>83</v>
      </c>
      <c r="J8" s="60" t="s">
        <v>84</v>
      </c>
      <c r="K8" s="59" t="s">
        <v>16</v>
      </c>
      <c r="L8" s="62" t="s">
        <v>82</v>
      </c>
      <c r="M8" s="60" t="s">
        <v>83</v>
      </c>
      <c r="N8" s="60" t="s">
        <v>84</v>
      </c>
      <c r="O8" s="59" t="s">
        <v>16</v>
      </c>
    </row>
    <row r="9" spans="1:27" ht="45">
      <c r="A9" s="231" t="s">
        <v>85</v>
      </c>
      <c r="B9" s="64" t="s">
        <v>86</v>
      </c>
      <c r="C9" s="229">
        <v>2</v>
      </c>
      <c r="D9" s="233">
        <v>12596</v>
      </c>
      <c r="E9" s="234">
        <v>14850</v>
      </c>
      <c r="F9" s="234">
        <v>14657</v>
      </c>
      <c r="G9" s="235">
        <f>F9/E9*100</f>
        <v>98.700336700336706</v>
      </c>
      <c r="H9" s="236">
        <v>3401</v>
      </c>
      <c r="I9" s="234">
        <v>3559</v>
      </c>
      <c r="J9" s="234">
        <v>3398</v>
      </c>
      <c r="K9" s="237">
        <f>J9/I9*100</f>
        <v>95.476257375667316</v>
      </c>
      <c r="L9" s="236">
        <v>19650</v>
      </c>
      <c r="M9" s="234">
        <v>25655</v>
      </c>
      <c r="N9" s="234">
        <v>21841</v>
      </c>
      <c r="O9" s="238">
        <f>N9/M9*100</f>
        <v>85.133502241278507</v>
      </c>
    </row>
    <row r="10" spans="1:27" ht="33.75">
      <c r="A10" s="232" t="s">
        <v>259</v>
      </c>
      <c r="B10" s="65" t="s">
        <v>260</v>
      </c>
      <c r="C10" s="230">
        <v>2</v>
      </c>
      <c r="D10" s="239">
        <v>1000</v>
      </c>
      <c r="E10" s="240">
        <v>17798</v>
      </c>
      <c r="F10" s="240">
        <v>16052</v>
      </c>
      <c r="G10" s="235">
        <f>F10/E10*100</f>
        <v>90.18990897853692</v>
      </c>
      <c r="H10" s="241">
        <v>270</v>
      </c>
      <c r="I10" s="240">
        <v>2546</v>
      </c>
      <c r="J10" s="240">
        <v>2314</v>
      </c>
      <c r="K10" s="237">
        <f>J10/I10*100</f>
        <v>90.887666928515316</v>
      </c>
      <c r="L10" s="241"/>
      <c r="M10" s="242">
        <v>741</v>
      </c>
      <c r="N10" s="242">
        <v>741</v>
      </c>
      <c r="O10" s="238">
        <f>N10/M10*100</f>
        <v>100</v>
      </c>
    </row>
    <row r="11" spans="1:27" ht="33.75">
      <c r="A11" s="232" t="s">
        <v>87</v>
      </c>
      <c r="B11" s="65" t="s">
        <v>88</v>
      </c>
      <c r="C11" s="230">
        <v>2</v>
      </c>
      <c r="D11" s="239">
        <v>2994</v>
      </c>
      <c r="E11" s="240">
        <v>3316</v>
      </c>
      <c r="F11" s="240">
        <v>3259</v>
      </c>
      <c r="G11" s="235">
        <f>F11/E11*100</f>
        <v>98.281061519903503</v>
      </c>
      <c r="H11" s="241">
        <v>808</v>
      </c>
      <c r="I11" s="240">
        <v>871</v>
      </c>
      <c r="J11" s="240">
        <v>859</v>
      </c>
      <c r="K11" s="237">
        <f>J11/I11*100</f>
        <v>98.622273249138928</v>
      </c>
      <c r="L11" s="241">
        <v>3600</v>
      </c>
      <c r="M11" s="242">
        <v>4380</v>
      </c>
      <c r="N11" s="242">
        <v>3176</v>
      </c>
      <c r="O11" s="238">
        <f t="shared" ref="O11:O25" si="0">N11/M11*100</f>
        <v>72.51141552511416</v>
      </c>
    </row>
    <row r="12" spans="1:27" ht="22.5">
      <c r="A12" s="232" t="s">
        <v>89</v>
      </c>
      <c r="B12" s="65" t="s">
        <v>90</v>
      </c>
      <c r="C12" s="230">
        <v>1</v>
      </c>
      <c r="D12" s="239">
        <v>3148</v>
      </c>
      <c r="E12" s="240">
        <v>3159</v>
      </c>
      <c r="F12" s="240">
        <v>3147</v>
      </c>
      <c r="G12" s="235">
        <f>F12/E12*100</f>
        <v>99.620132953466296</v>
      </c>
      <c r="H12" s="241">
        <v>850</v>
      </c>
      <c r="I12" s="240">
        <v>868</v>
      </c>
      <c r="J12" s="240">
        <v>867</v>
      </c>
      <c r="K12" s="237">
        <f>J12/I12*100</f>
        <v>99.884792626728114</v>
      </c>
      <c r="L12" s="241">
        <v>580</v>
      </c>
      <c r="M12" s="242">
        <v>580</v>
      </c>
      <c r="N12" s="242">
        <v>257</v>
      </c>
      <c r="O12" s="238">
        <f t="shared" si="0"/>
        <v>44.310344827586206</v>
      </c>
    </row>
    <row r="13" spans="1:27" ht="22.5">
      <c r="A13" s="232" t="s">
        <v>91</v>
      </c>
      <c r="B13" s="65" t="s">
        <v>92</v>
      </c>
      <c r="C13" s="230"/>
      <c r="D13" s="239">
        <v>3076</v>
      </c>
      <c r="E13" s="240">
        <v>3319</v>
      </c>
      <c r="F13" s="240">
        <v>3231</v>
      </c>
      <c r="G13" s="235">
        <f>F13/E13*100</f>
        <v>97.348598975595053</v>
      </c>
      <c r="H13" s="241">
        <v>831</v>
      </c>
      <c r="I13" s="240">
        <v>876</v>
      </c>
      <c r="J13" s="240">
        <v>851</v>
      </c>
      <c r="K13" s="237">
        <f>J13/I13*100</f>
        <v>97.146118721461178</v>
      </c>
      <c r="L13" s="241">
        <v>13036</v>
      </c>
      <c r="M13" s="242">
        <v>13036</v>
      </c>
      <c r="N13" s="242">
        <v>11260</v>
      </c>
      <c r="O13" s="238">
        <f t="shared" si="0"/>
        <v>86.376189015035294</v>
      </c>
    </row>
    <row r="14" spans="1:27">
      <c r="A14" s="232" t="s">
        <v>93</v>
      </c>
      <c r="B14" s="65" t="s">
        <v>94</v>
      </c>
      <c r="C14" s="230"/>
      <c r="D14" s="239"/>
      <c r="E14" s="240"/>
      <c r="F14" s="240"/>
      <c r="G14" s="235"/>
      <c r="H14" s="241"/>
      <c r="I14" s="240"/>
      <c r="J14" s="240"/>
      <c r="K14" s="237"/>
      <c r="L14" s="241">
        <v>100</v>
      </c>
      <c r="M14" s="242">
        <v>127</v>
      </c>
      <c r="N14" s="242">
        <v>127</v>
      </c>
      <c r="O14" s="238">
        <f t="shared" si="0"/>
        <v>100</v>
      </c>
    </row>
    <row r="15" spans="1:27" ht="45">
      <c r="A15" s="232" t="s">
        <v>95</v>
      </c>
      <c r="B15" s="65" t="s">
        <v>96</v>
      </c>
      <c r="C15" s="230"/>
      <c r="D15" s="239"/>
      <c r="E15" s="240"/>
      <c r="F15" s="240"/>
      <c r="G15" s="235"/>
      <c r="H15" s="241"/>
      <c r="I15" s="240"/>
      <c r="J15" s="240"/>
      <c r="K15" s="237"/>
      <c r="L15" s="241">
        <v>1200</v>
      </c>
      <c r="M15" s="242">
        <v>1627</v>
      </c>
      <c r="N15" s="242">
        <v>1625</v>
      </c>
      <c r="O15" s="238">
        <f t="shared" si="0"/>
        <v>99.877074370006142</v>
      </c>
    </row>
    <row r="16" spans="1:27" ht="33.75">
      <c r="A16" s="232" t="s">
        <v>97</v>
      </c>
      <c r="B16" s="65" t="s">
        <v>98</v>
      </c>
      <c r="C16" s="230"/>
      <c r="D16" s="239"/>
      <c r="E16" s="240"/>
      <c r="F16" s="240"/>
      <c r="G16" s="235"/>
      <c r="H16" s="241"/>
      <c r="I16" s="240"/>
      <c r="J16" s="240"/>
      <c r="K16" s="237"/>
      <c r="L16" s="241">
        <v>2000</v>
      </c>
      <c r="M16" s="242">
        <v>1570</v>
      </c>
      <c r="N16" s="242">
        <v>815</v>
      </c>
      <c r="O16" s="238">
        <f t="shared" si="0"/>
        <v>51.910828025477706</v>
      </c>
    </row>
    <row r="17" spans="1:15" ht="33.75">
      <c r="A17" s="232" t="s">
        <v>99</v>
      </c>
      <c r="B17" s="65" t="s">
        <v>100</v>
      </c>
      <c r="C17" s="230"/>
      <c r="D17" s="239"/>
      <c r="E17" s="240"/>
      <c r="F17" s="240"/>
      <c r="G17" s="235"/>
      <c r="H17" s="241"/>
      <c r="I17" s="240"/>
      <c r="J17" s="240"/>
      <c r="K17" s="237"/>
      <c r="L17" s="241">
        <v>1000</v>
      </c>
      <c r="M17" s="242">
        <v>3198</v>
      </c>
      <c r="N17" s="242">
        <v>3190</v>
      </c>
      <c r="O17" s="238">
        <f t="shared" si="0"/>
        <v>99.749843652282678</v>
      </c>
    </row>
    <row r="18" spans="1:15" ht="22.5">
      <c r="A18" s="232" t="s">
        <v>257</v>
      </c>
      <c r="B18" s="65" t="s">
        <v>258</v>
      </c>
      <c r="C18" s="230"/>
      <c r="D18" s="239"/>
      <c r="E18" s="240"/>
      <c r="F18" s="240"/>
      <c r="G18" s="235"/>
      <c r="H18" s="241"/>
      <c r="I18" s="240"/>
      <c r="J18" s="240"/>
      <c r="K18" s="237"/>
      <c r="L18" s="241">
        <v>240</v>
      </c>
      <c r="M18" s="242"/>
      <c r="N18" s="242"/>
      <c r="O18" s="238"/>
    </row>
    <row r="19" spans="1:15">
      <c r="A19" s="232" t="s">
        <v>101</v>
      </c>
      <c r="B19" s="65" t="s">
        <v>102</v>
      </c>
      <c r="C19" s="230"/>
      <c r="D19" s="239"/>
      <c r="E19" s="240"/>
      <c r="F19" s="240"/>
      <c r="G19" s="235"/>
      <c r="H19" s="241"/>
      <c r="I19" s="240"/>
      <c r="J19" s="240"/>
      <c r="K19" s="237"/>
      <c r="L19" s="241">
        <v>3700</v>
      </c>
      <c r="M19" s="242">
        <v>4290</v>
      </c>
      <c r="N19" s="242">
        <v>4263</v>
      </c>
      <c r="O19" s="238">
        <f t="shared" si="0"/>
        <v>99.370629370629374</v>
      </c>
    </row>
    <row r="20" spans="1:15" ht="13.5" thickBot="1">
      <c r="A20" s="232" t="s">
        <v>103</v>
      </c>
      <c r="B20" s="65" t="s">
        <v>104</v>
      </c>
      <c r="C20" s="230"/>
      <c r="D20" s="239"/>
      <c r="E20" s="240"/>
      <c r="F20" s="240"/>
      <c r="G20" s="235"/>
      <c r="H20" s="241"/>
      <c r="I20" s="240"/>
      <c r="J20" s="240"/>
      <c r="K20" s="237"/>
      <c r="L20" s="241">
        <v>800</v>
      </c>
      <c r="M20" s="242">
        <v>668</v>
      </c>
      <c r="N20" s="242">
        <v>657</v>
      </c>
      <c r="O20" s="238">
        <f t="shared" si="0"/>
        <v>98.353293413173645</v>
      </c>
    </row>
    <row r="21" spans="1:15" ht="13.5" thickBot="1">
      <c r="A21" s="405" t="s">
        <v>105</v>
      </c>
      <c r="B21" s="406"/>
      <c r="C21" s="68">
        <f>SUM(C9:C20)</f>
        <v>7</v>
      </c>
      <c r="D21" s="69">
        <f>SUM(D9:D20)</f>
        <v>22814</v>
      </c>
      <c r="E21" s="70">
        <f>SUM(E9:E20)</f>
        <v>42442</v>
      </c>
      <c r="F21" s="70">
        <f>SUM(F9:F20)</f>
        <v>40346</v>
      </c>
      <c r="G21" s="71">
        <f>F21/E21*100</f>
        <v>95.06149568823335</v>
      </c>
      <c r="H21" s="69">
        <f>SUM(H9:H20)</f>
        <v>6160</v>
      </c>
      <c r="I21" s="70">
        <f>SUM(I9:I20)</f>
        <v>8720</v>
      </c>
      <c r="J21" s="70">
        <f>SUM(J9:J20)</f>
        <v>8289</v>
      </c>
      <c r="K21" s="72">
        <f>J21/I21*100</f>
        <v>95.057339449541288</v>
      </c>
      <c r="L21" s="73">
        <f>SUM(L9:L20)</f>
        <v>45906</v>
      </c>
      <c r="M21" s="70">
        <f>SUM(M9:M20)</f>
        <v>55872</v>
      </c>
      <c r="N21" s="70">
        <f>SUM(N9:N20)</f>
        <v>47952</v>
      </c>
      <c r="O21" s="136">
        <f t="shared" si="0"/>
        <v>85.824742268041234</v>
      </c>
    </row>
    <row r="22" spans="1:15">
      <c r="A22" s="403" t="s">
        <v>38</v>
      </c>
      <c r="B22" s="404"/>
      <c r="C22" s="75">
        <v>13</v>
      </c>
      <c r="D22" s="52">
        <v>42022</v>
      </c>
      <c r="E22" s="52">
        <v>44048</v>
      </c>
      <c r="F22" s="52">
        <v>41734</v>
      </c>
      <c r="G22" s="78">
        <f>F22/E22*100</f>
        <v>94.746640029059208</v>
      </c>
      <c r="H22" s="52">
        <v>11611</v>
      </c>
      <c r="I22" s="52">
        <v>11238</v>
      </c>
      <c r="J22" s="52">
        <v>11176</v>
      </c>
      <c r="K22" s="78">
        <f>J22/I22*100</f>
        <v>99.448300409325512</v>
      </c>
      <c r="L22" s="52">
        <v>4095</v>
      </c>
      <c r="M22" s="52">
        <v>4891</v>
      </c>
      <c r="N22" s="52">
        <v>4808</v>
      </c>
      <c r="O22" s="137">
        <f t="shared" si="0"/>
        <v>98.30300552034349</v>
      </c>
    </row>
    <row r="23" spans="1:15">
      <c r="A23" s="401" t="s">
        <v>39</v>
      </c>
      <c r="B23" s="402"/>
      <c r="C23" s="74">
        <v>2</v>
      </c>
      <c r="D23" s="53">
        <v>4788</v>
      </c>
      <c r="E23" s="53">
        <v>4757</v>
      </c>
      <c r="F23" s="53">
        <v>4650</v>
      </c>
      <c r="G23" s="79">
        <f>F23/E23*100</f>
        <v>97.750683203699808</v>
      </c>
      <c r="H23" s="53">
        <v>1293</v>
      </c>
      <c r="I23" s="53">
        <v>1302</v>
      </c>
      <c r="J23" s="53">
        <v>1243</v>
      </c>
      <c r="K23" s="79">
        <f>J23/I23*100</f>
        <v>95.468509984639013</v>
      </c>
      <c r="L23" s="55">
        <v>3570</v>
      </c>
      <c r="M23" s="53">
        <v>3893</v>
      </c>
      <c r="N23" s="53">
        <v>3740</v>
      </c>
      <c r="O23" s="138">
        <f t="shared" si="0"/>
        <v>96.069868995633186</v>
      </c>
    </row>
    <row r="24" spans="1:15" ht="13.5" thickBot="1">
      <c r="A24" s="393" t="s">
        <v>17</v>
      </c>
      <c r="B24" s="394"/>
      <c r="C24" s="243">
        <v>14</v>
      </c>
      <c r="D24" s="244">
        <v>34247</v>
      </c>
      <c r="E24" s="244">
        <v>34489</v>
      </c>
      <c r="F24" s="244">
        <v>32865</v>
      </c>
      <c r="G24" s="245">
        <f>F24/E24*100</f>
        <v>95.291252283336718</v>
      </c>
      <c r="H24" s="244">
        <v>9247</v>
      </c>
      <c r="I24" s="244">
        <v>9170</v>
      </c>
      <c r="J24" s="244">
        <v>8802</v>
      </c>
      <c r="K24" s="245">
        <f>J24/I24*100</f>
        <v>95.986913849509264</v>
      </c>
      <c r="L24" s="244">
        <v>8054</v>
      </c>
      <c r="M24" s="244">
        <v>7853</v>
      </c>
      <c r="N24" s="244">
        <v>5904</v>
      </c>
      <c r="O24" s="246">
        <f t="shared" si="0"/>
        <v>75.181459314911507</v>
      </c>
    </row>
    <row r="25" spans="1:15" ht="13.5" thickBot="1">
      <c r="A25" s="399" t="s">
        <v>52</v>
      </c>
      <c r="B25" s="400"/>
      <c r="C25" s="76">
        <f>SUM(C21:C24)</f>
        <v>36</v>
      </c>
      <c r="D25" s="77">
        <f>SUM(D21:D24)</f>
        <v>103871</v>
      </c>
      <c r="E25" s="77">
        <f t="shared" ref="E25:N25" si="1">SUM(E21:E24)</f>
        <v>125736</v>
      </c>
      <c r="F25" s="77">
        <f t="shared" si="1"/>
        <v>119595</v>
      </c>
      <c r="G25" s="247">
        <f>F25/E25*100</f>
        <v>95.115957243748809</v>
      </c>
      <c r="H25" s="77">
        <f t="shared" si="1"/>
        <v>28311</v>
      </c>
      <c r="I25" s="77">
        <f t="shared" si="1"/>
        <v>30430</v>
      </c>
      <c r="J25" s="77">
        <f t="shared" si="1"/>
        <v>29510</v>
      </c>
      <c r="K25" s="247">
        <f>J25/I25*100</f>
        <v>96.9766677620769</v>
      </c>
      <c r="L25" s="77">
        <f t="shared" si="1"/>
        <v>61625</v>
      </c>
      <c r="M25" s="77">
        <f t="shared" si="1"/>
        <v>72509</v>
      </c>
      <c r="N25" s="77">
        <f t="shared" si="1"/>
        <v>62404</v>
      </c>
      <c r="O25" s="139">
        <f t="shared" si="0"/>
        <v>86.063798976678768</v>
      </c>
    </row>
  </sheetData>
  <mergeCells count="14">
    <mergeCell ref="A25:B25"/>
    <mergeCell ref="A23:B23"/>
    <mergeCell ref="A22:B22"/>
    <mergeCell ref="A21:B21"/>
    <mergeCell ref="D7:G7"/>
    <mergeCell ref="A7:B7"/>
    <mergeCell ref="A1:O1"/>
    <mergeCell ref="A2:O2"/>
    <mergeCell ref="A3:O3"/>
    <mergeCell ref="A4:O4"/>
    <mergeCell ref="A24:B24"/>
    <mergeCell ref="H7:K7"/>
    <mergeCell ref="L7:O7"/>
    <mergeCell ref="A5:O5"/>
  </mergeCells>
  <phoneticPr fontId="0" type="noConversion"/>
  <printOptions horizontalCentered="1" verticalCentered="1"/>
  <pageMargins left="0.19685039370078741" right="0" top="0.39370078740157483" bottom="0.19685039370078741" header="0.51181102362204722" footer="0.51181102362204722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1"/>
  <sheetViews>
    <sheetView workbookViewId="0">
      <selection sqref="A1:E1"/>
    </sheetView>
  </sheetViews>
  <sheetFormatPr defaultRowHeight="12.75"/>
  <cols>
    <col min="1" max="1" width="46.85546875" style="5" customWidth="1"/>
    <col min="2" max="3" width="11.5703125" style="5" customWidth="1"/>
    <col min="4" max="4" width="11.5703125" style="6" customWidth="1"/>
    <col min="5" max="5" width="7.42578125" style="12" customWidth="1"/>
    <col min="7" max="7" width="10.28515625" customWidth="1"/>
  </cols>
  <sheetData>
    <row r="1" spans="1:18" ht="15" customHeight="1">
      <c r="A1" s="389" t="s">
        <v>314</v>
      </c>
      <c r="B1" s="389"/>
      <c r="C1" s="389"/>
      <c r="D1" s="389"/>
      <c r="E1" s="389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20.25" customHeight="1">
      <c r="A2" s="388" t="s">
        <v>31</v>
      </c>
      <c r="B2" s="388"/>
      <c r="C2" s="388"/>
      <c r="D2" s="388"/>
      <c r="E2" s="38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15.75" customHeight="1">
      <c r="A3" s="6"/>
      <c r="B3" s="6"/>
      <c r="C3" s="6"/>
    </row>
    <row r="4" spans="1:18" ht="23.25" customHeight="1">
      <c r="A4" s="411" t="s">
        <v>294</v>
      </c>
      <c r="B4" s="411"/>
      <c r="C4" s="411"/>
      <c r="D4" s="411"/>
      <c r="E4" s="411"/>
    </row>
    <row r="5" spans="1:18" ht="15">
      <c r="A5" s="8"/>
      <c r="B5" s="8"/>
      <c r="C5" s="8"/>
      <c r="D5" s="9"/>
      <c r="E5" s="10"/>
    </row>
    <row r="6" spans="1:18" ht="15.75" thickBot="1">
      <c r="A6" s="8"/>
      <c r="B6" s="8"/>
      <c r="C6" s="8"/>
      <c r="D6" s="9"/>
      <c r="E6" s="10" t="s">
        <v>123</v>
      </c>
    </row>
    <row r="7" spans="1:18" ht="24.75" thickBot="1">
      <c r="A7" s="248" t="s">
        <v>181</v>
      </c>
      <c r="B7" s="249" t="s">
        <v>82</v>
      </c>
      <c r="C7" s="249" t="s">
        <v>83</v>
      </c>
      <c r="D7" s="249" t="s">
        <v>84</v>
      </c>
      <c r="E7" s="250" t="s">
        <v>16</v>
      </c>
    </row>
    <row r="8" spans="1:18" ht="24">
      <c r="A8" s="254" t="s">
        <v>170</v>
      </c>
      <c r="B8" s="255">
        <v>1830000</v>
      </c>
      <c r="C8" s="255">
        <v>1830000</v>
      </c>
      <c r="D8" s="255">
        <v>1696000</v>
      </c>
      <c r="E8" s="256">
        <f t="shared" ref="E8:E21" si="0">D8/C8*100</f>
        <v>92.677595628415304</v>
      </c>
    </row>
    <row r="9" spans="1:18">
      <c r="A9" s="163" t="s">
        <v>171</v>
      </c>
      <c r="B9" s="158">
        <v>0</v>
      </c>
      <c r="C9" s="158">
        <v>719200</v>
      </c>
      <c r="D9" s="158">
        <v>719200</v>
      </c>
      <c r="E9" s="179">
        <f t="shared" si="0"/>
        <v>100</v>
      </c>
    </row>
    <row r="10" spans="1:18">
      <c r="A10" s="163" t="s">
        <v>172</v>
      </c>
      <c r="B10" s="158">
        <v>1200000</v>
      </c>
      <c r="C10" s="158">
        <v>1689896</v>
      </c>
      <c r="D10" s="158">
        <v>1509000</v>
      </c>
      <c r="E10" s="179">
        <f t="shared" si="0"/>
        <v>89.295435932152031</v>
      </c>
    </row>
    <row r="11" spans="1:18">
      <c r="A11" s="163" t="s">
        <v>173</v>
      </c>
      <c r="B11" s="158">
        <v>1500000</v>
      </c>
      <c r="C11" s="158">
        <v>1266000</v>
      </c>
      <c r="D11" s="158">
        <v>192000</v>
      </c>
      <c r="E11" s="179">
        <f t="shared" si="0"/>
        <v>15.165876777251185</v>
      </c>
    </row>
    <row r="12" spans="1:18" ht="24">
      <c r="A12" s="163" t="s">
        <v>174</v>
      </c>
      <c r="B12" s="158">
        <v>400000</v>
      </c>
      <c r="C12" s="158">
        <v>400000</v>
      </c>
      <c r="D12" s="158">
        <v>0</v>
      </c>
      <c r="E12" s="179">
        <f t="shared" si="0"/>
        <v>0</v>
      </c>
    </row>
    <row r="13" spans="1:18">
      <c r="A13" s="163" t="s">
        <v>175</v>
      </c>
      <c r="B13" s="158">
        <v>1950000</v>
      </c>
      <c r="C13" s="158">
        <v>2031000</v>
      </c>
      <c r="D13" s="158">
        <v>2031454</v>
      </c>
      <c r="E13" s="179">
        <f t="shared" si="0"/>
        <v>100.0223535204333</v>
      </c>
    </row>
    <row r="14" spans="1:18">
      <c r="A14" s="163" t="s">
        <v>176</v>
      </c>
      <c r="B14" s="158">
        <v>300000</v>
      </c>
      <c r="C14" s="158">
        <v>300000</v>
      </c>
      <c r="D14" s="158">
        <v>280000</v>
      </c>
      <c r="E14" s="179">
        <f t="shared" si="0"/>
        <v>93.333333333333329</v>
      </c>
    </row>
    <row r="15" spans="1:18">
      <c r="A15" s="163" t="s">
        <v>177</v>
      </c>
      <c r="B15" s="158">
        <v>500000</v>
      </c>
      <c r="C15" s="158">
        <v>700000</v>
      </c>
      <c r="D15" s="158">
        <v>589013</v>
      </c>
      <c r="E15" s="179">
        <f t="shared" si="0"/>
        <v>84.144714285714286</v>
      </c>
    </row>
    <row r="16" spans="1:18" ht="24">
      <c r="A16" s="163" t="s">
        <v>178</v>
      </c>
      <c r="B16" s="158">
        <v>0</v>
      </c>
      <c r="C16" s="158">
        <v>620000</v>
      </c>
      <c r="D16" s="158">
        <v>616535</v>
      </c>
      <c r="E16" s="179">
        <f t="shared" si="0"/>
        <v>99.441129032258075</v>
      </c>
    </row>
    <row r="17" spans="1:5" ht="24">
      <c r="A17" s="163" t="s">
        <v>179</v>
      </c>
      <c r="B17" s="158">
        <v>650000</v>
      </c>
      <c r="C17" s="158">
        <v>2054520</v>
      </c>
      <c r="D17" s="158">
        <v>2053867</v>
      </c>
      <c r="E17" s="179">
        <f t="shared" si="0"/>
        <v>99.968216420380429</v>
      </c>
    </row>
    <row r="18" spans="1:5">
      <c r="A18" s="163"/>
      <c r="B18" s="158"/>
      <c r="C18" s="158"/>
      <c r="D18" s="158"/>
      <c r="E18" s="179"/>
    </row>
    <row r="19" spans="1:5">
      <c r="A19" s="163" t="s">
        <v>261</v>
      </c>
      <c r="B19" s="158">
        <v>700000</v>
      </c>
      <c r="C19" s="158">
        <v>4446400</v>
      </c>
      <c r="D19" s="158">
        <v>4375440</v>
      </c>
      <c r="E19" s="179">
        <f t="shared" si="0"/>
        <v>98.404102195034184</v>
      </c>
    </row>
    <row r="20" spans="1:5" ht="13.5" thickBot="1">
      <c r="A20" s="257"/>
      <c r="B20" s="258"/>
      <c r="C20" s="258"/>
      <c r="D20" s="258"/>
      <c r="E20" s="259"/>
    </row>
    <row r="21" spans="1:5" ht="13.5" thickBot="1">
      <c r="A21" s="251" t="s">
        <v>180</v>
      </c>
      <c r="B21" s="252">
        <f>SUM(B8:B20)</f>
        <v>9030000</v>
      </c>
      <c r="C21" s="252">
        <f>SUM(C8:C20)</f>
        <v>16057016</v>
      </c>
      <c r="D21" s="252">
        <f>SUM(D8:D20)</f>
        <v>14062509</v>
      </c>
      <c r="E21" s="253">
        <f t="shared" si="0"/>
        <v>87.578594926977715</v>
      </c>
    </row>
  </sheetData>
  <mergeCells count="3">
    <mergeCell ref="A4:E4"/>
    <mergeCell ref="A1:E1"/>
    <mergeCell ref="A2:E2"/>
  </mergeCells>
  <phoneticPr fontId="0" type="noConversion"/>
  <printOptions horizontalCentered="1" verticalCentered="1"/>
  <pageMargins left="0.39370078740157483" right="0.39370078740157483" top="0.19685039370078741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B1" sqref="B1:F1"/>
    </sheetView>
  </sheetViews>
  <sheetFormatPr defaultRowHeight="12.75"/>
  <cols>
    <col min="1" max="1" width="2.42578125" customWidth="1"/>
    <col min="2" max="2" width="45.42578125" customWidth="1"/>
    <col min="3" max="3" width="9.7109375" style="5" customWidth="1"/>
    <col min="4" max="4" width="11.28515625" customWidth="1"/>
    <col min="5" max="5" width="10" customWidth="1"/>
    <col min="6" max="6" width="8.5703125" customWidth="1"/>
  </cols>
  <sheetData>
    <row r="1" spans="1:8" ht="18.75" customHeight="1">
      <c r="A1" s="15"/>
      <c r="B1" s="389" t="s">
        <v>315</v>
      </c>
      <c r="C1" s="389"/>
      <c r="D1" s="389"/>
      <c r="E1" s="389"/>
      <c r="F1" s="389"/>
    </row>
    <row r="2" spans="1:8" ht="18.75" customHeight="1">
      <c r="A2" s="15"/>
      <c r="B2" s="388" t="s">
        <v>31</v>
      </c>
      <c r="C2" s="388"/>
      <c r="D2" s="388"/>
      <c r="E2" s="388"/>
      <c r="F2" s="388"/>
      <c r="G2" s="49"/>
      <c r="H2" s="49"/>
    </row>
    <row r="3" spans="1:8" ht="18.75" customHeight="1">
      <c r="A3" s="15"/>
      <c r="B3" s="15"/>
      <c r="C3" s="16"/>
      <c r="D3" s="15"/>
      <c r="E3" s="15"/>
      <c r="F3" s="15"/>
    </row>
    <row r="5" spans="1:8" ht="18">
      <c r="B5" s="412" t="s">
        <v>182</v>
      </c>
      <c r="C5" s="412"/>
      <c r="D5" s="412"/>
      <c r="E5" s="412"/>
      <c r="F5" s="412"/>
    </row>
    <row r="7" spans="1:8" ht="13.5" thickBot="1">
      <c r="F7" s="5" t="s">
        <v>123</v>
      </c>
    </row>
    <row r="8" spans="1:8" ht="24.75" thickBot="1">
      <c r="B8" s="208" t="s">
        <v>181</v>
      </c>
      <c r="C8" s="175" t="s">
        <v>82</v>
      </c>
      <c r="D8" s="175" t="s">
        <v>83</v>
      </c>
      <c r="E8" s="175" t="s">
        <v>84</v>
      </c>
      <c r="F8" s="176" t="s">
        <v>16</v>
      </c>
    </row>
    <row r="9" spans="1:8">
      <c r="B9" s="360" t="s">
        <v>183</v>
      </c>
      <c r="C9" s="361">
        <v>0</v>
      </c>
      <c r="D9" s="361">
        <f>D10</f>
        <v>55000</v>
      </c>
      <c r="E9" s="361">
        <f>E10</f>
        <v>54709</v>
      </c>
      <c r="F9" s="178">
        <f t="shared" ref="F9:F28" si="0">E9/D9*100</f>
        <v>99.470909090909089</v>
      </c>
    </row>
    <row r="10" spans="1:8">
      <c r="B10" s="368" t="s">
        <v>297</v>
      </c>
      <c r="C10" s="369"/>
      <c r="D10" s="369">
        <v>55000</v>
      </c>
      <c r="E10" s="369">
        <v>54709</v>
      </c>
      <c r="F10" s="370">
        <f t="shared" si="0"/>
        <v>99.470909090909089</v>
      </c>
    </row>
    <row r="11" spans="1:8">
      <c r="B11" s="362" t="s">
        <v>184</v>
      </c>
      <c r="C11" s="363">
        <v>0</v>
      </c>
      <c r="D11" s="363">
        <f>D12+D13+D14</f>
        <v>699564</v>
      </c>
      <c r="E11" s="363">
        <f>E12+E13+E14</f>
        <v>699564</v>
      </c>
      <c r="F11" s="179">
        <f t="shared" si="0"/>
        <v>100</v>
      </c>
    </row>
    <row r="12" spans="1:8">
      <c r="B12" s="371" t="s">
        <v>298</v>
      </c>
      <c r="C12" s="365"/>
      <c r="D12" s="365">
        <v>179000</v>
      </c>
      <c r="E12" s="365">
        <v>179000</v>
      </c>
      <c r="F12" s="212">
        <f t="shared" si="0"/>
        <v>100</v>
      </c>
    </row>
    <row r="13" spans="1:8">
      <c r="B13" s="371" t="s">
        <v>299</v>
      </c>
      <c r="C13" s="365"/>
      <c r="D13" s="365">
        <v>288675</v>
      </c>
      <c r="E13" s="365">
        <v>288675</v>
      </c>
      <c r="F13" s="212">
        <f t="shared" si="0"/>
        <v>100</v>
      </c>
    </row>
    <row r="14" spans="1:8">
      <c r="B14" s="371" t="s">
        <v>300</v>
      </c>
      <c r="C14" s="365"/>
      <c r="D14" s="365">
        <v>231889</v>
      </c>
      <c r="E14" s="365">
        <v>231889</v>
      </c>
      <c r="F14" s="212">
        <f t="shared" si="0"/>
        <v>100</v>
      </c>
    </row>
    <row r="15" spans="1:8">
      <c r="B15" s="362" t="s">
        <v>185</v>
      </c>
      <c r="C15" s="363">
        <v>0</v>
      </c>
      <c r="D15" s="363">
        <v>203654</v>
      </c>
      <c r="E15" s="363">
        <v>203654</v>
      </c>
      <c r="F15" s="179">
        <f t="shared" si="0"/>
        <v>100</v>
      </c>
    </row>
    <row r="16" spans="1:8">
      <c r="B16" s="373" t="s">
        <v>190</v>
      </c>
      <c r="C16" s="372">
        <f>SUM(C9:C15)</f>
        <v>0</v>
      </c>
      <c r="D16" s="372">
        <f>D9+D11+D15</f>
        <v>958218</v>
      </c>
      <c r="E16" s="372">
        <f>E9+E11+E15</f>
        <v>957927</v>
      </c>
      <c r="F16" s="214">
        <f t="shared" si="0"/>
        <v>99.969631127780943</v>
      </c>
    </row>
    <row r="17" spans="2:6">
      <c r="B17" s="364"/>
      <c r="C17" s="363"/>
      <c r="D17" s="365"/>
      <c r="E17" s="374"/>
      <c r="F17" s="212"/>
    </row>
    <row r="18" spans="2:6">
      <c r="B18" s="362" t="s">
        <v>186</v>
      </c>
      <c r="C18" s="363">
        <f>C19+C20+C21+C22</f>
        <v>61470000</v>
      </c>
      <c r="D18" s="363">
        <f>D19+D20+D21+D22</f>
        <v>152175589</v>
      </c>
      <c r="E18" s="375">
        <f>E19+E20+E21+E22</f>
        <v>151943747</v>
      </c>
      <c r="F18" s="179">
        <f t="shared" si="0"/>
        <v>99.847648363628153</v>
      </c>
    </row>
    <row r="19" spans="2:6">
      <c r="B19" s="371" t="s">
        <v>301</v>
      </c>
      <c r="C19" s="365">
        <v>17700000</v>
      </c>
      <c r="D19" s="365">
        <v>77782572</v>
      </c>
      <c r="E19" s="374">
        <v>77770290</v>
      </c>
      <c r="F19" s="212">
        <f t="shared" si="0"/>
        <v>99.984209830448918</v>
      </c>
    </row>
    <row r="20" spans="2:6">
      <c r="B20" s="371" t="s">
        <v>302</v>
      </c>
      <c r="C20" s="374">
        <v>470000</v>
      </c>
      <c r="D20" s="374">
        <v>24685072</v>
      </c>
      <c r="E20" s="374">
        <v>24553730</v>
      </c>
      <c r="F20" s="212">
        <f t="shared" si="0"/>
        <v>99.467929443349405</v>
      </c>
    </row>
    <row r="21" spans="2:6">
      <c r="B21" s="371" t="s">
        <v>303</v>
      </c>
      <c r="C21" s="374"/>
      <c r="D21" s="374">
        <v>207945</v>
      </c>
      <c r="E21" s="374">
        <v>207945</v>
      </c>
      <c r="F21" s="212">
        <f t="shared" si="0"/>
        <v>100</v>
      </c>
    </row>
    <row r="22" spans="2:6">
      <c r="B22" s="371" t="s">
        <v>304</v>
      </c>
      <c r="C22" s="374">
        <v>43300000</v>
      </c>
      <c r="D22" s="374">
        <v>49500000</v>
      </c>
      <c r="E22" s="374">
        <v>49411782</v>
      </c>
      <c r="F22" s="212">
        <f t="shared" si="0"/>
        <v>99.821781818181819</v>
      </c>
    </row>
    <row r="23" spans="2:6">
      <c r="B23" s="362" t="s">
        <v>187</v>
      </c>
      <c r="C23" s="375">
        <v>0</v>
      </c>
      <c r="D23" s="375">
        <f>D24</f>
        <v>633545</v>
      </c>
      <c r="E23" s="375">
        <f>E24</f>
        <v>633545</v>
      </c>
      <c r="F23" s="179">
        <f t="shared" si="0"/>
        <v>100</v>
      </c>
    </row>
    <row r="24" spans="2:6">
      <c r="B24" s="371" t="s">
        <v>305</v>
      </c>
      <c r="C24" s="374"/>
      <c r="D24" s="374">
        <v>633545</v>
      </c>
      <c r="E24" s="374">
        <v>633545</v>
      </c>
      <c r="F24" s="212">
        <f t="shared" si="0"/>
        <v>100</v>
      </c>
    </row>
    <row r="25" spans="2:6">
      <c r="B25" s="362" t="s">
        <v>188</v>
      </c>
      <c r="C25" s="375">
        <v>10684000</v>
      </c>
      <c r="D25" s="375">
        <v>31950189</v>
      </c>
      <c r="E25" s="375">
        <v>31888081</v>
      </c>
      <c r="F25" s="179">
        <f t="shared" si="0"/>
        <v>99.80560991360646</v>
      </c>
    </row>
    <row r="26" spans="2:6">
      <c r="B26" s="373" t="s">
        <v>191</v>
      </c>
      <c r="C26" s="376">
        <f>C18+C25+C23</f>
        <v>72154000</v>
      </c>
      <c r="D26" s="376">
        <f>D18+D25+D23</f>
        <v>184759323</v>
      </c>
      <c r="E26" s="376">
        <f>E18+E25+E23</f>
        <v>184465373</v>
      </c>
      <c r="F26" s="214">
        <f t="shared" si="0"/>
        <v>99.840901127354755</v>
      </c>
    </row>
    <row r="27" spans="2:6" ht="13.5" thickBot="1">
      <c r="B27" s="366"/>
      <c r="C27" s="367"/>
      <c r="D27" s="367"/>
      <c r="E27" s="367"/>
      <c r="F27" s="213"/>
    </row>
    <row r="28" spans="2:6" ht="13.5" thickBot="1">
      <c r="B28" s="211" t="s">
        <v>189</v>
      </c>
      <c r="C28" s="209">
        <f>C16+C26</f>
        <v>72154000</v>
      </c>
      <c r="D28" s="209">
        <f>D16+D26</f>
        <v>185717541</v>
      </c>
      <c r="E28" s="209">
        <f>E16+E26</f>
        <v>185423300</v>
      </c>
      <c r="F28" s="210">
        <f t="shared" si="0"/>
        <v>99.84156531557781</v>
      </c>
    </row>
  </sheetData>
  <mergeCells count="3">
    <mergeCell ref="B1:F1"/>
    <mergeCell ref="B5:F5"/>
    <mergeCell ref="B2:F2"/>
  </mergeCells>
  <phoneticPr fontId="0" type="noConversion"/>
  <printOptions horizontalCentered="1"/>
  <pageMargins left="0" right="0.39370078740157483" top="0.98425196850393704" bottom="0.98425196850393704" header="0" footer="0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selection sqref="A1:E1"/>
    </sheetView>
  </sheetViews>
  <sheetFormatPr defaultRowHeight="12.75"/>
  <cols>
    <col min="1" max="1" width="37.140625" customWidth="1"/>
    <col min="2" max="3" width="11.85546875" customWidth="1"/>
    <col min="4" max="4" width="12.28515625" customWidth="1"/>
    <col min="5" max="5" width="7.85546875" style="6" customWidth="1"/>
    <col min="6" max="6" width="9.7109375" customWidth="1"/>
  </cols>
  <sheetData>
    <row r="1" spans="1:12" ht="15.75">
      <c r="A1" s="389" t="s">
        <v>316</v>
      </c>
      <c r="B1" s="389"/>
      <c r="C1" s="389"/>
      <c r="D1" s="389"/>
      <c r="E1" s="389"/>
      <c r="F1" s="17"/>
    </row>
    <row r="2" spans="1:12" ht="8.25" customHeight="1">
      <c r="A2" s="7"/>
      <c r="B2" s="8"/>
      <c r="C2" s="8"/>
      <c r="D2" s="8"/>
      <c r="E2" s="9"/>
    </row>
    <row r="3" spans="1:12" ht="21.75" customHeight="1">
      <c r="A3" s="388" t="s">
        <v>31</v>
      </c>
      <c r="B3" s="388"/>
      <c r="C3" s="388"/>
      <c r="D3" s="388"/>
      <c r="E3" s="388"/>
      <c r="F3" s="49"/>
      <c r="G3" s="49"/>
      <c r="H3" s="49"/>
      <c r="I3" s="49"/>
      <c r="J3" s="49"/>
      <c r="K3" s="49"/>
      <c r="L3" s="49"/>
    </row>
    <row r="4" spans="1:12" ht="21.75" customHeight="1">
      <c r="A4" s="413" t="s">
        <v>193</v>
      </c>
      <c r="B4" s="413"/>
      <c r="C4" s="413"/>
      <c r="D4" s="413"/>
      <c r="E4" s="413"/>
    </row>
    <row r="5" spans="1:12" ht="18.75" thickBot="1">
      <c r="A5" s="7"/>
      <c r="E5" s="5" t="s">
        <v>18</v>
      </c>
    </row>
    <row r="6" spans="1:12" ht="24.75" thickBot="1">
      <c r="A6" s="208" t="s">
        <v>181</v>
      </c>
      <c r="B6" s="181" t="s">
        <v>82</v>
      </c>
      <c r="C6" s="181" t="s">
        <v>83</v>
      </c>
      <c r="D6" s="181" t="s">
        <v>84</v>
      </c>
      <c r="E6" s="182" t="s">
        <v>16</v>
      </c>
    </row>
    <row r="7" spans="1:12">
      <c r="A7" s="183" t="s">
        <v>6</v>
      </c>
      <c r="B7" s="177">
        <v>50</v>
      </c>
      <c r="C7" s="177">
        <v>50</v>
      </c>
      <c r="D7" s="177">
        <v>50</v>
      </c>
      <c r="E7" s="178">
        <f>D7/C7*100</f>
        <v>100</v>
      </c>
    </row>
    <row r="8" spans="1:12">
      <c r="A8" s="163" t="s">
        <v>195</v>
      </c>
      <c r="B8" s="158">
        <v>150</v>
      </c>
      <c r="C8" s="158">
        <v>150</v>
      </c>
      <c r="D8" s="158">
        <v>150</v>
      </c>
      <c r="E8" s="179">
        <f t="shared" ref="E8:E31" si="0">D8/C8*100</f>
        <v>100</v>
      </c>
    </row>
    <row r="9" spans="1:12">
      <c r="A9" s="163" t="s">
        <v>7</v>
      </c>
      <c r="B9" s="158">
        <v>100</v>
      </c>
      <c r="C9" s="158">
        <v>100</v>
      </c>
      <c r="D9" s="158">
        <v>100</v>
      </c>
      <c r="E9" s="179">
        <f t="shared" si="0"/>
        <v>100</v>
      </c>
    </row>
    <row r="10" spans="1:12">
      <c r="A10" s="163" t="s">
        <v>121</v>
      </c>
      <c r="B10" s="158">
        <v>1120</v>
      </c>
      <c r="C10" s="158">
        <v>1445</v>
      </c>
      <c r="D10" s="158">
        <v>1445</v>
      </c>
      <c r="E10" s="179">
        <f t="shared" si="0"/>
        <v>100</v>
      </c>
    </row>
    <row r="11" spans="1:12" ht="18">
      <c r="A11" s="163" t="s">
        <v>4</v>
      </c>
      <c r="B11" s="158">
        <v>70</v>
      </c>
      <c r="C11" s="158">
        <v>70</v>
      </c>
      <c r="D11" s="158">
        <v>70</v>
      </c>
      <c r="E11" s="179">
        <f t="shared" si="0"/>
        <v>100</v>
      </c>
      <c r="F11" s="3"/>
    </row>
    <row r="12" spans="1:12">
      <c r="A12" s="163" t="s">
        <v>5</v>
      </c>
      <c r="B12" s="158">
        <v>400</v>
      </c>
      <c r="C12" s="158">
        <v>400</v>
      </c>
      <c r="D12" s="158">
        <v>400</v>
      </c>
      <c r="E12" s="179">
        <f t="shared" si="0"/>
        <v>100</v>
      </c>
    </row>
    <row r="13" spans="1:12">
      <c r="A13" s="163" t="s">
        <v>9</v>
      </c>
      <c r="B13" s="158">
        <v>70</v>
      </c>
      <c r="C13" s="158"/>
      <c r="D13" s="158"/>
      <c r="E13" s="179"/>
    </row>
    <row r="14" spans="1:12">
      <c r="A14" s="163" t="s">
        <v>8</v>
      </c>
      <c r="B14" s="158">
        <v>320</v>
      </c>
      <c r="C14" s="158">
        <v>320</v>
      </c>
      <c r="D14" s="158">
        <v>200</v>
      </c>
      <c r="E14" s="179">
        <f t="shared" si="0"/>
        <v>62.5</v>
      </c>
    </row>
    <row r="15" spans="1:12">
      <c r="A15" s="163" t="s">
        <v>10</v>
      </c>
      <c r="B15" s="158">
        <v>250</v>
      </c>
      <c r="C15" s="158">
        <v>301</v>
      </c>
      <c r="D15" s="158">
        <v>301</v>
      </c>
      <c r="E15" s="179">
        <f t="shared" si="0"/>
        <v>100</v>
      </c>
    </row>
    <row r="16" spans="1:12">
      <c r="A16" s="163" t="s">
        <v>11</v>
      </c>
      <c r="B16" s="158">
        <v>500</v>
      </c>
      <c r="C16" s="158">
        <v>500</v>
      </c>
      <c r="D16" s="158">
        <v>500</v>
      </c>
      <c r="E16" s="179">
        <f t="shared" si="0"/>
        <v>100</v>
      </c>
    </row>
    <row r="17" spans="1:6">
      <c r="A17" s="163" t="s">
        <v>122</v>
      </c>
      <c r="B17" s="158">
        <v>330</v>
      </c>
      <c r="C17" s="158">
        <v>90</v>
      </c>
      <c r="D17" s="158">
        <v>90</v>
      </c>
      <c r="E17" s="179">
        <f t="shared" si="0"/>
        <v>100</v>
      </c>
    </row>
    <row r="18" spans="1:6">
      <c r="A18" s="163" t="s">
        <v>12</v>
      </c>
      <c r="B18" s="158">
        <v>30</v>
      </c>
      <c r="C18" s="158"/>
      <c r="D18" s="158"/>
      <c r="E18" s="179"/>
    </row>
    <row r="19" spans="1:6">
      <c r="A19" s="163" t="s">
        <v>13</v>
      </c>
      <c r="B19" s="158">
        <v>50</v>
      </c>
      <c r="C19" s="158"/>
      <c r="D19" s="158"/>
      <c r="E19" s="179"/>
    </row>
    <row r="20" spans="1:6">
      <c r="A20" s="163" t="s">
        <v>40</v>
      </c>
      <c r="B20" s="158">
        <v>300</v>
      </c>
      <c r="C20" s="158">
        <v>150</v>
      </c>
      <c r="D20" s="158"/>
      <c r="E20" s="179">
        <f t="shared" si="0"/>
        <v>0</v>
      </c>
    </row>
    <row r="21" spans="1:6">
      <c r="A21" s="163" t="s">
        <v>41</v>
      </c>
      <c r="B21" s="158">
        <v>520</v>
      </c>
      <c r="C21" s="158">
        <v>490</v>
      </c>
      <c r="D21" s="158">
        <v>485</v>
      </c>
      <c r="E21" s="179">
        <f t="shared" si="0"/>
        <v>98.979591836734699</v>
      </c>
    </row>
    <row r="22" spans="1:6">
      <c r="A22" s="163" t="s">
        <v>19</v>
      </c>
      <c r="B22" s="158">
        <v>200</v>
      </c>
      <c r="C22" s="158">
        <v>200</v>
      </c>
      <c r="D22" s="158">
        <v>200</v>
      </c>
      <c r="E22" s="179">
        <f t="shared" si="0"/>
        <v>100</v>
      </c>
    </row>
    <row r="23" spans="1:6">
      <c r="A23" s="163" t="s">
        <v>42</v>
      </c>
      <c r="B23" s="158">
        <v>110</v>
      </c>
      <c r="C23" s="158"/>
      <c r="D23" s="158"/>
      <c r="E23" s="179"/>
    </row>
    <row r="24" spans="1:6" ht="18.75" customHeight="1">
      <c r="A24" s="162" t="s">
        <v>194</v>
      </c>
      <c r="B24" s="159">
        <f>SUM(B7:B23)</f>
        <v>4570</v>
      </c>
      <c r="C24" s="159">
        <f>SUM(C7:C22)</f>
        <v>4266</v>
      </c>
      <c r="D24" s="159">
        <f>SUM(D7:D22)</f>
        <v>3991</v>
      </c>
      <c r="E24" s="214">
        <f t="shared" si="0"/>
        <v>93.553680262541022</v>
      </c>
    </row>
    <row r="25" spans="1:6" ht="18.75" customHeight="1">
      <c r="A25" s="162"/>
      <c r="B25" s="159"/>
      <c r="C25" s="159"/>
      <c r="D25" s="159"/>
      <c r="E25" s="214"/>
    </row>
    <row r="26" spans="1:6" ht="27" customHeight="1">
      <c r="A26" s="163" t="s">
        <v>307</v>
      </c>
      <c r="B26" s="158"/>
      <c r="C26" s="158">
        <v>2973</v>
      </c>
      <c r="D26" s="158">
        <v>2971</v>
      </c>
      <c r="E26" s="179">
        <f t="shared" si="0"/>
        <v>99.932727884291964</v>
      </c>
      <c r="F26" s="1"/>
    </row>
    <row r="27" spans="1:6">
      <c r="A27" s="163" t="s">
        <v>43</v>
      </c>
      <c r="B27" s="158">
        <v>1172</v>
      </c>
      <c r="C27" s="158">
        <v>1078</v>
      </c>
      <c r="D27" s="158">
        <v>1078</v>
      </c>
      <c r="E27" s="179">
        <f t="shared" si="0"/>
        <v>100</v>
      </c>
    </row>
    <row r="28" spans="1:6">
      <c r="A28" s="163" t="s">
        <v>44</v>
      </c>
      <c r="B28" s="158">
        <v>3947</v>
      </c>
      <c r="C28" s="158">
        <v>4314</v>
      </c>
      <c r="D28" s="158">
        <v>4313</v>
      </c>
      <c r="E28" s="179">
        <f t="shared" si="0"/>
        <v>99.976819656930928</v>
      </c>
    </row>
    <row r="29" spans="1:6" ht="24">
      <c r="A29" s="162" t="s">
        <v>192</v>
      </c>
      <c r="B29" s="159">
        <f>SUM(B26:B28)</f>
        <v>5119</v>
      </c>
      <c r="C29" s="159">
        <f t="shared" ref="C29:D29" si="1">SUM(C26:C28)</f>
        <v>8365</v>
      </c>
      <c r="D29" s="159">
        <f t="shared" si="1"/>
        <v>8362</v>
      </c>
      <c r="E29" s="214">
        <f t="shared" si="0"/>
        <v>99.96413628212791</v>
      </c>
    </row>
    <row r="30" spans="1:6" ht="13.5" thickBot="1">
      <c r="A30" s="192"/>
      <c r="B30" s="378"/>
      <c r="C30" s="378"/>
      <c r="D30" s="378"/>
      <c r="E30" s="379"/>
    </row>
    <row r="31" spans="1:6" ht="13.5" thickBot="1">
      <c r="A31" s="380" t="s">
        <v>308</v>
      </c>
      <c r="B31" s="381">
        <v>113876</v>
      </c>
      <c r="C31" s="381">
        <v>119195</v>
      </c>
      <c r="D31" s="381">
        <v>119115</v>
      </c>
      <c r="E31" s="382">
        <f t="shared" si="0"/>
        <v>99.932883090733668</v>
      </c>
    </row>
  </sheetData>
  <mergeCells count="3">
    <mergeCell ref="A1:E1"/>
    <mergeCell ref="A4:E4"/>
    <mergeCell ref="A3:E3"/>
  </mergeCells>
  <phoneticPr fontId="0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D61"/>
  <sheetViews>
    <sheetView workbookViewId="0">
      <selection sqref="A1:D1"/>
    </sheetView>
  </sheetViews>
  <sheetFormatPr defaultRowHeight="12.75"/>
  <cols>
    <col min="1" max="1" width="60.5703125" customWidth="1"/>
    <col min="2" max="2" width="9.5703125" customWidth="1"/>
    <col min="3" max="3" width="52.85546875" customWidth="1"/>
  </cols>
  <sheetData>
    <row r="1" spans="1:4">
      <c r="A1" s="415" t="s">
        <v>317</v>
      </c>
      <c r="B1" s="415"/>
      <c r="C1" s="415"/>
      <c r="D1" s="415"/>
    </row>
    <row r="2" spans="1:4" ht="12.75" customHeight="1">
      <c r="A2" s="414" t="s">
        <v>196</v>
      </c>
      <c r="B2" s="414"/>
      <c r="C2" s="414"/>
      <c r="D2" s="414"/>
    </row>
    <row r="3" spans="1:4">
      <c r="A3" s="415" t="s">
        <v>125</v>
      </c>
      <c r="B3" s="415"/>
      <c r="C3" s="415"/>
      <c r="D3" s="415"/>
    </row>
    <row r="4" spans="1:4" ht="10.5" customHeight="1" thickBot="1">
      <c r="D4" s="228" t="s">
        <v>18</v>
      </c>
    </row>
    <row r="5" spans="1:4" ht="12.75" customHeight="1" thickBot="1">
      <c r="A5" s="399" t="s">
        <v>255</v>
      </c>
      <c r="B5" s="400"/>
      <c r="C5" s="400" t="s">
        <v>256</v>
      </c>
      <c r="D5" s="416"/>
    </row>
    <row r="6" spans="1:4" ht="12" customHeight="1">
      <c r="A6" s="215" t="s">
        <v>197</v>
      </c>
      <c r="B6" s="216">
        <v>829</v>
      </c>
      <c r="C6" s="217" t="s">
        <v>198</v>
      </c>
      <c r="D6" s="218">
        <v>1069885</v>
      </c>
    </row>
    <row r="7" spans="1:4" ht="12" customHeight="1">
      <c r="A7" s="219" t="s">
        <v>199</v>
      </c>
      <c r="B7" s="143">
        <v>829</v>
      </c>
      <c r="C7" s="140" t="s">
        <v>200</v>
      </c>
      <c r="D7" s="220">
        <v>26471</v>
      </c>
    </row>
    <row r="8" spans="1:4" ht="12" customHeight="1">
      <c r="A8" s="221" t="s">
        <v>201</v>
      </c>
      <c r="B8" s="141">
        <v>1063809</v>
      </c>
      <c r="C8" s="140" t="s">
        <v>202</v>
      </c>
      <c r="D8" s="220">
        <v>21829</v>
      </c>
    </row>
    <row r="9" spans="1:4" ht="12" customHeight="1">
      <c r="A9" s="221" t="s">
        <v>203</v>
      </c>
      <c r="B9" s="141">
        <v>27302</v>
      </c>
      <c r="C9" s="140" t="s">
        <v>204</v>
      </c>
      <c r="D9" s="220">
        <v>75046</v>
      </c>
    </row>
    <row r="10" spans="1:4" ht="12" customHeight="1">
      <c r="A10" s="221" t="s">
        <v>205</v>
      </c>
      <c r="B10" s="141">
        <v>0</v>
      </c>
      <c r="C10" s="140" t="s">
        <v>206</v>
      </c>
      <c r="D10" s="220">
        <v>16</v>
      </c>
    </row>
    <row r="11" spans="1:4" ht="12" customHeight="1">
      <c r="A11" s="219" t="s">
        <v>207</v>
      </c>
      <c r="B11" s="143">
        <v>1091111</v>
      </c>
      <c r="C11" s="140" t="s">
        <v>208</v>
      </c>
      <c r="D11" s="220">
        <v>82125</v>
      </c>
    </row>
    <row r="12" spans="1:4" ht="15" customHeight="1">
      <c r="A12" s="221" t="s">
        <v>209</v>
      </c>
      <c r="B12" s="141">
        <v>0</v>
      </c>
      <c r="C12" s="142" t="s">
        <v>210</v>
      </c>
      <c r="D12" s="222">
        <v>1275372</v>
      </c>
    </row>
    <row r="13" spans="1:4" ht="15" customHeight="1">
      <c r="A13" s="221" t="s">
        <v>211</v>
      </c>
      <c r="B13" s="141">
        <v>0</v>
      </c>
      <c r="C13" s="140" t="s">
        <v>212</v>
      </c>
      <c r="D13" s="220">
        <v>1137</v>
      </c>
    </row>
    <row r="14" spans="1:4" ht="15" customHeight="1">
      <c r="A14" s="221" t="s">
        <v>213</v>
      </c>
      <c r="B14" s="141">
        <v>63</v>
      </c>
      <c r="C14" s="140" t="s">
        <v>214</v>
      </c>
      <c r="D14" s="220">
        <v>0</v>
      </c>
    </row>
    <row r="15" spans="1:4" ht="15" customHeight="1">
      <c r="A15" s="221" t="s">
        <v>215</v>
      </c>
      <c r="B15" s="141">
        <v>16</v>
      </c>
      <c r="C15" s="140" t="s">
        <v>216</v>
      </c>
      <c r="D15" s="220">
        <v>0</v>
      </c>
    </row>
    <row r="16" spans="1:4" ht="15" customHeight="1">
      <c r="A16" s="219" t="s">
        <v>217</v>
      </c>
      <c r="B16" s="143">
        <v>79</v>
      </c>
      <c r="C16" s="140" t="s">
        <v>218</v>
      </c>
      <c r="D16" s="220">
        <v>0</v>
      </c>
    </row>
    <row r="17" spans="1:4" ht="15" customHeight="1">
      <c r="A17" s="221" t="s">
        <v>219</v>
      </c>
      <c r="B17" s="141">
        <v>152485</v>
      </c>
      <c r="C17" s="142" t="s">
        <v>220</v>
      </c>
      <c r="D17" s="222">
        <v>1137</v>
      </c>
    </row>
    <row r="18" spans="1:4" ht="15" customHeight="1">
      <c r="A18" s="221" t="s">
        <v>221</v>
      </c>
      <c r="B18" s="141">
        <v>152485</v>
      </c>
      <c r="C18" s="140" t="s">
        <v>222</v>
      </c>
      <c r="D18" s="220">
        <v>5288</v>
      </c>
    </row>
    <row r="19" spans="1:4" ht="15" customHeight="1">
      <c r="A19" s="219" t="s">
        <v>223</v>
      </c>
      <c r="B19" s="143">
        <v>152485</v>
      </c>
      <c r="C19" s="142" t="s">
        <v>224</v>
      </c>
      <c r="D19" s="222">
        <v>5288</v>
      </c>
    </row>
    <row r="20" spans="1:4" ht="15" customHeight="1">
      <c r="A20" s="219" t="s">
        <v>225</v>
      </c>
      <c r="B20" s="143">
        <v>1244504</v>
      </c>
      <c r="C20" s="140" t="s">
        <v>226</v>
      </c>
      <c r="D20" s="220">
        <v>270</v>
      </c>
    </row>
    <row r="21" spans="1:4" ht="12" customHeight="1">
      <c r="A21" s="221" t="s">
        <v>227</v>
      </c>
      <c r="B21" s="141">
        <v>30228</v>
      </c>
      <c r="C21" s="140" t="s">
        <v>228</v>
      </c>
      <c r="D21" s="220">
        <v>270</v>
      </c>
    </row>
    <row r="22" spans="1:4" ht="12" customHeight="1">
      <c r="A22" s="219" t="s">
        <v>229</v>
      </c>
      <c r="B22" s="143">
        <v>30228</v>
      </c>
      <c r="C22" s="140" t="s">
        <v>230</v>
      </c>
      <c r="D22" s="220">
        <v>226</v>
      </c>
    </row>
    <row r="23" spans="1:4" ht="12" customHeight="1">
      <c r="A23" s="219" t="s">
        <v>231</v>
      </c>
      <c r="B23" s="143">
        <v>30228</v>
      </c>
      <c r="C23" s="142" t="s">
        <v>232</v>
      </c>
      <c r="D23" s="222">
        <v>496</v>
      </c>
    </row>
    <row r="24" spans="1:4" ht="15" customHeight="1">
      <c r="A24" s="221" t="s">
        <v>233</v>
      </c>
      <c r="B24" s="141">
        <v>3662</v>
      </c>
      <c r="C24" s="142" t="s">
        <v>234</v>
      </c>
      <c r="D24" s="222">
        <v>6921</v>
      </c>
    </row>
    <row r="25" spans="1:4" ht="15" customHeight="1">
      <c r="A25" s="221" t="s">
        <v>235</v>
      </c>
      <c r="B25" s="141">
        <v>0</v>
      </c>
      <c r="C25" s="142" t="s">
        <v>236</v>
      </c>
      <c r="D25" s="222">
        <v>1282293</v>
      </c>
    </row>
    <row r="26" spans="1:4" ht="15" customHeight="1">
      <c r="A26" s="221" t="s">
        <v>237</v>
      </c>
      <c r="B26" s="141">
        <v>583</v>
      </c>
      <c r="C26" s="144"/>
      <c r="D26" s="223"/>
    </row>
    <row r="27" spans="1:4" ht="15" customHeight="1">
      <c r="A27" s="221" t="s">
        <v>238</v>
      </c>
      <c r="B27" s="141">
        <v>2487</v>
      </c>
      <c r="C27" s="144"/>
      <c r="D27" s="223"/>
    </row>
    <row r="28" spans="1:4" ht="15" customHeight="1">
      <c r="A28" s="221" t="s">
        <v>239</v>
      </c>
      <c r="B28" s="141">
        <v>592</v>
      </c>
      <c r="C28" s="144"/>
      <c r="D28" s="223"/>
    </row>
    <row r="29" spans="1:4" ht="15" customHeight="1">
      <c r="A29" s="221" t="s">
        <v>240</v>
      </c>
      <c r="B29" s="141">
        <v>924</v>
      </c>
      <c r="C29" s="144"/>
      <c r="D29" s="223"/>
    </row>
    <row r="30" spans="1:4" ht="15" customHeight="1">
      <c r="A30" s="221" t="s">
        <v>241</v>
      </c>
      <c r="B30" s="141">
        <v>5</v>
      </c>
      <c r="C30" s="144"/>
      <c r="D30" s="223"/>
    </row>
    <row r="31" spans="1:4" ht="15" customHeight="1">
      <c r="A31" s="221" t="s">
        <v>242</v>
      </c>
      <c r="B31" s="141">
        <v>1</v>
      </c>
      <c r="C31" s="144"/>
      <c r="D31" s="223"/>
    </row>
    <row r="32" spans="1:4" ht="15" customHeight="1">
      <c r="A32" s="221" t="s">
        <v>243</v>
      </c>
      <c r="B32" s="141">
        <v>758</v>
      </c>
      <c r="C32" s="144"/>
      <c r="D32" s="223"/>
    </row>
    <row r="33" spans="1:4" ht="15" customHeight="1">
      <c r="A33" s="221" t="s">
        <v>244</v>
      </c>
      <c r="B33" s="141">
        <v>160</v>
      </c>
      <c r="C33" s="144"/>
      <c r="D33" s="223"/>
    </row>
    <row r="34" spans="1:4" ht="15" customHeight="1">
      <c r="A34" s="221" t="s">
        <v>245</v>
      </c>
      <c r="B34" s="141">
        <v>1383</v>
      </c>
      <c r="C34" s="144"/>
      <c r="D34" s="223"/>
    </row>
    <row r="35" spans="1:4" ht="15" customHeight="1">
      <c r="A35" s="221" t="s">
        <v>246</v>
      </c>
      <c r="B35" s="141">
        <v>1383</v>
      </c>
      <c r="C35" s="144"/>
      <c r="D35" s="223"/>
    </row>
    <row r="36" spans="1:4" ht="15" customHeight="1">
      <c r="A36" s="219" t="s">
        <v>247</v>
      </c>
      <c r="B36" s="143">
        <v>5969</v>
      </c>
      <c r="C36" s="144"/>
      <c r="D36" s="223"/>
    </row>
    <row r="37" spans="1:4" ht="12" customHeight="1">
      <c r="A37" s="221" t="s">
        <v>248</v>
      </c>
      <c r="B37" s="141">
        <v>0</v>
      </c>
      <c r="C37" s="144"/>
      <c r="D37" s="223"/>
    </row>
    <row r="38" spans="1:4" ht="12" customHeight="1">
      <c r="A38" s="221" t="s">
        <v>249</v>
      </c>
      <c r="B38" s="141">
        <v>0</v>
      </c>
      <c r="C38" s="144"/>
      <c r="D38" s="223"/>
    </row>
    <row r="39" spans="1:4" ht="12" customHeight="1">
      <c r="A39" s="219" t="s">
        <v>250</v>
      </c>
      <c r="B39" s="143">
        <v>0</v>
      </c>
      <c r="C39" s="144"/>
      <c r="D39" s="223"/>
    </row>
    <row r="40" spans="1:4" ht="12" customHeight="1">
      <c r="A40" s="219" t="s">
        <v>251</v>
      </c>
      <c r="B40" s="143">
        <v>5969</v>
      </c>
      <c r="C40" s="144"/>
      <c r="D40" s="223"/>
    </row>
    <row r="41" spans="1:4" ht="12" customHeight="1">
      <c r="A41" s="221" t="s">
        <v>252</v>
      </c>
      <c r="B41" s="141">
        <v>1592</v>
      </c>
      <c r="C41" s="144"/>
      <c r="D41" s="223"/>
    </row>
    <row r="42" spans="1:4" ht="12" customHeight="1">
      <c r="A42" s="219" t="s">
        <v>253</v>
      </c>
      <c r="B42" s="143">
        <v>1592</v>
      </c>
      <c r="C42" s="144"/>
      <c r="D42" s="223"/>
    </row>
    <row r="43" spans="1:4" ht="12" customHeight="1" thickBot="1">
      <c r="A43" s="224" t="s">
        <v>254</v>
      </c>
      <c r="B43" s="225">
        <v>1282293</v>
      </c>
      <c r="C43" s="226"/>
      <c r="D43" s="227"/>
    </row>
    <row r="44" spans="1:4" ht="15" customHeight="1"/>
    <row r="45" spans="1:4" ht="15" customHeight="1"/>
    <row r="46" spans="1:4" ht="15" customHeight="1"/>
    <row r="47" spans="1:4" ht="15" customHeight="1"/>
    <row r="48" spans="1:4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</sheetData>
  <mergeCells count="5">
    <mergeCell ref="A2:D2"/>
    <mergeCell ref="A1:D1"/>
    <mergeCell ref="A3:D3"/>
    <mergeCell ref="A5:B5"/>
    <mergeCell ref="C5:D5"/>
  </mergeCells>
  <phoneticPr fontId="14" type="noConversion"/>
  <pageMargins left="0.70866141732283472" right="0.70866141732283472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Mérleg</vt:lpstr>
      <vt:lpstr>bevét</vt:lpstr>
      <vt:lpstr>Normatíva </vt:lpstr>
      <vt:lpstr>Bevételek</vt:lpstr>
      <vt:lpstr>Bér, dologi</vt:lpstr>
      <vt:lpstr>Segély</vt:lpstr>
      <vt:lpstr>Fejlesztés</vt:lpstr>
      <vt:lpstr>Támogatások</vt:lpstr>
      <vt:lpstr>Vagyonmérleg</vt:lpstr>
      <vt:lpstr>Közv.támog.</vt:lpstr>
      <vt:lpstr>Önk. és intézmények </vt:lpstr>
    </vt:vector>
  </TitlesOfParts>
  <Company>Piliscsév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SzZsuzsi</cp:lastModifiedBy>
  <cp:lastPrinted>2016-04-11T13:49:52Z</cp:lastPrinted>
  <dcterms:created xsi:type="dcterms:W3CDTF">2004-07-16T06:20:01Z</dcterms:created>
  <dcterms:modified xsi:type="dcterms:W3CDTF">2016-05-02T10:09:32Z</dcterms:modified>
</cp:coreProperties>
</file>