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570" windowHeight="7935"/>
  </bookViews>
  <sheets>
    <sheet name="1.sz.melléklet" sheetId="1" r:id="rId1"/>
    <sheet name="ÖNKORMÁNYZATIKIADÁSOK" sheetId="2" r:id="rId2"/>
    <sheet name="ÓVODAIKIADÁSOK" sheetId="15" r:id="rId3"/>
    <sheet name="ÖSSZESEN KIADÁSOK" sheetId="17" r:id="rId4"/>
    <sheet name="bevételek" sheetId="3" r:id="rId5"/>
    <sheet name="ÖNKORMÁNYZATIBEVÉTEL" sheetId="10" r:id="rId6"/>
    <sheet name="ÓVODAIBEVÉTEL" sheetId="34" r:id="rId7"/>
    <sheet name="BEVÉTELEK ÖSSZESEN" sheetId="33" r:id="rId8"/>
    <sheet name="létszám" sheetId="8" r:id="rId9"/>
    <sheet name="beruházások felújítások" sheetId="11" r:id="rId10"/>
    <sheet name="EU projektek" sheetId="18" r:id="rId11"/>
    <sheet name="finanszírozás" sheetId="27" r:id="rId12"/>
    <sheet name="szociális kiadások" sheetId="29" r:id="rId13"/>
    <sheet name="helyi adók" sheetId="32" r:id="rId14"/>
    <sheet name="Gördülő mérleg" sheetId="19" r:id="rId15"/>
    <sheet name="EI FELHASZN TERV" sheetId="20" r:id="rId16"/>
    <sheet name="EI FELHASZN TERV (2)" sheetId="24" r:id="rId17"/>
    <sheet name="Munka9" sheetId="35" r:id="rId18"/>
  </sheets>
  <definedNames>
    <definedName name="_pr232" localSheetId="14">'Gördülő mérleg'!#REF!</definedName>
    <definedName name="_pr233" localSheetId="14">'Gördülő mérleg'!#REF!</definedName>
    <definedName name="_pr234" localSheetId="14">'Gördülő mérleg'!#REF!</definedName>
    <definedName name="_pr235" localSheetId="14">'Gördülő mérleg'!#REF!</definedName>
    <definedName name="_pr236" localSheetId="14">'Gördülő mérleg'!#REF!</definedName>
    <definedName name="_pr312" localSheetId="14">'Gördülő mérleg'!#REF!</definedName>
    <definedName name="_pr313" localSheetId="14">'Gördülő mérleg'!#REF!</definedName>
    <definedName name="_pr314" localSheetId="14">'Gördülő mérleg'!#REF!</definedName>
    <definedName name="_pr315" localSheetId="14">'Gördülő mérleg'!#REF!</definedName>
    <definedName name="_xlnm.Print_Area" localSheetId="0">'1.sz.melléklet'!$A$1:$A$26</definedName>
    <definedName name="_xlnm.Print_Area" localSheetId="9">'beruházások felújítások'!$A$1:$E$49</definedName>
    <definedName name="_xlnm.Print_Area" localSheetId="4">bevételek!$A$1:$F$95</definedName>
    <definedName name="_xlnm.Print_Area" localSheetId="7">'BEVÉTELEK ÖSSZESEN'!$A$1:$F$97</definedName>
    <definedName name="_xlnm.Print_Area" localSheetId="15">'EI FELHASZN TERV'!$A$1:$O$216</definedName>
    <definedName name="_xlnm.Print_Area" localSheetId="16">'EI FELHASZN TERV (2)'!$A$1:$O$216</definedName>
    <definedName name="_xlnm.Print_Area" localSheetId="10">'EU projektek'!$A$1:$B$23</definedName>
    <definedName name="_xlnm.Print_Area" localSheetId="11">finanszírozás!$A$1:$D$9</definedName>
    <definedName name="_xlnm.Print_Area" localSheetId="14">'Gördülő mérleg'!$A$1:$E$154</definedName>
    <definedName name="_xlnm.Print_Area" localSheetId="8">létszám!$A$1:$D$33</definedName>
    <definedName name="_xlnm.Print_Area" localSheetId="6">ÓVODAIBEVÉTEL!$A$1:$F$97</definedName>
    <definedName name="_xlnm.Print_Area" localSheetId="2">ÓVODAIKIADÁSOK!$A$1:$F$123</definedName>
    <definedName name="_xlnm.Print_Area" localSheetId="5">ÖNKORMÁNYZATIBEVÉTEL!$A$1:$F$97</definedName>
    <definedName name="_xlnm.Print_Area" localSheetId="1">ÖNKORMÁNYZATIKIADÁSOK!$A$1:$F$123</definedName>
    <definedName name="_xlnm.Print_Area" localSheetId="3">'ÖSSZESEN KIADÁSOK'!$A$1:$F$123</definedName>
    <definedName name="_xlnm.Print_Area" localSheetId="12">'szociális kiadások'!$A$1:$C$39</definedName>
  </definedNames>
  <calcPr calcId="145621"/>
</workbook>
</file>

<file path=xl/calcChain.xml><?xml version="1.0" encoding="utf-8"?>
<calcChain xmlns="http://schemas.openxmlformats.org/spreadsheetml/2006/main">
  <c r="D97" i="15" l="1"/>
  <c r="E97" i="15"/>
  <c r="C82" i="15"/>
  <c r="C97" i="15" s="1"/>
  <c r="E50" i="15"/>
  <c r="C32" i="15"/>
  <c r="C40" i="2"/>
  <c r="D19" i="2"/>
  <c r="D73" i="2"/>
  <c r="E74" i="15"/>
  <c r="C73" i="19"/>
  <c r="C80" i="19" s="1"/>
  <c r="D80" i="19" s="1"/>
  <c r="E80" i="19" s="1"/>
  <c r="C53" i="19"/>
  <c r="C48" i="19"/>
  <c r="C63" i="19" s="1"/>
  <c r="D63" i="19" s="1"/>
  <c r="E63" i="19" s="1"/>
  <c r="C39" i="19"/>
  <c r="C25" i="19"/>
  <c r="C29" i="2"/>
  <c r="C16" i="19"/>
  <c r="D8" i="19"/>
  <c r="E8" i="19" s="1"/>
  <c r="D10" i="19"/>
  <c r="E10" i="19" s="1"/>
  <c r="D11" i="19"/>
  <c r="E11" i="19" s="1"/>
  <c r="D12" i="19"/>
  <c r="E12" i="19" s="1"/>
  <c r="D13" i="19"/>
  <c r="E13" i="19" s="1"/>
  <c r="D14" i="19"/>
  <c r="E14" i="19" s="1"/>
  <c r="D15" i="19"/>
  <c r="E15" i="19" s="1"/>
  <c r="D16" i="19"/>
  <c r="E16" i="19" s="1"/>
  <c r="D17" i="19"/>
  <c r="E17" i="19" s="1"/>
  <c r="D18" i="19"/>
  <c r="E18" i="19" s="1"/>
  <c r="D19" i="19"/>
  <c r="E19" i="19" s="1"/>
  <c r="D20" i="19"/>
  <c r="E20" i="19" s="1"/>
  <c r="D21" i="19"/>
  <c r="E21" i="19" s="1"/>
  <c r="D22" i="19"/>
  <c r="E22" i="19" s="1"/>
  <c r="D23" i="19"/>
  <c r="E23" i="19" s="1"/>
  <c r="D24" i="19"/>
  <c r="E24" i="19" s="1"/>
  <c r="D25" i="19"/>
  <c r="E25" i="19" s="1"/>
  <c r="D26" i="19"/>
  <c r="E26" i="19" s="1"/>
  <c r="D27" i="19"/>
  <c r="E27" i="19" s="1"/>
  <c r="D28" i="19"/>
  <c r="E28" i="19" s="1"/>
  <c r="D29" i="19"/>
  <c r="E29" i="19" s="1"/>
  <c r="D30" i="19"/>
  <c r="E30" i="19" s="1"/>
  <c r="D31" i="19"/>
  <c r="E31" i="19" s="1"/>
  <c r="D32" i="19"/>
  <c r="E32" i="19" s="1"/>
  <c r="D33" i="19"/>
  <c r="E33" i="19" s="1"/>
  <c r="D34" i="19"/>
  <c r="E34" i="19" s="1"/>
  <c r="D35" i="19"/>
  <c r="E35" i="19" s="1"/>
  <c r="D36" i="19"/>
  <c r="E36" i="19" s="1"/>
  <c r="D37" i="19"/>
  <c r="E37" i="19" s="1"/>
  <c r="D38" i="19"/>
  <c r="E38" i="19" s="1"/>
  <c r="D39" i="19"/>
  <c r="E39" i="19" s="1"/>
  <c r="D41" i="19"/>
  <c r="E41" i="19" s="1"/>
  <c r="D42" i="19"/>
  <c r="E42" i="19" s="1"/>
  <c r="D43" i="19"/>
  <c r="E43" i="19" s="1"/>
  <c r="D44" i="19"/>
  <c r="E44" i="19" s="1"/>
  <c r="D45" i="19"/>
  <c r="E45" i="19" s="1"/>
  <c r="D46" i="19"/>
  <c r="E46" i="19" s="1"/>
  <c r="D47" i="19"/>
  <c r="E47" i="19" s="1"/>
  <c r="D48" i="19"/>
  <c r="E48" i="19" s="1"/>
  <c r="D49" i="19"/>
  <c r="E49" i="19" s="1"/>
  <c r="D50" i="19"/>
  <c r="E50" i="19" s="1"/>
  <c r="D51" i="19"/>
  <c r="E51" i="19" s="1"/>
  <c r="D52" i="19"/>
  <c r="E52" i="19" s="1"/>
  <c r="D53" i="19"/>
  <c r="E53" i="19" s="1"/>
  <c r="D54" i="19"/>
  <c r="E54" i="19" s="1"/>
  <c r="D55" i="19"/>
  <c r="E55" i="19" s="1"/>
  <c r="D56" i="19"/>
  <c r="E56" i="19" s="1"/>
  <c r="D57" i="19"/>
  <c r="E57" i="19" s="1"/>
  <c r="D58" i="19"/>
  <c r="E58" i="19" s="1"/>
  <c r="D59" i="19"/>
  <c r="E59" i="19" s="1"/>
  <c r="D60" i="19"/>
  <c r="E60" i="19" s="1"/>
  <c r="D61" i="19"/>
  <c r="E61" i="19" s="1"/>
  <c r="D62" i="19"/>
  <c r="E62" i="19" s="1"/>
  <c r="D65" i="19"/>
  <c r="E65" i="19" s="1"/>
  <c r="D66" i="19"/>
  <c r="E66" i="19" s="1"/>
  <c r="D67" i="19"/>
  <c r="E67" i="19" s="1"/>
  <c r="D68" i="19"/>
  <c r="E68" i="19" s="1"/>
  <c r="D69" i="19"/>
  <c r="E69" i="19" s="1"/>
  <c r="D70" i="19"/>
  <c r="E70" i="19" s="1"/>
  <c r="D71" i="19"/>
  <c r="E71" i="19" s="1"/>
  <c r="D72" i="19"/>
  <c r="E72" i="19" s="1"/>
  <c r="D73" i="19"/>
  <c r="E73" i="19" s="1"/>
  <c r="D74" i="19"/>
  <c r="E74" i="19" s="1"/>
  <c r="D75" i="19"/>
  <c r="E75" i="19" s="1"/>
  <c r="D76" i="19"/>
  <c r="E76" i="19" s="1"/>
  <c r="D77" i="19"/>
  <c r="E77" i="19" s="1"/>
  <c r="D78" i="19"/>
  <c r="E78" i="19" s="1"/>
  <c r="D79" i="19"/>
  <c r="E79" i="19" s="1"/>
  <c r="D83" i="19"/>
  <c r="E83" i="19" s="1"/>
  <c r="D84" i="19"/>
  <c r="E84" i="19" s="1"/>
  <c r="D85" i="19"/>
  <c r="E85" i="19" s="1"/>
  <c r="D86" i="19"/>
  <c r="E86" i="19" s="1"/>
  <c r="D87" i="19"/>
  <c r="E87" i="19" s="1"/>
  <c r="D88" i="19"/>
  <c r="E88" i="19" s="1"/>
  <c r="D90" i="19"/>
  <c r="E90" i="19" s="1"/>
  <c r="D93" i="19"/>
  <c r="E93" i="19" s="1"/>
  <c r="D94" i="19"/>
  <c r="E94" i="19" s="1"/>
  <c r="D95" i="19"/>
  <c r="E95" i="19" s="1"/>
  <c r="D97" i="19"/>
  <c r="E97" i="19" s="1"/>
  <c r="D98" i="19"/>
  <c r="E98" i="19" s="1"/>
  <c r="D99" i="19"/>
  <c r="E99" i="19" s="1"/>
  <c r="D100" i="19"/>
  <c r="E100" i="19" s="1"/>
  <c r="D101" i="19"/>
  <c r="E101" i="19" s="1"/>
  <c r="D102" i="19"/>
  <c r="E102" i="19" s="1"/>
  <c r="D103" i="19"/>
  <c r="E103" i="19" s="1"/>
  <c r="D104" i="19"/>
  <c r="E104" i="19" s="1"/>
  <c r="D105" i="19"/>
  <c r="E105" i="19" s="1"/>
  <c r="D106" i="19"/>
  <c r="E106" i="19" s="1"/>
  <c r="D108" i="19"/>
  <c r="E108" i="19" s="1"/>
  <c r="D109" i="19"/>
  <c r="E109" i="19" s="1"/>
  <c r="D110" i="19"/>
  <c r="E110" i="19" s="1"/>
  <c r="D113" i="19"/>
  <c r="E113" i="19" s="1"/>
  <c r="D114" i="19"/>
  <c r="E114" i="19" s="1"/>
  <c r="D115" i="19"/>
  <c r="E115" i="19" s="1"/>
  <c r="D116" i="19"/>
  <c r="E116" i="19" s="1"/>
  <c r="D117" i="19"/>
  <c r="E117" i="19" s="1"/>
  <c r="D118" i="19"/>
  <c r="E118" i="19" s="1"/>
  <c r="D119" i="19"/>
  <c r="E119" i="19" s="1"/>
  <c r="D120" i="19"/>
  <c r="E120" i="19" s="1"/>
  <c r="D121" i="19"/>
  <c r="E121" i="19" s="1"/>
  <c r="D122" i="19"/>
  <c r="E122" i="19" s="1"/>
  <c r="D123" i="19"/>
  <c r="E123" i="19" s="1"/>
  <c r="D125" i="19"/>
  <c r="E125" i="19" s="1"/>
  <c r="D126" i="19"/>
  <c r="E126" i="19" s="1"/>
  <c r="D127" i="19"/>
  <c r="E127" i="19" s="1"/>
  <c r="D131" i="19"/>
  <c r="E131" i="19" s="1"/>
  <c r="D132" i="19"/>
  <c r="E132" i="19" s="1"/>
  <c r="D133" i="19"/>
  <c r="E133" i="19" s="1"/>
  <c r="D134" i="19"/>
  <c r="E134" i="19" s="1"/>
  <c r="D135" i="19"/>
  <c r="E135" i="19" s="1"/>
  <c r="D136" i="19"/>
  <c r="E136" i="19" s="1"/>
  <c r="D137" i="19"/>
  <c r="E137" i="19" s="1"/>
  <c r="D138" i="19"/>
  <c r="E138" i="19" s="1"/>
  <c r="D139" i="19"/>
  <c r="E139" i="19" s="1"/>
  <c r="D140" i="19"/>
  <c r="E140" i="19" s="1"/>
  <c r="D141" i="19"/>
  <c r="E141" i="19" s="1"/>
  <c r="D142" i="19"/>
  <c r="E142" i="19" s="1"/>
  <c r="D143" i="19"/>
  <c r="E143" i="19" s="1"/>
  <c r="D144" i="19"/>
  <c r="E144" i="19" s="1"/>
  <c r="D146" i="19"/>
  <c r="E146" i="19" s="1"/>
  <c r="D147" i="19"/>
  <c r="E147" i="19" s="1"/>
  <c r="D148" i="19"/>
  <c r="E148" i="19" s="1"/>
  <c r="D149" i="19"/>
  <c r="E149" i="19" s="1"/>
  <c r="D150" i="19"/>
  <c r="E150" i="19" s="1"/>
  <c r="D151" i="19"/>
  <c r="E151" i="19" s="1"/>
  <c r="D7" i="19"/>
  <c r="E7" i="19" s="1"/>
  <c r="C9" i="19"/>
  <c r="C40" i="19" s="1"/>
  <c r="C145" i="19"/>
  <c r="C152" i="19" s="1"/>
  <c r="D152" i="19" s="1"/>
  <c r="E152" i="19" s="1"/>
  <c r="C128" i="19"/>
  <c r="D128" i="19" s="1"/>
  <c r="E128" i="19" s="1"/>
  <c r="C124" i="19"/>
  <c r="C111" i="19"/>
  <c r="D111" i="19" s="1"/>
  <c r="E111" i="19" s="1"/>
  <c r="C107" i="19"/>
  <c r="D107" i="19" s="1"/>
  <c r="E107" i="19" s="1"/>
  <c r="C96" i="19"/>
  <c r="D96" i="19" s="1"/>
  <c r="E96" i="19" s="1"/>
  <c r="C91" i="19"/>
  <c r="C92" i="19" s="1"/>
  <c r="D92" i="19" s="1"/>
  <c r="E92" i="19" s="1"/>
  <c r="C89" i="19"/>
  <c r="D89" i="19" s="1"/>
  <c r="E89" i="19" s="1"/>
  <c r="C24" i="2"/>
  <c r="D23" i="2"/>
  <c r="D24" i="2" s="1"/>
  <c r="D207" i="24"/>
  <c r="D214" i="24" s="1"/>
  <c r="E207" i="24"/>
  <c r="E214" i="24" s="1"/>
  <c r="F207" i="24"/>
  <c r="F214" i="24" s="1"/>
  <c r="G207" i="24"/>
  <c r="G214" i="24" s="1"/>
  <c r="H207" i="24"/>
  <c r="H214" i="24" s="1"/>
  <c r="I207" i="24"/>
  <c r="I214" i="24" s="1"/>
  <c r="J207" i="24"/>
  <c r="J214" i="24" s="1"/>
  <c r="K207" i="24"/>
  <c r="K214" i="24" s="1"/>
  <c r="L207" i="24"/>
  <c r="L214" i="24" s="1"/>
  <c r="M207" i="24"/>
  <c r="M214" i="24" s="1"/>
  <c r="N207" i="24"/>
  <c r="N214" i="24" s="1"/>
  <c r="O204" i="24"/>
  <c r="O207" i="24" s="1"/>
  <c r="O214" i="24" s="1"/>
  <c r="G185" i="24"/>
  <c r="G215" i="24" s="1"/>
  <c r="I185" i="24"/>
  <c r="I215" i="24" s="1"/>
  <c r="K185" i="24"/>
  <c r="K215" i="24" s="1"/>
  <c r="M185" i="24"/>
  <c r="M215" i="24" s="1"/>
  <c r="O185" i="24"/>
  <c r="D162" i="24"/>
  <c r="D185" i="24" s="1"/>
  <c r="D215" i="24" s="1"/>
  <c r="E162" i="24"/>
  <c r="E185" i="24" s="1"/>
  <c r="E215" i="24" s="1"/>
  <c r="F162" i="24"/>
  <c r="F185" i="24" s="1"/>
  <c r="F215" i="24" s="1"/>
  <c r="G162" i="24"/>
  <c r="H162" i="24"/>
  <c r="H185" i="24" s="1"/>
  <c r="H215" i="24" s="1"/>
  <c r="I162" i="24"/>
  <c r="J162" i="24"/>
  <c r="J185" i="24" s="1"/>
  <c r="J215" i="24" s="1"/>
  <c r="K162" i="24"/>
  <c r="L162" i="24"/>
  <c r="L185" i="24" s="1"/>
  <c r="L215" i="24" s="1"/>
  <c r="M162" i="24"/>
  <c r="N162" i="24"/>
  <c r="N185" i="24" s="1"/>
  <c r="O162" i="24"/>
  <c r="O124" i="24"/>
  <c r="E88" i="24"/>
  <c r="F88" i="24"/>
  <c r="G88" i="24"/>
  <c r="H88" i="24"/>
  <c r="I88" i="24"/>
  <c r="J88" i="24"/>
  <c r="K88" i="24"/>
  <c r="L88" i="24"/>
  <c r="M88" i="24"/>
  <c r="N88" i="24"/>
  <c r="O88" i="24"/>
  <c r="D83" i="24"/>
  <c r="E83" i="24"/>
  <c r="F83" i="24"/>
  <c r="G83" i="24"/>
  <c r="H83" i="24"/>
  <c r="I83" i="24"/>
  <c r="J83" i="24"/>
  <c r="K83" i="24"/>
  <c r="L83" i="24"/>
  <c r="M83" i="24"/>
  <c r="N83" i="24"/>
  <c r="D50" i="24"/>
  <c r="E50" i="24"/>
  <c r="F50" i="24"/>
  <c r="G50" i="24"/>
  <c r="H50" i="24"/>
  <c r="I50" i="24"/>
  <c r="J50" i="24"/>
  <c r="K50" i="24"/>
  <c r="L50" i="24"/>
  <c r="M50" i="24"/>
  <c r="N50" i="24"/>
  <c r="O46" i="24"/>
  <c r="D44" i="24"/>
  <c r="E44" i="24"/>
  <c r="F44" i="24"/>
  <c r="G44" i="24"/>
  <c r="H44" i="24"/>
  <c r="I44" i="24"/>
  <c r="J44" i="24"/>
  <c r="K44" i="24"/>
  <c r="L44" i="24"/>
  <c r="M44" i="24"/>
  <c r="N44" i="24"/>
  <c r="D41" i="24"/>
  <c r="E41" i="24"/>
  <c r="F41" i="24"/>
  <c r="G41" i="24"/>
  <c r="H41" i="24"/>
  <c r="I41" i="24"/>
  <c r="J41" i="24"/>
  <c r="K41" i="24"/>
  <c r="L41" i="24"/>
  <c r="M41" i="24"/>
  <c r="N41" i="24"/>
  <c r="O34" i="24"/>
  <c r="D33" i="24"/>
  <c r="E33" i="24"/>
  <c r="F33" i="24"/>
  <c r="G33" i="24"/>
  <c r="H33" i="24"/>
  <c r="I33" i="24"/>
  <c r="J33" i="24"/>
  <c r="K33" i="24"/>
  <c r="L33" i="24"/>
  <c r="M33" i="24"/>
  <c r="N33" i="24"/>
  <c r="C33" i="24"/>
  <c r="D30" i="24"/>
  <c r="D51" i="24" s="1"/>
  <c r="E30" i="24"/>
  <c r="E51" i="24" s="1"/>
  <c r="F30" i="24"/>
  <c r="F51" i="24" s="1"/>
  <c r="G30" i="24"/>
  <c r="G51" i="24" s="1"/>
  <c r="H30" i="24"/>
  <c r="H51" i="24" s="1"/>
  <c r="I30" i="24"/>
  <c r="J30" i="24"/>
  <c r="J51" i="24" s="1"/>
  <c r="K30" i="24"/>
  <c r="K51" i="24" s="1"/>
  <c r="L30" i="24"/>
  <c r="L51" i="24" s="1"/>
  <c r="M30" i="24"/>
  <c r="M51" i="24" s="1"/>
  <c r="N30" i="24"/>
  <c r="N51" i="24" s="1"/>
  <c r="O27" i="24"/>
  <c r="O26" i="24"/>
  <c r="D20" i="24"/>
  <c r="D25" i="24" s="1"/>
  <c r="E20" i="24"/>
  <c r="E25" i="24" s="1"/>
  <c r="E99" i="24" s="1"/>
  <c r="E123" i="24" s="1"/>
  <c r="F20" i="24"/>
  <c r="F25" i="24" s="1"/>
  <c r="F99" i="24" s="1"/>
  <c r="F123" i="24" s="1"/>
  <c r="G20" i="24"/>
  <c r="G25" i="24" s="1"/>
  <c r="G99" i="24" s="1"/>
  <c r="G123" i="24" s="1"/>
  <c r="H20" i="24"/>
  <c r="H25" i="24" s="1"/>
  <c r="H99" i="24" s="1"/>
  <c r="H123" i="24" s="1"/>
  <c r="I20" i="24"/>
  <c r="I25" i="24" s="1"/>
  <c r="J20" i="24"/>
  <c r="J25" i="24" s="1"/>
  <c r="J99" i="24" s="1"/>
  <c r="J123" i="24" s="1"/>
  <c r="K20" i="24"/>
  <c r="K25" i="24" s="1"/>
  <c r="K99" i="24" s="1"/>
  <c r="K123" i="24" s="1"/>
  <c r="L20" i="24"/>
  <c r="L25" i="24" s="1"/>
  <c r="L99" i="24" s="1"/>
  <c r="L123" i="24" s="1"/>
  <c r="M20" i="24"/>
  <c r="M25" i="24" s="1"/>
  <c r="M99" i="24" s="1"/>
  <c r="M123" i="24" s="1"/>
  <c r="N20" i="24"/>
  <c r="N25" i="24" s="1"/>
  <c r="N99" i="24" s="1"/>
  <c r="N123" i="24" s="1"/>
  <c r="C8" i="24"/>
  <c r="C88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62" i="24" s="1"/>
  <c r="C153" i="24"/>
  <c r="C154" i="24"/>
  <c r="C155" i="24"/>
  <c r="C157" i="24"/>
  <c r="C158" i="24"/>
  <c r="C159" i="24"/>
  <c r="C160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5" i="24"/>
  <c r="C206" i="24"/>
  <c r="C208" i="24"/>
  <c r="C209" i="24"/>
  <c r="C210" i="24"/>
  <c r="C211" i="24"/>
  <c r="C212" i="24"/>
  <c r="C213" i="24"/>
  <c r="O216" i="24"/>
  <c r="O182" i="20"/>
  <c r="N183" i="20"/>
  <c r="D183" i="20"/>
  <c r="E183" i="20"/>
  <c r="F183" i="20"/>
  <c r="G183" i="20"/>
  <c r="H183" i="20"/>
  <c r="I183" i="20"/>
  <c r="J183" i="20"/>
  <c r="K183" i="20"/>
  <c r="L183" i="20"/>
  <c r="M183" i="20"/>
  <c r="O183" i="20"/>
  <c r="D179" i="20"/>
  <c r="E179" i="20"/>
  <c r="F179" i="20"/>
  <c r="G179" i="20"/>
  <c r="H179" i="20"/>
  <c r="I179" i="20"/>
  <c r="J179" i="20"/>
  <c r="K179" i="20"/>
  <c r="L179" i="20"/>
  <c r="M179" i="20"/>
  <c r="N179" i="20"/>
  <c r="O179" i="20"/>
  <c r="D173" i="20"/>
  <c r="E173" i="20"/>
  <c r="F173" i="20"/>
  <c r="G173" i="20"/>
  <c r="H173" i="20"/>
  <c r="I173" i="20"/>
  <c r="J173" i="20"/>
  <c r="K173" i="20"/>
  <c r="L173" i="20"/>
  <c r="M173" i="20"/>
  <c r="N173" i="20"/>
  <c r="O173" i="20"/>
  <c r="D162" i="20"/>
  <c r="E162" i="20"/>
  <c r="F162" i="20"/>
  <c r="G162" i="20"/>
  <c r="H162" i="20"/>
  <c r="I162" i="20"/>
  <c r="J162" i="20"/>
  <c r="K162" i="20"/>
  <c r="L162" i="20"/>
  <c r="M162" i="20"/>
  <c r="N162" i="20"/>
  <c r="O156" i="20"/>
  <c r="O153" i="20"/>
  <c r="O162" i="20" s="1"/>
  <c r="D149" i="20"/>
  <c r="E149" i="20"/>
  <c r="F149" i="20"/>
  <c r="G149" i="20"/>
  <c r="H149" i="20"/>
  <c r="I149" i="20"/>
  <c r="J149" i="20"/>
  <c r="K149" i="20"/>
  <c r="L149" i="20"/>
  <c r="M149" i="20"/>
  <c r="N149" i="20"/>
  <c r="O149" i="20"/>
  <c r="G151" i="20"/>
  <c r="I151" i="20"/>
  <c r="K151" i="20"/>
  <c r="M151" i="20"/>
  <c r="O151" i="20"/>
  <c r="D151" i="20"/>
  <c r="E151" i="20"/>
  <c r="F151" i="20"/>
  <c r="H151" i="20"/>
  <c r="J151" i="20"/>
  <c r="L151" i="20"/>
  <c r="N151" i="20"/>
  <c r="D131" i="20"/>
  <c r="D137" i="20" s="1"/>
  <c r="E131" i="20"/>
  <c r="E137" i="20" s="1"/>
  <c r="F131" i="20"/>
  <c r="F137" i="20" s="1"/>
  <c r="G131" i="20"/>
  <c r="G137" i="20" s="1"/>
  <c r="H131" i="20"/>
  <c r="H137" i="20" s="1"/>
  <c r="H185" i="20" s="1"/>
  <c r="I131" i="20"/>
  <c r="I137" i="20" s="1"/>
  <c r="I185" i="20" s="1"/>
  <c r="J131" i="20"/>
  <c r="J137" i="20" s="1"/>
  <c r="J185" i="20" s="1"/>
  <c r="K131" i="20"/>
  <c r="K137" i="20" s="1"/>
  <c r="L131" i="20"/>
  <c r="L137" i="20" s="1"/>
  <c r="M131" i="20"/>
  <c r="M137" i="20" s="1"/>
  <c r="N131" i="20"/>
  <c r="N137" i="20" s="1"/>
  <c r="N185" i="20" s="1"/>
  <c r="O128" i="20"/>
  <c r="O127" i="20"/>
  <c r="O131" i="20" s="1"/>
  <c r="O137" i="20" s="1"/>
  <c r="O185" i="20" s="1"/>
  <c r="C130" i="20"/>
  <c r="C132" i="20"/>
  <c r="C133" i="20"/>
  <c r="C134" i="20"/>
  <c r="C135" i="20"/>
  <c r="C138" i="20"/>
  <c r="C139" i="20"/>
  <c r="C140" i="20"/>
  <c r="C151" i="20" s="1"/>
  <c r="C141" i="20"/>
  <c r="C142" i="20"/>
  <c r="C145" i="20"/>
  <c r="C149" i="20" s="1"/>
  <c r="C146" i="20"/>
  <c r="C148" i="20"/>
  <c r="C150" i="20"/>
  <c r="C152" i="20"/>
  <c r="C162" i="20" s="1"/>
  <c r="C154" i="20"/>
  <c r="C155" i="20"/>
  <c r="C157" i="20"/>
  <c r="C158" i="20"/>
  <c r="C160" i="20"/>
  <c r="C161" i="20"/>
  <c r="C163" i="20"/>
  <c r="C165" i="20"/>
  <c r="C167" i="20"/>
  <c r="C168" i="20"/>
  <c r="C173" i="20" s="1"/>
  <c r="C169" i="20"/>
  <c r="C170" i="20"/>
  <c r="C171" i="20"/>
  <c r="C172" i="20"/>
  <c r="C174" i="20"/>
  <c r="C179" i="20" s="1"/>
  <c r="C176" i="20"/>
  <c r="C177" i="20"/>
  <c r="C178" i="20"/>
  <c r="C180" i="20"/>
  <c r="C183" i="20" s="1"/>
  <c r="C181" i="20"/>
  <c r="C184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125" i="20"/>
  <c r="C131" i="20" s="1"/>
  <c r="C137" i="20" s="1"/>
  <c r="D115" i="20"/>
  <c r="D122" i="20" s="1"/>
  <c r="E115" i="20"/>
  <c r="E122" i="20" s="1"/>
  <c r="F115" i="20"/>
  <c r="F122" i="20" s="1"/>
  <c r="G115" i="20"/>
  <c r="G122" i="20" s="1"/>
  <c r="H115" i="20"/>
  <c r="H122" i="20" s="1"/>
  <c r="I115" i="20"/>
  <c r="I122" i="20" s="1"/>
  <c r="J115" i="20"/>
  <c r="J122" i="20" s="1"/>
  <c r="K115" i="20"/>
  <c r="K122" i="20" s="1"/>
  <c r="L115" i="20"/>
  <c r="L122" i="20" s="1"/>
  <c r="M115" i="20"/>
  <c r="M122" i="20" s="1"/>
  <c r="N115" i="20"/>
  <c r="N122" i="20" s="1"/>
  <c r="O111" i="20"/>
  <c r="D88" i="20"/>
  <c r="E88" i="20"/>
  <c r="F88" i="20"/>
  <c r="G88" i="20"/>
  <c r="H88" i="20"/>
  <c r="I88" i="20"/>
  <c r="J88" i="20"/>
  <c r="K88" i="20"/>
  <c r="L88" i="20"/>
  <c r="M88" i="20"/>
  <c r="N88" i="20"/>
  <c r="O87" i="20"/>
  <c r="O84" i="20"/>
  <c r="E83" i="20"/>
  <c r="F83" i="20"/>
  <c r="G83" i="20"/>
  <c r="H83" i="20"/>
  <c r="I83" i="20"/>
  <c r="J83" i="20"/>
  <c r="K83" i="20"/>
  <c r="L83" i="20"/>
  <c r="M83" i="20"/>
  <c r="N83" i="20"/>
  <c r="D83" i="20"/>
  <c r="O82" i="20"/>
  <c r="O79" i="20"/>
  <c r="E74" i="20"/>
  <c r="F74" i="20"/>
  <c r="G74" i="20"/>
  <c r="H74" i="20"/>
  <c r="I74" i="20"/>
  <c r="J74" i="20"/>
  <c r="K74" i="20"/>
  <c r="L74" i="20"/>
  <c r="M74" i="20"/>
  <c r="N74" i="20"/>
  <c r="D74" i="20"/>
  <c r="D60" i="20"/>
  <c r="E60" i="20"/>
  <c r="F60" i="20"/>
  <c r="G60" i="20"/>
  <c r="H60" i="20"/>
  <c r="I60" i="20"/>
  <c r="J60" i="20"/>
  <c r="K60" i="20"/>
  <c r="L60" i="20"/>
  <c r="M60" i="20"/>
  <c r="N60" i="20"/>
  <c r="O59" i="20"/>
  <c r="O57" i="20"/>
  <c r="O56" i="20"/>
  <c r="D50" i="20"/>
  <c r="E50" i="20"/>
  <c r="F50" i="20"/>
  <c r="G50" i="20"/>
  <c r="H50" i="20"/>
  <c r="I50" i="20"/>
  <c r="J50" i="20"/>
  <c r="K50" i="20"/>
  <c r="L50" i="20"/>
  <c r="M50" i="20"/>
  <c r="N50" i="20"/>
  <c r="O46" i="20"/>
  <c r="F44" i="20"/>
  <c r="G44" i="20"/>
  <c r="H44" i="20"/>
  <c r="I44" i="20"/>
  <c r="J44" i="20"/>
  <c r="K44" i="20"/>
  <c r="L44" i="20"/>
  <c r="M44" i="20"/>
  <c r="N44" i="20"/>
  <c r="E44" i="20"/>
  <c r="O37" i="20"/>
  <c r="D41" i="20"/>
  <c r="E41" i="20"/>
  <c r="F41" i="20"/>
  <c r="G41" i="20"/>
  <c r="H41" i="20"/>
  <c r="I41" i="20"/>
  <c r="J41" i="20"/>
  <c r="K41" i="20"/>
  <c r="L41" i="20"/>
  <c r="M41" i="20"/>
  <c r="N41" i="20"/>
  <c r="O40" i="20"/>
  <c r="D33" i="20"/>
  <c r="E33" i="20"/>
  <c r="F33" i="20"/>
  <c r="G33" i="20"/>
  <c r="H33" i="20"/>
  <c r="I33" i="20"/>
  <c r="J33" i="20"/>
  <c r="K33" i="20"/>
  <c r="L33" i="20"/>
  <c r="M33" i="20"/>
  <c r="N33" i="20"/>
  <c r="C33" i="20"/>
  <c r="D30" i="20"/>
  <c r="D51" i="20" s="1"/>
  <c r="E30" i="20"/>
  <c r="E51" i="20" s="1"/>
  <c r="F30" i="20"/>
  <c r="F51" i="20" s="1"/>
  <c r="G30" i="20"/>
  <c r="G51" i="20" s="1"/>
  <c r="H30" i="20"/>
  <c r="H51" i="20" s="1"/>
  <c r="I30" i="20"/>
  <c r="I51" i="20" s="1"/>
  <c r="J30" i="20"/>
  <c r="J51" i="20" s="1"/>
  <c r="K30" i="20"/>
  <c r="K51" i="20" s="1"/>
  <c r="L30" i="20"/>
  <c r="L51" i="20" s="1"/>
  <c r="M30" i="20"/>
  <c r="M51" i="20" s="1"/>
  <c r="N30" i="20"/>
  <c r="N51" i="20" s="1"/>
  <c r="D24" i="20"/>
  <c r="D25" i="20" s="1"/>
  <c r="D99" i="20" s="1"/>
  <c r="D123" i="20" s="1"/>
  <c r="E24" i="20"/>
  <c r="E25" i="20" s="1"/>
  <c r="E99" i="20" s="1"/>
  <c r="E123" i="20" s="1"/>
  <c r="F24" i="20"/>
  <c r="F25" i="20" s="1"/>
  <c r="F99" i="20" s="1"/>
  <c r="F123" i="20" s="1"/>
  <c r="G24" i="20"/>
  <c r="G25" i="20" s="1"/>
  <c r="G99" i="20" s="1"/>
  <c r="G123" i="20" s="1"/>
  <c r="H24" i="20"/>
  <c r="H25" i="20" s="1"/>
  <c r="H99" i="20" s="1"/>
  <c r="H123" i="20" s="1"/>
  <c r="I24" i="20"/>
  <c r="I25" i="20" s="1"/>
  <c r="I99" i="20" s="1"/>
  <c r="I123" i="20" s="1"/>
  <c r="J24" i="20"/>
  <c r="J25" i="20" s="1"/>
  <c r="J99" i="20" s="1"/>
  <c r="J123" i="20" s="1"/>
  <c r="K24" i="20"/>
  <c r="K25" i="20" s="1"/>
  <c r="K99" i="20" s="1"/>
  <c r="K123" i="20" s="1"/>
  <c r="L24" i="20"/>
  <c r="L25" i="20" s="1"/>
  <c r="L99" i="20" s="1"/>
  <c r="L123" i="20" s="1"/>
  <c r="M24" i="20"/>
  <c r="M25" i="20" s="1"/>
  <c r="M99" i="20" s="1"/>
  <c r="M123" i="20" s="1"/>
  <c r="N24" i="20"/>
  <c r="N25" i="20" s="1"/>
  <c r="N99" i="20" s="1"/>
  <c r="N123" i="20" s="1"/>
  <c r="C24" i="20"/>
  <c r="C25" i="20" s="1"/>
  <c r="D4" i="20"/>
  <c r="O95" i="20"/>
  <c r="C95" i="20" s="1"/>
  <c r="O96" i="20"/>
  <c r="C96" i="20" s="1"/>
  <c r="O97" i="20"/>
  <c r="B22" i="18"/>
  <c r="B14" i="18"/>
  <c r="F64" i="3"/>
  <c r="C49" i="3"/>
  <c r="D49" i="3"/>
  <c r="F48" i="3"/>
  <c r="F49" i="3" s="1"/>
  <c r="D90" i="11"/>
  <c r="C90" i="11"/>
  <c r="D74" i="11"/>
  <c r="C74" i="11"/>
  <c r="E67" i="11"/>
  <c r="E68" i="11"/>
  <c r="E69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73" i="11"/>
  <c r="E72" i="11"/>
  <c r="E70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71" i="11"/>
  <c r="C48" i="11"/>
  <c r="E46" i="11"/>
  <c r="E47" i="11"/>
  <c r="C29" i="11"/>
  <c r="D29" i="11"/>
  <c r="E17" i="11"/>
  <c r="E18" i="11"/>
  <c r="E19" i="11"/>
  <c r="E20" i="11"/>
  <c r="E22" i="11"/>
  <c r="E23" i="11"/>
  <c r="E24" i="11"/>
  <c r="E25" i="11"/>
  <c r="E26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8" i="11"/>
  <c r="E16" i="11"/>
  <c r="C15" i="33"/>
  <c r="D15" i="33"/>
  <c r="E15" i="33"/>
  <c r="F15" i="33"/>
  <c r="C16" i="33"/>
  <c r="D16" i="33"/>
  <c r="E16" i="33"/>
  <c r="F16" i="33"/>
  <c r="C17" i="33"/>
  <c r="D17" i="33"/>
  <c r="E17" i="33"/>
  <c r="F17" i="33"/>
  <c r="C18" i="33"/>
  <c r="D18" i="33"/>
  <c r="E18" i="33"/>
  <c r="F18" i="33"/>
  <c r="C19" i="33"/>
  <c r="D19" i="33"/>
  <c r="E19" i="33"/>
  <c r="F19" i="33"/>
  <c r="C20" i="33"/>
  <c r="D20" i="33"/>
  <c r="E20" i="33"/>
  <c r="F20" i="33"/>
  <c r="C21" i="33"/>
  <c r="D21" i="33"/>
  <c r="E21" i="33"/>
  <c r="F21" i="33"/>
  <c r="C22" i="33"/>
  <c r="D22" i="33"/>
  <c r="E22" i="33"/>
  <c r="F22" i="33"/>
  <c r="C23" i="33"/>
  <c r="D23" i="33"/>
  <c r="E23" i="33"/>
  <c r="F23" i="33"/>
  <c r="C24" i="33"/>
  <c r="D24" i="33"/>
  <c r="E24" i="33"/>
  <c r="F24" i="33"/>
  <c r="C25" i="33"/>
  <c r="D25" i="33"/>
  <c r="E25" i="33"/>
  <c r="F25" i="33"/>
  <c r="C26" i="33"/>
  <c r="D26" i="33"/>
  <c r="E26" i="33"/>
  <c r="F26" i="33"/>
  <c r="C27" i="33"/>
  <c r="D27" i="33"/>
  <c r="E27" i="33"/>
  <c r="F27" i="33"/>
  <c r="C28" i="33"/>
  <c r="D28" i="33"/>
  <c r="E28" i="33"/>
  <c r="F28" i="33"/>
  <c r="C29" i="33"/>
  <c r="D29" i="33"/>
  <c r="E29" i="33"/>
  <c r="F29" i="33"/>
  <c r="C30" i="33"/>
  <c r="D30" i="33"/>
  <c r="E30" i="33"/>
  <c r="F30" i="33"/>
  <c r="C31" i="33"/>
  <c r="D31" i="33"/>
  <c r="E31" i="33"/>
  <c r="F31" i="33"/>
  <c r="C32" i="33"/>
  <c r="D32" i="33"/>
  <c r="E32" i="33"/>
  <c r="F32" i="33"/>
  <c r="C33" i="33"/>
  <c r="D33" i="33"/>
  <c r="E33" i="33"/>
  <c r="F33" i="33"/>
  <c r="C34" i="33"/>
  <c r="D34" i="33"/>
  <c r="E34" i="33"/>
  <c r="F34" i="33"/>
  <c r="C35" i="33"/>
  <c r="D35" i="33"/>
  <c r="E35" i="33"/>
  <c r="F35" i="33"/>
  <c r="C36" i="33"/>
  <c r="D36" i="33"/>
  <c r="E36" i="33"/>
  <c r="F36" i="33"/>
  <c r="C37" i="33"/>
  <c r="D37" i="33"/>
  <c r="E37" i="33"/>
  <c r="F37" i="33"/>
  <c r="C38" i="33"/>
  <c r="D38" i="33"/>
  <c r="E38" i="33"/>
  <c r="F38" i="33"/>
  <c r="C39" i="33"/>
  <c r="D39" i="33"/>
  <c r="E39" i="33"/>
  <c r="F39" i="33"/>
  <c r="C40" i="33"/>
  <c r="D40" i="33"/>
  <c r="E40" i="33"/>
  <c r="F40" i="33"/>
  <c r="C41" i="33"/>
  <c r="D41" i="33"/>
  <c r="E41" i="33"/>
  <c r="F41" i="33"/>
  <c r="E42" i="33"/>
  <c r="E43" i="33"/>
  <c r="C44" i="33"/>
  <c r="D44" i="33"/>
  <c r="E44" i="33"/>
  <c r="F44" i="33"/>
  <c r="C45" i="33"/>
  <c r="D45" i="33"/>
  <c r="E45" i="33"/>
  <c r="F45" i="33"/>
  <c r="C46" i="33"/>
  <c r="D46" i="33"/>
  <c r="E46" i="33"/>
  <c r="F46" i="33"/>
  <c r="C47" i="33"/>
  <c r="D47" i="33"/>
  <c r="E47" i="33"/>
  <c r="F47" i="33"/>
  <c r="D49" i="33"/>
  <c r="E49" i="33"/>
  <c r="F49" i="33"/>
  <c r="C50" i="33"/>
  <c r="D50" i="33"/>
  <c r="E50" i="33"/>
  <c r="F50" i="33"/>
  <c r="C51" i="33"/>
  <c r="D51" i="33"/>
  <c r="E51" i="33"/>
  <c r="F51" i="33"/>
  <c r="C52" i="33"/>
  <c r="D52" i="33"/>
  <c r="E52" i="33"/>
  <c r="F52" i="33"/>
  <c r="C53" i="33"/>
  <c r="D53" i="33"/>
  <c r="E53" i="33"/>
  <c r="F53" i="33"/>
  <c r="C54" i="33"/>
  <c r="D54" i="33"/>
  <c r="E54" i="33"/>
  <c r="F54" i="33"/>
  <c r="C55" i="33"/>
  <c r="D55" i="33"/>
  <c r="E55" i="33"/>
  <c r="F55" i="33"/>
  <c r="C56" i="33"/>
  <c r="D56" i="33"/>
  <c r="E56" i="33"/>
  <c r="F56" i="33"/>
  <c r="C57" i="33"/>
  <c r="D57" i="33"/>
  <c r="E57" i="33"/>
  <c r="F57" i="33"/>
  <c r="C58" i="33"/>
  <c r="D58" i="33"/>
  <c r="E58" i="33"/>
  <c r="F58" i="33"/>
  <c r="C59" i="33"/>
  <c r="D59" i="33"/>
  <c r="E59" i="33"/>
  <c r="F59" i="33"/>
  <c r="C60" i="33"/>
  <c r="D60" i="33"/>
  <c r="E60" i="33"/>
  <c r="F60" i="33"/>
  <c r="C61" i="33"/>
  <c r="D61" i="33"/>
  <c r="E61" i="33"/>
  <c r="F61" i="33"/>
  <c r="C62" i="33"/>
  <c r="D62" i="33"/>
  <c r="E62" i="33"/>
  <c r="F62" i="33"/>
  <c r="C63" i="33"/>
  <c r="D63" i="33"/>
  <c r="E63" i="33"/>
  <c r="F63" i="33"/>
  <c r="C64" i="33"/>
  <c r="D64" i="33"/>
  <c r="E64" i="33"/>
  <c r="F64" i="33"/>
  <c r="C66" i="33"/>
  <c r="D66" i="33"/>
  <c r="E66" i="33"/>
  <c r="F66" i="33"/>
  <c r="C67" i="33"/>
  <c r="D67" i="33"/>
  <c r="E67" i="33"/>
  <c r="F67" i="33"/>
  <c r="C68" i="33"/>
  <c r="D68" i="33"/>
  <c r="E68" i="33"/>
  <c r="F68" i="33"/>
  <c r="C69" i="33"/>
  <c r="D69" i="33"/>
  <c r="E69" i="33"/>
  <c r="F69" i="33"/>
  <c r="C70" i="33"/>
  <c r="D70" i="33"/>
  <c r="E70" i="33"/>
  <c r="F70" i="33"/>
  <c r="C71" i="33"/>
  <c r="D71" i="33"/>
  <c r="E71" i="33"/>
  <c r="F71" i="33"/>
  <c r="C72" i="33"/>
  <c r="D72" i="33"/>
  <c r="E72" i="33"/>
  <c r="F72" i="33"/>
  <c r="C73" i="33"/>
  <c r="D73" i="33"/>
  <c r="E73" i="33"/>
  <c r="F73" i="33"/>
  <c r="C74" i="33"/>
  <c r="D74" i="33"/>
  <c r="E74" i="33"/>
  <c r="F74" i="33"/>
  <c r="C75" i="33"/>
  <c r="D75" i="33"/>
  <c r="E75" i="33"/>
  <c r="F75" i="33"/>
  <c r="C76" i="33"/>
  <c r="D76" i="33"/>
  <c r="E76" i="33"/>
  <c r="F76" i="33"/>
  <c r="C77" i="33"/>
  <c r="D77" i="33"/>
  <c r="E77" i="33"/>
  <c r="F77" i="33"/>
  <c r="C78" i="33"/>
  <c r="D78" i="33"/>
  <c r="E78" i="33"/>
  <c r="F78" i="33"/>
  <c r="C79" i="33"/>
  <c r="D79" i="33"/>
  <c r="E79" i="33"/>
  <c r="F79" i="33"/>
  <c r="C80" i="33"/>
  <c r="D80" i="33"/>
  <c r="E80" i="33"/>
  <c r="F80" i="33"/>
  <c r="C81" i="33"/>
  <c r="D81" i="33"/>
  <c r="E81" i="33"/>
  <c r="F81" i="33"/>
  <c r="C82" i="33"/>
  <c r="D82" i="33"/>
  <c r="E82" i="33"/>
  <c r="F82" i="33"/>
  <c r="C83" i="33"/>
  <c r="D83" i="33"/>
  <c r="E83" i="33"/>
  <c r="F83" i="33"/>
  <c r="C84" i="33"/>
  <c r="D84" i="33"/>
  <c r="E84" i="33"/>
  <c r="F84" i="33"/>
  <c r="C85" i="33"/>
  <c r="D85" i="33"/>
  <c r="E85" i="33"/>
  <c r="F85" i="33"/>
  <c r="C86" i="33"/>
  <c r="D86" i="33"/>
  <c r="E86" i="33"/>
  <c r="F86" i="33"/>
  <c r="C87" i="33"/>
  <c r="D87" i="33"/>
  <c r="E87" i="33"/>
  <c r="F87" i="33"/>
  <c r="C88" i="33"/>
  <c r="D88" i="33"/>
  <c r="E88" i="33"/>
  <c r="F88" i="33"/>
  <c r="C89" i="33"/>
  <c r="D89" i="33"/>
  <c r="E89" i="33"/>
  <c r="F89" i="33"/>
  <c r="C90" i="33"/>
  <c r="D90" i="33"/>
  <c r="E90" i="33"/>
  <c r="F90" i="33"/>
  <c r="C91" i="33"/>
  <c r="D91" i="33"/>
  <c r="E91" i="33"/>
  <c r="F91" i="33"/>
  <c r="C92" i="33"/>
  <c r="D92" i="33"/>
  <c r="E92" i="33"/>
  <c r="F92" i="33"/>
  <c r="C93" i="33"/>
  <c r="D93" i="33"/>
  <c r="E93" i="33"/>
  <c r="F93" i="33"/>
  <c r="C94" i="33"/>
  <c r="D94" i="33"/>
  <c r="E94" i="33"/>
  <c r="F94" i="33"/>
  <c r="C95" i="33"/>
  <c r="D95" i="33"/>
  <c r="E95" i="33"/>
  <c r="F95" i="33"/>
  <c r="C96" i="33"/>
  <c r="D96" i="33"/>
  <c r="E96" i="33"/>
  <c r="F96" i="33"/>
  <c r="C8" i="33"/>
  <c r="D8" i="33"/>
  <c r="E8" i="33"/>
  <c r="F8" i="33"/>
  <c r="C9" i="33"/>
  <c r="D9" i="33"/>
  <c r="E9" i="33"/>
  <c r="F9" i="33"/>
  <c r="C10" i="33"/>
  <c r="D10" i="33"/>
  <c r="E10" i="33"/>
  <c r="F10" i="33"/>
  <c r="C11" i="33"/>
  <c r="D11" i="33"/>
  <c r="E11" i="33"/>
  <c r="F11" i="33"/>
  <c r="C12" i="33"/>
  <c r="D12" i="33"/>
  <c r="E12" i="33"/>
  <c r="C13" i="33"/>
  <c r="D13" i="33"/>
  <c r="E13" i="33"/>
  <c r="F13" i="33"/>
  <c r="C14" i="33"/>
  <c r="D14" i="33"/>
  <c r="E14" i="33"/>
  <c r="F14" i="33"/>
  <c r="C7" i="33"/>
  <c r="D7" i="33"/>
  <c r="E7" i="33"/>
  <c r="F7" i="33"/>
  <c r="D6" i="33"/>
  <c r="E6" i="33"/>
  <c r="F6" i="33"/>
  <c r="C6" i="33"/>
  <c r="C13" i="17"/>
  <c r="D13" i="17"/>
  <c r="E13" i="17"/>
  <c r="C14" i="17"/>
  <c r="D14" i="17"/>
  <c r="E14" i="17"/>
  <c r="C15" i="17"/>
  <c r="D15" i="17"/>
  <c r="E15" i="17"/>
  <c r="C16" i="17"/>
  <c r="D16" i="17"/>
  <c r="E16" i="17"/>
  <c r="C17" i="17"/>
  <c r="D17" i="17"/>
  <c r="E17" i="17"/>
  <c r="C18" i="17"/>
  <c r="D18" i="17"/>
  <c r="E18" i="17"/>
  <c r="C20" i="17"/>
  <c r="D20" i="17"/>
  <c r="E20" i="17"/>
  <c r="C21" i="17"/>
  <c r="D21" i="17"/>
  <c r="E21" i="17"/>
  <c r="C22" i="17"/>
  <c r="D22" i="17"/>
  <c r="E22" i="17"/>
  <c r="C23" i="17"/>
  <c r="D23" i="17"/>
  <c r="E23" i="17"/>
  <c r="C25" i="17"/>
  <c r="D25" i="17"/>
  <c r="E25" i="17"/>
  <c r="C26" i="17"/>
  <c r="D26" i="17"/>
  <c r="E26" i="17"/>
  <c r="C27" i="17"/>
  <c r="D27" i="17"/>
  <c r="E27" i="17"/>
  <c r="C28" i="17"/>
  <c r="D28" i="17"/>
  <c r="E28" i="17"/>
  <c r="E29" i="17"/>
  <c r="C30" i="17"/>
  <c r="D30" i="17"/>
  <c r="E30" i="17"/>
  <c r="C31" i="17"/>
  <c r="D31" i="17"/>
  <c r="E31" i="17"/>
  <c r="C32" i="17"/>
  <c r="D32" i="17"/>
  <c r="E32" i="17"/>
  <c r="C33" i="17"/>
  <c r="D33" i="17"/>
  <c r="E33" i="17"/>
  <c r="C34" i="17"/>
  <c r="D34" i="17"/>
  <c r="E34" i="17"/>
  <c r="C35" i="17"/>
  <c r="D35" i="17"/>
  <c r="E35" i="17"/>
  <c r="C36" i="17"/>
  <c r="D36" i="17"/>
  <c r="E36" i="17"/>
  <c r="C37" i="17"/>
  <c r="D37" i="17"/>
  <c r="E37" i="17"/>
  <c r="C38" i="17"/>
  <c r="D38" i="17"/>
  <c r="E38" i="17"/>
  <c r="C39" i="17"/>
  <c r="D39" i="17"/>
  <c r="E39" i="17"/>
  <c r="E40" i="17"/>
  <c r="C41" i="17"/>
  <c r="D41" i="17"/>
  <c r="E41" i="17"/>
  <c r="C42" i="17"/>
  <c r="D42" i="17"/>
  <c r="E42" i="17"/>
  <c r="C43" i="17"/>
  <c r="D43" i="17"/>
  <c r="E43" i="17"/>
  <c r="C44" i="17"/>
  <c r="D44" i="17"/>
  <c r="E44" i="17"/>
  <c r="C45" i="17"/>
  <c r="D45" i="17"/>
  <c r="E45" i="17"/>
  <c r="C46" i="17"/>
  <c r="D46" i="17"/>
  <c r="E46" i="17"/>
  <c r="C47" i="17"/>
  <c r="D47" i="17"/>
  <c r="E47" i="17"/>
  <c r="C48" i="17"/>
  <c r="D48" i="17"/>
  <c r="E48" i="17"/>
  <c r="E49" i="17"/>
  <c r="E50" i="17"/>
  <c r="C51" i="17"/>
  <c r="D51" i="17"/>
  <c r="E51" i="17"/>
  <c r="C52" i="17"/>
  <c r="D52" i="17"/>
  <c r="E52" i="17"/>
  <c r="C53" i="17"/>
  <c r="D53" i="17"/>
  <c r="E53" i="17"/>
  <c r="C54" i="17"/>
  <c r="D54" i="17"/>
  <c r="E54" i="17"/>
  <c r="C55" i="17"/>
  <c r="D55" i="17"/>
  <c r="E55" i="17"/>
  <c r="C56" i="17"/>
  <c r="D56" i="17"/>
  <c r="E56" i="17"/>
  <c r="C57" i="17"/>
  <c r="D57" i="17"/>
  <c r="E57" i="17"/>
  <c r="C58" i="17"/>
  <c r="D58" i="17"/>
  <c r="E58" i="17"/>
  <c r="C59" i="17"/>
  <c r="C60" i="17"/>
  <c r="D60" i="17"/>
  <c r="E60" i="17"/>
  <c r="C61" i="17"/>
  <c r="D61" i="17"/>
  <c r="E61" i="17"/>
  <c r="C62" i="17"/>
  <c r="D62" i="17"/>
  <c r="E62" i="17"/>
  <c r="C63" i="17"/>
  <c r="D63" i="17"/>
  <c r="E63" i="17"/>
  <c r="C64" i="17"/>
  <c r="D64" i="17"/>
  <c r="E64" i="17"/>
  <c r="C65" i="17"/>
  <c r="D65" i="17"/>
  <c r="E65" i="17"/>
  <c r="C66" i="17"/>
  <c r="D66" i="17"/>
  <c r="E66" i="17"/>
  <c r="C67" i="17"/>
  <c r="D67" i="17"/>
  <c r="E67" i="17"/>
  <c r="C68" i="17"/>
  <c r="D68" i="17"/>
  <c r="E68" i="17"/>
  <c r="C69" i="17"/>
  <c r="D69" i="17"/>
  <c r="E69" i="17"/>
  <c r="C70" i="17"/>
  <c r="D70" i="17"/>
  <c r="E70" i="17"/>
  <c r="C71" i="17"/>
  <c r="D71" i="17"/>
  <c r="E71" i="17"/>
  <c r="C72" i="17"/>
  <c r="D72" i="17"/>
  <c r="E72" i="17"/>
  <c r="C73" i="17"/>
  <c r="D73" i="17"/>
  <c r="E73" i="17"/>
  <c r="C75" i="17"/>
  <c r="D75" i="17"/>
  <c r="E75" i="17"/>
  <c r="C76" i="17"/>
  <c r="D76" i="17"/>
  <c r="E76" i="17"/>
  <c r="C77" i="17"/>
  <c r="D77" i="17"/>
  <c r="E77" i="17"/>
  <c r="C78" i="17"/>
  <c r="D78" i="17"/>
  <c r="E78" i="17"/>
  <c r="C79" i="17"/>
  <c r="D79" i="17"/>
  <c r="E79" i="17"/>
  <c r="C80" i="17"/>
  <c r="D80" i="17"/>
  <c r="E80" i="17"/>
  <c r="C81" i="17"/>
  <c r="D81" i="17"/>
  <c r="E81" i="17"/>
  <c r="C82" i="17"/>
  <c r="E82" i="17"/>
  <c r="C83" i="17"/>
  <c r="D83" i="17"/>
  <c r="E83" i="17"/>
  <c r="C84" i="17"/>
  <c r="D84" i="17"/>
  <c r="E84" i="17"/>
  <c r="C85" i="17"/>
  <c r="D85" i="17"/>
  <c r="E85" i="17"/>
  <c r="C86" i="17"/>
  <c r="D86" i="17"/>
  <c r="E86" i="17"/>
  <c r="C87" i="17"/>
  <c r="D87" i="17"/>
  <c r="E87" i="17"/>
  <c r="C88" i="17"/>
  <c r="D88" i="17"/>
  <c r="E88" i="17"/>
  <c r="C89" i="17"/>
  <c r="D89" i="17"/>
  <c r="E89" i="17"/>
  <c r="C90" i="17"/>
  <c r="D90" i="17"/>
  <c r="E90" i="17"/>
  <c r="C91" i="17"/>
  <c r="D91" i="17"/>
  <c r="E91" i="17"/>
  <c r="C92" i="17"/>
  <c r="D92" i="17"/>
  <c r="E92" i="17"/>
  <c r="C93" i="17"/>
  <c r="D93" i="17"/>
  <c r="E93" i="17"/>
  <c r="C94" i="17"/>
  <c r="D94" i="17"/>
  <c r="E94" i="17"/>
  <c r="C95" i="17"/>
  <c r="D95" i="17"/>
  <c r="E95" i="17"/>
  <c r="C96" i="17"/>
  <c r="D96" i="17"/>
  <c r="E96" i="17"/>
  <c r="C99" i="17"/>
  <c r="D99" i="17"/>
  <c r="E99" i="17"/>
  <c r="C100" i="17"/>
  <c r="D100" i="17"/>
  <c r="E100" i="17"/>
  <c r="C101" i="17"/>
  <c r="D101" i="17"/>
  <c r="E101" i="17"/>
  <c r="C102" i="17"/>
  <c r="D102" i="17"/>
  <c r="E102" i="17"/>
  <c r="C103" i="17"/>
  <c r="D103" i="17"/>
  <c r="E103" i="17"/>
  <c r="C104" i="17"/>
  <c r="D104" i="17"/>
  <c r="E104" i="17"/>
  <c r="C105" i="17"/>
  <c r="D105" i="17"/>
  <c r="E105" i="17"/>
  <c r="C106" i="17"/>
  <c r="D106" i="17"/>
  <c r="E106" i="17"/>
  <c r="C107" i="17"/>
  <c r="D107" i="17"/>
  <c r="E107" i="17"/>
  <c r="C108" i="17"/>
  <c r="D108" i="17"/>
  <c r="E108" i="17"/>
  <c r="C109" i="17"/>
  <c r="D109" i="17"/>
  <c r="E109" i="17"/>
  <c r="C110" i="17"/>
  <c r="D110" i="17"/>
  <c r="E110" i="17"/>
  <c r="C111" i="17"/>
  <c r="D111" i="17"/>
  <c r="E111" i="17"/>
  <c r="C112" i="17"/>
  <c r="D112" i="17"/>
  <c r="E112" i="17"/>
  <c r="C113" i="17"/>
  <c r="D113" i="17"/>
  <c r="E113" i="17"/>
  <c r="C114" i="17"/>
  <c r="D114" i="17"/>
  <c r="E114" i="17"/>
  <c r="C115" i="17"/>
  <c r="D115" i="17"/>
  <c r="E115" i="17"/>
  <c r="C116" i="17"/>
  <c r="D116" i="17"/>
  <c r="E116" i="17"/>
  <c r="C117" i="17"/>
  <c r="D117" i="17"/>
  <c r="E117" i="17"/>
  <c r="C118" i="17"/>
  <c r="D118" i="17"/>
  <c r="E118" i="17"/>
  <c r="C119" i="17"/>
  <c r="D119" i="17"/>
  <c r="E119" i="17"/>
  <c r="C120" i="17"/>
  <c r="D120" i="17"/>
  <c r="E120" i="17"/>
  <c r="C121" i="17"/>
  <c r="D121" i="17"/>
  <c r="E121" i="17"/>
  <c r="C8" i="17"/>
  <c r="D8" i="17"/>
  <c r="E8" i="17"/>
  <c r="C9" i="17"/>
  <c r="D9" i="17"/>
  <c r="E9" i="17"/>
  <c r="C10" i="17"/>
  <c r="D10" i="17"/>
  <c r="E10" i="17"/>
  <c r="C11" i="17"/>
  <c r="D11" i="17"/>
  <c r="E11" i="17"/>
  <c r="C12" i="17"/>
  <c r="D12" i="17"/>
  <c r="E12" i="17"/>
  <c r="C7" i="17"/>
  <c r="D7" i="17"/>
  <c r="E7" i="17"/>
  <c r="D6" i="17"/>
  <c r="E6" i="17"/>
  <c r="C6" i="17"/>
  <c r="D49" i="15"/>
  <c r="D49" i="17" s="1"/>
  <c r="C49" i="15"/>
  <c r="C49" i="17" s="1"/>
  <c r="D40" i="15"/>
  <c r="D40" i="17" s="1"/>
  <c r="C40" i="15"/>
  <c r="C40" i="17" s="1"/>
  <c r="D29" i="15"/>
  <c r="D50" i="15" s="1"/>
  <c r="D50" i="17" s="1"/>
  <c r="C29" i="15"/>
  <c r="C29" i="17" s="1"/>
  <c r="D19" i="15"/>
  <c r="D19" i="17" s="1"/>
  <c r="C19" i="15"/>
  <c r="C19" i="17" s="1"/>
  <c r="D59" i="2"/>
  <c r="D59" i="17" s="1"/>
  <c r="D82" i="2"/>
  <c r="D82" i="17" s="1"/>
  <c r="E59" i="2"/>
  <c r="E59" i="17" s="1"/>
  <c r="E19" i="2"/>
  <c r="E24" i="2" s="1"/>
  <c r="E98" i="2" s="1"/>
  <c r="E122" i="2" s="1"/>
  <c r="F7" i="15"/>
  <c r="F8" i="15"/>
  <c r="O9" i="24" s="1"/>
  <c r="C9" i="24" s="1"/>
  <c r="F9" i="15"/>
  <c r="O10" i="24" s="1"/>
  <c r="C10" i="24" s="1"/>
  <c r="F10" i="15"/>
  <c r="O11" i="24" s="1"/>
  <c r="C11" i="24" s="1"/>
  <c r="F11" i="15"/>
  <c r="O12" i="24" s="1"/>
  <c r="C12" i="24" s="1"/>
  <c r="F12" i="15"/>
  <c r="O13" i="24" s="1"/>
  <c r="F13" i="15"/>
  <c r="O14" i="24" s="1"/>
  <c r="C14" i="24" s="1"/>
  <c r="F14" i="15"/>
  <c r="O15" i="24" s="1"/>
  <c r="C15" i="24" s="1"/>
  <c r="F15" i="15"/>
  <c r="O16" i="24" s="1"/>
  <c r="C16" i="24" s="1"/>
  <c r="F16" i="15"/>
  <c r="O17" i="24" s="1"/>
  <c r="C17" i="24" s="1"/>
  <c r="F17" i="15"/>
  <c r="O18" i="24" s="1"/>
  <c r="C18" i="24" s="1"/>
  <c r="F18" i="15"/>
  <c r="O19" i="24" s="1"/>
  <c r="C19" i="24" s="1"/>
  <c r="F19" i="15"/>
  <c r="F20" i="15"/>
  <c r="O21" i="24" s="1"/>
  <c r="C21" i="24" s="1"/>
  <c r="F21" i="15"/>
  <c r="O22" i="24" s="1"/>
  <c r="C22" i="24" s="1"/>
  <c r="F22" i="15"/>
  <c r="O23" i="24" s="1"/>
  <c r="C23" i="24" s="1"/>
  <c r="F23" i="15"/>
  <c r="O24" i="24" s="1"/>
  <c r="C24" i="24" s="1"/>
  <c r="F25" i="15"/>
  <c r="F26" i="15"/>
  <c r="F27" i="15"/>
  <c r="O28" i="24" s="1"/>
  <c r="F28" i="15"/>
  <c r="O29" i="24" s="1"/>
  <c r="F29" i="15"/>
  <c r="F30" i="15"/>
  <c r="O31" i="24" s="1"/>
  <c r="F31" i="15"/>
  <c r="O32" i="24" s="1"/>
  <c r="F32" i="15"/>
  <c r="F33" i="15"/>
  <c r="F34" i="15"/>
  <c r="O35" i="24" s="1"/>
  <c r="C35" i="24" s="1"/>
  <c r="F35" i="15"/>
  <c r="O36" i="24" s="1"/>
  <c r="C36" i="24" s="1"/>
  <c r="F36" i="15"/>
  <c r="O37" i="24" s="1"/>
  <c r="F37" i="15"/>
  <c r="O38" i="24" s="1"/>
  <c r="C38" i="24" s="1"/>
  <c r="F38" i="15"/>
  <c r="O39" i="24" s="1"/>
  <c r="C39" i="24" s="1"/>
  <c r="F39" i="15"/>
  <c r="O40" i="24" s="1"/>
  <c r="F40" i="15"/>
  <c r="F41" i="15"/>
  <c r="O42" i="24" s="1"/>
  <c r="O44" i="24" s="1"/>
  <c r="F42" i="15"/>
  <c r="O43" i="24" s="1"/>
  <c r="C43" i="24" s="1"/>
  <c r="C44" i="24" s="1"/>
  <c r="F43" i="15"/>
  <c r="F44" i="15"/>
  <c r="O45" i="24" s="1"/>
  <c r="F45" i="15"/>
  <c r="F46" i="15"/>
  <c r="O47" i="24" s="1"/>
  <c r="C47" i="24" s="1"/>
  <c r="F47" i="15"/>
  <c r="O48" i="24" s="1"/>
  <c r="C48" i="24" s="1"/>
  <c r="F48" i="15"/>
  <c r="O49" i="24" s="1"/>
  <c r="C49" i="24" s="1"/>
  <c r="F49" i="15"/>
  <c r="F51" i="15"/>
  <c r="O52" i="24" s="1"/>
  <c r="C52" i="24" s="1"/>
  <c r="F52" i="15"/>
  <c r="O53" i="24" s="1"/>
  <c r="C53" i="24" s="1"/>
  <c r="F53" i="15"/>
  <c r="O54" i="24" s="1"/>
  <c r="C54" i="24" s="1"/>
  <c r="F54" i="15"/>
  <c r="O55" i="24" s="1"/>
  <c r="C55" i="24" s="1"/>
  <c r="F55" i="15"/>
  <c r="O56" i="24" s="1"/>
  <c r="C56" i="24" s="1"/>
  <c r="F56" i="15"/>
  <c r="O57" i="24" s="1"/>
  <c r="C57" i="24" s="1"/>
  <c r="F57" i="15"/>
  <c r="O58" i="24" s="1"/>
  <c r="C58" i="24" s="1"/>
  <c r="F58" i="15"/>
  <c r="O59" i="24" s="1"/>
  <c r="C59" i="24" s="1"/>
  <c r="F59" i="15"/>
  <c r="O60" i="24" s="1"/>
  <c r="C60" i="24" s="1"/>
  <c r="F60" i="15"/>
  <c r="O61" i="24" s="1"/>
  <c r="C61" i="24" s="1"/>
  <c r="F61" i="15"/>
  <c r="O62" i="24" s="1"/>
  <c r="C62" i="24" s="1"/>
  <c r="F62" i="15"/>
  <c r="O63" i="24" s="1"/>
  <c r="C63" i="24" s="1"/>
  <c r="F63" i="15"/>
  <c r="O64" i="24" s="1"/>
  <c r="C64" i="24" s="1"/>
  <c r="F64" i="15"/>
  <c r="O65" i="24" s="1"/>
  <c r="C65" i="24" s="1"/>
  <c r="F65" i="15"/>
  <c r="O66" i="24" s="1"/>
  <c r="C66" i="24" s="1"/>
  <c r="F66" i="15"/>
  <c r="O67" i="24" s="1"/>
  <c r="C67" i="24" s="1"/>
  <c r="F67" i="15"/>
  <c r="O68" i="24" s="1"/>
  <c r="C68" i="24" s="1"/>
  <c r="F68" i="15"/>
  <c r="O69" i="24" s="1"/>
  <c r="C69" i="24" s="1"/>
  <c r="F69" i="15"/>
  <c r="O70" i="24" s="1"/>
  <c r="C70" i="24" s="1"/>
  <c r="F70" i="15"/>
  <c r="O71" i="24" s="1"/>
  <c r="C71" i="24" s="1"/>
  <c r="F71" i="15"/>
  <c r="F72" i="15"/>
  <c r="O73" i="24" s="1"/>
  <c r="C73" i="24" s="1"/>
  <c r="F73" i="15"/>
  <c r="O74" i="24" s="1"/>
  <c r="C74" i="24" s="1"/>
  <c r="F75" i="15"/>
  <c r="O76" i="24" s="1"/>
  <c r="C76" i="24" s="1"/>
  <c r="F76" i="15"/>
  <c r="O77" i="24" s="1"/>
  <c r="F77" i="15"/>
  <c r="O78" i="24" s="1"/>
  <c r="C78" i="24" s="1"/>
  <c r="F78" i="15"/>
  <c r="O79" i="24" s="1"/>
  <c r="F79" i="15"/>
  <c r="F80" i="15"/>
  <c r="O81" i="24" s="1"/>
  <c r="C81" i="24" s="1"/>
  <c r="F81" i="15"/>
  <c r="O82" i="24" s="1"/>
  <c r="F82" i="15"/>
  <c r="F83" i="15"/>
  <c r="O84" i="24" s="1"/>
  <c r="C84" i="24" s="1"/>
  <c r="F84" i="15"/>
  <c r="O85" i="24" s="1"/>
  <c r="C85" i="24" s="1"/>
  <c r="F85" i="15"/>
  <c r="O86" i="24" s="1"/>
  <c r="C86" i="24" s="1"/>
  <c r="F86" i="15"/>
  <c r="O87" i="24" s="1"/>
  <c r="C87" i="24" s="1"/>
  <c r="F87" i="15"/>
  <c r="F88" i="15"/>
  <c r="O89" i="24" s="1"/>
  <c r="C89" i="24" s="1"/>
  <c r="F89" i="15"/>
  <c r="O90" i="24" s="1"/>
  <c r="C90" i="24" s="1"/>
  <c r="F90" i="15"/>
  <c r="O91" i="24" s="1"/>
  <c r="C91" i="24" s="1"/>
  <c r="F91" i="15"/>
  <c r="O92" i="24" s="1"/>
  <c r="C92" i="24" s="1"/>
  <c r="F92" i="15"/>
  <c r="O93" i="24" s="1"/>
  <c r="C93" i="24" s="1"/>
  <c r="F93" i="15"/>
  <c r="O94" i="24" s="1"/>
  <c r="C94" i="24" s="1"/>
  <c r="F94" i="15"/>
  <c r="O95" i="24" s="1"/>
  <c r="C95" i="24" s="1"/>
  <c r="F95" i="15"/>
  <c r="O96" i="24" s="1"/>
  <c r="C96" i="24" s="1"/>
  <c r="F96" i="15"/>
  <c r="O97" i="24" s="1"/>
  <c r="C97" i="24" s="1"/>
  <c r="F99" i="15"/>
  <c r="O100" i="24" s="1"/>
  <c r="C100" i="24" s="1"/>
  <c r="F100" i="15"/>
  <c r="O101" i="24" s="1"/>
  <c r="C101" i="24" s="1"/>
  <c r="F101" i="15"/>
  <c r="O102" i="24" s="1"/>
  <c r="C102" i="24" s="1"/>
  <c r="F102" i="15"/>
  <c r="O103" i="24" s="1"/>
  <c r="C103" i="24" s="1"/>
  <c r="F103" i="15"/>
  <c r="O104" i="24" s="1"/>
  <c r="C104" i="24" s="1"/>
  <c r="F104" i="15"/>
  <c r="O105" i="24" s="1"/>
  <c r="C105" i="24" s="1"/>
  <c r="F105" i="15"/>
  <c r="O106" i="24" s="1"/>
  <c r="C106" i="24" s="1"/>
  <c r="F106" i="15"/>
  <c r="O107" i="24" s="1"/>
  <c r="C107" i="24" s="1"/>
  <c r="F107" i="15"/>
  <c r="O108" i="24" s="1"/>
  <c r="C108" i="24" s="1"/>
  <c r="F108" i="15"/>
  <c r="O109" i="24" s="1"/>
  <c r="C109" i="24" s="1"/>
  <c r="F109" i="15"/>
  <c r="O110" i="24" s="1"/>
  <c r="C110" i="24" s="1"/>
  <c r="F110" i="15"/>
  <c r="O111" i="24" s="1"/>
  <c r="C111" i="24" s="1"/>
  <c r="F111" i="15"/>
  <c r="O112" i="24" s="1"/>
  <c r="C112" i="24" s="1"/>
  <c r="F112" i="15"/>
  <c r="O113" i="24" s="1"/>
  <c r="C113" i="24" s="1"/>
  <c r="F113" i="15"/>
  <c r="O114" i="24" s="1"/>
  <c r="C114" i="24" s="1"/>
  <c r="F114" i="15"/>
  <c r="O115" i="24" s="1"/>
  <c r="C115" i="24" s="1"/>
  <c r="F115" i="15"/>
  <c r="O116" i="24" s="1"/>
  <c r="C116" i="24" s="1"/>
  <c r="F116" i="15"/>
  <c r="F117" i="15"/>
  <c r="O118" i="24" s="1"/>
  <c r="C118" i="24" s="1"/>
  <c r="F118" i="15"/>
  <c r="F119" i="15"/>
  <c r="O120" i="24" s="1"/>
  <c r="C120" i="24" s="1"/>
  <c r="F120" i="15"/>
  <c r="F121" i="15"/>
  <c r="O122" i="24" s="1"/>
  <c r="C122" i="24" s="1"/>
  <c r="F6" i="15"/>
  <c r="O7" i="24" s="1"/>
  <c r="F18" i="2"/>
  <c r="O19" i="20" s="1"/>
  <c r="C19" i="20" s="1"/>
  <c r="F19" i="2"/>
  <c r="F20" i="2"/>
  <c r="F20" i="17" s="1"/>
  <c r="F21" i="2"/>
  <c r="F22" i="2"/>
  <c r="F22" i="17" s="1"/>
  <c r="F25" i="2"/>
  <c r="O26" i="20" s="1"/>
  <c r="F26" i="2"/>
  <c r="F26" i="17" s="1"/>
  <c r="F27" i="2"/>
  <c r="O28" i="20" s="1"/>
  <c r="F28" i="2"/>
  <c r="F28" i="17" s="1"/>
  <c r="F29" i="2"/>
  <c r="F29" i="17" s="1"/>
  <c r="F30" i="2"/>
  <c r="O31" i="20" s="1"/>
  <c r="O33" i="20" s="1"/>
  <c r="F31" i="2"/>
  <c r="O32" i="20" s="1"/>
  <c r="F32" i="2"/>
  <c r="F33" i="2"/>
  <c r="F33" i="17" s="1"/>
  <c r="F34" i="2"/>
  <c r="O35" i="20" s="1"/>
  <c r="F35" i="2"/>
  <c r="F35" i="17" s="1"/>
  <c r="F36" i="2"/>
  <c r="F36" i="17" s="1"/>
  <c r="F37" i="2"/>
  <c r="O38" i="20" s="1"/>
  <c r="C38" i="20" s="1"/>
  <c r="F38" i="2"/>
  <c r="F38" i="17" s="1"/>
  <c r="F39" i="2"/>
  <c r="F39" i="17" s="1"/>
  <c r="F40" i="2"/>
  <c r="F40" i="17" s="1"/>
  <c r="F41" i="2"/>
  <c r="O42" i="20" s="1"/>
  <c r="F42" i="2"/>
  <c r="O43" i="20" s="1"/>
  <c r="F43" i="2"/>
  <c r="F43" i="17" s="1"/>
  <c r="F44" i="2"/>
  <c r="O45" i="20" s="1"/>
  <c r="F45" i="2"/>
  <c r="F45" i="17" s="1"/>
  <c r="F46" i="2"/>
  <c r="O47" i="20" s="1"/>
  <c r="C47" i="20" s="1"/>
  <c r="F47" i="2"/>
  <c r="O48" i="20" s="1"/>
  <c r="C48" i="20" s="1"/>
  <c r="F48" i="2"/>
  <c r="O49" i="20" s="1"/>
  <c r="C49" i="20" s="1"/>
  <c r="F49" i="2"/>
  <c r="F49" i="17" s="1"/>
  <c r="F51" i="2"/>
  <c r="O52" i="20" s="1"/>
  <c r="C52" i="20" s="1"/>
  <c r="F52" i="2"/>
  <c r="O53" i="20" s="1"/>
  <c r="F53" i="2"/>
  <c r="O54" i="20" s="1"/>
  <c r="C54" i="20" s="1"/>
  <c r="F54" i="2"/>
  <c r="O55" i="20" s="1"/>
  <c r="F55" i="2"/>
  <c r="F55" i="17" s="1"/>
  <c r="F56" i="2"/>
  <c r="F56" i="17" s="1"/>
  <c r="F57" i="2"/>
  <c r="O58" i="20" s="1"/>
  <c r="F58" i="2"/>
  <c r="F58" i="17" s="1"/>
  <c r="F59" i="2"/>
  <c r="F59" i="17" s="1"/>
  <c r="F60" i="2"/>
  <c r="O61" i="20" s="1"/>
  <c r="F61" i="2"/>
  <c r="O62" i="20" s="1"/>
  <c r="C62" i="20" s="1"/>
  <c r="F62" i="2"/>
  <c r="O63" i="20" s="1"/>
  <c r="C63" i="20" s="1"/>
  <c r="F63" i="2"/>
  <c r="O64" i="20" s="1"/>
  <c r="C64" i="20" s="1"/>
  <c r="F64" i="2"/>
  <c r="O65" i="20" s="1"/>
  <c r="C65" i="20" s="1"/>
  <c r="F65" i="2"/>
  <c r="F65" i="17" s="1"/>
  <c r="F66" i="2"/>
  <c r="O67" i="20" s="1"/>
  <c r="C67" i="20" s="1"/>
  <c r="F67" i="2"/>
  <c r="F67" i="17" s="1"/>
  <c r="F68" i="2"/>
  <c r="O69" i="20" s="1"/>
  <c r="C69" i="20" s="1"/>
  <c r="F69" i="2"/>
  <c r="F69" i="17" s="1"/>
  <c r="F70" i="2"/>
  <c r="O71" i="20" s="1"/>
  <c r="F71" i="2"/>
  <c r="O72" i="20" s="1"/>
  <c r="C72" i="20" s="1"/>
  <c r="F72" i="2"/>
  <c r="O73" i="20" s="1"/>
  <c r="C73" i="20" s="1"/>
  <c r="F73" i="2"/>
  <c r="F73" i="17" s="1"/>
  <c r="F74" i="2"/>
  <c r="O75" i="20" s="1"/>
  <c r="C75" i="20" s="1"/>
  <c r="F75" i="2"/>
  <c r="O76" i="20" s="1"/>
  <c r="C76" i="20" s="1"/>
  <c r="F76" i="2"/>
  <c r="F76" i="17" s="1"/>
  <c r="F77" i="2"/>
  <c r="O78" i="20" s="1"/>
  <c r="F78" i="2"/>
  <c r="F79" i="2"/>
  <c r="O80" i="20" s="1"/>
  <c r="C80" i="20" s="1"/>
  <c r="F80" i="2"/>
  <c r="O81" i="20" s="1"/>
  <c r="C81" i="20" s="1"/>
  <c r="F81" i="2"/>
  <c r="F81" i="17" s="1"/>
  <c r="F83" i="2"/>
  <c r="F84" i="2"/>
  <c r="F84" i="17" s="1"/>
  <c r="F85" i="2"/>
  <c r="O86" i="20" s="1"/>
  <c r="F86" i="2"/>
  <c r="F86" i="17" s="1"/>
  <c r="F87" i="2"/>
  <c r="F88" i="2"/>
  <c r="F88" i="17" s="1"/>
  <c r="F89" i="2"/>
  <c r="O90" i="20" s="1"/>
  <c r="C90" i="20" s="1"/>
  <c r="F90" i="2"/>
  <c r="O91" i="20" s="1"/>
  <c r="C91" i="20" s="1"/>
  <c r="F91" i="2"/>
  <c r="O92" i="20" s="1"/>
  <c r="C92" i="20" s="1"/>
  <c r="F92" i="2"/>
  <c r="F92" i="17" s="1"/>
  <c r="F93" i="2"/>
  <c r="O94" i="20" s="1"/>
  <c r="C94" i="20" s="1"/>
  <c r="F97" i="2"/>
  <c r="O98" i="20" s="1"/>
  <c r="C98" i="20" s="1"/>
  <c r="F99" i="2"/>
  <c r="O100" i="20" s="1"/>
  <c r="F100" i="2"/>
  <c r="O101" i="20" s="1"/>
  <c r="C101" i="20" s="1"/>
  <c r="F101" i="2"/>
  <c r="O102" i="20" s="1"/>
  <c r="C102" i="20" s="1"/>
  <c r="F102" i="2"/>
  <c r="O103" i="20" s="1"/>
  <c r="C103" i="20" s="1"/>
  <c r="F103" i="2"/>
  <c r="O104" i="20" s="1"/>
  <c r="C104" i="20" s="1"/>
  <c r="F104" i="2"/>
  <c r="O105" i="20" s="1"/>
  <c r="C105" i="20" s="1"/>
  <c r="F105" i="2"/>
  <c r="O106" i="20" s="1"/>
  <c r="C106" i="20" s="1"/>
  <c r="F106" i="2"/>
  <c r="O107" i="20" s="1"/>
  <c r="C107" i="20" s="1"/>
  <c r="F107" i="2"/>
  <c r="O108" i="20" s="1"/>
  <c r="C108" i="20" s="1"/>
  <c r="F108" i="2"/>
  <c r="O109" i="20" s="1"/>
  <c r="C109" i="20" s="1"/>
  <c r="F109" i="2"/>
  <c r="O110" i="20" s="1"/>
  <c r="C110" i="20" s="1"/>
  <c r="F110" i="2"/>
  <c r="F110" i="17" s="1"/>
  <c r="F111" i="2"/>
  <c r="O112" i="20" s="1"/>
  <c r="C112" i="20" s="1"/>
  <c r="F112" i="2"/>
  <c r="O113" i="20" s="1"/>
  <c r="C113" i="20" s="1"/>
  <c r="F113" i="2"/>
  <c r="O114" i="20" s="1"/>
  <c r="C114" i="20" s="1"/>
  <c r="F114" i="2"/>
  <c r="F114" i="17" s="1"/>
  <c r="F115" i="2"/>
  <c r="O116" i="20" s="1"/>
  <c r="C116" i="20" s="1"/>
  <c r="F116" i="2"/>
  <c r="O117" i="20" s="1"/>
  <c r="C117" i="20" s="1"/>
  <c r="F117" i="2"/>
  <c r="O118" i="20" s="1"/>
  <c r="C118" i="20" s="1"/>
  <c r="F118" i="2"/>
  <c r="O119" i="20" s="1"/>
  <c r="C119" i="20" s="1"/>
  <c r="F119" i="2"/>
  <c r="O120" i="20" s="1"/>
  <c r="C120" i="20" s="1"/>
  <c r="F120" i="2"/>
  <c r="O121" i="20" s="1"/>
  <c r="C121" i="20" s="1"/>
  <c r="F121" i="2"/>
  <c r="F7" i="2"/>
  <c r="O8" i="20" s="1"/>
  <c r="F8" i="2"/>
  <c r="O9" i="20" s="1"/>
  <c r="C9" i="20" s="1"/>
  <c r="F9" i="2"/>
  <c r="O10" i="20" s="1"/>
  <c r="C10" i="20" s="1"/>
  <c r="F10" i="2"/>
  <c r="O11" i="20" s="1"/>
  <c r="C11" i="20" s="1"/>
  <c r="F11" i="2"/>
  <c r="O12" i="20" s="1"/>
  <c r="C12" i="20" s="1"/>
  <c r="F12" i="2"/>
  <c r="O13" i="20" s="1"/>
  <c r="F13" i="2"/>
  <c r="F13" i="17" s="1"/>
  <c r="F14" i="2"/>
  <c r="O15" i="20" s="1"/>
  <c r="F15" i="2"/>
  <c r="F15" i="17" s="1"/>
  <c r="F16" i="2"/>
  <c r="O17" i="20" s="1"/>
  <c r="C17" i="20" s="1"/>
  <c r="F17" i="2"/>
  <c r="F17" i="17" s="1"/>
  <c r="F6" i="2"/>
  <c r="O7" i="20" s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8" i="8"/>
  <c r="C60" i="20" l="1"/>
  <c r="O50" i="20"/>
  <c r="O115" i="20"/>
  <c r="O122" i="20" s="1"/>
  <c r="C100" i="20"/>
  <c r="O60" i="20"/>
  <c r="O44" i="20"/>
  <c r="F87" i="17"/>
  <c r="F79" i="17"/>
  <c r="F50" i="15"/>
  <c r="C24" i="15"/>
  <c r="C24" i="17" s="1"/>
  <c r="F6" i="17"/>
  <c r="F12" i="17"/>
  <c r="F11" i="17"/>
  <c r="F10" i="17"/>
  <c r="F9" i="17"/>
  <c r="F8" i="17"/>
  <c r="F112" i="17"/>
  <c r="F108" i="17"/>
  <c r="F104" i="17"/>
  <c r="F100" i="17"/>
  <c r="F94" i="17"/>
  <c r="F90" i="17"/>
  <c r="F63" i="17"/>
  <c r="F62" i="17"/>
  <c r="F61" i="17"/>
  <c r="F60" i="17"/>
  <c r="F57" i="17"/>
  <c r="F54" i="17"/>
  <c r="F53" i="17"/>
  <c r="F52" i="17"/>
  <c r="F51" i="17"/>
  <c r="F48" i="17"/>
  <c r="F47" i="17"/>
  <c r="F46" i="17"/>
  <c r="F44" i="17"/>
  <c r="F42" i="17"/>
  <c r="F41" i="17"/>
  <c r="F30" i="17"/>
  <c r="O93" i="20"/>
  <c r="C93" i="20" s="1"/>
  <c r="O89" i="20"/>
  <c r="C89" i="20" s="1"/>
  <c r="O85" i="20"/>
  <c r="C85" i="20" s="1"/>
  <c r="O77" i="20"/>
  <c r="C77" i="20" s="1"/>
  <c r="O70" i="20"/>
  <c r="C70" i="20" s="1"/>
  <c r="O68" i="20"/>
  <c r="C68" i="20" s="1"/>
  <c r="O66" i="20"/>
  <c r="O39" i="20"/>
  <c r="O36" i="20"/>
  <c r="C36" i="20" s="1"/>
  <c r="C41" i="20" s="1"/>
  <c r="O41" i="20" s="1"/>
  <c r="O29" i="20"/>
  <c r="C29" i="20" s="1"/>
  <c r="O27" i="20"/>
  <c r="C27" i="20" s="1"/>
  <c r="C30" i="20" s="1"/>
  <c r="O23" i="20"/>
  <c r="O21" i="20"/>
  <c r="C21" i="20" s="1"/>
  <c r="O18" i="20"/>
  <c r="C18" i="20" s="1"/>
  <c r="O16" i="20"/>
  <c r="C16" i="20" s="1"/>
  <c r="O14" i="20"/>
  <c r="C14" i="20" s="1"/>
  <c r="C185" i="24"/>
  <c r="F23" i="2"/>
  <c r="F23" i="17" s="1"/>
  <c r="F120" i="17"/>
  <c r="O121" i="24"/>
  <c r="C121" i="24" s="1"/>
  <c r="F118" i="17"/>
  <c r="O119" i="24"/>
  <c r="C119" i="24" s="1"/>
  <c r="F116" i="17"/>
  <c r="F97" i="15"/>
  <c r="F71" i="17"/>
  <c r="O72" i="24"/>
  <c r="C72" i="24" s="1"/>
  <c r="F32" i="17"/>
  <c r="O30" i="24"/>
  <c r="F7" i="17"/>
  <c r="F106" i="17"/>
  <c r="F102" i="17"/>
  <c r="F96" i="17"/>
  <c r="F70" i="17"/>
  <c r="F68" i="17"/>
  <c r="F66" i="17"/>
  <c r="F37" i="17"/>
  <c r="F34" i="17"/>
  <c r="D29" i="17"/>
  <c r="F27" i="17"/>
  <c r="F25" i="17"/>
  <c r="E24" i="17"/>
  <c r="F21" i="17"/>
  <c r="E19" i="17"/>
  <c r="F18" i="17"/>
  <c r="F16" i="17"/>
  <c r="F14" i="17"/>
  <c r="O22" i="20"/>
  <c r="O24" i="20" s="1"/>
  <c r="C185" i="20"/>
  <c r="F185" i="20"/>
  <c r="D185" i="20"/>
  <c r="M185" i="20"/>
  <c r="C207" i="24"/>
  <c r="C214" i="24" s="1"/>
  <c r="C215" i="24" s="1"/>
  <c r="L185" i="20"/>
  <c r="E185" i="20"/>
  <c r="K185" i="20"/>
  <c r="G185" i="20"/>
  <c r="I51" i="24"/>
  <c r="I99" i="24" s="1"/>
  <c r="I123" i="24" s="1"/>
  <c r="O215" i="24"/>
  <c r="C64" i="19"/>
  <c r="D40" i="19"/>
  <c r="E40" i="19" s="1"/>
  <c r="N215" i="24"/>
  <c r="D91" i="19"/>
  <c r="E91" i="19" s="1"/>
  <c r="C50" i="2"/>
  <c r="C130" i="19"/>
  <c r="D130" i="19" s="1"/>
  <c r="E130" i="19" s="1"/>
  <c r="C129" i="19"/>
  <c r="D129" i="19" s="1"/>
  <c r="E129" i="19" s="1"/>
  <c r="D145" i="19"/>
  <c r="E145" i="19" s="1"/>
  <c r="D9" i="19"/>
  <c r="E9" i="19" s="1"/>
  <c r="C50" i="15"/>
  <c r="C74" i="15" s="1"/>
  <c r="E98" i="15"/>
  <c r="D24" i="15"/>
  <c r="F115" i="17"/>
  <c r="F113" i="17"/>
  <c r="F111" i="17"/>
  <c r="F109" i="17"/>
  <c r="F107" i="17"/>
  <c r="F105" i="17"/>
  <c r="F103" i="17"/>
  <c r="F101" i="17"/>
  <c r="F99" i="17"/>
  <c r="F95" i="17"/>
  <c r="F93" i="17"/>
  <c r="F91" i="17"/>
  <c r="F89" i="17"/>
  <c r="F85" i="17"/>
  <c r="F83" i="17"/>
  <c r="F77" i="17"/>
  <c r="F75" i="17"/>
  <c r="O80" i="24"/>
  <c r="C80" i="24" s="1"/>
  <c r="O50" i="24"/>
  <c r="O98" i="24"/>
  <c r="C98" i="24" s="1"/>
  <c r="F121" i="17"/>
  <c r="F119" i="17"/>
  <c r="F117" i="17"/>
  <c r="F80" i="17"/>
  <c r="F72" i="17"/>
  <c r="O20" i="24"/>
  <c r="O25" i="24" s="1"/>
  <c r="C98" i="15"/>
  <c r="C122" i="15" s="1"/>
  <c r="F31" i="17"/>
  <c r="O33" i="24"/>
  <c r="E122" i="15"/>
  <c r="E122" i="17" s="1"/>
  <c r="E98" i="17"/>
  <c r="O117" i="24"/>
  <c r="C117" i="24" s="1"/>
  <c r="O34" i="20"/>
  <c r="C98" i="2"/>
  <c r="C50" i="17"/>
  <c r="F50" i="17" s="1"/>
  <c r="F50" i="2"/>
  <c r="O20" i="20"/>
  <c r="F19" i="17"/>
  <c r="F82" i="2"/>
  <c r="F64" i="17"/>
  <c r="O74" i="20"/>
  <c r="D98" i="2"/>
  <c r="F78" i="17"/>
  <c r="O83" i="24"/>
  <c r="C153" i="19"/>
  <c r="D153" i="19" s="1"/>
  <c r="E153" i="19" s="1"/>
  <c r="D124" i="19"/>
  <c r="E124" i="19" s="1"/>
  <c r="C112" i="19"/>
  <c r="D112" i="19" s="1"/>
  <c r="E112" i="19" s="1"/>
  <c r="E29" i="11"/>
  <c r="E97" i="17"/>
  <c r="C97" i="17"/>
  <c r="E65" i="33"/>
  <c r="C65" i="33"/>
  <c r="C43" i="33"/>
  <c r="C48" i="33" s="1"/>
  <c r="E48" i="33"/>
  <c r="D97" i="17"/>
  <c r="E74" i="17"/>
  <c r="F65" i="33"/>
  <c r="D65" i="33"/>
  <c r="F43" i="33"/>
  <c r="F48" i="33" s="1"/>
  <c r="D43" i="33"/>
  <c r="D48" i="33" s="1"/>
  <c r="C216" i="24"/>
  <c r="C20" i="24"/>
  <c r="C25" i="24" s="1"/>
  <c r="O25" i="20"/>
  <c r="C115" i="20"/>
  <c r="C122" i="20" s="1"/>
  <c r="C41" i="24"/>
  <c r="C61" i="20"/>
  <c r="C45" i="20"/>
  <c r="C50" i="20" s="1"/>
  <c r="C51" i="20" s="1"/>
  <c r="C45" i="24"/>
  <c r="C50" i="24" s="1"/>
  <c r="C29" i="24"/>
  <c r="C30" i="24" s="1"/>
  <c r="O41" i="24"/>
  <c r="C86" i="20"/>
  <c r="C88" i="20" s="1"/>
  <c r="O83" i="20"/>
  <c r="C77" i="24"/>
  <c r="C83" i="24" s="1"/>
  <c r="C97" i="20"/>
  <c r="E74" i="11"/>
  <c r="E90" i="11"/>
  <c r="D88" i="24"/>
  <c r="D99" i="24" s="1"/>
  <c r="D123" i="24" s="1"/>
  <c r="C81" i="19" l="1"/>
  <c r="D81" i="19" s="1"/>
  <c r="E81" i="19" s="1"/>
  <c r="D64" i="19"/>
  <c r="E64" i="19" s="1"/>
  <c r="F24" i="2"/>
  <c r="O30" i="20"/>
  <c r="O51" i="20" s="1"/>
  <c r="O88" i="20"/>
  <c r="F24" i="15"/>
  <c r="D24" i="17"/>
  <c r="D74" i="17" s="1"/>
  <c r="D74" i="15"/>
  <c r="D98" i="15" s="1"/>
  <c r="D122" i="15" s="1"/>
  <c r="O51" i="24"/>
  <c r="O99" i="24" s="1"/>
  <c r="O123" i="24" s="1"/>
  <c r="C74" i="17"/>
  <c r="C122" i="2"/>
  <c r="C122" i="17" s="1"/>
  <c r="C98" i="17"/>
  <c r="F98" i="2"/>
  <c r="F122" i="2" s="1"/>
  <c r="O99" i="20"/>
  <c r="O123" i="20" s="1"/>
  <c r="F82" i="17"/>
  <c r="F97" i="17" s="1"/>
  <c r="D122" i="2"/>
  <c r="D122" i="17" s="1"/>
  <c r="D98" i="17"/>
  <c r="C99" i="20"/>
  <c r="C123" i="20" s="1"/>
  <c r="C51" i="24"/>
  <c r="C99" i="24" s="1"/>
  <c r="C123" i="24" s="1"/>
  <c r="F74" i="15" l="1"/>
  <c r="F24" i="17"/>
  <c r="F74" i="17" s="1"/>
  <c r="F98" i="15" l="1"/>
  <c r="O75" i="24"/>
  <c r="C75" i="24" s="1"/>
  <c r="F122" i="15" l="1"/>
  <c r="F122" i="17" s="1"/>
  <c r="F98" i="17"/>
</calcChain>
</file>

<file path=xl/sharedStrings.xml><?xml version="1.0" encoding="utf-8"?>
<sst xmlns="http://schemas.openxmlformats.org/spreadsheetml/2006/main" count="2917" uniqueCount="590">
  <si>
    <t>ÖNKORMÁNYZATI ELŐIRÁNYZATOK</t>
  </si>
  <si>
    <t>MINDÖSSZESEN</t>
  </si>
  <si>
    <t>ÖNKORMÁNYZAT ÉS KÖLTSÉGVETÉSI SZERVEI ELŐIRÁNYZATA 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</si>
  <si>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</si>
  <si>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</si>
  <si>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</si>
  <si>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</si>
  <si>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</si>
  <si>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</si>
  <si>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</si>
  <si>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</si>
  <si>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</si>
  <si>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</si>
  <si>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</si>
  <si>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</si>
  <si>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</si>
  <si>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</si>
  <si>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</si>
  <si>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</si>
  <si>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</si>
  <si>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</si>
  <si>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</si>
  <si>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</si>
  <si>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</si>
  <si>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Beruházások és felújítások (E Ft)</t>
  </si>
  <si>
    <t>A helyi önkormányzat költségvetési mérlege közgazdasági tagolásban (E Ft)</t>
  </si>
  <si>
    <t>Előirányzat felhasználási terv (E Ft)</t>
  </si>
  <si>
    <t>Központi, irányító szervi támogatások folyósítása működési célra</t>
  </si>
  <si>
    <t>Központi, irányító szervi támogatások folyósítása felhalmozási célra</t>
  </si>
  <si>
    <t>ÖSSZESEN</t>
  </si>
  <si>
    <t>Irányító szervi támogatások folyósítása (E Ft)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</si>
  <si>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</si>
  <si>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</si>
  <si>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</si>
  <si>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</si>
  <si>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</si>
  <si>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</si>
  <si>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</si>
  <si>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</si>
  <si>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Rovat-
szám</t>
  </si>
  <si>
    <t>Lakosságnak juttatott támogatások, szociális, rászorultsági jellegű ellátások (E Ft)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</si>
  <si>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</si>
  <si>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</si>
  <si>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</si>
  <si>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</si>
  <si>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</si>
  <si>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</si>
  <si>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</si>
  <si>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</si>
  <si>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</si>
  <si>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</si>
  <si>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</si>
  <si>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</si>
  <si>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</si>
  <si>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</si>
  <si>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</si>
  <si>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</si>
  <si>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</si>
  <si>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</si>
  <si>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</si>
  <si>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</si>
  <si>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</si>
  <si>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</si>
  <si>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</si>
  <si>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</si>
  <si>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</si>
  <si>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</si>
  <si>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</si>
  <si>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</si>
  <si>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</si>
  <si>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</si>
  <si>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</si>
  <si>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</si>
  <si>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</si>
  <si>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</si>
  <si>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</si>
  <si>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</si>
  <si>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</si>
  <si>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</si>
  <si>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</si>
  <si>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</si>
  <si>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</si>
  <si>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</si>
  <si>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</si>
  <si>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</si>
  <si>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</si>
  <si>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</si>
  <si>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</si>
  <si>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</si>
  <si>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</si>
  <si>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</si>
  <si>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</si>
  <si>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</si>
  <si>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</si>
  <si>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</si>
  <si>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</si>
  <si>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</si>
  <si>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</si>
  <si>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</si>
  <si>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</si>
  <si>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</si>
  <si>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</si>
  <si>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</si>
  <si>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</si>
  <si>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</si>
  <si>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</si>
  <si>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</si>
  <si>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</si>
  <si>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</si>
  <si>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</si>
  <si>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</si>
  <si>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</si>
  <si>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</si>
  <si>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</si>
  <si>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</si>
  <si>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</si>
  <si>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</si>
  <si>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</si>
  <si>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</si>
  <si>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</si>
  <si>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</si>
  <si>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</si>
  <si>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</si>
  <si>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</si>
  <si>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</si>
  <si>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</si>
  <si>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</si>
  <si>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</si>
  <si>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</si>
  <si>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</si>
  <si>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</si>
  <si>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</si>
  <si>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</si>
  <si>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</si>
  <si>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</si>
  <si>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</si>
  <si>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</si>
  <si>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</si>
  <si>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</si>
  <si>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</si>
  <si>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</si>
  <si>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</si>
  <si>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</si>
  <si>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</si>
  <si>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</si>
  <si>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</si>
  <si>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</si>
  <si>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</si>
  <si>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</si>
  <si>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</si>
  <si>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</si>
  <si>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</si>
  <si>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</si>
  <si>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</si>
  <si>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</si>
  <si>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</si>
  <si>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</si>
  <si>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</si>
  <si>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</si>
  <si>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</si>
  <si>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</si>
  <si>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</si>
  <si>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</si>
  <si>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</si>
  <si>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</si>
  <si>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</si>
  <si>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</si>
  <si>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</si>
  <si>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</si>
  <si>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</si>
  <si>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</si>
  <si>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</si>
  <si>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</si>
  <si>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</si>
  <si>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</si>
  <si>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</si>
  <si>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</si>
  <si>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</si>
  <si>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</si>
  <si>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</si>
  <si>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</si>
  <si>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</si>
  <si>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</si>
  <si>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</si>
  <si>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</si>
  <si>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</si>
  <si>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</si>
  <si>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</si>
  <si>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</si>
  <si>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</si>
  <si>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</si>
  <si>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</si>
  <si>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</si>
  <si>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</si>
  <si>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</si>
  <si>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</si>
  <si>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</si>
  <si>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</si>
  <si>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</si>
  <si>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</si>
  <si>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</si>
  <si>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</si>
  <si>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</si>
  <si>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</si>
  <si>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</si>
  <si>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</si>
  <si>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</si>
  <si>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</si>
  <si>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</si>
  <si>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</si>
  <si>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</si>
  <si>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</si>
  <si>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</si>
  <si>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</si>
  <si>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</si>
  <si>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</si>
  <si>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</si>
  <si>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</si>
  <si>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</si>
  <si>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</si>
  <si>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</si>
  <si>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</si>
  <si>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</si>
  <si>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</si>
  <si>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</si>
  <si>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</si>
  <si>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</si>
  <si>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</si>
  <si>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</si>
  <si>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</si>
  <si>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</si>
  <si>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</si>
  <si>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</si>
  <si>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</si>
  <si>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</si>
  <si>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</si>
  <si>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</si>
  <si>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</si>
  <si>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</si>
  <si>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</si>
  <si>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</si>
  <si>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</si>
  <si>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</si>
  <si>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</si>
  <si>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</si>
  <si>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</si>
  <si>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</si>
  <si>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</si>
  <si>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</si>
  <si>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</si>
  <si>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</si>
  <si>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</si>
  <si>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</si>
  <si>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</si>
  <si>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</si>
  <si>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</si>
  <si>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</si>
  <si>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</si>
  <si>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</si>
  <si>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</si>
  <si>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</si>
  <si>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</si>
  <si>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</si>
  <si>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</si>
  <si>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</si>
  <si>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</si>
  <si>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</si>
  <si>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</si>
  <si>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</si>
  <si>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</si>
  <si>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</si>
  <si>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</si>
  <si>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</si>
  <si>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</si>
  <si>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</si>
  <si>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</si>
  <si>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</si>
  <si>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</si>
  <si>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</si>
  <si>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</si>
  <si>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</si>
  <si>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</si>
  <si>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</si>
  <si>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</si>
  <si>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</si>
  <si>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</si>
  <si>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</si>
  <si>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</si>
  <si>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</si>
  <si>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</si>
  <si>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</si>
  <si>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</si>
  <si>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</si>
  <si>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</si>
  <si>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</si>
  <si>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</si>
  <si>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</si>
  <si>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</si>
  <si>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</si>
  <si>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</si>
  <si>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</si>
  <si>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</si>
  <si>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</si>
  <si>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</si>
  <si>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</si>
  <si>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</si>
  <si>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</si>
  <si>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</si>
  <si>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</si>
  <si>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</si>
  <si>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</si>
  <si>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</si>
  <si>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</si>
  <si>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</si>
  <si>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</si>
  <si>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</si>
  <si>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</si>
  <si>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</si>
  <si>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</si>
  <si>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</si>
  <si>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</si>
  <si>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</si>
  <si>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</si>
  <si>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</si>
  <si>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</si>
  <si>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</si>
  <si>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</si>
  <si>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</si>
  <si>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</si>
  <si>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</si>
  <si>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</si>
  <si>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</si>
  <si>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</si>
  <si>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</si>
  <si>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</si>
  <si>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</si>
  <si>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</si>
  <si>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</si>
  <si>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</si>
  <si>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</si>
  <si>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</si>
  <si>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</si>
  <si>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</si>
  <si>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</si>
  <si>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</si>
  <si>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</si>
  <si>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</si>
  <si>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</si>
  <si>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</si>
  <si>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</si>
  <si>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</si>
  <si>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</si>
  <si>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</si>
  <si>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</si>
  <si>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</si>
  <si>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</si>
  <si>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</si>
  <si>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</si>
  <si>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</si>
  <si>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</si>
  <si>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</si>
  <si>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</si>
  <si>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</si>
  <si>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</si>
  <si>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</si>
  <si>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</si>
  <si>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</si>
  <si>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</si>
  <si>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</si>
  <si>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</si>
  <si>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</si>
  <si>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</si>
  <si>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</si>
  <si>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</si>
  <si>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</si>
  <si>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</si>
  <si>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</si>
  <si>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</si>
  <si>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</si>
  <si>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</si>
  <si>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</si>
  <si>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</si>
  <si>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</si>
  <si>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</si>
  <si>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</si>
  <si>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</si>
  <si>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</si>
  <si>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</si>
  <si>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</si>
  <si>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</si>
  <si>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</si>
  <si>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</si>
  <si>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</si>
  <si>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</si>
  <si>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</si>
  <si>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</si>
  <si>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</si>
  <si>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</si>
  <si>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</si>
  <si>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</si>
  <si>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</si>
  <si>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</si>
  <si>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</si>
  <si>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</si>
  <si>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</si>
  <si>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</si>
  <si>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</si>
  <si>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</si>
  <si>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</si>
  <si>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</si>
  <si>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</si>
  <si>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</si>
  <si>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</si>
  <si>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</si>
  <si>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</si>
  <si>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</si>
  <si>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</si>
  <si>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</si>
  <si>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</si>
  <si>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</si>
  <si>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</si>
  <si>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</si>
  <si>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</si>
  <si>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</si>
  <si>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</si>
  <si>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</si>
  <si>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</si>
  <si>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</si>
  <si>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</si>
  <si>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</si>
  <si>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</si>
  <si>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</si>
  <si>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</si>
  <si>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</si>
  <si>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</si>
  <si>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</si>
  <si>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</si>
  <si>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</si>
  <si>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</si>
  <si>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</si>
  <si>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</si>
  <si>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</si>
  <si>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</si>
  <si>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</si>
  <si>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</si>
  <si>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</si>
  <si>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</si>
  <si>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</si>
  <si>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</si>
  <si>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</si>
  <si>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</si>
  <si>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</si>
  <si>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</si>
  <si>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</si>
  <si>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</si>
  <si>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</si>
  <si>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</si>
  <si>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</si>
  <si>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</si>
  <si>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</si>
  <si>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</si>
  <si>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</si>
  <si>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</si>
  <si>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</si>
  <si>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</si>
  <si>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</si>
  <si>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</si>
  <si>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</si>
  <si>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</si>
  <si>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</si>
  <si>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</si>
  <si>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</si>
  <si>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</si>
  <si>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</si>
  <si>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</si>
  <si>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</si>
  <si>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</si>
  <si>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</si>
  <si>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</si>
  <si>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</si>
  <si>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</si>
  <si>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</si>
  <si>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</si>
  <si>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</si>
  <si>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</si>
  <si>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</si>
  <si>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</si>
  <si>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</si>
  <si>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</si>
  <si>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</si>
  <si>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</si>
  <si>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</si>
  <si>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</si>
  <si>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</si>
  <si>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</si>
  <si>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</si>
  <si>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</si>
  <si>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</si>
  <si>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</si>
  <si>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</si>
  <si>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</si>
  <si>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</si>
  <si>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</si>
  <si>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</si>
  <si>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</si>
  <si>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</si>
  <si>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</si>
  <si>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</si>
  <si>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</si>
  <si>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BEVÉTELEK ÖSSZESEN </t>
  </si>
  <si>
    <t>Önkormányzat 2014. évi költségvetése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</si>
  <si>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</si>
  <si>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</si>
  <si>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</si>
  <si>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</si>
  <si>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</si>
  <si>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</si>
  <si>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</si>
  <si>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</si>
  <si>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</si>
  <si>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</si>
  <si>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</si>
  <si>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</si>
  <si>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</si>
  <si>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</si>
  <si>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</si>
  <si>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</si>
  <si>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</si>
  <si>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</si>
  <si>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</si>
  <si>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</si>
  <si>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</si>
  <si>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</si>
  <si>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</si>
  <si>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</si>
  <si>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</si>
  <si>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</si>
  <si>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</si>
  <si>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</si>
  <si>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</si>
  <si>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</si>
  <si>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</si>
  <si>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</si>
  <si>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</si>
  <si>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</si>
  <si>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</si>
  <si>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</si>
  <si>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</si>
  <si>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</si>
  <si>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</si>
  <si>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</si>
  <si>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</si>
  <si>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</si>
  <si>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</si>
  <si>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</si>
  <si>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</si>
  <si>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KEREKERDŐ ÓVODA ELŐIRÁNYZATAI</t>
  </si>
  <si>
    <t>Számítógép, nyomtató</t>
  </si>
  <si>
    <t>Burgonya koptató</t>
  </si>
  <si>
    <t>Utánfutó   -    Játszóeszközök beszerzése(TÁMOP pályázat)</t>
  </si>
  <si>
    <t>Orvosi rendelő tetőcsere</t>
  </si>
  <si>
    <t>Ravatalozó felújítása, urnafal</t>
  </si>
  <si>
    <t xml:space="preserve">KEREKERDŐ ÓVODA </t>
  </si>
  <si>
    <t>ROVAT MEGNEVEZÉSE</t>
  </si>
  <si>
    <t>NETTÓ</t>
  </si>
  <si>
    <t>ÁFA</t>
  </si>
  <si>
    <t>BRUTTÓ</t>
  </si>
  <si>
    <t xml:space="preserve">KÖLTSÉGVETÉSI ENGEDÉLYEZETT LÉTSZÁMKERET (álláshely) (fő) ÖNKORMÁNYZAT </t>
  </si>
  <si>
    <t>KÖLTSÉGVETÉSI ENGEDÉLYEZETT LÉTSZÁMKERET (álláshely) (fő) KEREKERDŐ ÓVODA</t>
  </si>
  <si>
    <t>KEREKERDŐ ÓVODA</t>
  </si>
  <si>
    <t>ROVAT-SZÁM</t>
  </si>
  <si>
    <t>ÓVODA FEJLESZTÉS (TÁMOP)</t>
  </si>
  <si>
    <t>1.sz.melléklet</t>
  </si>
  <si>
    <t>2/a.sz. melléklet</t>
  </si>
  <si>
    <t>2/b sz. melléklet</t>
  </si>
  <si>
    <t>2. sz. melléklet</t>
  </si>
  <si>
    <t>3.sz.melléklet</t>
  </si>
  <si>
    <t>3/a.sz.melléklet</t>
  </si>
  <si>
    <t>3/b.sz.melléklet</t>
  </si>
  <si>
    <t>6.sz.melléklet</t>
  </si>
  <si>
    <t>7.sz.melléklet</t>
  </si>
  <si>
    <t>10/a.sz.melléklet</t>
  </si>
  <si>
    <t>10/b.sz.melléklet</t>
  </si>
  <si>
    <t>8.sz.melléklet</t>
  </si>
  <si>
    <t>5. sz. melléklet</t>
  </si>
  <si>
    <t>12. sz. melléklet</t>
  </si>
  <si>
    <t>9. sz. melléklet</t>
  </si>
  <si>
    <t>2014. eredeti ei.</t>
  </si>
  <si>
    <t>2015. tervezett</t>
  </si>
  <si>
    <t>2016. tervezett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</si>
</sst>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_"/>
    <numFmt numFmtId="165" formatCode="\ ##########"/>
    <numFmt numFmtId="166" formatCode="[$-40E]yyyy/\ mmmm;@"/>
    <numFmt numFmtId="167" formatCode="#,##0\ _F_t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b/>
      <sz val="11"/>
      <color indexed="8"/>
      <name val="Calibri"/>
      <family val="2"/>
      <charset val="238"/>
      <scheme val="minor"/>
    </font>
    <font>
      <sz val="12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0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7" fillId="0" borderId="1" xfId="0" applyFont="1" applyBorder="1"/>
    <xf numFmtId="0" fontId="19" fillId="5" borderId="1" xfId="0" applyFont="1" applyFill="1" applyBorder="1"/>
    <xf numFmtId="0" fontId="20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3" fillId="6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5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17" fillId="2" borderId="0" xfId="0" applyFont="1" applyFill="1"/>
    <xf numFmtId="0" fontId="0" fillId="2" borderId="0" xfId="0" applyFill="1"/>
    <xf numFmtId="0" fontId="17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25" fillId="0" borderId="0" xfId="0" applyFont="1"/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0" xfId="0" applyFont="1"/>
    <xf numFmtId="0" fontId="10" fillId="0" borderId="1" xfId="0" applyFont="1" applyBorder="1" applyAlignment="1">
      <alignment vertical="center" wrapText="1"/>
    </xf>
    <xf numFmtId="167" fontId="0" fillId="0" borderId="0" xfId="0" applyNumberFormat="1"/>
    <xf numFmtId="167" fontId="29" fillId="0" borderId="1" xfId="0" applyNumberFormat="1" applyFont="1" applyBorder="1" applyAlignment="1">
      <alignment horizontal="right"/>
    </xf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1" fillId="0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7" fontId="1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167" fontId="0" fillId="0" borderId="0" xfId="0" applyNumberFormat="1" applyBorder="1"/>
    <xf numFmtId="167" fontId="29" fillId="0" borderId="1" xfId="0" applyNumberFormat="1" applyFont="1" applyBorder="1"/>
    <xf numFmtId="167" fontId="0" fillId="0" borderId="0" xfId="0" applyNumberFormat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30" fillId="0" borderId="1" xfId="0" applyNumberFormat="1" applyFont="1" applyFill="1" applyBorder="1" applyAlignment="1">
      <alignment horizontal="left" vertical="center"/>
    </xf>
    <xf numFmtId="167" fontId="31" fillId="0" borderId="1" xfId="0" applyNumberFormat="1" applyFont="1" applyFill="1" applyBorder="1" applyAlignment="1">
      <alignment horizontal="left" vertical="center" wrapText="1"/>
    </xf>
    <xf numFmtId="167" fontId="30" fillId="0" borderId="1" xfId="0" applyNumberFormat="1" applyFont="1" applyFill="1" applyBorder="1" applyAlignment="1">
      <alignment horizontal="left" vertical="center" wrapText="1"/>
    </xf>
    <xf numFmtId="167" fontId="31" fillId="0" borderId="1" xfId="0" applyNumberFormat="1" applyFont="1" applyFill="1" applyBorder="1" applyAlignment="1">
      <alignment horizontal="left" vertical="center"/>
    </xf>
    <xf numFmtId="167" fontId="0" fillId="0" borderId="1" xfId="0" applyNumberFormat="1" applyFont="1" applyBorder="1"/>
    <xf numFmtId="0" fontId="14" fillId="0" borderId="0" xfId="0" applyFont="1"/>
    <xf numFmtId="167" fontId="0" fillId="0" borderId="1" xfId="0" applyNumberFormat="1" applyFont="1" applyBorder="1" applyAlignment="1">
      <alignment horizontal="right" vertical="center"/>
    </xf>
    <xf numFmtId="167" fontId="29" fillId="0" borderId="1" xfId="0" applyNumberFormat="1" applyFont="1" applyBorder="1" applyAlignment="1">
      <alignment horizontal="right" vertical="center"/>
    </xf>
    <xf numFmtId="167" fontId="0" fillId="8" borderId="1" xfId="0" applyNumberFormat="1" applyFont="1" applyFill="1" applyBorder="1" applyAlignment="1">
      <alignment horizontal="right" vertical="center"/>
    </xf>
    <xf numFmtId="167" fontId="29" fillId="8" borderId="1" xfId="0" applyNumberFormat="1" applyFont="1" applyFill="1" applyBorder="1" applyAlignment="1">
      <alignment horizontal="right" vertical="center"/>
    </xf>
    <xf numFmtId="167" fontId="0" fillId="8" borderId="1" xfId="0" applyNumberFormat="1" applyFill="1" applyBorder="1"/>
    <xf numFmtId="0" fontId="32" fillId="0" borderId="0" xfId="0" applyFont="1" applyAlignment="1">
      <alignment horizontal="center" vertical="center"/>
    </xf>
    <xf numFmtId="167" fontId="28" fillId="0" borderId="1" xfId="0" applyNumberFormat="1" applyFont="1" applyBorder="1"/>
    <xf numFmtId="167" fontId="28" fillId="0" borderId="1" xfId="0" applyNumberFormat="1" applyFont="1" applyBorder="1" applyAlignment="1">
      <alignment horizontal="right" vertical="center"/>
    </xf>
    <xf numFmtId="167" fontId="33" fillId="0" borderId="1" xfId="0" applyNumberFormat="1" applyFont="1" applyBorder="1" applyAlignment="1">
      <alignment horizontal="right" vertical="center"/>
    </xf>
    <xf numFmtId="167" fontId="28" fillId="8" borderId="1" xfId="0" applyNumberFormat="1" applyFont="1" applyFill="1" applyBorder="1"/>
    <xf numFmtId="167" fontId="33" fillId="8" borderId="1" xfId="0" applyNumberFormat="1" applyFont="1" applyFill="1" applyBorder="1" applyAlignment="1">
      <alignment horizontal="right" vertical="center"/>
    </xf>
    <xf numFmtId="167" fontId="0" fillId="0" borderId="1" xfId="0" applyNumberFormat="1" applyFont="1" applyBorder="1" applyAlignment="1">
      <alignment horizontal="right"/>
    </xf>
    <xf numFmtId="167" fontId="28" fillId="0" borderId="1" xfId="0" applyNumberFormat="1" applyFont="1" applyBorder="1" applyAlignment="1">
      <alignment horizontal="right"/>
    </xf>
    <xf numFmtId="167" fontId="33" fillId="0" borderId="1" xfId="0" applyNumberFormat="1" applyFont="1" applyBorder="1"/>
    <xf numFmtId="167" fontId="28" fillId="9" borderId="1" xfId="0" applyNumberFormat="1" applyFont="1" applyFill="1" applyBorder="1" applyAlignment="1">
      <alignment horizontal="right"/>
    </xf>
    <xf numFmtId="167" fontId="28" fillId="9" borderId="1" xfId="0" applyNumberFormat="1" applyFont="1" applyFill="1" applyBorder="1"/>
    <xf numFmtId="167" fontId="2" fillId="9" borderId="1" xfId="0" applyNumberFormat="1" applyFont="1" applyFill="1" applyBorder="1" applyAlignment="1">
      <alignment horizontal="right" vertical="center"/>
    </xf>
    <xf numFmtId="167" fontId="30" fillId="9" borderId="1" xfId="0" applyNumberFormat="1" applyFont="1" applyFill="1" applyBorder="1" applyAlignment="1">
      <alignment horizontal="left" vertical="center"/>
    </xf>
    <xf numFmtId="0" fontId="28" fillId="0" borderId="0" xfId="0" applyFont="1" applyBorder="1"/>
    <xf numFmtId="0" fontId="19" fillId="10" borderId="1" xfId="0" applyFont="1" applyFill="1" applyBorder="1"/>
    <xf numFmtId="0" fontId="20" fillId="10" borderId="1" xfId="0" applyFont="1" applyFill="1" applyBorder="1"/>
    <xf numFmtId="167" fontId="0" fillId="10" borderId="1" xfId="0" applyNumberFormat="1" applyFill="1" applyBorder="1" applyAlignment="1">
      <alignment horizontal="right"/>
    </xf>
    <xf numFmtId="0" fontId="5" fillId="5" borderId="1" xfId="0" applyFont="1" applyFill="1" applyBorder="1"/>
    <xf numFmtId="167" fontId="28" fillId="10" borderId="1" xfId="0" applyNumberFormat="1" applyFont="1" applyFill="1" applyBorder="1"/>
    <xf numFmtId="167" fontId="33" fillId="10" borderId="1" xfId="0" applyNumberFormat="1" applyFont="1" applyFill="1" applyBorder="1"/>
    <xf numFmtId="167" fontId="28" fillId="10" borderId="1" xfId="0" applyNumberFormat="1" applyFont="1" applyFill="1" applyBorder="1" applyAlignment="1">
      <alignment horizontal="right"/>
    </xf>
    <xf numFmtId="0" fontId="5" fillId="7" borderId="1" xfId="0" applyFont="1" applyFill="1" applyBorder="1"/>
    <xf numFmtId="167" fontId="28" fillId="11" borderId="1" xfId="0" applyNumberFormat="1" applyFont="1" applyFill="1" applyBorder="1" applyAlignment="1">
      <alignment horizontal="right"/>
    </xf>
    <xf numFmtId="167" fontId="28" fillId="12" borderId="1" xfId="0" applyNumberFormat="1" applyFont="1" applyFill="1" applyBorder="1" applyAlignment="1">
      <alignment horizontal="right"/>
    </xf>
    <xf numFmtId="167" fontId="28" fillId="11" borderId="1" xfId="0" applyNumberFormat="1" applyFont="1" applyFill="1" applyBorder="1"/>
    <xf numFmtId="167" fontId="28" fillId="12" borderId="1" xfId="0" applyNumberFormat="1" applyFont="1" applyFill="1" applyBorder="1"/>
    <xf numFmtId="0" fontId="28" fillId="0" borderId="1" xfId="0" applyFont="1" applyBorder="1"/>
    <xf numFmtId="0" fontId="28" fillId="10" borderId="1" xfId="0" applyFont="1" applyFill="1" applyBorder="1"/>
    <xf numFmtId="0" fontId="28" fillId="9" borderId="1" xfId="0" applyFont="1" applyFill="1" applyBorder="1"/>
    <xf numFmtId="0" fontId="28" fillId="11" borderId="1" xfId="0" applyFont="1" applyFill="1" applyBorder="1"/>
    <xf numFmtId="0" fontId="28" fillId="12" borderId="1" xfId="0" applyFont="1" applyFill="1" applyBorder="1"/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7" fontId="28" fillId="12" borderId="1" xfId="0" applyNumberFormat="1" applyFont="1" applyFill="1" applyBorder="1" applyAlignment="1">
      <alignment horizontal="right" vertical="center"/>
    </xf>
    <xf numFmtId="167" fontId="29" fillId="0" borderId="0" xfId="0" applyNumberFormat="1" applyFont="1" applyAlignment="1">
      <alignment horizontal="right" vertical="center"/>
    </xf>
    <xf numFmtId="165" fontId="10" fillId="12" borderId="1" xfId="0" applyNumberFormat="1" applyFont="1" applyFill="1" applyBorder="1" applyAlignment="1">
      <alignment vertical="center"/>
    </xf>
    <xf numFmtId="167" fontId="33" fillId="12" borderId="1" xfId="0" applyNumberFormat="1" applyFont="1" applyFill="1" applyBorder="1" applyAlignment="1">
      <alignment horizontal="right" vertical="center"/>
    </xf>
    <xf numFmtId="167" fontId="33" fillId="9" borderId="1" xfId="0" applyNumberFormat="1" applyFont="1" applyFill="1" applyBorder="1" applyAlignment="1">
      <alignment horizontal="right" vertical="center"/>
    </xf>
    <xf numFmtId="167" fontId="33" fillId="10" borderId="1" xfId="0" applyNumberFormat="1" applyFont="1" applyFill="1" applyBorder="1" applyAlignment="1">
      <alignment horizontal="right" vertical="center"/>
    </xf>
    <xf numFmtId="167" fontId="33" fillId="11" borderId="1" xfId="0" applyNumberFormat="1" applyFont="1" applyFill="1" applyBorder="1" applyAlignment="1">
      <alignment horizontal="right" vertical="center"/>
    </xf>
    <xf numFmtId="167" fontId="28" fillId="11" borderId="1" xfId="0" applyNumberFormat="1" applyFont="1" applyFill="1" applyBorder="1" applyAlignment="1">
      <alignment horizontal="right" vertical="center"/>
    </xf>
    <xf numFmtId="167" fontId="29" fillId="9" borderId="1" xfId="0" applyNumberFormat="1" applyFont="1" applyFill="1" applyBorder="1" applyAlignment="1">
      <alignment horizontal="right" vertical="center"/>
    </xf>
    <xf numFmtId="167" fontId="29" fillId="1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167" fontId="0" fillId="2" borderId="0" xfId="0" applyNumberFormat="1" applyFill="1"/>
    <xf numFmtId="167" fontId="37" fillId="0" borderId="1" xfId="0" applyNumberFormat="1" applyFont="1" applyFill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wrapText="1"/>
    </xf>
    <xf numFmtId="167" fontId="33" fillId="0" borderId="1" xfId="0" applyNumberFormat="1" applyFont="1" applyBorder="1" applyAlignment="1">
      <alignment horizontal="center" wrapText="1"/>
    </xf>
    <xf numFmtId="167" fontId="28" fillId="0" borderId="0" xfId="0" applyNumberFormat="1" applyFont="1"/>
    <xf numFmtId="167" fontId="17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33" fillId="12" borderId="1" xfId="0" applyNumberFormat="1" applyFont="1" applyFill="1" applyBorder="1"/>
    <xf numFmtId="167" fontId="33" fillId="9" borderId="1" xfId="0" applyNumberFormat="1" applyFont="1" applyFill="1" applyBorder="1"/>
    <xf numFmtId="167" fontId="36" fillId="9" borderId="1" xfId="0" applyNumberFormat="1" applyFont="1" applyFill="1" applyBorder="1" applyAlignment="1">
      <alignment horizontal="right" vertical="center"/>
    </xf>
    <xf numFmtId="167" fontId="36" fillId="0" borderId="1" xfId="0" applyNumberFormat="1" applyFont="1" applyFill="1" applyBorder="1" applyAlignment="1">
      <alignment horizontal="right" vertical="center" wrapText="1"/>
    </xf>
    <xf numFmtId="167" fontId="33" fillId="0" borderId="1" xfId="0" applyNumberFormat="1" applyFont="1" applyBorder="1" applyAlignment="1">
      <alignment horizontal="right"/>
    </xf>
    <xf numFmtId="167" fontId="36" fillId="0" borderId="1" xfId="0" applyNumberFormat="1" applyFont="1" applyFill="1" applyBorder="1" applyAlignment="1">
      <alignment horizontal="right" vertical="center"/>
    </xf>
    <xf numFmtId="167" fontId="37" fillId="0" borderId="1" xfId="0" applyNumberFormat="1" applyFont="1" applyFill="1" applyBorder="1" applyAlignment="1">
      <alignment horizontal="right" vertical="center"/>
    </xf>
    <xf numFmtId="167" fontId="37" fillId="0" borderId="1" xfId="0" applyNumberFormat="1" applyFont="1" applyFill="1" applyBorder="1" applyAlignment="1">
      <alignment horizontal="right" vertical="center" wrapText="1"/>
    </xf>
    <xf numFmtId="167" fontId="33" fillId="11" borderId="1" xfId="0" applyNumberFormat="1" applyFont="1" applyFill="1" applyBorder="1"/>
    <xf numFmtId="0" fontId="4" fillId="13" borderId="1" xfId="0" applyFont="1" applyFill="1" applyBorder="1" applyAlignment="1">
      <alignment horizontal="left" vertical="center" wrapText="1"/>
    </xf>
    <xf numFmtId="165" fontId="4" fillId="13" borderId="1" xfId="0" applyNumberFormat="1" applyFont="1" applyFill="1" applyBorder="1" applyAlignment="1">
      <alignment vertical="center"/>
    </xf>
    <xf numFmtId="167" fontId="29" fillId="13" borderId="1" xfId="0" applyNumberFormat="1" applyFont="1" applyFill="1" applyBorder="1"/>
    <xf numFmtId="167" fontId="0" fillId="12" borderId="1" xfId="0" applyNumberFormat="1" applyFont="1" applyFill="1" applyBorder="1"/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center" wrapText="1"/>
    </xf>
    <xf numFmtId="167" fontId="21" fillId="0" borderId="0" xfId="0" applyNumberFormat="1" applyFont="1" applyAlignment="1">
      <alignment horizontal="center" wrapText="1"/>
    </xf>
    <xf numFmtId="167" fontId="0" fillId="0" borderId="0" xfId="0" applyNumberFormat="1" applyAlignment="1">
      <alignment horizontal="center" wrapText="1"/>
    </xf>
    <xf numFmtId="167" fontId="0" fillId="0" borderId="0" xfId="0" applyNumberFormat="1" applyAlignment="1">
      <alignment wrapText="1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colors>
    <mruColors>
      <color rgb="FF00FF00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C7" sqref="C7"/>
    </sheetView>
  </sheetViews>
  <sheetFormatPr defaultRowHeight="15" x14ac:dyDescent="0.25"/>
  <cols>
    <col min="1" max="1" width="85.5703125" customWidth="1"/>
  </cols>
  <sheetData>
    <row r="1" spans="1:9" ht="18" x14ac:dyDescent="0.25">
      <c r="A1" s="74" t="s">
        <v>510</v>
      </c>
    </row>
    <row r="2" spans="1:9" ht="50.25" customHeight="1" x14ac:dyDescent="0.25">
      <c r="A2" s="60" t="s">
        <v>476</v>
      </c>
    </row>
    <row r="3" spans="1:9" x14ac:dyDescent="0.25">
      <c r="A3" s="167" t="s">
        <v>572</v>
      </c>
    </row>
    <row r="4" spans="1:9" x14ac:dyDescent="0.25">
      <c r="B4" s="4"/>
      <c r="C4" s="4"/>
      <c r="D4" s="4"/>
      <c r="E4" s="4"/>
      <c r="F4" s="4"/>
      <c r="G4" s="4"/>
      <c r="H4" s="4"/>
      <c r="I4" s="4"/>
    </row>
    <row r="5" spans="1:9" x14ac:dyDescent="0.25">
      <c r="A5" s="43" t="s">
        <v>42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43" t="s">
        <v>43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43" t="s">
        <v>44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3" t="s">
        <v>45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3" t="s">
        <v>46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3" t="s">
        <v>47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3" t="s">
        <v>48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3" t="s">
        <v>49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4" t="s">
        <v>41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4" t="s">
        <v>50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62" t="s">
        <v>474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3" t="s">
        <v>52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3" t="s">
        <v>53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3" t="s">
        <v>54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3" t="s">
        <v>55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3" t="s">
        <v>56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3" t="s">
        <v>57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3" t="s">
        <v>58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4" t="s">
        <v>51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4" t="s">
        <v>59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62" t="s">
        <v>475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opLeftCell="A66" workbookViewId="0">
      <selection activeCell="A51" sqref="A51:A5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style="84" customWidth="1"/>
  </cols>
  <sheetData>
    <row r="1" spans="1:5" ht="21.75" customHeight="1" x14ac:dyDescent="0.25">
      <c r="A1" s="189" t="s">
        <v>510</v>
      </c>
      <c r="B1" s="196"/>
      <c r="C1" s="196"/>
      <c r="D1" s="196"/>
      <c r="E1" s="196"/>
    </row>
    <row r="2" spans="1:5" ht="26.25" customHeight="1" x14ac:dyDescent="0.25">
      <c r="A2" s="192" t="s">
        <v>24</v>
      </c>
      <c r="B2" s="190"/>
      <c r="C2" s="190"/>
      <c r="D2" s="190"/>
      <c r="E2" s="190"/>
    </row>
    <row r="3" spans="1:5" x14ac:dyDescent="0.25">
      <c r="E3" s="84" t="s">
        <v>580</v>
      </c>
    </row>
    <row r="4" spans="1:5" s="117" customFormat="1" ht="25.5" x14ac:dyDescent="0.25">
      <c r="A4" s="2" t="s">
        <v>563</v>
      </c>
      <c r="B4" s="3" t="s">
        <v>61</v>
      </c>
      <c r="C4" s="104" t="s">
        <v>0</v>
      </c>
      <c r="D4" s="104" t="s">
        <v>562</v>
      </c>
      <c r="E4" s="104" t="s">
        <v>1</v>
      </c>
    </row>
    <row r="5" spans="1:5" s="84" customFormat="1" x14ac:dyDescent="0.25">
      <c r="A5" s="15" t="s">
        <v>163</v>
      </c>
      <c r="B5" s="8" t="s">
        <v>164</v>
      </c>
      <c r="C5" s="118"/>
      <c r="D5" s="118"/>
      <c r="E5" s="118"/>
    </row>
    <row r="6" spans="1:5" x14ac:dyDescent="0.25">
      <c r="A6" s="13"/>
      <c r="B6" s="6"/>
      <c r="C6" s="88"/>
      <c r="D6" s="88"/>
      <c r="E6" s="118"/>
    </row>
    <row r="7" spans="1:5" x14ac:dyDescent="0.25">
      <c r="A7" s="13"/>
      <c r="B7" s="6"/>
      <c r="C7" s="88"/>
      <c r="D7" s="88"/>
      <c r="E7" s="118"/>
    </row>
    <row r="8" spans="1:5" x14ac:dyDescent="0.25">
      <c r="A8" s="13"/>
      <c r="B8" s="6"/>
      <c r="C8" s="88"/>
      <c r="D8" s="88"/>
      <c r="E8" s="118"/>
    </row>
    <row r="9" spans="1:5" x14ac:dyDescent="0.25">
      <c r="A9" s="13"/>
      <c r="B9" s="6"/>
      <c r="C9" s="88"/>
      <c r="D9" s="88"/>
      <c r="E9" s="118"/>
    </row>
    <row r="10" spans="1:5" s="84" customFormat="1" x14ac:dyDescent="0.25">
      <c r="A10" s="15" t="s">
        <v>394</v>
      </c>
      <c r="B10" s="8" t="s">
        <v>165</v>
      </c>
      <c r="C10" s="118"/>
      <c r="D10" s="118"/>
      <c r="E10" s="118"/>
    </row>
    <row r="11" spans="1:5" x14ac:dyDescent="0.25">
      <c r="A11" s="13"/>
      <c r="B11" s="6"/>
      <c r="C11" s="88"/>
      <c r="D11" s="88"/>
      <c r="E11" s="118"/>
    </row>
    <row r="12" spans="1:5" x14ac:dyDescent="0.25">
      <c r="A12" s="13"/>
      <c r="B12" s="6"/>
      <c r="C12" s="88"/>
      <c r="D12" s="88"/>
      <c r="E12" s="118"/>
    </row>
    <row r="13" spans="1:5" x14ac:dyDescent="0.25">
      <c r="A13" s="13"/>
      <c r="B13" s="6"/>
      <c r="C13" s="88"/>
      <c r="D13" s="88"/>
      <c r="E13" s="118"/>
    </row>
    <row r="14" spans="1:5" x14ac:dyDescent="0.25">
      <c r="A14" s="13"/>
      <c r="B14" s="6"/>
      <c r="C14" s="88"/>
      <c r="D14" s="88"/>
      <c r="E14" s="118"/>
    </row>
    <row r="15" spans="1:5" s="84" customFormat="1" x14ac:dyDescent="0.25">
      <c r="A15" s="7" t="s">
        <v>166</v>
      </c>
      <c r="B15" s="8" t="s">
        <v>167</v>
      </c>
      <c r="C15" s="118"/>
      <c r="D15" s="118"/>
      <c r="E15" s="118"/>
    </row>
    <row r="16" spans="1:5" x14ac:dyDescent="0.25">
      <c r="A16" s="5" t="s">
        <v>557</v>
      </c>
      <c r="B16" s="6"/>
      <c r="C16" s="88">
        <v>150</v>
      </c>
      <c r="D16" s="88"/>
      <c r="E16" s="118">
        <f>SUM(C16:D16)</f>
        <v>150</v>
      </c>
    </row>
    <row r="17" spans="1:5" x14ac:dyDescent="0.25">
      <c r="A17" s="5"/>
      <c r="B17" s="6"/>
      <c r="C17" s="88"/>
      <c r="D17" s="88"/>
      <c r="E17" s="118">
        <f>SUM(C17:D17)</f>
        <v>0</v>
      </c>
    </row>
    <row r="18" spans="1:5" s="84" customFormat="1" x14ac:dyDescent="0.25">
      <c r="A18" s="15" t="s">
        <v>168</v>
      </c>
      <c r="B18" s="8" t="s">
        <v>169</v>
      </c>
      <c r="C18" s="118"/>
      <c r="D18" s="118"/>
      <c r="E18" s="118">
        <f>SUM(C18:D18)</f>
        <v>0</v>
      </c>
    </row>
    <row r="19" spans="1:5" x14ac:dyDescent="0.25">
      <c r="A19" s="13" t="s">
        <v>558</v>
      </c>
      <c r="B19" s="6"/>
      <c r="C19" s="88"/>
      <c r="D19" s="88">
        <v>276</v>
      </c>
      <c r="E19" s="118">
        <f>SUM(C19:D19)</f>
        <v>276</v>
      </c>
    </row>
    <row r="20" spans="1:5" x14ac:dyDescent="0.25">
      <c r="A20" s="13" t="s">
        <v>559</v>
      </c>
      <c r="B20" s="6"/>
      <c r="C20" s="88">
        <v>320</v>
      </c>
      <c r="D20" s="88">
        <v>2600</v>
      </c>
      <c r="E20" s="118">
        <f>SUM(C20:D20)</f>
        <v>2920</v>
      </c>
    </row>
    <row r="21" spans="1:5" x14ac:dyDescent="0.25">
      <c r="A21" s="13"/>
      <c r="B21" s="6"/>
      <c r="C21" s="88"/>
      <c r="D21" s="88"/>
      <c r="E21" s="118"/>
    </row>
    <row r="22" spans="1:5" s="84" customFormat="1" x14ac:dyDescent="0.25">
      <c r="A22" s="15" t="s">
        <v>170</v>
      </c>
      <c r="B22" s="8" t="s">
        <v>171</v>
      </c>
      <c r="C22" s="118"/>
      <c r="D22" s="118"/>
      <c r="E22" s="118">
        <f>SUM(C22:D22)</f>
        <v>0</v>
      </c>
    </row>
    <row r="23" spans="1:5" x14ac:dyDescent="0.25">
      <c r="A23" s="13"/>
      <c r="B23" s="6"/>
      <c r="C23" s="88"/>
      <c r="D23" s="88"/>
      <c r="E23" s="118">
        <f>SUM(C23:D23)</f>
        <v>0</v>
      </c>
    </row>
    <row r="24" spans="1:5" x14ac:dyDescent="0.25">
      <c r="A24" s="13"/>
      <c r="B24" s="6"/>
      <c r="C24" s="88"/>
      <c r="D24" s="88"/>
      <c r="E24" s="118">
        <f>SUM(C24:D24)</f>
        <v>0</v>
      </c>
    </row>
    <row r="25" spans="1:5" s="84" customFormat="1" x14ac:dyDescent="0.25">
      <c r="A25" s="7" t="s">
        <v>172</v>
      </c>
      <c r="B25" s="8" t="s">
        <v>173</v>
      </c>
      <c r="C25" s="118"/>
      <c r="D25" s="118"/>
      <c r="E25" s="118">
        <f>SUM(C25:D25)</f>
        <v>0</v>
      </c>
    </row>
    <row r="26" spans="1:5" s="84" customFormat="1" ht="16.5" customHeight="1" x14ac:dyDescent="0.25">
      <c r="A26" s="7" t="s">
        <v>174</v>
      </c>
      <c r="B26" s="8" t="s">
        <v>175</v>
      </c>
      <c r="C26" s="118"/>
      <c r="D26" s="118"/>
      <c r="E26" s="118">
        <f>SUM(C26:D26)</f>
        <v>0</v>
      </c>
    </row>
    <row r="27" spans="1:5" x14ac:dyDescent="0.25">
      <c r="A27" s="5"/>
      <c r="B27" s="6"/>
      <c r="C27" s="88">
        <v>127</v>
      </c>
      <c r="D27" s="88">
        <v>777</v>
      </c>
      <c r="E27" s="118"/>
    </row>
    <row r="28" spans="1:5" x14ac:dyDescent="0.25">
      <c r="A28" s="5"/>
      <c r="B28" s="6"/>
      <c r="C28" s="88"/>
      <c r="D28" s="88"/>
      <c r="E28" s="118"/>
    </row>
    <row r="29" spans="1:5" ht="15.75" x14ac:dyDescent="0.25">
      <c r="A29" s="19" t="s">
        <v>395</v>
      </c>
      <c r="B29" s="9" t="s">
        <v>176</v>
      </c>
      <c r="C29" s="116">
        <f>SUM(C16:C28)</f>
        <v>597</v>
      </c>
      <c r="D29" s="116">
        <f>SUM(D19:D28)</f>
        <v>3653</v>
      </c>
      <c r="E29" s="121">
        <f t="shared" ref="E29:E45" si="0">SUM(C29:D29)</f>
        <v>4250</v>
      </c>
    </row>
    <row r="30" spans="1:5" ht="15.75" x14ac:dyDescent="0.25">
      <c r="A30" s="22"/>
      <c r="B30" s="8"/>
      <c r="C30" s="88"/>
      <c r="D30" s="88"/>
      <c r="E30" s="118">
        <f t="shared" si="0"/>
        <v>0</v>
      </c>
    </row>
    <row r="31" spans="1:5" ht="15.75" x14ac:dyDescent="0.25">
      <c r="A31" s="22"/>
      <c r="B31" s="8"/>
      <c r="C31" s="88"/>
      <c r="D31" s="88"/>
      <c r="E31" s="118">
        <f t="shared" si="0"/>
        <v>0</v>
      </c>
    </row>
    <row r="32" spans="1:5" ht="15.75" x14ac:dyDescent="0.25">
      <c r="A32" s="22"/>
      <c r="B32" s="8"/>
      <c r="C32" s="88"/>
      <c r="D32" s="88"/>
      <c r="E32" s="118">
        <f t="shared" si="0"/>
        <v>0</v>
      </c>
    </row>
    <row r="33" spans="1:5" ht="15.75" x14ac:dyDescent="0.25">
      <c r="A33" s="22"/>
      <c r="B33" s="8"/>
      <c r="C33" s="88"/>
      <c r="D33" s="88"/>
      <c r="E33" s="118">
        <f t="shared" si="0"/>
        <v>0</v>
      </c>
    </row>
    <row r="34" spans="1:5" s="84" customFormat="1" x14ac:dyDescent="0.25">
      <c r="A34" s="15" t="s">
        <v>177</v>
      </c>
      <c r="B34" s="8" t="s">
        <v>178</v>
      </c>
      <c r="C34" s="118"/>
      <c r="D34" s="118"/>
      <c r="E34" s="118">
        <f t="shared" si="0"/>
        <v>0</v>
      </c>
    </row>
    <row r="35" spans="1:5" x14ac:dyDescent="0.25">
      <c r="A35" s="13" t="s">
        <v>560</v>
      </c>
      <c r="B35" s="6"/>
      <c r="C35" s="88">
        <v>1023</v>
      </c>
      <c r="D35" s="88"/>
      <c r="E35" s="118">
        <f t="shared" si="0"/>
        <v>1023</v>
      </c>
    </row>
    <row r="36" spans="1:5" x14ac:dyDescent="0.25">
      <c r="A36" s="13" t="s">
        <v>561</v>
      </c>
      <c r="B36" s="6"/>
      <c r="C36" s="88">
        <v>390</v>
      </c>
      <c r="D36" s="88"/>
      <c r="E36" s="118">
        <f t="shared" si="0"/>
        <v>390</v>
      </c>
    </row>
    <row r="37" spans="1:5" x14ac:dyDescent="0.25">
      <c r="A37" s="13"/>
      <c r="B37" s="6"/>
      <c r="C37" s="88"/>
      <c r="D37" s="88"/>
      <c r="E37" s="118">
        <f t="shared" si="0"/>
        <v>0</v>
      </c>
    </row>
    <row r="38" spans="1:5" x14ac:dyDescent="0.25">
      <c r="A38" s="13"/>
      <c r="B38" s="6"/>
      <c r="C38" s="88"/>
      <c r="D38" s="88"/>
      <c r="E38" s="118">
        <f t="shared" si="0"/>
        <v>0</v>
      </c>
    </row>
    <row r="39" spans="1:5" s="84" customFormat="1" x14ac:dyDescent="0.25">
      <c r="A39" s="15" t="s">
        <v>179</v>
      </c>
      <c r="B39" s="8" t="s">
        <v>180</v>
      </c>
      <c r="C39" s="118"/>
      <c r="D39" s="118"/>
      <c r="E39" s="118">
        <f t="shared" si="0"/>
        <v>0</v>
      </c>
    </row>
    <row r="40" spans="1:5" x14ac:dyDescent="0.25">
      <c r="A40" s="13"/>
      <c r="B40" s="6"/>
      <c r="C40" s="88"/>
      <c r="D40" s="88"/>
      <c r="E40" s="118">
        <f t="shared" si="0"/>
        <v>0</v>
      </c>
    </row>
    <row r="41" spans="1:5" x14ac:dyDescent="0.25">
      <c r="A41" s="13"/>
      <c r="B41" s="6"/>
      <c r="C41" s="88"/>
      <c r="D41" s="88"/>
      <c r="E41" s="118">
        <f t="shared" si="0"/>
        <v>0</v>
      </c>
    </row>
    <row r="42" spans="1:5" x14ac:dyDescent="0.25">
      <c r="A42" s="13"/>
      <c r="B42" s="6"/>
      <c r="C42" s="88"/>
      <c r="D42" s="88"/>
      <c r="E42" s="118">
        <f t="shared" si="0"/>
        <v>0</v>
      </c>
    </row>
    <row r="43" spans="1:5" x14ac:dyDescent="0.25">
      <c r="A43" s="13"/>
      <c r="B43" s="6"/>
      <c r="C43" s="88"/>
      <c r="D43" s="88"/>
      <c r="E43" s="118">
        <f t="shared" si="0"/>
        <v>0</v>
      </c>
    </row>
    <row r="44" spans="1:5" s="84" customFormat="1" x14ac:dyDescent="0.25">
      <c r="A44" s="15" t="s">
        <v>181</v>
      </c>
      <c r="B44" s="8" t="s">
        <v>182</v>
      </c>
      <c r="C44" s="118"/>
      <c r="D44" s="118"/>
      <c r="E44" s="118">
        <f t="shared" si="0"/>
        <v>0</v>
      </c>
    </row>
    <row r="45" spans="1:5" s="84" customFormat="1" x14ac:dyDescent="0.25">
      <c r="A45" s="15" t="s">
        <v>183</v>
      </c>
      <c r="B45" s="8" t="s">
        <v>184</v>
      </c>
      <c r="C45" s="118"/>
      <c r="D45" s="118"/>
      <c r="E45" s="118">
        <f t="shared" si="0"/>
        <v>0</v>
      </c>
    </row>
    <row r="46" spans="1:5" x14ac:dyDescent="0.25">
      <c r="A46" s="13"/>
      <c r="B46" s="6"/>
      <c r="C46" s="88">
        <v>387</v>
      </c>
      <c r="D46" s="88"/>
      <c r="E46" s="118">
        <f t="shared" ref="E46:E47" si="1">SUM(C46:D46)</f>
        <v>387</v>
      </c>
    </row>
    <row r="47" spans="1:5" x14ac:dyDescent="0.25">
      <c r="A47" s="13"/>
      <c r="B47" s="6"/>
      <c r="C47" s="88"/>
      <c r="D47" s="88"/>
      <c r="E47" s="118">
        <f t="shared" si="1"/>
        <v>0</v>
      </c>
    </row>
    <row r="48" spans="1:5" ht="15.75" x14ac:dyDescent="0.25">
      <c r="A48" s="19" t="s">
        <v>396</v>
      </c>
      <c r="B48" s="9" t="s">
        <v>185</v>
      </c>
      <c r="C48" s="116">
        <f>SUM(C35:C47)</f>
        <v>1800</v>
      </c>
      <c r="D48" s="116"/>
      <c r="E48" s="121">
        <f>SUM(C48:D48)</f>
        <v>1800</v>
      </c>
    </row>
    <row r="49" spans="1:5" ht="13.15" customHeight="1" x14ac:dyDescent="0.25"/>
    <row r="51" spans="1:5" s="117" customFormat="1" x14ac:dyDescent="0.25">
      <c r="A51" s="201" t="s">
        <v>540</v>
      </c>
      <c r="B51" s="201"/>
      <c r="C51" s="203" t="s">
        <v>564</v>
      </c>
      <c r="D51" s="201" t="s">
        <v>565</v>
      </c>
      <c r="E51" s="201" t="s">
        <v>566</v>
      </c>
    </row>
    <row r="52" spans="1:5" s="117" customFormat="1" x14ac:dyDescent="0.25">
      <c r="A52" s="202"/>
      <c r="B52" s="202"/>
      <c r="C52" s="204"/>
      <c r="D52" s="202"/>
      <c r="E52" s="202"/>
    </row>
    <row r="53" spans="1:5" x14ac:dyDescent="0.25">
      <c r="A53" s="43"/>
      <c r="B53" s="43"/>
      <c r="C53" s="112"/>
      <c r="D53" s="113"/>
      <c r="E53" s="120">
        <f t="shared" ref="E53:E73" si="2">SUM(B53:D53)</f>
        <v>0</v>
      </c>
    </row>
    <row r="54" spans="1:5" x14ac:dyDescent="0.25">
      <c r="A54" s="43"/>
      <c r="B54" s="43"/>
      <c r="C54" s="112"/>
      <c r="D54" s="113"/>
      <c r="E54" s="120">
        <f t="shared" si="2"/>
        <v>0</v>
      </c>
    </row>
    <row r="55" spans="1:5" x14ac:dyDescent="0.25">
      <c r="A55" s="43"/>
      <c r="B55" s="43"/>
      <c r="C55" s="112"/>
      <c r="D55" s="113"/>
      <c r="E55" s="120">
        <f t="shared" si="2"/>
        <v>0</v>
      </c>
    </row>
    <row r="56" spans="1:5" s="84" customFormat="1" x14ac:dyDescent="0.25">
      <c r="A56" s="15" t="s">
        <v>163</v>
      </c>
      <c r="B56" s="8" t="s">
        <v>164</v>
      </c>
      <c r="C56" s="119"/>
      <c r="D56" s="120"/>
      <c r="E56" s="120">
        <f t="shared" si="2"/>
        <v>0</v>
      </c>
    </row>
    <row r="57" spans="1:5" x14ac:dyDescent="0.25">
      <c r="A57" s="13"/>
      <c r="B57" s="6"/>
      <c r="C57" s="112"/>
      <c r="D57" s="113"/>
      <c r="E57" s="120">
        <f t="shared" si="2"/>
        <v>0</v>
      </c>
    </row>
    <row r="58" spans="1:5" x14ac:dyDescent="0.25">
      <c r="A58" s="13"/>
      <c r="B58" s="6"/>
      <c r="C58" s="112"/>
      <c r="D58" s="113"/>
      <c r="E58" s="120">
        <f t="shared" si="2"/>
        <v>0</v>
      </c>
    </row>
    <row r="59" spans="1:5" x14ac:dyDescent="0.25">
      <c r="A59" s="13"/>
      <c r="B59" s="6"/>
      <c r="C59" s="112"/>
      <c r="D59" s="113"/>
      <c r="E59" s="120">
        <f t="shared" si="2"/>
        <v>0</v>
      </c>
    </row>
    <row r="60" spans="1:5" x14ac:dyDescent="0.25">
      <c r="A60" s="13"/>
      <c r="B60" s="6"/>
      <c r="C60" s="112"/>
      <c r="D60" s="113"/>
      <c r="E60" s="120">
        <f t="shared" si="2"/>
        <v>0</v>
      </c>
    </row>
    <row r="61" spans="1:5" s="84" customFormat="1" x14ac:dyDescent="0.25">
      <c r="A61" s="15" t="s">
        <v>394</v>
      </c>
      <c r="B61" s="8" t="s">
        <v>165</v>
      </c>
      <c r="C61" s="119"/>
      <c r="D61" s="120"/>
      <c r="E61" s="120">
        <f t="shared" si="2"/>
        <v>0</v>
      </c>
    </row>
    <row r="62" spans="1:5" x14ac:dyDescent="0.25">
      <c r="A62" s="13"/>
      <c r="B62" s="6"/>
      <c r="C62" s="112"/>
      <c r="D62" s="113"/>
      <c r="E62" s="120">
        <f t="shared" si="2"/>
        <v>0</v>
      </c>
    </row>
    <row r="63" spans="1:5" x14ac:dyDescent="0.25">
      <c r="A63" s="13"/>
      <c r="B63" s="6"/>
      <c r="C63" s="112"/>
      <c r="D63" s="113"/>
      <c r="E63" s="120">
        <f t="shared" si="2"/>
        <v>0</v>
      </c>
    </row>
    <row r="64" spans="1:5" x14ac:dyDescent="0.25">
      <c r="A64" s="13"/>
      <c r="B64" s="6"/>
      <c r="C64" s="112"/>
      <c r="D64" s="113"/>
      <c r="E64" s="120">
        <f t="shared" si="2"/>
        <v>0</v>
      </c>
    </row>
    <row r="65" spans="1:5" x14ac:dyDescent="0.25">
      <c r="A65" s="13"/>
      <c r="B65" s="6"/>
      <c r="C65" s="112"/>
      <c r="D65" s="113"/>
      <c r="E65" s="120">
        <f t="shared" si="2"/>
        <v>0</v>
      </c>
    </row>
    <row r="66" spans="1:5" s="84" customFormat="1" x14ac:dyDescent="0.25">
      <c r="A66" s="7" t="s">
        <v>166</v>
      </c>
      <c r="B66" s="8" t="s">
        <v>167</v>
      </c>
      <c r="C66" s="119"/>
      <c r="D66" s="120"/>
      <c r="E66" s="120">
        <f t="shared" si="2"/>
        <v>0</v>
      </c>
    </row>
    <row r="67" spans="1:5" x14ac:dyDescent="0.25">
      <c r="A67" s="5" t="s">
        <v>557</v>
      </c>
      <c r="B67" s="28"/>
      <c r="C67" s="112">
        <v>150</v>
      </c>
      <c r="D67" s="112">
        <v>41</v>
      </c>
      <c r="E67" s="120">
        <f t="shared" si="2"/>
        <v>191</v>
      </c>
    </row>
    <row r="68" spans="1:5" x14ac:dyDescent="0.25">
      <c r="A68" s="28"/>
      <c r="B68" s="28"/>
      <c r="C68" s="112"/>
      <c r="D68" s="112"/>
      <c r="E68" s="120">
        <f t="shared" si="2"/>
        <v>0</v>
      </c>
    </row>
    <row r="69" spans="1:5" x14ac:dyDescent="0.25">
      <c r="A69" s="28"/>
      <c r="B69" s="28"/>
      <c r="C69" s="112"/>
      <c r="D69" s="112"/>
      <c r="E69" s="120">
        <f t="shared" si="2"/>
        <v>0</v>
      </c>
    </row>
    <row r="70" spans="1:5" s="84" customFormat="1" x14ac:dyDescent="0.25">
      <c r="A70" s="15" t="s">
        <v>168</v>
      </c>
      <c r="B70" s="8" t="s">
        <v>169</v>
      </c>
      <c r="C70" s="119"/>
      <c r="D70" s="120"/>
      <c r="E70" s="120">
        <f t="shared" si="2"/>
        <v>0</v>
      </c>
    </row>
    <row r="71" spans="1:5" x14ac:dyDescent="0.25">
      <c r="A71" s="13" t="s">
        <v>558</v>
      </c>
      <c r="B71" s="6"/>
      <c r="C71" s="112">
        <v>276</v>
      </c>
      <c r="D71" s="113">
        <v>75</v>
      </c>
      <c r="E71" s="120">
        <f t="shared" si="2"/>
        <v>351</v>
      </c>
    </row>
    <row r="72" spans="1:5" x14ac:dyDescent="0.25">
      <c r="A72" s="13" t="s">
        <v>559</v>
      </c>
      <c r="B72" s="6"/>
      <c r="C72" s="112">
        <v>320</v>
      </c>
      <c r="D72" s="113">
        <v>86</v>
      </c>
      <c r="E72" s="120">
        <f t="shared" si="2"/>
        <v>406</v>
      </c>
    </row>
    <row r="73" spans="1:5" x14ac:dyDescent="0.25">
      <c r="A73" s="13"/>
      <c r="B73" s="6"/>
      <c r="C73" s="112">
        <v>2600</v>
      </c>
      <c r="D73" s="113">
        <v>702</v>
      </c>
      <c r="E73" s="120">
        <f t="shared" si="2"/>
        <v>3302</v>
      </c>
    </row>
    <row r="74" spans="1:5" ht="15.75" x14ac:dyDescent="0.25">
      <c r="A74" s="19" t="s">
        <v>395</v>
      </c>
      <c r="B74" s="9" t="s">
        <v>176</v>
      </c>
      <c r="C74" s="114">
        <f>SUM(C52:C73)</f>
        <v>3346</v>
      </c>
      <c r="D74" s="115">
        <f>SUM(D52:D73)</f>
        <v>904</v>
      </c>
      <c r="E74" s="122">
        <f>SUM(E52:E73)</f>
        <v>4250</v>
      </c>
    </row>
    <row r="75" spans="1:5" ht="15.75" x14ac:dyDescent="0.25">
      <c r="A75" s="22"/>
      <c r="B75" s="8"/>
      <c r="C75" s="112"/>
      <c r="D75" s="113"/>
      <c r="E75" s="120">
        <f t="shared" ref="E75:E89" si="3">SUM(B75:D75)</f>
        <v>0</v>
      </c>
    </row>
    <row r="76" spans="1:5" ht="15.75" x14ac:dyDescent="0.25">
      <c r="A76" s="22"/>
      <c r="B76" s="8"/>
      <c r="C76" s="112"/>
      <c r="D76" s="113"/>
      <c r="E76" s="120">
        <f t="shared" si="3"/>
        <v>0</v>
      </c>
    </row>
    <row r="77" spans="1:5" ht="15.75" x14ac:dyDescent="0.25">
      <c r="A77" s="22"/>
      <c r="B77" s="8"/>
      <c r="C77" s="112"/>
      <c r="D77" s="113"/>
      <c r="E77" s="120">
        <f t="shared" si="3"/>
        <v>0</v>
      </c>
    </row>
    <row r="78" spans="1:5" ht="15.75" x14ac:dyDescent="0.25">
      <c r="A78" s="22"/>
      <c r="B78" s="8"/>
      <c r="C78" s="112"/>
      <c r="D78" s="113"/>
      <c r="E78" s="120">
        <f t="shared" si="3"/>
        <v>0</v>
      </c>
    </row>
    <row r="79" spans="1:5" s="84" customFormat="1" x14ac:dyDescent="0.25">
      <c r="A79" s="15" t="s">
        <v>177</v>
      </c>
      <c r="B79" s="8" t="s">
        <v>178</v>
      </c>
      <c r="C79" s="119"/>
      <c r="D79" s="120"/>
      <c r="E79" s="120">
        <f t="shared" si="3"/>
        <v>0</v>
      </c>
    </row>
    <row r="80" spans="1:5" x14ac:dyDescent="0.25">
      <c r="A80" s="13" t="s">
        <v>560</v>
      </c>
      <c r="B80" s="6"/>
      <c r="C80" s="112">
        <v>1023</v>
      </c>
      <c r="D80" s="113">
        <v>277</v>
      </c>
      <c r="E80" s="120">
        <f t="shared" si="3"/>
        <v>1300</v>
      </c>
    </row>
    <row r="81" spans="1:5" x14ac:dyDescent="0.25">
      <c r="A81" s="13" t="s">
        <v>561</v>
      </c>
      <c r="B81" s="6"/>
      <c r="C81" s="112">
        <v>390</v>
      </c>
      <c r="D81" s="113">
        <v>110</v>
      </c>
      <c r="E81" s="120">
        <f t="shared" si="3"/>
        <v>500</v>
      </c>
    </row>
    <row r="82" spans="1:5" x14ac:dyDescent="0.25">
      <c r="A82" s="13"/>
      <c r="B82" s="6"/>
      <c r="C82" s="112"/>
      <c r="D82" s="113"/>
      <c r="E82" s="120">
        <f t="shared" si="3"/>
        <v>0</v>
      </c>
    </row>
    <row r="83" spans="1:5" x14ac:dyDescent="0.25">
      <c r="A83" s="13"/>
      <c r="B83" s="6"/>
      <c r="C83" s="112"/>
      <c r="D83" s="113"/>
      <c r="E83" s="120">
        <f t="shared" si="3"/>
        <v>0</v>
      </c>
    </row>
    <row r="84" spans="1:5" s="84" customFormat="1" x14ac:dyDescent="0.25">
      <c r="A84" s="15" t="s">
        <v>179</v>
      </c>
      <c r="B84" s="8" t="s">
        <v>180</v>
      </c>
      <c r="C84" s="119"/>
      <c r="D84" s="120"/>
      <c r="E84" s="120">
        <f t="shared" si="3"/>
        <v>0</v>
      </c>
    </row>
    <row r="85" spans="1:5" x14ac:dyDescent="0.25">
      <c r="A85" s="13"/>
      <c r="B85" s="6"/>
      <c r="C85" s="112"/>
      <c r="D85" s="113"/>
      <c r="E85" s="120">
        <f t="shared" si="3"/>
        <v>0</v>
      </c>
    </row>
    <row r="86" spans="1:5" x14ac:dyDescent="0.25">
      <c r="A86" s="13"/>
      <c r="B86" s="6"/>
      <c r="C86" s="112"/>
      <c r="D86" s="113"/>
      <c r="E86" s="120">
        <f t="shared" si="3"/>
        <v>0</v>
      </c>
    </row>
    <row r="87" spans="1:5" x14ac:dyDescent="0.25">
      <c r="A87" s="13"/>
      <c r="B87" s="6"/>
      <c r="C87" s="112"/>
      <c r="D87" s="113"/>
      <c r="E87" s="120">
        <f t="shared" si="3"/>
        <v>0</v>
      </c>
    </row>
    <row r="88" spans="1:5" x14ac:dyDescent="0.25">
      <c r="A88" s="13"/>
      <c r="B88" s="6"/>
      <c r="C88" s="112"/>
      <c r="D88" s="113"/>
      <c r="E88" s="120">
        <f t="shared" si="3"/>
        <v>0</v>
      </c>
    </row>
    <row r="89" spans="1:5" s="84" customFormat="1" x14ac:dyDescent="0.25">
      <c r="A89" s="15" t="s">
        <v>181</v>
      </c>
      <c r="B89" s="8" t="s">
        <v>182</v>
      </c>
      <c r="C89" s="119"/>
      <c r="D89" s="120"/>
      <c r="E89" s="120">
        <f t="shared" si="3"/>
        <v>0</v>
      </c>
    </row>
    <row r="90" spans="1:5" ht="15.75" x14ac:dyDescent="0.25">
      <c r="A90" s="19" t="s">
        <v>396</v>
      </c>
      <c r="B90" s="9" t="s">
        <v>185</v>
      </c>
      <c r="C90" s="114">
        <f>SUM(C75:C89)</f>
        <v>1413</v>
      </c>
      <c r="D90" s="115">
        <f>SUM(D75:D89)</f>
        <v>387</v>
      </c>
      <c r="E90" s="122">
        <f>SUM(E75:E89)</f>
        <v>1800</v>
      </c>
    </row>
    <row r="91" spans="1:5" x14ac:dyDescent="0.25">
      <c r="A91" s="4"/>
      <c r="B91" s="4"/>
      <c r="C91" s="4"/>
      <c r="D91" s="4"/>
    </row>
    <row r="92" spans="1:5" x14ac:dyDescent="0.25">
      <c r="A92" s="4"/>
      <c r="B92" s="4"/>
      <c r="C92" s="4"/>
      <c r="D92" s="4"/>
    </row>
    <row r="93" spans="1:5" x14ac:dyDescent="0.25">
      <c r="A93" s="4"/>
      <c r="B93" s="4"/>
      <c r="C93" s="4"/>
      <c r="D93" s="4"/>
    </row>
    <row r="94" spans="1:5" x14ac:dyDescent="0.25">
      <c r="A94" s="4"/>
      <c r="B94" s="4"/>
      <c r="C94" s="4"/>
      <c r="D94" s="4"/>
    </row>
    <row r="95" spans="1:5" x14ac:dyDescent="0.25">
      <c r="A95" s="4"/>
      <c r="B95" s="4"/>
      <c r="C95" s="4"/>
      <c r="D95" s="4"/>
    </row>
    <row r="96" spans="1:5" x14ac:dyDescent="0.25">
      <c r="A96" s="4"/>
      <c r="B96" s="4"/>
      <c r="C96" s="4"/>
      <c r="D96" s="4"/>
    </row>
  </sheetData>
  <mergeCells count="7">
    <mergeCell ref="A1:E1"/>
    <mergeCell ref="A2:E2"/>
    <mergeCell ref="E51:E52"/>
    <mergeCell ref="D51:D52"/>
    <mergeCell ref="C51:C52"/>
    <mergeCell ref="B51:B52"/>
    <mergeCell ref="A51:A52"/>
  </mergeCells>
  <phoneticPr fontId="27" type="noConversion"/>
  <pageMargins left="0.70866141732283472" right="0.70866141732283472" top="0.37" bottom="0.23" header="0.31496062992125984" footer="0.31496062992125984"/>
  <pageSetup paperSize="9" scale="7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A41" sqref="A4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ht="27" customHeight="1" x14ac:dyDescent="0.25">
      <c r="A1" s="189" t="s">
        <v>510</v>
      </c>
      <c r="B1" s="196"/>
    </row>
    <row r="2" spans="1:7" ht="71.25" customHeight="1" x14ac:dyDescent="0.25">
      <c r="A2" s="192" t="s">
        <v>33</v>
      </c>
      <c r="B2" s="192"/>
      <c r="C2" s="63"/>
      <c r="D2" s="63"/>
      <c r="E2" s="63"/>
      <c r="F2" s="63"/>
      <c r="G2" s="63"/>
    </row>
    <row r="3" spans="1:7" ht="24" customHeight="1" x14ac:dyDescent="0.25">
      <c r="A3" s="60"/>
      <c r="B3" s="60"/>
      <c r="C3" s="63"/>
      <c r="D3" s="63"/>
      <c r="E3" s="63"/>
      <c r="F3" s="63"/>
      <c r="G3" s="63"/>
    </row>
    <row r="4" spans="1:7" ht="22.5" customHeight="1" x14ac:dyDescent="0.25">
      <c r="A4" s="4" t="s">
        <v>0</v>
      </c>
    </row>
    <row r="5" spans="1:7" ht="15.75" x14ac:dyDescent="0.25">
      <c r="A5" s="149" t="s">
        <v>571</v>
      </c>
      <c r="B5" s="44" t="s">
        <v>8</v>
      </c>
    </row>
    <row r="6" spans="1:7" x14ac:dyDescent="0.25">
      <c r="A6" s="43" t="s">
        <v>42</v>
      </c>
      <c r="B6" s="43"/>
    </row>
    <row r="7" spans="1:7" x14ac:dyDescent="0.25">
      <c r="A7" s="64" t="s">
        <v>43</v>
      </c>
      <c r="B7" s="43"/>
    </row>
    <row r="8" spans="1:7" x14ac:dyDescent="0.25">
      <c r="A8" s="43" t="s">
        <v>44</v>
      </c>
      <c r="B8" s="43">
        <v>3650</v>
      </c>
    </row>
    <row r="9" spans="1:7" x14ac:dyDescent="0.25">
      <c r="A9" s="43" t="s">
        <v>45</v>
      </c>
      <c r="B9" s="43"/>
    </row>
    <row r="10" spans="1:7" x14ac:dyDescent="0.25">
      <c r="A10" s="43" t="s">
        <v>46</v>
      </c>
      <c r="B10" s="43"/>
    </row>
    <row r="11" spans="1:7" x14ac:dyDescent="0.25">
      <c r="A11" s="43" t="s">
        <v>47</v>
      </c>
      <c r="B11" s="43">
        <v>3302</v>
      </c>
    </row>
    <row r="12" spans="1:7" x14ac:dyDescent="0.25">
      <c r="A12" s="43" t="s">
        <v>48</v>
      </c>
      <c r="B12" s="43"/>
    </row>
    <row r="13" spans="1:7" x14ac:dyDescent="0.25">
      <c r="A13" s="43" t="s">
        <v>49</v>
      </c>
      <c r="B13" s="43"/>
    </row>
    <row r="14" spans="1:7" x14ac:dyDescent="0.25">
      <c r="A14" s="62" t="s">
        <v>11</v>
      </c>
      <c r="B14" s="67">
        <f>SUM(B6:B13)</f>
        <v>6952</v>
      </c>
    </row>
    <row r="15" spans="1:7" ht="30" x14ac:dyDescent="0.25">
      <c r="A15" s="65" t="s">
        <v>3</v>
      </c>
      <c r="B15" s="43"/>
    </row>
    <row r="16" spans="1:7" ht="30" x14ac:dyDescent="0.25">
      <c r="A16" s="65" t="s">
        <v>4</v>
      </c>
      <c r="B16" s="43"/>
    </row>
    <row r="17" spans="1:2" x14ac:dyDescent="0.25">
      <c r="A17" s="66" t="s">
        <v>5</v>
      </c>
      <c r="B17" s="43"/>
    </row>
    <row r="18" spans="1:2" x14ac:dyDescent="0.25">
      <c r="A18" s="66" t="s">
        <v>6</v>
      </c>
      <c r="B18" s="43">
        <v>6500</v>
      </c>
    </row>
    <row r="19" spans="1:2" x14ac:dyDescent="0.25">
      <c r="A19" s="43" t="s">
        <v>9</v>
      </c>
      <c r="B19" s="43">
        <v>452</v>
      </c>
    </row>
    <row r="20" spans="1:2" x14ac:dyDescent="0.25">
      <c r="A20" s="49" t="s">
        <v>7</v>
      </c>
      <c r="B20" s="43"/>
    </row>
    <row r="21" spans="1:2" ht="31.5" x14ac:dyDescent="0.25">
      <c r="A21" s="68" t="s">
        <v>10</v>
      </c>
      <c r="B21" s="21"/>
    </row>
    <row r="22" spans="1:2" ht="15.75" x14ac:dyDescent="0.25">
      <c r="A22" s="45" t="s">
        <v>509</v>
      </c>
      <c r="B22" s="46">
        <f>SUM(B15:B21)</f>
        <v>6952</v>
      </c>
    </row>
  </sheetData>
  <mergeCells count="2">
    <mergeCell ref="A2:B2"/>
    <mergeCell ref="A1:B1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workbookViewId="0">
      <selection activeCell="D18" sqref="D18"/>
    </sheetView>
  </sheetViews>
  <sheetFormatPr defaultRowHeight="15" x14ac:dyDescent="0.25"/>
  <cols>
    <col min="1" max="1" width="40.140625" customWidth="1"/>
    <col min="2" max="2" width="14.5703125" customWidth="1"/>
    <col min="3" max="3" width="23.7109375" customWidth="1"/>
    <col min="4" max="4" width="19.5703125" customWidth="1"/>
  </cols>
  <sheetData>
    <row r="1" spans="1:4" ht="23.25" customHeight="1" x14ac:dyDescent="0.25">
      <c r="A1" s="189" t="s">
        <v>510</v>
      </c>
      <c r="B1" s="190"/>
      <c r="C1" s="190"/>
      <c r="D1" s="190"/>
    </row>
    <row r="2" spans="1:4" ht="25.5" customHeight="1" x14ac:dyDescent="0.25">
      <c r="A2" s="205" t="s">
        <v>30</v>
      </c>
      <c r="B2" s="190"/>
      <c r="C2" s="190"/>
      <c r="D2" s="190"/>
    </row>
    <row r="3" spans="1:4" ht="21.75" customHeight="1" x14ac:dyDescent="0.25">
      <c r="A3" s="72"/>
      <c r="B3" s="61"/>
      <c r="C3" s="61"/>
      <c r="D3" s="166" t="s">
        <v>584</v>
      </c>
    </row>
    <row r="4" spans="1:4" s="84" customFormat="1" ht="20.25" customHeight="1" x14ac:dyDescent="0.25">
      <c r="A4" s="78" t="s">
        <v>0</v>
      </c>
    </row>
    <row r="5" spans="1:4" s="152" customFormat="1" ht="39.950000000000003" customHeight="1" x14ac:dyDescent="0.25">
      <c r="A5" s="150" t="s">
        <v>540</v>
      </c>
      <c r="B5" s="151" t="s">
        <v>570</v>
      </c>
      <c r="C5" s="150" t="s">
        <v>569</v>
      </c>
      <c r="D5" s="150" t="s">
        <v>29</v>
      </c>
    </row>
    <row r="6" spans="1:4" s="152" customFormat="1" ht="52.5" customHeight="1" x14ac:dyDescent="0.25">
      <c r="A6" s="153" t="s">
        <v>27</v>
      </c>
      <c r="B6" s="154" t="s">
        <v>214</v>
      </c>
      <c r="C6" s="155">
        <v>52625</v>
      </c>
      <c r="D6" s="155">
        <v>52625</v>
      </c>
    </row>
    <row r="7" spans="1:4" s="152" customFormat="1" ht="51" customHeight="1" x14ac:dyDescent="0.25">
      <c r="A7" s="153" t="s">
        <v>28</v>
      </c>
      <c r="B7" s="154" t="s">
        <v>214</v>
      </c>
      <c r="C7" s="155"/>
      <c r="D7" s="155"/>
    </row>
    <row r="8" spans="1:4" s="152" customFormat="1" ht="39.950000000000003" customHeight="1" x14ac:dyDescent="0.25">
      <c r="A8" s="150" t="s">
        <v>31</v>
      </c>
      <c r="B8" s="150"/>
      <c r="C8" s="155">
        <v>52625</v>
      </c>
      <c r="D8" s="155">
        <v>52625</v>
      </c>
    </row>
  </sheetData>
  <mergeCells count="2">
    <mergeCell ref="A1:D1"/>
    <mergeCell ref="A2:D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workbookViewId="0">
      <selection activeCell="C10" sqref="C10"/>
    </sheetView>
  </sheetViews>
  <sheetFormatPr defaultRowHeight="15" x14ac:dyDescent="0.25"/>
  <cols>
    <col min="1" max="1" width="100" customWidth="1"/>
    <col min="3" max="3" width="17" customWidth="1"/>
  </cols>
  <sheetData>
    <row r="1" spans="1:3" ht="28.5" customHeight="1" x14ac:dyDescent="0.25">
      <c r="A1" s="189" t="s">
        <v>510</v>
      </c>
      <c r="B1" s="196"/>
      <c r="C1" s="196"/>
    </row>
    <row r="2" spans="1:3" ht="26.25" customHeight="1" x14ac:dyDescent="0.25">
      <c r="A2" s="192" t="s">
        <v>40</v>
      </c>
      <c r="B2" s="192"/>
      <c r="C2" s="192"/>
    </row>
    <row r="3" spans="1:3" ht="18.75" customHeight="1" x14ac:dyDescent="0.3">
      <c r="A3" s="72"/>
      <c r="B3" s="75"/>
      <c r="C3" s="75"/>
    </row>
    <row r="4" spans="1:3" s="84" customFormat="1" ht="23.25" customHeight="1" x14ac:dyDescent="0.25">
      <c r="A4" s="78" t="s">
        <v>0</v>
      </c>
      <c r="C4" s="84" t="s">
        <v>579</v>
      </c>
    </row>
    <row r="5" spans="1:3" ht="25.5" x14ac:dyDescent="0.25">
      <c r="A5" s="44" t="s">
        <v>555</v>
      </c>
      <c r="B5" s="3" t="s">
        <v>61</v>
      </c>
      <c r="C5" s="71" t="s">
        <v>32</v>
      </c>
    </row>
    <row r="6" spans="1:3" x14ac:dyDescent="0.25">
      <c r="A6" s="12" t="s">
        <v>362</v>
      </c>
      <c r="B6" s="6" t="s">
        <v>140</v>
      </c>
      <c r="C6" s="28"/>
    </row>
    <row r="7" spans="1:3" x14ac:dyDescent="0.25">
      <c r="A7" s="12" t="s">
        <v>363</v>
      </c>
      <c r="B7" s="6" t="s">
        <v>140</v>
      </c>
      <c r="C7" s="28"/>
    </row>
    <row r="8" spans="1:3" x14ac:dyDescent="0.25">
      <c r="A8" s="12" t="s">
        <v>364</v>
      </c>
      <c r="B8" s="6" t="s">
        <v>140</v>
      </c>
      <c r="C8" s="28"/>
    </row>
    <row r="9" spans="1:3" x14ac:dyDescent="0.25">
      <c r="A9" s="12" t="s">
        <v>365</v>
      </c>
      <c r="B9" s="6" t="s">
        <v>140</v>
      </c>
      <c r="C9" s="28"/>
    </row>
    <row r="10" spans="1:3" x14ac:dyDescent="0.25">
      <c r="A10" s="13" t="s">
        <v>366</v>
      </c>
      <c r="B10" s="6" t="s">
        <v>140</v>
      </c>
      <c r="C10" s="28"/>
    </row>
    <row r="11" spans="1:3" x14ac:dyDescent="0.25">
      <c r="A11" s="13" t="s">
        <v>367</v>
      </c>
      <c r="B11" s="6" t="s">
        <v>140</v>
      </c>
      <c r="C11" s="28"/>
    </row>
    <row r="12" spans="1:3" s="84" customFormat="1" x14ac:dyDescent="0.25">
      <c r="A12" s="15" t="s">
        <v>37</v>
      </c>
      <c r="B12" s="14" t="s">
        <v>140</v>
      </c>
      <c r="C12" s="143"/>
    </row>
    <row r="13" spans="1:3" x14ac:dyDescent="0.25">
      <c r="A13" s="12" t="s">
        <v>368</v>
      </c>
      <c r="B13" s="6" t="s">
        <v>141</v>
      </c>
      <c r="C13" s="28">
        <v>1000</v>
      </c>
    </row>
    <row r="14" spans="1:3" s="84" customFormat="1" x14ac:dyDescent="0.25">
      <c r="A14" s="16" t="s">
        <v>36</v>
      </c>
      <c r="B14" s="14" t="s">
        <v>141</v>
      </c>
      <c r="C14" s="143">
        <v>1000</v>
      </c>
    </row>
    <row r="15" spans="1:3" x14ac:dyDescent="0.25">
      <c r="A15" s="12" t="s">
        <v>369</v>
      </c>
      <c r="B15" s="6" t="s">
        <v>142</v>
      </c>
      <c r="C15" s="28"/>
    </row>
    <row r="16" spans="1:3" x14ac:dyDescent="0.25">
      <c r="A16" s="12" t="s">
        <v>370</v>
      </c>
      <c r="B16" s="6" t="s">
        <v>142</v>
      </c>
      <c r="C16" s="28"/>
    </row>
    <row r="17" spans="1:3" x14ac:dyDescent="0.25">
      <c r="A17" s="13" t="s">
        <v>371</v>
      </c>
      <c r="B17" s="6" t="s">
        <v>142</v>
      </c>
      <c r="C17" s="28">
        <v>440</v>
      </c>
    </row>
    <row r="18" spans="1:3" x14ac:dyDescent="0.25">
      <c r="A18" s="13" t="s">
        <v>372</v>
      </c>
      <c r="B18" s="6" t="s">
        <v>142</v>
      </c>
      <c r="C18" s="28"/>
    </row>
    <row r="19" spans="1:3" x14ac:dyDescent="0.25">
      <c r="A19" s="13" t="s">
        <v>373</v>
      </c>
      <c r="B19" s="6" t="s">
        <v>142</v>
      </c>
      <c r="C19" s="28"/>
    </row>
    <row r="20" spans="1:3" ht="30" x14ac:dyDescent="0.25">
      <c r="A20" s="17" t="s">
        <v>374</v>
      </c>
      <c r="B20" s="6" t="s">
        <v>142</v>
      </c>
      <c r="C20" s="28"/>
    </row>
    <row r="21" spans="1:3" s="84" customFormat="1" x14ac:dyDescent="0.25">
      <c r="A21" s="11" t="s">
        <v>35</v>
      </c>
      <c r="B21" s="14" t="s">
        <v>142</v>
      </c>
      <c r="C21" s="143">
        <v>440</v>
      </c>
    </row>
    <row r="22" spans="1:3" x14ac:dyDescent="0.25">
      <c r="A22" s="12" t="s">
        <v>375</v>
      </c>
      <c r="B22" s="6" t="s">
        <v>143</v>
      </c>
      <c r="C22" s="28"/>
    </row>
    <row r="23" spans="1:3" x14ac:dyDescent="0.25">
      <c r="A23" s="12" t="s">
        <v>376</v>
      </c>
      <c r="B23" s="6" t="s">
        <v>143</v>
      </c>
      <c r="C23" s="28"/>
    </row>
    <row r="24" spans="1:3" s="84" customFormat="1" x14ac:dyDescent="0.25">
      <c r="A24" s="11" t="s">
        <v>34</v>
      </c>
      <c r="B24" s="8" t="s">
        <v>143</v>
      </c>
      <c r="C24" s="143"/>
    </row>
    <row r="25" spans="1:3" x14ac:dyDescent="0.25">
      <c r="A25" s="12" t="s">
        <v>377</v>
      </c>
      <c r="B25" s="6" t="s">
        <v>144</v>
      </c>
      <c r="C25" s="28"/>
    </row>
    <row r="26" spans="1:3" x14ac:dyDescent="0.25">
      <c r="A26" s="12" t="s">
        <v>378</v>
      </c>
      <c r="B26" s="6" t="s">
        <v>144</v>
      </c>
      <c r="C26" s="28"/>
    </row>
    <row r="27" spans="1:3" x14ac:dyDescent="0.25">
      <c r="A27" s="13" t="s">
        <v>379</v>
      </c>
      <c r="B27" s="6" t="s">
        <v>144</v>
      </c>
      <c r="C27" s="28"/>
    </row>
    <row r="28" spans="1:3" x14ac:dyDescent="0.25">
      <c r="A28" s="13" t="s">
        <v>380</v>
      </c>
      <c r="B28" s="6" t="s">
        <v>144</v>
      </c>
      <c r="C28" s="28"/>
    </row>
    <row r="29" spans="1:3" x14ac:dyDescent="0.25">
      <c r="A29" s="13" t="s">
        <v>381</v>
      </c>
      <c r="B29" s="6" t="s">
        <v>144</v>
      </c>
      <c r="C29" s="28"/>
    </row>
    <row r="30" spans="1:3" x14ac:dyDescent="0.25">
      <c r="A30" s="13" t="s">
        <v>382</v>
      </c>
      <c r="B30" s="6" t="s">
        <v>144</v>
      </c>
      <c r="C30" s="28"/>
    </row>
    <row r="31" spans="1:3" x14ac:dyDescent="0.25">
      <c r="A31" s="13" t="s">
        <v>383</v>
      </c>
      <c r="B31" s="6" t="s">
        <v>144</v>
      </c>
      <c r="C31" s="28">
        <v>750</v>
      </c>
    </row>
    <row r="32" spans="1:3" x14ac:dyDescent="0.25">
      <c r="A32" s="13" t="s">
        <v>384</v>
      </c>
      <c r="B32" s="6" t="s">
        <v>144</v>
      </c>
      <c r="C32" s="28">
        <v>300</v>
      </c>
    </row>
    <row r="33" spans="1:3" x14ac:dyDescent="0.25">
      <c r="A33" s="13" t="s">
        <v>385</v>
      </c>
      <c r="B33" s="6" t="s">
        <v>144</v>
      </c>
      <c r="C33" s="28">
        <v>50</v>
      </c>
    </row>
    <row r="34" spans="1:3" x14ac:dyDescent="0.25">
      <c r="A34" s="13" t="s">
        <v>386</v>
      </c>
      <c r="B34" s="6" t="s">
        <v>144</v>
      </c>
      <c r="C34" s="28"/>
    </row>
    <row r="35" spans="1:3" ht="30" x14ac:dyDescent="0.25">
      <c r="A35" s="13" t="s">
        <v>387</v>
      </c>
      <c r="B35" s="6" t="s">
        <v>144</v>
      </c>
      <c r="C35" s="28"/>
    </row>
    <row r="36" spans="1:3" ht="30" x14ac:dyDescent="0.25">
      <c r="A36" s="13" t="s">
        <v>388</v>
      </c>
      <c r="B36" s="6" t="s">
        <v>144</v>
      </c>
      <c r="C36" s="28"/>
    </row>
    <row r="37" spans="1:3" s="84" customFormat="1" x14ac:dyDescent="0.25">
      <c r="A37" s="11" t="s">
        <v>389</v>
      </c>
      <c r="B37" s="14" t="s">
        <v>144</v>
      </c>
      <c r="C37" s="143">
        <v>1100</v>
      </c>
    </row>
    <row r="38" spans="1:3" s="84" customFormat="1" ht="15.75" x14ac:dyDescent="0.25">
      <c r="A38" s="18" t="s">
        <v>390</v>
      </c>
      <c r="B38" s="9" t="s">
        <v>145</v>
      </c>
      <c r="C38" s="143">
        <v>2540</v>
      </c>
    </row>
  </sheetData>
  <mergeCells count="2">
    <mergeCell ref="A1:C1"/>
    <mergeCell ref="A2:C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E14" sqref="E14"/>
    </sheetView>
  </sheetViews>
  <sheetFormatPr defaultRowHeight="15" x14ac:dyDescent="0.25"/>
  <cols>
    <col min="1" max="1" width="65" customWidth="1"/>
    <col min="3" max="3" width="16.85546875" style="86" customWidth="1"/>
  </cols>
  <sheetData>
    <row r="1" spans="1:3" ht="24" customHeight="1" x14ac:dyDescent="0.25">
      <c r="A1" s="189" t="s">
        <v>510</v>
      </c>
      <c r="B1" s="190"/>
      <c r="C1" s="190"/>
    </row>
    <row r="2" spans="1:3" ht="26.25" customHeight="1" x14ac:dyDescent="0.25">
      <c r="A2" s="192" t="s">
        <v>38</v>
      </c>
      <c r="B2" s="190"/>
      <c r="C2" s="190"/>
    </row>
    <row r="3" spans="1:3" x14ac:dyDescent="0.25">
      <c r="C3" s="86" t="s">
        <v>585</v>
      </c>
    </row>
    <row r="4" spans="1:3" ht="25.5" x14ac:dyDescent="0.25">
      <c r="A4" s="44" t="s">
        <v>555</v>
      </c>
      <c r="B4" s="3" t="s">
        <v>61</v>
      </c>
      <c r="C4" s="173" t="s">
        <v>32</v>
      </c>
    </row>
    <row r="5" spans="1:3" x14ac:dyDescent="0.25">
      <c r="A5" s="5" t="s">
        <v>494</v>
      </c>
      <c r="B5" s="5" t="s">
        <v>266</v>
      </c>
      <c r="C5" s="88"/>
    </row>
    <row r="6" spans="1:3" x14ac:dyDescent="0.25">
      <c r="A6" s="5" t="s">
        <v>495</v>
      </c>
      <c r="B6" s="5" t="s">
        <v>266</v>
      </c>
      <c r="C6" s="88"/>
    </row>
    <row r="7" spans="1:3" x14ac:dyDescent="0.25">
      <c r="A7" s="5" t="s">
        <v>496</v>
      </c>
      <c r="B7" s="5" t="s">
        <v>266</v>
      </c>
      <c r="C7" s="88">
        <v>3800</v>
      </c>
    </row>
    <row r="8" spans="1:3" x14ac:dyDescent="0.25">
      <c r="A8" s="5" t="s">
        <v>497</v>
      </c>
      <c r="B8" s="5" t="s">
        <v>266</v>
      </c>
      <c r="C8" s="88"/>
    </row>
    <row r="9" spans="1:3" s="84" customFormat="1" x14ac:dyDescent="0.25">
      <c r="A9" s="7" t="s">
        <v>448</v>
      </c>
      <c r="B9" s="8" t="s">
        <v>266</v>
      </c>
      <c r="C9" s="118">
        <v>3800</v>
      </c>
    </row>
    <row r="10" spans="1:3" s="84" customFormat="1" x14ac:dyDescent="0.25">
      <c r="A10" s="7" t="s">
        <v>449</v>
      </c>
      <c r="B10" s="8" t="s">
        <v>267</v>
      </c>
      <c r="C10" s="118">
        <v>7500</v>
      </c>
    </row>
    <row r="11" spans="1:3" ht="27" x14ac:dyDescent="0.25">
      <c r="A11" s="53" t="s">
        <v>268</v>
      </c>
      <c r="B11" s="53" t="s">
        <v>267</v>
      </c>
      <c r="C11" s="88">
        <v>7500</v>
      </c>
    </row>
    <row r="12" spans="1:3" ht="27" x14ac:dyDescent="0.25">
      <c r="A12" s="53" t="s">
        <v>269</v>
      </c>
      <c r="B12" s="53" t="s">
        <v>267</v>
      </c>
      <c r="C12" s="88"/>
    </row>
    <row r="13" spans="1:3" s="84" customFormat="1" x14ac:dyDescent="0.25">
      <c r="A13" s="7" t="s">
        <v>451</v>
      </c>
      <c r="B13" s="8" t="s">
        <v>273</v>
      </c>
      <c r="C13" s="118">
        <v>16250</v>
      </c>
    </row>
    <row r="14" spans="1:3" ht="27" x14ac:dyDescent="0.25">
      <c r="A14" s="53" t="s">
        <v>274</v>
      </c>
      <c r="B14" s="53" t="s">
        <v>273</v>
      </c>
      <c r="C14" s="88">
        <v>9750</v>
      </c>
    </row>
    <row r="15" spans="1:3" ht="27" x14ac:dyDescent="0.25">
      <c r="A15" s="53" t="s">
        <v>275</v>
      </c>
      <c r="B15" s="53" t="s">
        <v>273</v>
      </c>
      <c r="C15" s="88">
        <v>6500</v>
      </c>
    </row>
    <row r="16" spans="1:3" x14ac:dyDescent="0.25">
      <c r="A16" s="53" t="s">
        <v>276</v>
      </c>
      <c r="B16" s="53" t="s">
        <v>273</v>
      </c>
      <c r="C16" s="88"/>
    </row>
    <row r="17" spans="1:3" x14ac:dyDescent="0.25">
      <c r="A17" s="53" t="s">
        <v>277</v>
      </c>
      <c r="B17" s="53" t="s">
        <v>273</v>
      </c>
      <c r="C17" s="88"/>
    </row>
    <row r="18" spans="1:3" s="84" customFormat="1" x14ac:dyDescent="0.25">
      <c r="A18" s="7" t="s">
        <v>498</v>
      </c>
      <c r="B18" s="8" t="s">
        <v>278</v>
      </c>
      <c r="C18" s="118"/>
    </row>
    <row r="19" spans="1:3" x14ac:dyDescent="0.25">
      <c r="A19" s="53" t="s">
        <v>279</v>
      </c>
      <c r="B19" s="53" t="s">
        <v>278</v>
      </c>
      <c r="C19" s="88"/>
    </row>
    <row r="20" spans="1:3" x14ac:dyDescent="0.25">
      <c r="A20" s="53" t="s">
        <v>280</v>
      </c>
      <c r="B20" s="53" t="s">
        <v>278</v>
      </c>
      <c r="C20" s="88"/>
    </row>
    <row r="21" spans="1:3" s="84" customFormat="1" x14ac:dyDescent="0.25">
      <c r="A21" s="7" t="s">
        <v>481</v>
      </c>
      <c r="B21" s="8" t="s">
        <v>281</v>
      </c>
      <c r="C21" s="118"/>
    </row>
    <row r="22" spans="1:3" x14ac:dyDescent="0.25">
      <c r="A22" s="5" t="s">
        <v>499</v>
      </c>
      <c r="B22" s="5" t="s">
        <v>282</v>
      </c>
      <c r="C22" s="88"/>
    </row>
    <row r="23" spans="1:3" x14ac:dyDescent="0.25">
      <c r="A23" s="5" t="s">
        <v>500</v>
      </c>
      <c r="B23" s="5" t="s">
        <v>282</v>
      </c>
      <c r="C23" s="88"/>
    </row>
    <row r="24" spans="1:3" x14ac:dyDescent="0.25">
      <c r="A24" s="5" t="s">
        <v>501</v>
      </c>
      <c r="B24" s="5" t="s">
        <v>282</v>
      </c>
      <c r="C24" s="88"/>
    </row>
    <row r="25" spans="1:3" x14ac:dyDescent="0.25">
      <c r="A25" s="5" t="s">
        <v>502</v>
      </c>
      <c r="B25" s="5" t="s">
        <v>282</v>
      </c>
      <c r="C25" s="88"/>
    </row>
    <row r="26" spans="1:3" x14ac:dyDescent="0.25">
      <c r="A26" s="5" t="s">
        <v>503</v>
      </c>
      <c r="B26" s="5" t="s">
        <v>282</v>
      </c>
      <c r="C26" s="88"/>
    </row>
    <row r="27" spans="1:3" x14ac:dyDescent="0.25">
      <c r="A27" s="5" t="s">
        <v>504</v>
      </c>
      <c r="B27" s="5" t="s">
        <v>282</v>
      </c>
      <c r="C27" s="88"/>
    </row>
    <row r="28" spans="1:3" x14ac:dyDescent="0.25">
      <c r="A28" s="5" t="s">
        <v>505</v>
      </c>
      <c r="B28" s="5" t="s">
        <v>282</v>
      </c>
      <c r="C28" s="88"/>
    </row>
    <row r="29" spans="1:3" x14ac:dyDescent="0.25">
      <c r="A29" s="5" t="s">
        <v>506</v>
      </c>
      <c r="B29" s="5" t="s">
        <v>282</v>
      </c>
      <c r="C29" s="88"/>
    </row>
    <row r="30" spans="1:3" ht="45" x14ac:dyDescent="0.25">
      <c r="A30" s="5" t="s">
        <v>507</v>
      </c>
      <c r="B30" s="5" t="s">
        <v>282</v>
      </c>
      <c r="C30" s="88"/>
    </row>
    <row r="31" spans="1:3" x14ac:dyDescent="0.25">
      <c r="A31" s="5" t="s">
        <v>508</v>
      </c>
      <c r="B31" s="5" t="s">
        <v>282</v>
      </c>
      <c r="C31" s="88"/>
    </row>
    <row r="32" spans="1:3" s="84" customFormat="1" x14ac:dyDescent="0.25">
      <c r="A32" s="7" t="s">
        <v>453</v>
      </c>
      <c r="B32" s="8" t="s">
        <v>282</v>
      </c>
      <c r="C32" s="118"/>
    </row>
  </sheetData>
  <mergeCells count="2">
    <mergeCell ref="A1:C1"/>
    <mergeCell ref="A2:C2"/>
  </mergeCells>
  <phoneticPr fontId="27" type="noConversion"/>
  <pageMargins left="0.52" right="0.63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>
      <selection activeCell="A22" sqref="A22"/>
    </sheetView>
  </sheetViews>
  <sheetFormatPr defaultRowHeight="15" x14ac:dyDescent="0.25"/>
  <cols>
    <col min="1" max="1" width="101.28515625" customWidth="1"/>
    <col min="3" max="5" width="13.7109375" style="86" customWidth="1"/>
  </cols>
  <sheetData>
    <row r="1" spans="1:6" x14ac:dyDescent="0.25">
      <c r="A1" s="69"/>
      <c r="B1" s="70"/>
      <c r="C1" s="168"/>
      <c r="D1" s="168"/>
      <c r="E1" s="168"/>
      <c r="F1" s="77"/>
    </row>
    <row r="2" spans="1:6" ht="26.25" customHeight="1" x14ac:dyDescent="0.25">
      <c r="A2" s="189" t="s">
        <v>510</v>
      </c>
      <c r="B2" s="196"/>
      <c r="C2" s="196"/>
      <c r="D2" s="196"/>
      <c r="E2" s="196"/>
    </row>
    <row r="3" spans="1:6" ht="30" customHeight="1" x14ac:dyDescent="0.25">
      <c r="A3" s="192" t="s">
        <v>25</v>
      </c>
      <c r="B3" s="190"/>
      <c r="C3" s="190"/>
      <c r="D3" s="190"/>
      <c r="E3" s="190"/>
    </row>
    <row r="4" spans="1:6" x14ac:dyDescent="0.25">
      <c r="E4" s="86" t="s">
        <v>586</v>
      </c>
    </row>
    <row r="5" spans="1:6" s="84" customFormat="1" x14ac:dyDescent="0.25">
      <c r="A5" s="78" t="s">
        <v>2</v>
      </c>
      <c r="C5" s="172"/>
      <c r="D5" s="172"/>
      <c r="E5" s="172"/>
    </row>
    <row r="6" spans="1:6" s="84" customFormat="1" ht="26.25" x14ac:dyDescent="0.25">
      <c r="A6" s="2" t="s">
        <v>60</v>
      </c>
      <c r="B6" s="3" t="s">
        <v>61</v>
      </c>
      <c r="C6" s="170" t="s">
        <v>587</v>
      </c>
      <c r="D6" s="170" t="s">
        <v>588</v>
      </c>
      <c r="E6" s="170" t="s">
        <v>589</v>
      </c>
    </row>
    <row r="7" spans="1:6" x14ac:dyDescent="0.25">
      <c r="A7" s="32" t="s">
        <v>354</v>
      </c>
      <c r="B7" s="31" t="s">
        <v>87</v>
      </c>
      <c r="C7" s="95">
        <v>43062</v>
      </c>
      <c r="D7" s="95">
        <f>C7*102%</f>
        <v>43923.24</v>
      </c>
      <c r="E7" s="95">
        <f>D7*102%</f>
        <v>44801.7048</v>
      </c>
    </row>
    <row r="8" spans="1:6" x14ac:dyDescent="0.25">
      <c r="A8" s="5" t="s">
        <v>355</v>
      </c>
      <c r="B8" s="31" t="s">
        <v>94</v>
      </c>
      <c r="C8" s="95">
        <v>558</v>
      </c>
      <c r="D8" s="95">
        <f t="shared" ref="D8:E71" si="0">C8*102%</f>
        <v>569.16</v>
      </c>
      <c r="E8" s="95">
        <f t="shared" si="0"/>
        <v>580.54319999999996</v>
      </c>
    </row>
    <row r="9" spans="1:6" s="84" customFormat="1" x14ac:dyDescent="0.25">
      <c r="A9" s="51" t="s">
        <v>434</v>
      </c>
      <c r="B9" s="52" t="s">
        <v>95</v>
      </c>
      <c r="C9" s="125">
        <f>SUM(C7:C8)</f>
        <v>43620</v>
      </c>
      <c r="D9" s="125">
        <f t="shared" si="0"/>
        <v>44492.4</v>
      </c>
      <c r="E9" s="125">
        <f t="shared" si="0"/>
        <v>45382.248</v>
      </c>
    </row>
    <row r="10" spans="1:6" s="84" customFormat="1" x14ac:dyDescent="0.25">
      <c r="A10" s="40" t="s">
        <v>405</v>
      </c>
      <c r="B10" s="52" t="s">
        <v>96</v>
      </c>
      <c r="C10" s="125">
        <v>12218</v>
      </c>
      <c r="D10" s="125">
        <f t="shared" si="0"/>
        <v>12462.36</v>
      </c>
      <c r="E10" s="125">
        <f t="shared" si="0"/>
        <v>12711.6072</v>
      </c>
    </row>
    <row r="11" spans="1:6" x14ac:dyDescent="0.25">
      <c r="A11" s="5" t="s">
        <v>356</v>
      </c>
      <c r="B11" s="31" t="s">
        <v>103</v>
      </c>
      <c r="C11" s="95">
        <v>14216</v>
      </c>
      <c r="D11" s="95">
        <f t="shared" si="0"/>
        <v>14500.32</v>
      </c>
      <c r="E11" s="95">
        <f t="shared" si="0"/>
        <v>14790.3264</v>
      </c>
    </row>
    <row r="12" spans="1:6" x14ac:dyDescent="0.25">
      <c r="A12" s="185" t="s">
        <v>435</v>
      </c>
      <c r="B12" s="186" t="s">
        <v>108</v>
      </c>
      <c r="C12" s="187">
        <v>1156</v>
      </c>
      <c r="D12" s="187">
        <f t="shared" si="0"/>
        <v>1179.1200000000001</v>
      </c>
      <c r="E12" s="187">
        <f t="shared" si="0"/>
        <v>1202.7024000000001</v>
      </c>
    </row>
    <row r="13" spans="1:6" x14ac:dyDescent="0.25">
      <c r="A13" s="5" t="s">
        <v>357</v>
      </c>
      <c r="B13" s="31" t="s">
        <v>120</v>
      </c>
      <c r="C13" s="95">
        <v>16775</v>
      </c>
      <c r="D13" s="95">
        <f t="shared" si="0"/>
        <v>17110.5</v>
      </c>
      <c r="E13" s="95">
        <f t="shared" si="0"/>
        <v>17452.71</v>
      </c>
    </row>
    <row r="14" spans="1:6" x14ac:dyDescent="0.25">
      <c r="A14" s="5" t="s">
        <v>358</v>
      </c>
      <c r="B14" s="31" t="s">
        <v>125</v>
      </c>
      <c r="C14" s="95">
        <v>132</v>
      </c>
      <c r="D14" s="95">
        <f t="shared" si="0"/>
        <v>134.64000000000001</v>
      </c>
      <c r="E14" s="95">
        <f t="shared" si="0"/>
        <v>137.33280000000002</v>
      </c>
    </row>
    <row r="15" spans="1:6" x14ac:dyDescent="0.25">
      <c r="A15" s="5" t="s">
        <v>359</v>
      </c>
      <c r="B15" s="31" t="s">
        <v>134</v>
      </c>
      <c r="C15" s="95">
        <v>7819</v>
      </c>
      <c r="D15" s="95">
        <f t="shared" si="0"/>
        <v>7975.38</v>
      </c>
      <c r="E15" s="95">
        <f t="shared" si="0"/>
        <v>8134.8876</v>
      </c>
    </row>
    <row r="16" spans="1:6" s="84" customFormat="1" x14ac:dyDescent="0.25">
      <c r="A16" s="40" t="s">
        <v>360</v>
      </c>
      <c r="B16" s="52" t="s">
        <v>135</v>
      </c>
      <c r="C16" s="125">
        <f>SUM(C11:C15)</f>
        <v>40098</v>
      </c>
      <c r="D16" s="125">
        <f t="shared" si="0"/>
        <v>40899.96</v>
      </c>
      <c r="E16" s="125">
        <f t="shared" si="0"/>
        <v>41717.959199999998</v>
      </c>
    </row>
    <row r="17" spans="1:5" x14ac:dyDescent="0.25">
      <c r="A17" s="13" t="s">
        <v>136</v>
      </c>
      <c r="B17" s="31" t="s">
        <v>137</v>
      </c>
      <c r="C17" s="95"/>
      <c r="D17" s="95">
        <f t="shared" si="0"/>
        <v>0</v>
      </c>
      <c r="E17" s="95">
        <f t="shared" si="0"/>
        <v>0</v>
      </c>
    </row>
    <row r="18" spans="1:5" x14ac:dyDescent="0.25">
      <c r="A18" s="13" t="s">
        <v>361</v>
      </c>
      <c r="B18" s="31" t="s">
        <v>138</v>
      </c>
      <c r="C18" s="95">
        <v>200</v>
      </c>
      <c r="D18" s="95">
        <f t="shared" si="0"/>
        <v>204</v>
      </c>
      <c r="E18" s="95">
        <f t="shared" si="0"/>
        <v>208.08</v>
      </c>
    </row>
    <row r="19" spans="1:5" x14ac:dyDescent="0.25">
      <c r="A19" s="17" t="s">
        <v>411</v>
      </c>
      <c r="B19" s="31" t="s">
        <v>139</v>
      </c>
      <c r="C19" s="95"/>
      <c r="D19" s="95">
        <f t="shared" si="0"/>
        <v>0</v>
      </c>
      <c r="E19" s="95">
        <f t="shared" si="0"/>
        <v>0</v>
      </c>
    </row>
    <row r="20" spans="1:5" x14ac:dyDescent="0.25">
      <c r="A20" s="17" t="s">
        <v>412</v>
      </c>
      <c r="B20" s="31" t="s">
        <v>140</v>
      </c>
      <c r="C20" s="95">
        <v>160</v>
      </c>
      <c r="D20" s="95">
        <f t="shared" si="0"/>
        <v>163.19999999999999</v>
      </c>
      <c r="E20" s="95">
        <f t="shared" si="0"/>
        <v>166.464</v>
      </c>
    </row>
    <row r="21" spans="1:5" x14ac:dyDescent="0.25">
      <c r="A21" s="17" t="s">
        <v>413</v>
      </c>
      <c r="B21" s="31" t="s">
        <v>141</v>
      </c>
      <c r="C21" s="95">
        <v>1000</v>
      </c>
      <c r="D21" s="95">
        <f t="shared" si="0"/>
        <v>1020</v>
      </c>
      <c r="E21" s="95">
        <f t="shared" si="0"/>
        <v>1040.4000000000001</v>
      </c>
    </row>
    <row r="22" spans="1:5" x14ac:dyDescent="0.25">
      <c r="A22" s="13" t="s">
        <v>414</v>
      </c>
      <c r="B22" s="31" t="s">
        <v>142</v>
      </c>
      <c r="C22" s="95">
        <v>440</v>
      </c>
      <c r="D22" s="95">
        <f t="shared" si="0"/>
        <v>448.8</v>
      </c>
      <c r="E22" s="95">
        <f t="shared" si="0"/>
        <v>457.77600000000001</v>
      </c>
    </row>
    <row r="23" spans="1:5" x14ac:dyDescent="0.25">
      <c r="A23" s="13" t="s">
        <v>415</v>
      </c>
      <c r="B23" s="31" t="s">
        <v>143</v>
      </c>
      <c r="C23" s="95">
        <v>400</v>
      </c>
      <c r="D23" s="95">
        <f t="shared" si="0"/>
        <v>408</v>
      </c>
      <c r="E23" s="95">
        <f t="shared" si="0"/>
        <v>416.16</v>
      </c>
    </row>
    <row r="24" spans="1:5" x14ac:dyDescent="0.25">
      <c r="A24" s="13" t="s">
        <v>416</v>
      </c>
      <c r="B24" s="31" t="s">
        <v>144</v>
      </c>
      <c r="C24" s="95">
        <v>1100</v>
      </c>
      <c r="D24" s="95">
        <f t="shared" si="0"/>
        <v>1122</v>
      </c>
      <c r="E24" s="95">
        <f t="shared" si="0"/>
        <v>1144.44</v>
      </c>
    </row>
    <row r="25" spans="1:5" s="84" customFormat="1" x14ac:dyDescent="0.25">
      <c r="A25" s="49" t="s">
        <v>390</v>
      </c>
      <c r="B25" s="52" t="s">
        <v>145</v>
      </c>
      <c r="C25" s="125">
        <f>SUM(C17:C24)</f>
        <v>3300</v>
      </c>
      <c r="D25" s="125">
        <f t="shared" si="0"/>
        <v>3366</v>
      </c>
      <c r="E25" s="125">
        <f t="shared" si="0"/>
        <v>3433.32</v>
      </c>
    </row>
    <row r="26" spans="1:5" x14ac:dyDescent="0.25">
      <c r="A26" s="12" t="s">
        <v>417</v>
      </c>
      <c r="B26" s="31" t="s">
        <v>146</v>
      </c>
      <c r="C26" s="95"/>
      <c r="D26" s="95">
        <f t="shared" si="0"/>
        <v>0</v>
      </c>
      <c r="E26" s="95">
        <f t="shared" si="0"/>
        <v>0</v>
      </c>
    </row>
    <row r="27" spans="1:5" x14ac:dyDescent="0.25">
      <c r="A27" s="12" t="s">
        <v>147</v>
      </c>
      <c r="B27" s="31" t="s">
        <v>148</v>
      </c>
      <c r="C27" s="95"/>
      <c r="D27" s="95">
        <f t="shared" si="0"/>
        <v>0</v>
      </c>
      <c r="E27" s="95">
        <f t="shared" si="0"/>
        <v>0</v>
      </c>
    </row>
    <row r="28" spans="1:5" x14ac:dyDescent="0.25">
      <c r="A28" s="12" t="s">
        <v>149</v>
      </c>
      <c r="B28" s="31" t="s">
        <v>150</v>
      </c>
      <c r="C28" s="95"/>
      <c r="D28" s="95">
        <f t="shared" si="0"/>
        <v>0</v>
      </c>
      <c r="E28" s="95">
        <f t="shared" si="0"/>
        <v>0</v>
      </c>
    </row>
    <row r="29" spans="1:5" x14ac:dyDescent="0.25">
      <c r="A29" s="12" t="s">
        <v>391</v>
      </c>
      <c r="B29" s="31" t="s">
        <v>151</v>
      </c>
      <c r="C29" s="95"/>
      <c r="D29" s="95">
        <f t="shared" si="0"/>
        <v>0</v>
      </c>
      <c r="E29" s="95">
        <f t="shared" si="0"/>
        <v>0</v>
      </c>
    </row>
    <row r="30" spans="1:5" x14ac:dyDescent="0.25">
      <c r="A30" s="12" t="s">
        <v>418</v>
      </c>
      <c r="B30" s="31" t="s">
        <v>152</v>
      </c>
      <c r="C30" s="95"/>
      <c r="D30" s="95">
        <f t="shared" si="0"/>
        <v>0</v>
      </c>
      <c r="E30" s="95">
        <f t="shared" si="0"/>
        <v>0</v>
      </c>
    </row>
    <row r="31" spans="1:5" x14ac:dyDescent="0.25">
      <c r="A31" s="12" t="s">
        <v>392</v>
      </c>
      <c r="B31" s="31" t="s">
        <v>153</v>
      </c>
      <c r="C31" s="95">
        <v>2150</v>
      </c>
      <c r="D31" s="95">
        <f t="shared" si="0"/>
        <v>2193</v>
      </c>
      <c r="E31" s="95">
        <f t="shared" si="0"/>
        <v>2236.86</v>
      </c>
    </row>
    <row r="32" spans="1:5" x14ac:dyDescent="0.25">
      <c r="A32" s="12" t="s">
        <v>419</v>
      </c>
      <c r="B32" s="31" t="s">
        <v>154</v>
      </c>
      <c r="C32" s="95"/>
      <c r="D32" s="95">
        <f t="shared" si="0"/>
        <v>0</v>
      </c>
      <c r="E32" s="95">
        <f t="shared" si="0"/>
        <v>0</v>
      </c>
    </row>
    <row r="33" spans="1:5" x14ac:dyDescent="0.25">
      <c r="A33" s="12" t="s">
        <v>420</v>
      </c>
      <c r="B33" s="31" t="s">
        <v>155</v>
      </c>
      <c r="C33" s="95"/>
      <c r="D33" s="95">
        <f t="shared" si="0"/>
        <v>0</v>
      </c>
      <c r="E33" s="95">
        <f t="shared" si="0"/>
        <v>0</v>
      </c>
    </row>
    <row r="34" spans="1:5" x14ac:dyDescent="0.25">
      <c r="A34" s="12" t="s">
        <v>156</v>
      </c>
      <c r="B34" s="31" t="s">
        <v>157</v>
      </c>
      <c r="C34" s="95"/>
      <c r="D34" s="95">
        <f t="shared" si="0"/>
        <v>0</v>
      </c>
      <c r="E34" s="95">
        <f t="shared" si="0"/>
        <v>0</v>
      </c>
    </row>
    <row r="35" spans="1:5" x14ac:dyDescent="0.25">
      <c r="A35" s="20" t="s">
        <v>158</v>
      </c>
      <c r="B35" s="31" t="s">
        <v>159</v>
      </c>
      <c r="C35" s="95"/>
      <c r="D35" s="95">
        <f t="shared" si="0"/>
        <v>0</v>
      </c>
      <c r="E35" s="95">
        <f t="shared" si="0"/>
        <v>0</v>
      </c>
    </row>
    <row r="36" spans="1:5" x14ac:dyDescent="0.25">
      <c r="A36" s="12" t="s">
        <v>421</v>
      </c>
      <c r="B36" s="31" t="s">
        <v>160</v>
      </c>
      <c r="C36" s="95">
        <v>11480</v>
      </c>
      <c r="D36" s="95">
        <f t="shared" si="0"/>
        <v>11709.6</v>
      </c>
      <c r="E36" s="95">
        <f t="shared" si="0"/>
        <v>11943.792000000001</v>
      </c>
    </row>
    <row r="37" spans="1:5" x14ac:dyDescent="0.25">
      <c r="A37" s="20" t="s">
        <v>553</v>
      </c>
      <c r="B37" s="31" t="s">
        <v>161</v>
      </c>
      <c r="C37" s="95"/>
      <c r="D37" s="95">
        <f t="shared" si="0"/>
        <v>0</v>
      </c>
      <c r="E37" s="95">
        <f t="shared" si="0"/>
        <v>0</v>
      </c>
    </row>
    <row r="38" spans="1:5" x14ac:dyDescent="0.25">
      <c r="A38" s="20" t="s">
        <v>554</v>
      </c>
      <c r="B38" s="31" t="s">
        <v>161</v>
      </c>
      <c r="C38" s="95"/>
      <c r="D38" s="95">
        <f t="shared" si="0"/>
        <v>0</v>
      </c>
      <c r="E38" s="95">
        <f t="shared" si="0"/>
        <v>0</v>
      </c>
    </row>
    <row r="39" spans="1:5" s="84" customFormat="1" x14ac:dyDescent="0.25">
      <c r="A39" s="49" t="s">
        <v>393</v>
      </c>
      <c r="B39" s="52" t="s">
        <v>162</v>
      </c>
      <c r="C39" s="125">
        <f>SUM(C26:C38)</f>
        <v>13630</v>
      </c>
      <c r="D39" s="125">
        <f t="shared" si="0"/>
        <v>13902.6</v>
      </c>
      <c r="E39" s="125">
        <f t="shared" si="0"/>
        <v>14180.652</v>
      </c>
    </row>
    <row r="40" spans="1:5" s="84" customFormat="1" ht="15.75" x14ac:dyDescent="0.25">
      <c r="A40" s="57" t="s">
        <v>543</v>
      </c>
      <c r="B40" s="76"/>
      <c r="C40" s="176">
        <f>C9+C10+C16+C25+C39</f>
        <v>112866</v>
      </c>
      <c r="D40" s="176">
        <f t="shared" si="0"/>
        <v>115123.32</v>
      </c>
      <c r="E40" s="176">
        <f t="shared" si="0"/>
        <v>117425.78640000001</v>
      </c>
    </row>
    <row r="41" spans="1:5" x14ac:dyDescent="0.25">
      <c r="A41" s="35" t="s">
        <v>163</v>
      </c>
      <c r="B41" s="31" t="s">
        <v>164</v>
      </c>
      <c r="C41" s="95"/>
      <c r="D41" s="95">
        <f t="shared" si="0"/>
        <v>0</v>
      </c>
      <c r="E41" s="95">
        <f t="shared" si="0"/>
        <v>0</v>
      </c>
    </row>
    <row r="42" spans="1:5" x14ac:dyDescent="0.25">
      <c r="A42" s="35" t="s">
        <v>422</v>
      </c>
      <c r="B42" s="31" t="s">
        <v>165</v>
      </c>
      <c r="C42" s="95"/>
      <c r="D42" s="95">
        <f t="shared" si="0"/>
        <v>0</v>
      </c>
      <c r="E42" s="95">
        <f t="shared" si="0"/>
        <v>0</v>
      </c>
    </row>
    <row r="43" spans="1:5" x14ac:dyDescent="0.25">
      <c r="A43" s="35" t="s">
        <v>166</v>
      </c>
      <c r="B43" s="31" t="s">
        <v>167</v>
      </c>
      <c r="C43" s="95">
        <v>150</v>
      </c>
      <c r="D43" s="95">
        <f t="shared" si="0"/>
        <v>153</v>
      </c>
      <c r="E43" s="95">
        <f t="shared" si="0"/>
        <v>156.06</v>
      </c>
    </row>
    <row r="44" spans="1:5" x14ac:dyDescent="0.25">
      <c r="A44" s="35" t="s">
        <v>168</v>
      </c>
      <c r="B44" s="31" t="s">
        <v>169</v>
      </c>
      <c r="C44" s="95">
        <v>3355</v>
      </c>
      <c r="D44" s="95">
        <f t="shared" si="0"/>
        <v>3422.1</v>
      </c>
      <c r="E44" s="95">
        <f t="shared" si="0"/>
        <v>3490.5419999999999</v>
      </c>
    </row>
    <row r="45" spans="1:5" x14ac:dyDescent="0.25">
      <c r="A45" s="6" t="s">
        <v>170</v>
      </c>
      <c r="B45" s="31" t="s">
        <v>171</v>
      </c>
      <c r="C45" s="95"/>
      <c r="D45" s="95">
        <f t="shared" si="0"/>
        <v>0</v>
      </c>
      <c r="E45" s="95">
        <f t="shared" si="0"/>
        <v>0</v>
      </c>
    </row>
    <row r="46" spans="1:5" x14ac:dyDescent="0.25">
      <c r="A46" s="6" t="s">
        <v>172</v>
      </c>
      <c r="B46" s="31" t="s">
        <v>173</v>
      </c>
      <c r="C46" s="95"/>
      <c r="D46" s="95">
        <f t="shared" si="0"/>
        <v>0</v>
      </c>
      <c r="E46" s="95">
        <f t="shared" si="0"/>
        <v>0</v>
      </c>
    </row>
    <row r="47" spans="1:5" x14ac:dyDescent="0.25">
      <c r="A47" s="6" t="s">
        <v>174</v>
      </c>
      <c r="B47" s="31" t="s">
        <v>175</v>
      </c>
      <c r="C47" s="95">
        <v>903</v>
      </c>
      <c r="D47" s="95">
        <f t="shared" si="0"/>
        <v>921.06000000000006</v>
      </c>
      <c r="E47" s="95">
        <f t="shared" si="0"/>
        <v>939.48120000000006</v>
      </c>
    </row>
    <row r="48" spans="1:5" s="84" customFormat="1" x14ac:dyDescent="0.25">
      <c r="A48" s="50" t="s">
        <v>395</v>
      </c>
      <c r="B48" s="52" t="s">
        <v>176</v>
      </c>
      <c r="C48" s="125">
        <f>SUM(C41:C47)</f>
        <v>4408</v>
      </c>
      <c r="D48" s="125">
        <f t="shared" si="0"/>
        <v>4496.16</v>
      </c>
      <c r="E48" s="125">
        <f t="shared" si="0"/>
        <v>4586.0832</v>
      </c>
    </row>
    <row r="49" spans="1:5" x14ac:dyDescent="0.25">
      <c r="A49" s="13" t="s">
        <v>177</v>
      </c>
      <c r="B49" s="31" t="s">
        <v>178</v>
      </c>
      <c r="C49" s="95">
        <v>1413</v>
      </c>
      <c r="D49" s="95">
        <f t="shared" si="0"/>
        <v>1441.26</v>
      </c>
      <c r="E49" s="95">
        <f t="shared" si="0"/>
        <v>1470.0852</v>
      </c>
    </row>
    <row r="50" spans="1:5" x14ac:dyDescent="0.25">
      <c r="A50" s="13" t="s">
        <v>179</v>
      </c>
      <c r="B50" s="31" t="s">
        <v>180</v>
      </c>
      <c r="C50" s="95"/>
      <c r="D50" s="95">
        <f t="shared" si="0"/>
        <v>0</v>
      </c>
      <c r="E50" s="95">
        <f t="shared" si="0"/>
        <v>0</v>
      </c>
    </row>
    <row r="51" spans="1:5" x14ac:dyDescent="0.25">
      <c r="A51" s="13" t="s">
        <v>181</v>
      </c>
      <c r="B51" s="31" t="s">
        <v>182</v>
      </c>
      <c r="C51" s="95"/>
      <c r="D51" s="95">
        <f t="shared" si="0"/>
        <v>0</v>
      </c>
      <c r="E51" s="95">
        <f t="shared" si="0"/>
        <v>0</v>
      </c>
    </row>
    <row r="52" spans="1:5" x14ac:dyDescent="0.25">
      <c r="A52" s="13" t="s">
        <v>183</v>
      </c>
      <c r="B52" s="31" t="s">
        <v>184</v>
      </c>
      <c r="C52" s="95">
        <v>387</v>
      </c>
      <c r="D52" s="95">
        <f t="shared" si="0"/>
        <v>394.74</v>
      </c>
      <c r="E52" s="95">
        <f t="shared" si="0"/>
        <v>402.63480000000004</v>
      </c>
    </row>
    <row r="53" spans="1:5" s="84" customFormat="1" x14ac:dyDescent="0.25">
      <c r="A53" s="49" t="s">
        <v>396</v>
      </c>
      <c r="B53" s="52" t="s">
        <v>185</v>
      </c>
      <c r="C53" s="125">
        <f>SUM(C49:C52)</f>
        <v>1800</v>
      </c>
      <c r="D53" s="125">
        <f t="shared" si="0"/>
        <v>1836</v>
      </c>
      <c r="E53" s="125">
        <f t="shared" si="0"/>
        <v>1872.72</v>
      </c>
    </row>
    <row r="54" spans="1:5" x14ac:dyDescent="0.25">
      <c r="A54" s="13" t="s">
        <v>186</v>
      </c>
      <c r="B54" s="31" t="s">
        <v>187</v>
      </c>
      <c r="C54" s="95"/>
      <c r="D54" s="95">
        <f t="shared" si="0"/>
        <v>0</v>
      </c>
      <c r="E54" s="95">
        <f t="shared" si="0"/>
        <v>0</v>
      </c>
    </row>
    <row r="55" spans="1:5" x14ac:dyDescent="0.25">
      <c r="A55" s="13" t="s">
        <v>423</v>
      </c>
      <c r="B55" s="31" t="s">
        <v>188</v>
      </c>
      <c r="C55" s="95"/>
      <c r="D55" s="95">
        <f t="shared" si="0"/>
        <v>0</v>
      </c>
      <c r="E55" s="95">
        <f t="shared" si="0"/>
        <v>0</v>
      </c>
    </row>
    <row r="56" spans="1:5" x14ac:dyDescent="0.25">
      <c r="A56" s="13" t="s">
        <v>424</v>
      </c>
      <c r="B56" s="31" t="s">
        <v>189</v>
      </c>
      <c r="C56" s="95"/>
      <c r="D56" s="95">
        <f t="shared" si="0"/>
        <v>0</v>
      </c>
      <c r="E56" s="95">
        <f t="shared" si="0"/>
        <v>0</v>
      </c>
    </row>
    <row r="57" spans="1:5" x14ac:dyDescent="0.25">
      <c r="A57" s="13" t="s">
        <v>425</v>
      </c>
      <c r="B57" s="31" t="s">
        <v>190</v>
      </c>
      <c r="C57" s="95"/>
      <c r="D57" s="95">
        <f t="shared" si="0"/>
        <v>0</v>
      </c>
      <c r="E57" s="95">
        <f t="shared" si="0"/>
        <v>0</v>
      </c>
    </row>
    <row r="58" spans="1:5" x14ac:dyDescent="0.25">
      <c r="A58" s="13" t="s">
        <v>426</v>
      </c>
      <c r="B58" s="31" t="s">
        <v>191</v>
      </c>
      <c r="C58" s="95"/>
      <c r="D58" s="95">
        <f t="shared" si="0"/>
        <v>0</v>
      </c>
      <c r="E58" s="95">
        <f t="shared" si="0"/>
        <v>0</v>
      </c>
    </row>
    <row r="59" spans="1:5" x14ac:dyDescent="0.25">
      <c r="A59" s="13" t="s">
        <v>427</v>
      </c>
      <c r="B59" s="31" t="s">
        <v>192</v>
      </c>
      <c r="C59" s="95"/>
      <c r="D59" s="95">
        <f t="shared" si="0"/>
        <v>0</v>
      </c>
      <c r="E59" s="95">
        <f t="shared" si="0"/>
        <v>0</v>
      </c>
    </row>
    <row r="60" spans="1:5" x14ac:dyDescent="0.25">
      <c r="A60" s="13" t="s">
        <v>193</v>
      </c>
      <c r="B60" s="31" t="s">
        <v>194</v>
      </c>
      <c r="C60" s="95"/>
      <c r="D60" s="95">
        <f t="shared" si="0"/>
        <v>0</v>
      </c>
      <c r="E60" s="95">
        <f t="shared" si="0"/>
        <v>0</v>
      </c>
    </row>
    <row r="61" spans="1:5" x14ac:dyDescent="0.25">
      <c r="A61" s="13" t="s">
        <v>428</v>
      </c>
      <c r="B61" s="31" t="s">
        <v>195</v>
      </c>
      <c r="C61" s="95"/>
      <c r="D61" s="95">
        <f t="shared" si="0"/>
        <v>0</v>
      </c>
      <c r="E61" s="95">
        <f t="shared" si="0"/>
        <v>0</v>
      </c>
    </row>
    <row r="62" spans="1:5" s="84" customFormat="1" x14ac:dyDescent="0.25">
      <c r="A62" s="49" t="s">
        <v>397</v>
      </c>
      <c r="B62" s="52" t="s">
        <v>196</v>
      </c>
      <c r="C62" s="125"/>
      <c r="D62" s="125">
        <f t="shared" si="0"/>
        <v>0</v>
      </c>
      <c r="E62" s="125">
        <f t="shared" si="0"/>
        <v>0</v>
      </c>
    </row>
    <row r="63" spans="1:5" s="84" customFormat="1" ht="15.75" x14ac:dyDescent="0.25">
      <c r="A63" s="57" t="s">
        <v>542</v>
      </c>
      <c r="B63" s="76"/>
      <c r="C63" s="176">
        <f>C48+C53+C62</f>
        <v>6208</v>
      </c>
      <c r="D63" s="176">
        <f t="shared" si="0"/>
        <v>6332.16</v>
      </c>
      <c r="E63" s="176">
        <f t="shared" si="0"/>
        <v>6458.8032000000003</v>
      </c>
    </row>
    <row r="64" spans="1:5" s="84" customFormat="1" ht="15.75" x14ac:dyDescent="0.25">
      <c r="A64" s="36" t="s">
        <v>436</v>
      </c>
      <c r="B64" s="37" t="s">
        <v>197</v>
      </c>
      <c r="C64" s="177">
        <f>C40+C63</f>
        <v>119074</v>
      </c>
      <c r="D64" s="177">
        <f t="shared" si="0"/>
        <v>121455.48</v>
      </c>
      <c r="E64" s="177">
        <f t="shared" si="0"/>
        <v>123884.58959999999</v>
      </c>
    </row>
    <row r="65" spans="1:5" s="84" customFormat="1" x14ac:dyDescent="0.25">
      <c r="A65" s="15" t="s">
        <v>398</v>
      </c>
      <c r="B65" s="7" t="s">
        <v>202</v>
      </c>
      <c r="C65" s="179"/>
      <c r="D65" s="180">
        <f t="shared" si="0"/>
        <v>0</v>
      </c>
      <c r="E65" s="180">
        <f t="shared" si="0"/>
        <v>0</v>
      </c>
    </row>
    <row r="66" spans="1:5" s="84" customFormat="1" x14ac:dyDescent="0.25">
      <c r="A66" s="14" t="s">
        <v>399</v>
      </c>
      <c r="B66" s="7" t="s">
        <v>208</v>
      </c>
      <c r="C66" s="181"/>
      <c r="D66" s="180">
        <f t="shared" si="0"/>
        <v>0</v>
      </c>
      <c r="E66" s="180">
        <f t="shared" si="0"/>
        <v>0</v>
      </c>
    </row>
    <row r="67" spans="1:5" x14ac:dyDescent="0.25">
      <c r="A67" s="38" t="s">
        <v>209</v>
      </c>
      <c r="B67" s="5" t="s">
        <v>210</v>
      </c>
      <c r="C67" s="182"/>
      <c r="D67" s="87">
        <f t="shared" si="0"/>
        <v>0</v>
      </c>
      <c r="E67" s="87">
        <f t="shared" si="0"/>
        <v>0</v>
      </c>
    </row>
    <row r="68" spans="1:5" x14ac:dyDescent="0.25">
      <c r="A68" s="38" t="s">
        <v>211</v>
      </c>
      <c r="B68" s="5" t="s">
        <v>212</v>
      </c>
      <c r="C68" s="182"/>
      <c r="D68" s="87">
        <f t="shared" si="0"/>
        <v>0</v>
      </c>
      <c r="E68" s="87">
        <f t="shared" si="0"/>
        <v>0</v>
      </c>
    </row>
    <row r="69" spans="1:5" s="84" customFormat="1" x14ac:dyDescent="0.25">
      <c r="A69" s="14" t="s">
        <v>213</v>
      </c>
      <c r="B69" s="7" t="s">
        <v>214</v>
      </c>
      <c r="C69" s="181">
        <v>52625</v>
      </c>
      <c r="D69" s="180">
        <f t="shared" si="0"/>
        <v>53677.5</v>
      </c>
      <c r="E69" s="180">
        <f t="shared" si="0"/>
        <v>54751.05</v>
      </c>
    </row>
    <row r="70" spans="1:5" x14ac:dyDescent="0.25">
      <c r="A70" s="38" t="s">
        <v>215</v>
      </c>
      <c r="B70" s="5" t="s">
        <v>216</v>
      </c>
      <c r="C70" s="182"/>
      <c r="D70" s="87">
        <f t="shared" si="0"/>
        <v>0</v>
      </c>
      <c r="E70" s="87">
        <f t="shared" si="0"/>
        <v>0</v>
      </c>
    </row>
    <row r="71" spans="1:5" x14ac:dyDescent="0.25">
      <c r="A71" s="38" t="s">
        <v>217</v>
      </c>
      <c r="B71" s="5" t="s">
        <v>218</v>
      </c>
      <c r="C71" s="182"/>
      <c r="D71" s="87">
        <f t="shared" si="0"/>
        <v>0</v>
      </c>
      <c r="E71" s="87">
        <f t="shared" si="0"/>
        <v>0</v>
      </c>
    </row>
    <row r="72" spans="1:5" x14ac:dyDescent="0.25">
      <c r="A72" s="38" t="s">
        <v>219</v>
      </c>
      <c r="B72" s="5" t="s">
        <v>220</v>
      </c>
      <c r="C72" s="182"/>
      <c r="D72" s="87">
        <f t="shared" ref="D72:E135" si="1">C72*102%</f>
        <v>0</v>
      </c>
      <c r="E72" s="87">
        <f t="shared" si="1"/>
        <v>0</v>
      </c>
    </row>
    <row r="73" spans="1:5" s="84" customFormat="1" x14ac:dyDescent="0.25">
      <c r="A73" s="39" t="s">
        <v>400</v>
      </c>
      <c r="B73" s="40" t="s">
        <v>221</v>
      </c>
      <c r="C73" s="181">
        <f>SUM(C65:C72)</f>
        <v>52625</v>
      </c>
      <c r="D73" s="180">
        <f t="shared" si="1"/>
        <v>53677.5</v>
      </c>
      <c r="E73" s="180">
        <f t="shared" si="1"/>
        <v>54751.05</v>
      </c>
    </row>
    <row r="74" spans="1:5" x14ac:dyDescent="0.25">
      <c r="A74" s="38" t="s">
        <v>222</v>
      </c>
      <c r="B74" s="5" t="s">
        <v>223</v>
      </c>
      <c r="C74" s="182"/>
      <c r="D74" s="87">
        <f t="shared" si="1"/>
        <v>0</v>
      </c>
      <c r="E74" s="87">
        <f t="shared" si="1"/>
        <v>0</v>
      </c>
    </row>
    <row r="75" spans="1:5" x14ac:dyDescent="0.25">
      <c r="A75" s="13" t="s">
        <v>224</v>
      </c>
      <c r="B75" s="5" t="s">
        <v>225</v>
      </c>
      <c r="C75" s="183"/>
      <c r="D75" s="87">
        <f t="shared" si="1"/>
        <v>0</v>
      </c>
      <c r="E75" s="87">
        <f t="shared" si="1"/>
        <v>0</v>
      </c>
    </row>
    <row r="76" spans="1:5" x14ac:dyDescent="0.25">
      <c r="A76" s="38" t="s">
        <v>433</v>
      </c>
      <c r="B76" s="5" t="s">
        <v>226</v>
      </c>
      <c r="C76" s="182"/>
      <c r="D76" s="87">
        <f t="shared" si="1"/>
        <v>0</v>
      </c>
      <c r="E76" s="87">
        <f t="shared" si="1"/>
        <v>0</v>
      </c>
    </row>
    <row r="77" spans="1:5" x14ac:dyDescent="0.25">
      <c r="A77" s="38" t="s">
        <v>402</v>
      </c>
      <c r="B77" s="5" t="s">
        <v>227</v>
      </c>
      <c r="C77" s="182"/>
      <c r="D77" s="87">
        <f t="shared" si="1"/>
        <v>0</v>
      </c>
      <c r="E77" s="87">
        <f t="shared" si="1"/>
        <v>0</v>
      </c>
    </row>
    <row r="78" spans="1:5" s="84" customFormat="1" x14ac:dyDescent="0.25">
      <c r="A78" s="39" t="s">
        <v>403</v>
      </c>
      <c r="B78" s="40" t="s">
        <v>228</v>
      </c>
      <c r="C78" s="181"/>
      <c r="D78" s="180">
        <f t="shared" si="1"/>
        <v>0</v>
      </c>
      <c r="E78" s="180">
        <f t="shared" si="1"/>
        <v>0</v>
      </c>
    </row>
    <row r="79" spans="1:5" x14ac:dyDescent="0.25">
      <c r="A79" s="13" t="s">
        <v>229</v>
      </c>
      <c r="B79" s="5" t="s">
        <v>230</v>
      </c>
      <c r="C79" s="169"/>
      <c r="D79" s="95">
        <f t="shared" si="1"/>
        <v>0</v>
      </c>
      <c r="E79" s="95">
        <f t="shared" si="1"/>
        <v>0</v>
      </c>
    </row>
    <row r="80" spans="1:5" s="84" customFormat="1" ht="15.75" x14ac:dyDescent="0.25">
      <c r="A80" s="41" t="s">
        <v>437</v>
      </c>
      <c r="B80" s="42" t="s">
        <v>231</v>
      </c>
      <c r="C80" s="178">
        <f>C73+C78</f>
        <v>52625</v>
      </c>
      <c r="D80" s="177">
        <f t="shared" si="1"/>
        <v>53677.5</v>
      </c>
      <c r="E80" s="177">
        <f t="shared" si="1"/>
        <v>54751.05</v>
      </c>
    </row>
    <row r="81" spans="1:5" s="84" customFormat="1" ht="15.75" x14ac:dyDescent="0.25">
      <c r="A81" s="134" t="s">
        <v>474</v>
      </c>
      <c r="B81" s="134"/>
      <c r="C81" s="136">
        <f>C64+C80</f>
        <v>171699</v>
      </c>
      <c r="D81" s="136">
        <f t="shared" si="1"/>
        <v>175132.98</v>
      </c>
      <c r="E81" s="136">
        <f t="shared" si="1"/>
        <v>178635.63960000002</v>
      </c>
    </row>
    <row r="82" spans="1:5" s="84" customFormat="1" ht="30" x14ac:dyDescent="0.25">
      <c r="A82" s="2" t="s">
        <v>60</v>
      </c>
      <c r="B82" s="3" t="s">
        <v>39</v>
      </c>
      <c r="C82" s="171" t="s">
        <v>587</v>
      </c>
      <c r="D82" s="171" t="s">
        <v>588</v>
      </c>
      <c r="E82" s="171" t="s">
        <v>589</v>
      </c>
    </row>
    <row r="83" spans="1:5" x14ac:dyDescent="0.25">
      <c r="A83" s="5" t="s">
        <v>477</v>
      </c>
      <c r="B83" s="6" t="s">
        <v>244</v>
      </c>
      <c r="C83" s="110">
        <v>61496</v>
      </c>
      <c r="D83" s="95">
        <f t="shared" si="1"/>
        <v>62725.919999999998</v>
      </c>
      <c r="E83" s="95">
        <f t="shared" si="1"/>
        <v>63980.438399999999</v>
      </c>
    </row>
    <row r="84" spans="1:5" x14ac:dyDescent="0.25">
      <c r="A84" s="5" t="s">
        <v>245</v>
      </c>
      <c r="B84" s="6" t="s">
        <v>246</v>
      </c>
      <c r="C84" s="110"/>
      <c r="D84" s="95">
        <f t="shared" si="1"/>
        <v>0</v>
      </c>
      <c r="E84" s="95">
        <f t="shared" si="1"/>
        <v>0</v>
      </c>
    </row>
    <row r="85" spans="1:5" x14ac:dyDescent="0.25">
      <c r="A85" s="5" t="s">
        <v>247</v>
      </c>
      <c r="B85" s="6" t="s">
        <v>248</v>
      </c>
      <c r="C85" s="110"/>
      <c r="D85" s="95">
        <f t="shared" si="1"/>
        <v>0</v>
      </c>
      <c r="E85" s="95">
        <f t="shared" si="1"/>
        <v>0</v>
      </c>
    </row>
    <row r="86" spans="1:5" x14ac:dyDescent="0.25">
      <c r="A86" s="5" t="s">
        <v>438</v>
      </c>
      <c r="B86" s="6" t="s">
        <v>249</v>
      </c>
      <c r="C86" s="110"/>
      <c r="D86" s="95">
        <f t="shared" si="1"/>
        <v>0</v>
      </c>
      <c r="E86" s="95">
        <f t="shared" si="1"/>
        <v>0</v>
      </c>
    </row>
    <row r="87" spans="1:5" x14ac:dyDescent="0.25">
      <c r="A87" s="5" t="s">
        <v>439</v>
      </c>
      <c r="B87" s="6" t="s">
        <v>250</v>
      </c>
      <c r="C87" s="110"/>
      <c r="D87" s="95">
        <f t="shared" si="1"/>
        <v>0</v>
      </c>
      <c r="E87" s="95">
        <f t="shared" si="1"/>
        <v>0</v>
      </c>
    </row>
    <row r="88" spans="1:5" x14ac:dyDescent="0.25">
      <c r="A88" s="5" t="s">
        <v>440</v>
      </c>
      <c r="B88" s="6" t="s">
        <v>251</v>
      </c>
      <c r="C88" s="110">
        <v>4210</v>
      </c>
      <c r="D88" s="95">
        <f t="shared" si="1"/>
        <v>4294.2</v>
      </c>
      <c r="E88" s="95">
        <f t="shared" si="1"/>
        <v>4380.0839999999998</v>
      </c>
    </row>
    <row r="89" spans="1:5" s="84" customFormat="1" x14ac:dyDescent="0.25">
      <c r="A89" s="40" t="s">
        <v>478</v>
      </c>
      <c r="B89" s="50" t="s">
        <v>252</v>
      </c>
      <c r="C89" s="118">
        <f>SUM(C83:C88)</f>
        <v>65706</v>
      </c>
      <c r="D89" s="125">
        <f t="shared" si="1"/>
        <v>67020.12</v>
      </c>
      <c r="E89" s="125">
        <f t="shared" si="1"/>
        <v>68360.522400000002</v>
      </c>
    </row>
    <row r="90" spans="1:5" x14ac:dyDescent="0.25">
      <c r="A90" s="5" t="s">
        <v>480</v>
      </c>
      <c r="B90" s="6" t="s">
        <v>263</v>
      </c>
      <c r="C90" s="110"/>
      <c r="D90" s="95">
        <f t="shared" si="1"/>
        <v>0</v>
      </c>
      <c r="E90" s="95">
        <f t="shared" si="1"/>
        <v>0</v>
      </c>
    </row>
    <row r="91" spans="1:5" x14ac:dyDescent="0.25">
      <c r="A91" s="5" t="s">
        <v>446</v>
      </c>
      <c r="B91" s="6" t="s">
        <v>264</v>
      </c>
      <c r="C91" s="110">
        <f t="shared" ref="C91:C92" si="2">SUM(C90)</f>
        <v>0</v>
      </c>
      <c r="D91" s="95">
        <f t="shared" si="1"/>
        <v>0</v>
      </c>
      <c r="E91" s="95">
        <f t="shared" si="1"/>
        <v>0</v>
      </c>
    </row>
    <row r="92" spans="1:5" x14ac:dyDescent="0.25">
      <c r="A92" s="5" t="s">
        <v>447</v>
      </c>
      <c r="B92" s="6" t="s">
        <v>265</v>
      </c>
      <c r="C92" s="110">
        <f t="shared" si="2"/>
        <v>0</v>
      </c>
      <c r="D92" s="95">
        <f t="shared" si="1"/>
        <v>0</v>
      </c>
      <c r="E92" s="95">
        <f t="shared" si="1"/>
        <v>0</v>
      </c>
    </row>
    <row r="93" spans="1:5" x14ac:dyDescent="0.25">
      <c r="A93" s="5" t="s">
        <v>448</v>
      </c>
      <c r="B93" s="6" t="s">
        <v>266</v>
      </c>
      <c r="C93" s="110">
        <v>3800</v>
      </c>
      <c r="D93" s="95">
        <f t="shared" si="1"/>
        <v>3876</v>
      </c>
      <c r="E93" s="95">
        <f t="shared" si="1"/>
        <v>3953.52</v>
      </c>
    </row>
    <row r="94" spans="1:5" x14ac:dyDescent="0.25">
      <c r="A94" s="5" t="s">
        <v>481</v>
      </c>
      <c r="B94" s="6" t="s">
        <v>281</v>
      </c>
      <c r="C94" s="110">
        <v>14000</v>
      </c>
      <c r="D94" s="95">
        <f t="shared" si="1"/>
        <v>14280</v>
      </c>
      <c r="E94" s="95">
        <f t="shared" si="1"/>
        <v>14565.6</v>
      </c>
    </row>
    <row r="95" spans="1:5" x14ac:dyDescent="0.25">
      <c r="A95" s="5" t="s">
        <v>453</v>
      </c>
      <c r="B95" s="6" t="s">
        <v>282</v>
      </c>
      <c r="C95" s="110"/>
      <c r="D95" s="95">
        <f t="shared" si="1"/>
        <v>0</v>
      </c>
      <c r="E95" s="95">
        <f t="shared" si="1"/>
        <v>0</v>
      </c>
    </row>
    <row r="96" spans="1:5" s="84" customFormat="1" x14ac:dyDescent="0.25">
      <c r="A96" s="40" t="s">
        <v>482</v>
      </c>
      <c r="B96" s="50" t="s">
        <v>283</v>
      </c>
      <c r="C96" s="118">
        <f>SUM(C93:C95)</f>
        <v>17800</v>
      </c>
      <c r="D96" s="125">
        <f t="shared" si="1"/>
        <v>18156</v>
      </c>
      <c r="E96" s="125">
        <f t="shared" si="1"/>
        <v>18519.12</v>
      </c>
    </row>
    <row r="97" spans="1:5" x14ac:dyDescent="0.25">
      <c r="A97" s="13" t="s">
        <v>284</v>
      </c>
      <c r="B97" s="6" t="s">
        <v>285</v>
      </c>
      <c r="C97" s="110"/>
      <c r="D97" s="95">
        <f t="shared" si="1"/>
        <v>0</v>
      </c>
      <c r="E97" s="95">
        <f t="shared" si="1"/>
        <v>0</v>
      </c>
    </row>
    <row r="98" spans="1:5" x14ac:dyDescent="0.25">
      <c r="A98" s="13" t="s">
        <v>454</v>
      </c>
      <c r="B98" s="6" t="s">
        <v>286</v>
      </c>
      <c r="C98" s="110">
        <v>1072</v>
      </c>
      <c r="D98" s="95">
        <f t="shared" si="1"/>
        <v>1093.44</v>
      </c>
      <c r="E98" s="95">
        <f t="shared" si="1"/>
        <v>1115.3088</v>
      </c>
    </row>
    <row r="99" spans="1:5" x14ac:dyDescent="0.25">
      <c r="A99" s="13" t="s">
        <v>455</v>
      </c>
      <c r="B99" s="6" t="s">
        <v>287</v>
      </c>
      <c r="C99" s="110"/>
      <c r="D99" s="95">
        <f t="shared" si="1"/>
        <v>0</v>
      </c>
      <c r="E99" s="95">
        <f t="shared" si="1"/>
        <v>0</v>
      </c>
    </row>
    <row r="100" spans="1:5" x14ac:dyDescent="0.25">
      <c r="A100" s="13" t="s">
        <v>456</v>
      </c>
      <c r="B100" s="6" t="s">
        <v>288</v>
      </c>
      <c r="C100" s="110"/>
      <c r="D100" s="95">
        <f t="shared" si="1"/>
        <v>0</v>
      </c>
      <c r="E100" s="95">
        <f t="shared" si="1"/>
        <v>0</v>
      </c>
    </row>
    <row r="101" spans="1:5" x14ac:dyDescent="0.25">
      <c r="A101" s="13" t="s">
        <v>289</v>
      </c>
      <c r="B101" s="6" t="s">
        <v>290</v>
      </c>
      <c r="C101" s="110">
        <v>10576</v>
      </c>
      <c r="D101" s="95">
        <f t="shared" si="1"/>
        <v>10787.52</v>
      </c>
      <c r="E101" s="95">
        <f t="shared" si="1"/>
        <v>11003.270400000001</v>
      </c>
    </row>
    <row r="102" spans="1:5" x14ac:dyDescent="0.25">
      <c r="A102" s="13" t="s">
        <v>291</v>
      </c>
      <c r="B102" s="6" t="s">
        <v>292</v>
      </c>
      <c r="C102" s="110"/>
      <c r="D102" s="95">
        <f t="shared" si="1"/>
        <v>0</v>
      </c>
      <c r="E102" s="95">
        <f t="shared" si="1"/>
        <v>0</v>
      </c>
    </row>
    <row r="103" spans="1:5" x14ac:dyDescent="0.25">
      <c r="A103" s="13" t="s">
        <v>293</v>
      </c>
      <c r="B103" s="6" t="s">
        <v>294</v>
      </c>
      <c r="C103" s="110"/>
      <c r="D103" s="95">
        <f t="shared" si="1"/>
        <v>0</v>
      </c>
      <c r="E103" s="95">
        <f t="shared" si="1"/>
        <v>0</v>
      </c>
    </row>
    <row r="104" spans="1:5" x14ac:dyDescent="0.25">
      <c r="A104" s="13" t="s">
        <v>457</v>
      </c>
      <c r="B104" s="6" t="s">
        <v>295</v>
      </c>
      <c r="C104" s="110">
        <v>20</v>
      </c>
      <c r="D104" s="95">
        <f t="shared" si="1"/>
        <v>20.399999999999999</v>
      </c>
      <c r="E104" s="95">
        <f t="shared" si="1"/>
        <v>20.808</v>
      </c>
    </row>
    <row r="105" spans="1:5" x14ac:dyDescent="0.25">
      <c r="A105" s="13" t="s">
        <v>458</v>
      </c>
      <c r="B105" s="6" t="s">
        <v>296</v>
      </c>
      <c r="C105" s="110"/>
      <c r="D105" s="95">
        <f t="shared" si="1"/>
        <v>0</v>
      </c>
      <c r="E105" s="95">
        <f t="shared" si="1"/>
        <v>0</v>
      </c>
    </row>
    <row r="106" spans="1:5" x14ac:dyDescent="0.25">
      <c r="A106" s="13" t="s">
        <v>459</v>
      </c>
      <c r="B106" s="6" t="s">
        <v>297</v>
      </c>
      <c r="C106" s="110"/>
      <c r="D106" s="95">
        <f t="shared" si="1"/>
        <v>0</v>
      </c>
      <c r="E106" s="95">
        <f t="shared" si="1"/>
        <v>0</v>
      </c>
    </row>
    <row r="107" spans="1:5" s="84" customFormat="1" x14ac:dyDescent="0.25">
      <c r="A107" s="49" t="s">
        <v>483</v>
      </c>
      <c r="B107" s="50" t="s">
        <v>298</v>
      </c>
      <c r="C107" s="118">
        <f>SUM(C97:C106)</f>
        <v>11668</v>
      </c>
      <c r="D107" s="125">
        <f t="shared" si="1"/>
        <v>11901.36</v>
      </c>
      <c r="E107" s="125">
        <f t="shared" si="1"/>
        <v>12139.387200000001</v>
      </c>
    </row>
    <row r="108" spans="1:5" x14ac:dyDescent="0.25">
      <c r="A108" s="13" t="s">
        <v>307</v>
      </c>
      <c r="B108" s="6" t="s">
        <v>308</v>
      </c>
      <c r="C108" s="110"/>
      <c r="D108" s="95">
        <f t="shared" si="1"/>
        <v>0</v>
      </c>
      <c r="E108" s="95">
        <f t="shared" si="1"/>
        <v>0</v>
      </c>
    </row>
    <row r="109" spans="1:5" x14ac:dyDescent="0.25">
      <c r="A109" s="5" t="s">
        <v>463</v>
      </c>
      <c r="B109" s="6" t="s">
        <v>309</v>
      </c>
      <c r="C109" s="110">
        <v>12000</v>
      </c>
      <c r="D109" s="95">
        <f t="shared" si="1"/>
        <v>12240</v>
      </c>
      <c r="E109" s="95">
        <f t="shared" si="1"/>
        <v>12484.800000000001</v>
      </c>
    </row>
    <row r="110" spans="1:5" x14ac:dyDescent="0.25">
      <c r="A110" s="13" t="s">
        <v>464</v>
      </c>
      <c r="B110" s="6" t="s">
        <v>310</v>
      </c>
      <c r="C110" s="110"/>
      <c r="D110" s="95">
        <f t="shared" si="1"/>
        <v>0</v>
      </c>
      <c r="E110" s="95">
        <f t="shared" si="1"/>
        <v>0</v>
      </c>
    </row>
    <row r="111" spans="1:5" s="84" customFormat="1" x14ac:dyDescent="0.25">
      <c r="A111" s="40" t="s">
        <v>485</v>
      </c>
      <c r="B111" s="50" t="s">
        <v>311</v>
      </c>
      <c r="C111" s="118">
        <f>SUM(C108:C110)</f>
        <v>12000</v>
      </c>
      <c r="D111" s="125">
        <f t="shared" si="1"/>
        <v>12240</v>
      </c>
      <c r="E111" s="125">
        <f t="shared" si="1"/>
        <v>12484.800000000001</v>
      </c>
    </row>
    <row r="112" spans="1:5" s="84" customFormat="1" ht="15.75" x14ac:dyDescent="0.25">
      <c r="A112" s="57" t="s">
        <v>543</v>
      </c>
      <c r="B112" s="59"/>
      <c r="C112" s="142">
        <f>C89+C96+C107+C111</f>
        <v>107174</v>
      </c>
      <c r="D112" s="176">
        <f t="shared" si="1"/>
        <v>109317.48</v>
      </c>
      <c r="E112" s="176">
        <f t="shared" si="1"/>
        <v>111503.8296</v>
      </c>
    </row>
    <row r="113" spans="1:5" x14ac:dyDescent="0.25">
      <c r="A113" s="5" t="s">
        <v>253</v>
      </c>
      <c r="B113" s="6" t="s">
        <v>254</v>
      </c>
      <c r="C113" s="110"/>
      <c r="D113" s="95">
        <f t="shared" si="1"/>
        <v>0</v>
      </c>
      <c r="E113" s="95">
        <f t="shared" si="1"/>
        <v>0</v>
      </c>
    </row>
    <row r="114" spans="1:5" x14ac:dyDescent="0.25">
      <c r="A114" s="5" t="s">
        <v>255</v>
      </c>
      <c r="B114" s="6" t="s">
        <v>256</v>
      </c>
      <c r="C114" s="110"/>
      <c r="D114" s="95">
        <f t="shared" si="1"/>
        <v>0</v>
      </c>
      <c r="E114" s="95">
        <f t="shared" si="1"/>
        <v>0</v>
      </c>
    </row>
    <row r="115" spans="1:5" x14ac:dyDescent="0.25">
      <c r="A115" s="5" t="s">
        <v>441</v>
      </c>
      <c r="B115" s="6" t="s">
        <v>257</v>
      </c>
      <c r="C115" s="110"/>
      <c r="D115" s="95">
        <f t="shared" si="1"/>
        <v>0</v>
      </c>
      <c r="E115" s="95">
        <f t="shared" si="1"/>
        <v>0</v>
      </c>
    </row>
    <row r="116" spans="1:5" x14ac:dyDescent="0.25">
      <c r="A116" s="5" t="s">
        <v>442</v>
      </c>
      <c r="B116" s="6" t="s">
        <v>258</v>
      </c>
      <c r="C116" s="110"/>
      <c r="D116" s="95">
        <f t="shared" si="1"/>
        <v>0</v>
      </c>
      <c r="E116" s="95">
        <f t="shared" si="1"/>
        <v>0</v>
      </c>
    </row>
    <row r="117" spans="1:5" x14ac:dyDescent="0.25">
      <c r="A117" s="5" t="s">
        <v>443</v>
      </c>
      <c r="B117" s="6" t="s">
        <v>259</v>
      </c>
      <c r="C117" s="110"/>
      <c r="D117" s="95">
        <f t="shared" si="1"/>
        <v>0</v>
      </c>
      <c r="E117" s="95">
        <f t="shared" si="1"/>
        <v>0</v>
      </c>
    </row>
    <row r="118" spans="1:5" x14ac:dyDescent="0.25">
      <c r="A118" s="40" t="s">
        <v>479</v>
      </c>
      <c r="B118" s="50" t="s">
        <v>260</v>
      </c>
      <c r="C118" s="110"/>
      <c r="D118" s="95">
        <f t="shared" si="1"/>
        <v>0</v>
      </c>
      <c r="E118" s="95">
        <f t="shared" si="1"/>
        <v>0</v>
      </c>
    </row>
    <row r="119" spans="1:5" s="84" customFormat="1" x14ac:dyDescent="0.25">
      <c r="A119" s="40" t="s">
        <v>460</v>
      </c>
      <c r="B119" s="50" t="s">
        <v>299</v>
      </c>
      <c r="C119" s="118"/>
      <c r="D119" s="125">
        <f t="shared" si="1"/>
        <v>0</v>
      </c>
      <c r="E119" s="125">
        <f t="shared" si="1"/>
        <v>0</v>
      </c>
    </row>
    <row r="120" spans="1:5" x14ac:dyDescent="0.25">
      <c r="A120" s="13" t="s">
        <v>461</v>
      </c>
      <c r="B120" s="6" t="s">
        <v>300</v>
      </c>
      <c r="C120" s="110">
        <v>5400</v>
      </c>
      <c r="D120" s="95">
        <f t="shared" si="1"/>
        <v>5508</v>
      </c>
      <c r="E120" s="95">
        <f t="shared" si="1"/>
        <v>5618.16</v>
      </c>
    </row>
    <row r="121" spans="1:5" x14ac:dyDescent="0.25">
      <c r="A121" s="13" t="s">
        <v>301</v>
      </c>
      <c r="B121" s="6" t="s">
        <v>302</v>
      </c>
      <c r="C121" s="110"/>
      <c r="D121" s="95">
        <f t="shared" si="1"/>
        <v>0</v>
      </c>
      <c r="E121" s="95">
        <f t="shared" si="1"/>
        <v>0</v>
      </c>
    </row>
    <row r="122" spans="1:5" x14ac:dyDescent="0.25">
      <c r="A122" s="13" t="s">
        <v>462</v>
      </c>
      <c r="B122" s="6" t="s">
        <v>303</v>
      </c>
      <c r="C122" s="110"/>
      <c r="D122" s="95">
        <f t="shared" si="1"/>
        <v>0</v>
      </c>
      <c r="E122" s="95">
        <f t="shared" si="1"/>
        <v>0</v>
      </c>
    </row>
    <row r="123" spans="1:5" x14ac:dyDescent="0.25">
      <c r="A123" s="13" t="s">
        <v>304</v>
      </c>
      <c r="B123" s="6" t="s">
        <v>305</v>
      </c>
      <c r="C123" s="110"/>
      <c r="D123" s="95">
        <f t="shared" si="1"/>
        <v>0</v>
      </c>
      <c r="E123" s="95">
        <f t="shared" si="1"/>
        <v>0</v>
      </c>
    </row>
    <row r="124" spans="1:5" s="84" customFormat="1" x14ac:dyDescent="0.25">
      <c r="A124" s="40" t="s">
        <v>484</v>
      </c>
      <c r="B124" s="50" t="s">
        <v>306</v>
      </c>
      <c r="C124" s="118">
        <f>SUM(C119:C123)</f>
        <v>5400</v>
      </c>
      <c r="D124" s="125">
        <f t="shared" si="1"/>
        <v>5508</v>
      </c>
      <c r="E124" s="125">
        <f t="shared" si="1"/>
        <v>5618.16</v>
      </c>
    </row>
    <row r="125" spans="1:5" x14ac:dyDescent="0.25">
      <c r="A125" s="13" t="s">
        <v>312</v>
      </c>
      <c r="B125" s="6" t="s">
        <v>313</v>
      </c>
      <c r="C125" s="110"/>
      <c r="D125" s="95">
        <f t="shared" si="1"/>
        <v>0</v>
      </c>
      <c r="E125" s="95">
        <f t="shared" si="1"/>
        <v>0</v>
      </c>
    </row>
    <row r="126" spans="1:5" x14ac:dyDescent="0.25">
      <c r="A126" s="5" t="s">
        <v>465</v>
      </c>
      <c r="B126" s="6" t="s">
        <v>314</v>
      </c>
      <c r="C126" s="110"/>
      <c r="D126" s="95">
        <f t="shared" si="1"/>
        <v>0</v>
      </c>
      <c r="E126" s="95">
        <f t="shared" si="1"/>
        <v>0</v>
      </c>
    </row>
    <row r="127" spans="1:5" x14ac:dyDescent="0.25">
      <c r="A127" s="13" t="s">
        <v>466</v>
      </c>
      <c r="B127" s="6" t="s">
        <v>315</v>
      </c>
      <c r="C127" s="110">
        <v>6500</v>
      </c>
      <c r="D127" s="95">
        <f t="shared" si="1"/>
        <v>6630</v>
      </c>
      <c r="E127" s="95">
        <f t="shared" si="1"/>
        <v>6762.6</v>
      </c>
    </row>
    <row r="128" spans="1:5" s="84" customFormat="1" x14ac:dyDescent="0.25">
      <c r="A128" s="40" t="s">
        <v>487</v>
      </c>
      <c r="B128" s="50" t="s">
        <v>316</v>
      </c>
      <c r="C128" s="118">
        <f>SUM(C125:C127)</f>
        <v>6500</v>
      </c>
      <c r="D128" s="125">
        <f t="shared" si="1"/>
        <v>6630</v>
      </c>
      <c r="E128" s="125">
        <f t="shared" si="1"/>
        <v>6762.6</v>
      </c>
    </row>
    <row r="129" spans="1:5" s="84" customFormat="1" ht="15.75" x14ac:dyDescent="0.25">
      <c r="A129" s="57" t="s">
        <v>542</v>
      </c>
      <c r="B129" s="59"/>
      <c r="C129" s="142">
        <f>C118+C124+C128</f>
        <v>11900</v>
      </c>
      <c r="D129" s="176">
        <f t="shared" si="1"/>
        <v>12138</v>
      </c>
      <c r="E129" s="176">
        <f t="shared" si="1"/>
        <v>12380.76</v>
      </c>
    </row>
    <row r="130" spans="1:5" s="84" customFormat="1" ht="15.75" x14ac:dyDescent="0.25">
      <c r="A130" s="47" t="s">
        <v>486</v>
      </c>
      <c r="B130" s="36" t="s">
        <v>317</v>
      </c>
      <c r="C130" s="127">
        <f>C89+C96+C107+C111+C118+C124+C128</f>
        <v>119074</v>
      </c>
      <c r="D130" s="177">
        <f t="shared" si="1"/>
        <v>121455.48</v>
      </c>
      <c r="E130" s="177">
        <f t="shared" si="1"/>
        <v>123884.58959999999</v>
      </c>
    </row>
    <row r="131" spans="1:5" s="84" customFormat="1" ht="15.75" x14ac:dyDescent="0.25">
      <c r="A131" s="138" t="s">
        <v>551</v>
      </c>
      <c r="B131" s="58"/>
      <c r="C131" s="141"/>
      <c r="D131" s="184">
        <f t="shared" si="1"/>
        <v>0</v>
      </c>
      <c r="E131" s="184">
        <f t="shared" si="1"/>
        <v>0</v>
      </c>
    </row>
    <row r="132" spans="1:5" s="84" customFormat="1" ht="15.75" x14ac:dyDescent="0.25">
      <c r="A132" s="138" t="s">
        <v>552</v>
      </c>
      <c r="B132" s="58"/>
      <c r="C132" s="141"/>
      <c r="D132" s="184">
        <f t="shared" si="1"/>
        <v>0</v>
      </c>
      <c r="E132" s="184">
        <f t="shared" si="1"/>
        <v>0</v>
      </c>
    </row>
    <row r="133" spans="1:5" s="84" customFormat="1" x14ac:dyDescent="0.25">
      <c r="A133" s="15" t="s">
        <v>488</v>
      </c>
      <c r="B133" s="7" t="s">
        <v>322</v>
      </c>
      <c r="C133" s="118"/>
      <c r="D133" s="125">
        <f t="shared" si="1"/>
        <v>0</v>
      </c>
      <c r="E133" s="125">
        <f t="shared" si="1"/>
        <v>0</v>
      </c>
    </row>
    <row r="134" spans="1:5" s="84" customFormat="1" x14ac:dyDescent="0.25">
      <c r="A134" s="14" t="s">
        <v>489</v>
      </c>
      <c r="B134" s="7" t="s">
        <v>329</v>
      </c>
      <c r="C134" s="118"/>
      <c r="D134" s="125">
        <f t="shared" si="1"/>
        <v>0</v>
      </c>
      <c r="E134" s="125">
        <f t="shared" si="1"/>
        <v>0</v>
      </c>
    </row>
    <row r="135" spans="1:5" x14ac:dyDescent="0.25">
      <c r="A135" s="5" t="s">
        <v>549</v>
      </c>
      <c r="B135" s="5" t="s">
        <v>330</v>
      </c>
      <c r="C135" s="110"/>
      <c r="D135" s="95">
        <f t="shared" si="1"/>
        <v>0</v>
      </c>
      <c r="E135" s="95">
        <f t="shared" si="1"/>
        <v>0</v>
      </c>
    </row>
    <row r="136" spans="1:5" x14ac:dyDescent="0.25">
      <c r="A136" s="5" t="s">
        <v>550</v>
      </c>
      <c r="B136" s="5" t="s">
        <v>330</v>
      </c>
      <c r="C136" s="110"/>
      <c r="D136" s="95">
        <f t="shared" ref="D136:E153" si="3">C136*102%</f>
        <v>0</v>
      </c>
      <c r="E136" s="95">
        <f t="shared" si="3"/>
        <v>0</v>
      </c>
    </row>
    <row r="137" spans="1:5" x14ac:dyDescent="0.25">
      <c r="A137" s="5" t="s">
        <v>547</v>
      </c>
      <c r="B137" s="5" t="s">
        <v>331</v>
      </c>
      <c r="C137" s="110"/>
      <c r="D137" s="95">
        <f t="shared" si="3"/>
        <v>0</v>
      </c>
      <c r="E137" s="95">
        <f t="shared" si="3"/>
        <v>0</v>
      </c>
    </row>
    <row r="138" spans="1:5" x14ac:dyDescent="0.25">
      <c r="A138" s="5" t="s">
        <v>548</v>
      </c>
      <c r="B138" s="5" t="s">
        <v>331</v>
      </c>
      <c r="C138" s="110"/>
      <c r="D138" s="95">
        <f t="shared" si="3"/>
        <v>0</v>
      </c>
      <c r="E138" s="95">
        <f t="shared" si="3"/>
        <v>0</v>
      </c>
    </row>
    <row r="139" spans="1:5" s="84" customFormat="1" x14ac:dyDescent="0.25">
      <c r="A139" s="7" t="s">
        <v>490</v>
      </c>
      <c r="B139" s="7" t="s">
        <v>332</v>
      </c>
      <c r="C139" s="118"/>
      <c r="D139" s="125">
        <f t="shared" si="3"/>
        <v>0</v>
      </c>
      <c r="E139" s="125">
        <f t="shared" si="3"/>
        <v>0</v>
      </c>
    </row>
    <row r="140" spans="1:5" x14ac:dyDescent="0.25">
      <c r="A140" s="38" t="s">
        <v>333</v>
      </c>
      <c r="B140" s="5" t="s">
        <v>334</v>
      </c>
      <c r="C140" s="110"/>
      <c r="D140" s="95">
        <f t="shared" si="3"/>
        <v>0</v>
      </c>
      <c r="E140" s="95">
        <f t="shared" si="3"/>
        <v>0</v>
      </c>
    </row>
    <row r="141" spans="1:5" x14ac:dyDescent="0.25">
      <c r="A141" s="38" t="s">
        <v>335</v>
      </c>
      <c r="B141" s="5" t="s">
        <v>336</v>
      </c>
      <c r="C141" s="110"/>
      <c r="D141" s="95">
        <f t="shared" si="3"/>
        <v>0</v>
      </c>
      <c r="E141" s="95">
        <f t="shared" si="3"/>
        <v>0</v>
      </c>
    </row>
    <row r="142" spans="1:5" x14ac:dyDescent="0.25">
      <c r="A142" s="38" t="s">
        <v>337</v>
      </c>
      <c r="B142" s="5" t="s">
        <v>338</v>
      </c>
      <c r="C142" s="110">
        <v>52625</v>
      </c>
      <c r="D142" s="95">
        <f t="shared" si="3"/>
        <v>53677.5</v>
      </c>
      <c r="E142" s="95">
        <f t="shared" si="3"/>
        <v>54751.05</v>
      </c>
    </row>
    <row r="143" spans="1:5" x14ac:dyDescent="0.25">
      <c r="A143" s="38" t="s">
        <v>339</v>
      </c>
      <c r="B143" s="5" t="s">
        <v>340</v>
      </c>
      <c r="C143" s="110"/>
      <c r="D143" s="95">
        <f t="shared" si="3"/>
        <v>0</v>
      </c>
      <c r="E143" s="95">
        <f t="shared" si="3"/>
        <v>0</v>
      </c>
    </row>
    <row r="144" spans="1:5" x14ac:dyDescent="0.25">
      <c r="A144" s="13" t="s">
        <v>472</v>
      </c>
      <c r="B144" s="5" t="s">
        <v>341</v>
      </c>
      <c r="C144" s="110"/>
      <c r="D144" s="95">
        <f t="shared" si="3"/>
        <v>0</v>
      </c>
      <c r="E144" s="95">
        <f t="shared" si="3"/>
        <v>0</v>
      </c>
    </row>
    <row r="145" spans="1:5" s="84" customFormat="1" x14ac:dyDescent="0.25">
      <c r="A145" s="15" t="s">
        <v>491</v>
      </c>
      <c r="B145" s="7" t="s">
        <v>342</v>
      </c>
      <c r="C145" s="118">
        <f>SUM(C140:C144)</f>
        <v>52625</v>
      </c>
      <c r="D145" s="125">
        <f t="shared" si="3"/>
        <v>53677.5</v>
      </c>
      <c r="E145" s="125">
        <f t="shared" si="3"/>
        <v>54751.05</v>
      </c>
    </row>
    <row r="146" spans="1:5" x14ac:dyDescent="0.25">
      <c r="A146" s="13" t="s">
        <v>343</v>
      </c>
      <c r="B146" s="5" t="s">
        <v>344</v>
      </c>
      <c r="C146" s="110"/>
      <c r="D146" s="95">
        <f t="shared" si="3"/>
        <v>0</v>
      </c>
      <c r="E146" s="95">
        <f t="shared" si="3"/>
        <v>0</v>
      </c>
    </row>
    <row r="147" spans="1:5" x14ac:dyDescent="0.25">
      <c r="A147" s="13" t="s">
        <v>345</v>
      </c>
      <c r="B147" s="5" t="s">
        <v>346</v>
      </c>
      <c r="C147" s="110"/>
      <c r="D147" s="95">
        <f t="shared" si="3"/>
        <v>0</v>
      </c>
      <c r="E147" s="95">
        <f t="shared" si="3"/>
        <v>0</v>
      </c>
    </row>
    <row r="148" spans="1:5" x14ac:dyDescent="0.25">
      <c r="A148" s="38" t="s">
        <v>347</v>
      </c>
      <c r="B148" s="5" t="s">
        <v>348</v>
      </c>
      <c r="C148" s="110"/>
      <c r="D148" s="95">
        <f t="shared" si="3"/>
        <v>0</v>
      </c>
      <c r="E148" s="95">
        <f t="shared" si="3"/>
        <v>0</v>
      </c>
    </row>
    <row r="149" spans="1:5" x14ac:dyDescent="0.25">
      <c r="A149" s="38" t="s">
        <v>473</v>
      </c>
      <c r="B149" s="5" t="s">
        <v>349</v>
      </c>
      <c r="C149" s="110"/>
      <c r="D149" s="95">
        <f t="shared" si="3"/>
        <v>0</v>
      </c>
      <c r="E149" s="95">
        <f t="shared" si="3"/>
        <v>0</v>
      </c>
    </row>
    <row r="150" spans="1:5" s="84" customFormat="1" x14ac:dyDescent="0.25">
      <c r="A150" s="14" t="s">
        <v>492</v>
      </c>
      <c r="B150" s="7" t="s">
        <v>350</v>
      </c>
      <c r="C150" s="118"/>
      <c r="D150" s="125">
        <f t="shared" si="3"/>
        <v>0</v>
      </c>
      <c r="E150" s="125">
        <f t="shared" si="3"/>
        <v>0</v>
      </c>
    </row>
    <row r="151" spans="1:5" s="84" customFormat="1" x14ac:dyDescent="0.25">
      <c r="A151" s="15" t="s">
        <v>351</v>
      </c>
      <c r="B151" s="7" t="s">
        <v>352</v>
      </c>
      <c r="C151" s="118"/>
      <c r="D151" s="125">
        <f t="shared" si="3"/>
        <v>0</v>
      </c>
      <c r="E151" s="125">
        <f t="shared" si="3"/>
        <v>0</v>
      </c>
    </row>
    <row r="152" spans="1:5" s="84" customFormat="1" ht="15.75" x14ac:dyDescent="0.25">
      <c r="A152" s="41" t="s">
        <v>493</v>
      </c>
      <c r="B152" s="42" t="s">
        <v>353</v>
      </c>
      <c r="C152" s="127">
        <f>SUM(C145:C151)</f>
        <v>52625</v>
      </c>
      <c r="D152" s="177">
        <f t="shared" si="3"/>
        <v>53677.5</v>
      </c>
      <c r="E152" s="177">
        <f t="shared" si="3"/>
        <v>54751.05</v>
      </c>
    </row>
    <row r="153" spans="1:5" s="84" customFormat="1" ht="15.75" x14ac:dyDescent="0.25">
      <c r="A153" s="134" t="s">
        <v>475</v>
      </c>
      <c r="B153" s="134"/>
      <c r="C153" s="135">
        <f>C130+C152</f>
        <v>171699</v>
      </c>
      <c r="D153" s="136">
        <f t="shared" si="3"/>
        <v>175132.98</v>
      </c>
      <c r="E153" s="136">
        <f t="shared" si="3"/>
        <v>178635.63960000002</v>
      </c>
    </row>
  </sheetData>
  <mergeCells count="2">
    <mergeCell ref="A2:E2"/>
    <mergeCell ref="A3:E3"/>
  </mergeCells>
  <phoneticPr fontId="27" type="noConversion"/>
  <pageMargins left="1.2598425196850394" right="0.43307086614173229" top="0.74803149606299213" bottom="0.74803149606299213" header="0.31496062992125984" footer="0.31496062992125984"/>
  <pageSetup paperSize="8" scale="75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workbookViewId="0">
      <selection activeCell="A6" sqref="A6:XFD6"/>
    </sheetView>
  </sheetViews>
  <sheetFormatPr defaultRowHeight="15" x14ac:dyDescent="0.25"/>
  <cols>
    <col min="1" max="1" width="77.28515625" customWidth="1"/>
    <col min="3" max="3" width="10.28515625" bestFit="1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69"/>
      <c r="B1" s="70"/>
      <c r="C1" s="70"/>
      <c r="D1" s="70"/>
      <c r="E1" s="70"/>
      <c r="F1" s="70"/>
    </row>
    <row r="2" spans="1:17" ht="28.5" customHeight="1" x14ac:dyDescent="0.25">
      <c r="A2" s="189" t="s">
        <v>510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7" ht="26.25" customHeight="1" x14ac:dyDescent="0.25">
      <c r="A3" s="192" t="s">
        <v>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1:17" x14ac:dyDescent="0.25">
      <c r="D4">
        <f>O7612</f>
        <v>0</v>
      </c>
      <c r="O4" t="s">
        <v>581</v>
      </c>
    </row>
    <row r="5" spans="1:17" x14ac:dyDescent="0.25">
      <c r="A5" s="78" t="s">
        <v>0</v>
      </c>
    </row>
    <row r="6" spans="1:17" s="102" customFormat="1" ht="25.5" x14ac:dyDescent="0.25">
      <c r="A6" s="2" t="s">
        <v>60</v>
      </c>
      <c r="B6" s="3" t="s">
        <v>61</v>
      </c>
      <c r="C6" s="174" t="s">
        <v>12</v>
      </c>
      <c r="D6" s="174" t="s">
        <v>13</v>
      </c>
      <c r="E6" s="174" t="s">
        <v>14</v>
      </c>
      <c r="F6" s="174" t="s">
        <v>15</v>
      </c>
      <c r="G6" s="174" t="s">
        <v>16</v>
      </c>
      <c r="H6" s="174" t="s">
        <v>17</v>
      </c>
      <c r="I6" s="174" t="s">
        <v>18</v>
      </c>
      <c r="J6" s="174" t="s">
        <v>19</v>
      </c>
      <c r="K6" s="174" t="s">
        <v>20</v>
      </c>
      <c r="L6" s="174" t="s">
        <v>21</v>
      </c>
      <c r="M6" s="174" t="s">
        <v>22</v>
      </c>
      <c r="N6" s="174" t="s">
        <v>23</v>
      </c>
      <c r="O6" s="174" t="s">
        <v>1</v>
      </c>
      <c r="P6" s="175"/>
      <c r="Q6" s="175"/>
    </row>
    <row r="7" spans="1:17" x14ac:dyDescent="0.25">
      <c r="A7" s="29" t="s">
        <v>62</v>
      </c>
      <c r="B7" s="30" t="s">
        <v>63</v>
      </c>
      <c r="C7" s="113">
        <v>872</v>
      </c>
      <c r="D7" s="113">
        <v>872</v>
      </c>
      <c r="E7" s="113">
        <v>872</v>
      </c>
      <c r="F7" s="113">
        <v>872</v>
      </c>
      <c r="G7" s="113">
        <v>872</v>
      </c>
      <c r="H7" s="113">
        <v>872</v>
      </c>
      <c r="I7" s="113">
        <v>872</v>
      </c>
      <c r="J7" s="113">
        <v>872</v>
      </c>
      <c r="K7" s="113">
        <v>872</v>
      </c>
      <c r="L7" s="113">
        <v>872</v>
      </c>
      <c r="M7" s="113">
        <v>872</v>
      </c>
      <c r="N7" s="113">
        <v>678</v>
      </c>
      <c r="O7" s="112">
        <f>(ÖNKORMÁNYZATIKIADÁSOK!F6)</f>
        <v>10470</v>
      </c>
      <c r="P7" s="4"/>
      <c r="Q7" s="4"/>
    </row>
    <row r="8" spans="1:17" x14ac:dyDescent="0.25">
      <c r="A8" s="29" t="s">
        <v>64</v>
      </c>
      <c r="B8" s="31" t="s">
        <v>65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>
        <v>600</v>
      </c>
      <c r="O8" s="112">
        <f>(ÖNKORMÁNYZATIKIADÁSOK!F7)</f>
        <v>600</v>
      </c>
      <c r="P8" s="4"/>
      <c r="Q8" s="4"/>
    </row>
    <row r="9" spans="1:17" x14ac:dyDescent="0.25">
      <c r="A9" s="29" t="s">
        <v>66</v>
      </c>
      <c r="B9" s="31" t="s">
        <v>67</v>
      </c>
      <c r="C9" s="113">
        <f t="shared" ref="C9:C70" si="0">O9/12</f>
        <v>0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2">
        <f>(ÖNKORMÁNYZATIKIADÁSOK!F8)</f>
        <v>0</v>
      </c>
      <c r="P9" s="4"/>
      <c r="Q9" s="4"/>
    </row>
    <row r="10" spans="1:17" x14ac:dyDescent="0.25">
      <c r="A10" s="32" t="s">
        <v>68</v>
      </c>
      <c r="B10" s="31" t="s">
        <v>69</v>
      </c>
      <c r="C10" s="113">
        <f t="shared" si="0"/>
        <v>0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2">
        <f>(ÖNKORMÁNYZATIKIADÁSOK!F9)</f>
        <v>0</v>
      </c>
      <c r="P10" s="4"/>
      <c r="Q10" s="4"/>
    </row>
    <row r="11" spans="1:17" x14ac:dyDescent="0.25">
      <c r="A11" s="32" t="s">
        <v>70</v>
      </c>
      <c r="B11" s="31" t="s">
        <v>71</v>
      </c>
      <c r="C11" s="113">
        <f t="shared" si="0"/>
        <v>0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2">
        <f>(ÖNKORMÁNYZATIKIADÁSOK!F10)</f>
        <v>0</v>
      </c>
      <c r="P11" s="4"/>
      <c r="Q11" s="4"/>
    </row>
    <row r="12" spans="1:17" x14ac:dyDescent="0.25">
      <c r="A12" s="32" t="s">
        <v>72</v>
      </c>
      <c r="B12" s="31" t="s">
        <v>73</v>
      </c>
      <c r="C12" s="113">
        <f t="shared" si="0"/>
        <v>0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2">
        <f>(ÖNKORMÁNYZATIKIADÁSOK!F11)</f>
        <v>0</v>
      </c>
      <c r="P12" s="4"/>
      <c r="Q12" s="4"/>
    </row>
    <row r="13" spans="1:17" x14ac:dyDescent="0.25">
      <c r="A13" s="32" t="s">
        <v>74</v>
      </c>
      <c r="B13" s="31" t="s">
        <v>75</v>
      </c>
      <c r="C13" s="113">
        <v>43</v>
      </c>
      <c r="D13" s="113">
        <v>43</v>
      </c>
      <c r="E13" s="113">
        <v>43</v>
      </c>
      <c r="F13" s="113">
        <v>43</v>
      </c>
      <c r="G13" s="113">
        <v>43</v>
      </c>
      <c r="H13" s="113">
        <v>43</v>
      </c>
      <c r="I13" s="113">
        <v>43</v>
      </c>
      <c r="J13" s="113">
        <v>43</v>
      </c>
      <c r="K13" s="113">
        <v>43</v>
      </c>
      <c r="L13" s="113">
        <v>43</v>
      </c>
      <c r="M13" s="113">
        <v>43</v>
      </c>
      <c r="N13" s="113">
        <v>46</v>
      </c>
      <c r="O13" s="112">
        <f>(ÖNKORMÁNYZATIKIADÁSOK!F12)</f>
        <v>519</v>
      </c>
      <c r="P13" s="4"/>
      <c r="Q13" s="4"/>
    </row>
    <row r="14" spans="1:17" x14ac:dyDescent="0.25">
      <c r="A14" s="32" t="s">
        <v>76</v>
      </c>
      <c r="B14" s="31" t="s">
        <v>77</v>
      </c>
      <c r="C14" s="113">
        <f t="shared" si="0"/>
        <v>0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2">
        <f>(ÖNKORMÁNYZATIKIADÁSOK!F13)</f>
        <v>0</v>
      </c>
      <c r="P14" s="4"/>
      <c r="Q14" s="4"/>
    </row>
    <row r="15" spans="1:17" x14ac:dyDescent="0.25">
      <c r="A15" s="5" t="s">
        <v>78</v>
      </c>
      <c r="B15" s="31" t="s">
        <v>79</v>
      </c>
      <c r="C15" s="113">
        <v>85</v>
      </c>
      <c r="D15" s="113">
        <v>85</v>
      </c>
      <c r="E15" s="113">
        <v>85</v>
      </c>
      <c r="F15" s="113">
        <v>85</v>
      </c>
      <c r="G15" s="113">
        <v>85</v>
      </c>
      <c r="H15" s="113">
        <v>85</v>
      </c>
      <c r="I15" s="113">
        <v>85</v>
      </c>
      <c r="J15" s="113">
        <v>85</v>
      </c>
      <c r="K15" s="113">
        <v>85</v>
      </c>
      <c r="L15" s="113">
        <v>85</v>
      </c>
      <c r="M15" s="113">
        <v>85</v>
      </c>
      <c r="N15" s="113">
        <v>89</v>
      </c>
      <c r="O15" s="112">
        <f>(ÖNKORMÁNYZATIKIADÁSOK!F14)</f>
        <v>1024</v>
      </c>
      <c r="P15" s="4"/>
      <c r="Q15" s="4"/>
    </row>
    <row r="16" spans="1:17" x14ac:dyDescent="0.25">
      <c r="A16" s="5" t="s">
        <v>80</v>
      </c>
      <c r="B16" s="31" t="s">
        <v>81</v>
      </c>
      <c r="C16" s="113">
        <f t="shared" si="0"/>
        <v>0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2">
        <f>(ÖNKORMÁNYZATIKIADÁSOK!F15)</f>
        <v>0</v>
      </c>
      <c r="P16" s="4"/>
      <c r="Q16" s="4"/>
    </row>
    <row r="17" spans="1:17" x14ac:dyDescent="0.25">
      <c r="A17" s="5" t="s">
        <v>82</v>
      </c>
      <c r="B17" s="31" t="s">
        <v>83</v>
      </c>
      <c r="C17" s="113">
        <f t="shared" si="0"/>
        <v>0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2">
        <f>(ÖNKORMÁNYZATIKIADÁSOK!F16)</f>
        <v>0</v>
      </c>
      <c r="P17" s="4"/>
      <c r="Q17" s="4"/>
    </row>
    <row r="18" spans="1:17" x14ac:dyDescent="0.25">
      <c r="A18" s="5" t="s">
        <v>84</v>
      </c>
      <c r="B18" s="31" t="s">
        <v>85</v>
      </c>
      <c r="C18" s="113">
        <f t="shared" si="0"/>
        <v>0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2">
        <f>(ÖNKORMÁNYZATIKIADÁSOK!F17)</f>
        <v>0</v>
      </c>
      <c r="P18" s="4"/>
      <c r="Q18" s="4"/>
    </row>
    <row r="19" spans="1:17" x14ac:dyDescent="0.25">
      <c r="A19" s="5" t="s">
        <v>404</v>
      </c>
      <c r="B19" s="31" t="s">
        <v>86</v>
      </c>
      <c r="C19" s="113">
        <f t="shared" si="0"/>
        <v>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2">
        <f>(ÖNKORMÁNYZATIKIADÁSOK!F18)</f>
        <v>0</v>
      </c>
      <c r="P19" s="4"/>
      <c r="Q19" s="4"/>
    </row>
    <row r="20" spans="1:17" s="81" customFormat="1" x14ac:dyDescent="0.25">
      <c r="A20" s="32" t="s">
        <v>354</v>
      </c>
      <c r="B20" s="31" t="s">
        <v>87</v>
      </c>
      <c r="C20" s="113">
        <v>1000</v>
      </c>
      <c r="D20" s="113">
        <v>1000</v>
      </c>
      <c r="E20" s="113">
        <v>1000</v>
      </c>
      <c r="F20" s="113">
        <v>1000</v>
      </c>
      <c r="G20" s="113">
        <v>1000</v>
      </c>
      <c r="H20" s="113">
        <v>1000</v>
      </c>
      <c r="I20" s="113">
        <v>1000</v>
      </c>
      <c r="J20" s="113">
        <v>1000</v>
      </c>
      <c r="K20" s="113">
        <v>1000</v>
      </c>
      <c r="L20" s="113">
        <v>1000</v>
      </c>
      <c r="M20" s="113">
        <v>1000</v>
      </c>
      <c r="N20" s="113">
        <v>1613</v>
      </c>
      <c r="O20" s="112">
        <f>(ÖNKORMÁNYZATIKIADÁSOK!F19)</f>
        <v>12613</v>
      </c>
      <c r="P20" s="111"/>
      <c r="Q20" s="111"/>
    </row>
    <row r="21" spans="1:17" x14ac:dyDescent="0.25">
      <c r="A21" s="5" t="s">
        <v>88</v>
      </c>
      <c r="B21" s="31" t="s">
        <v>89</v>
      </c>
      <c r="C21" s="113">
        <f t="shared" si="0"/>
        <v>0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2">
        <f>(ÖNKORMÁNYZATIKIADÁSOK!F20)</f>
        <v>0</v>
      </c>
      <c r="P21" s="4"/>
      <c r="Q21" s="4"/>
    </row>
    <row r="22" spans="1:17" ht="30" x14ac:dyDescent="0.25">
      <c r="A22" s="5" t="s">
        <v>90</v>
      </c>
      <c r="B22" s="31" t="s">
        <v>91</v>
      </c>
      <c r="C22" s="113">
        <v>38</v>
      </c>
      <c r="D22" s="113">
        <v>38</v>
      </c>
      <c r="E22" s="113">
        <v>38</v>
      </c>
      <c r="F22" s="113">
        <v>38</v>
      </c>
      <c r="G22" s="113">
        <v>38</v>
      </c>
      <c r="H22" s="113">
        <v>38</v>
      </c>
      <c r="I22" s="113">
        <v>38</v>
      </c>
      <c r="J22" s="113">
        <v>38</v>
      </c>
      <c r="K22" s="113">
        <v>38</v>
      </c>
      <c r="L22" s="113">
        <v>38</v>
      </c>
      <c r="M22" s="113">
        <v>38</v>
      </c>
      <c r="N22" s="113">
        <v>40</v>
      </c>
      <c r="O22" s="112">
        <f>(ÖNKORMÁNYZATIKIADÁSOK!F21)</f>
        <v>458</v>
      </c>
      <c r="P22" s="4"/>
      <c r="Q22" s="4"/>
    </row>
    <row r="23" spans="1:17" x14ac:dyDescent="0.25">
      <c r="A23" s="6" t="s">
        <v>92</v>
      </c>
      <c r="B23" s="31" t="s">
        <v>93</v>
      </c>
      <c r="C23" s="113">
        <v>8</v>
      </c>
      <c r="D23" s="113">
        <v>8</v>
      </c>
      <c r="E23" s="113">
        <v>8</v>
      </c>
      <c r="F23" s="113">
        <v>8</v>
      </c>
      <c r="G23" s="113">
        <v>8</v>
      </c>
      <c r="H23" s="113">
        <v>8</v>
      </c>
      <c r="I23" s="113">
        <v>8</v>
      </c>
      <c r="J23" s="113">
        <v>8</v>
      </c>
      <c r="K23" s="113">
        <v>8</v>
      </c>
      <c r="L23" s="113">
        <v>8</v>
      </c>
      <c r="M23" s="113">
        <v>8</v>
      </c>
      <c r="N23" s="113">
        <v>12</v>
      </c>
      <c r="O23" s="112">
        <f>(ÖNKORMÁNYZATIKIADÁSOK!F22)</f>
        <v>100</v>
      </c>
      <c r="P23" s="4"/>
      <c r="Q23" s="4"/>
    </row>
    <row r="24" spans="1:17" s="81" customFormat="1" x14ac:dyDescent="0.25">
      <c r="A24" s="5" t="s">
        <v>355</v>
      </c>
      <c r="B24" s="31" t="s">
        <v>94</v>
      </c>
      <c r="C24" s="113">
        <f>SUM(C22:C23)</f>
        <v>46</v>
      </c>
      <c r="D24" s="113">
        <f t="shared" ref="D24:O24" si="1">SUM(D22:D23)</f>
        <v>46</v>
      </c>
      <c r="E24" s="113">
        <f t="shared" si="1"/>
        <v>46</v>
      </c>
      <c r="F24" s="113">
        <f t="shared" si="1"/>
        <v>46</v>
      </c>
      <c r="G24" s="113">
        <f t="shared" si="1"/>
        <v>46</v>
      </c>
      <c r="H24" s="113">
        <f t="shared" si="1"/>
        <v>46</v>
      </c>
      <c r="I24" s="113">
        <f t="shared" si="1"/>
        <v>46</v>
      </c>
      <c r="J24" s="113">
        <f t="shared" si="1"/>
        <v>46</v>
      </c>
      <c r="K24" s="113">
        <f t="shared" si="1"/>
        <v>46</v>
      </c>
      <c r="L24" s="113">
        <f t="shared" si="1"/>
        <v>46</v>
      </c>
      <c r="M24" s="113">
        <f t="shared" si="1"/>
        <v>46</v>
      </c>
      <c r="N24" s="113">
        <f t="shared" si="1"/>
        <v>52</v>
      </c>
      <c r="O24" s="113">
        <f t="shared" si="1"/>
        <v>558</v>
      </c>
      <c r="P24" s="111"/>
      <c r="Q24" s="111"/>
    </row>
    <row r="25" spans="1:17" s="84" customFormat="1" x14ac:dyDescent="0.25">
      <c r="A25" s="51" t="s">
        <v>434</v>
      </c>
      <c r="B25" s="52" t="s">
        <v>95</v>
      </c>
      <c r="C25" s="120">
        <f>C20+C24</f>
        <v>1046</v>
      </c>
      <c r="D25" s="120">
        <f t="shared" ref="D25:O25" si="2">D20+D24</f>
        <v>1046</v>
      </c>
      <c r="E25" s="120">
        <f t="shared" si="2"/>
        <v>1046</v>
      </c>
      <c r="F25" s="120">
        <f t="shared" si="2"/>
        <v>1046</v>
      </c>
      <c r="G25" s="120">
        <f t="shared" si="2"/>
        <v>1046</v>
      </c>
      <c r="H25" s="120">
        <f t="shared" si="2"/>
        <v>1046</v>
      </c>
      <c r="I25" s="120">
        <f t="shared" si="2"/>
        <v>1046</v>
      </c>
      <c r="J25" s="120">
        <f t="shared" si="2"/>
        <v>1046</v>
      </c>
      <c r="K25" s="120">
        <f t="shared" si="2"/>
        <v>1046</v>
      </c>
      <c r="L25" s="120">
        <f t="shared" si="2"/>
        <v>1046</v>
      </c>
      <c r="M25" s="120">
        <f t="shared" si="2"/>
        <v>1046</v>
      </c>
      <c r="N25" s="120">
        <f t="shared" si="2"/>
        <v>1665</v>
      </c>
      <c r="O25" s="120">
        <f t="shared" si="2"/>
        <v>13171</v>
      </c>
      <c r="P25" s="78"/>
      <c r="Q25" s="78"/>
    </row>
    <row r="26" spans="1:17" s="84" customFormat="1" x14ac:dyDescent="0.25">
      <c r="A26" s="40" t="s">
        <v>405</v>
      </c>
      <c r="B26" s="52" t="s">
        <v>96</v>
      </c>
      <c r="C26" s="120">
        <v>333</v>
      </c>
      <c r="D26" s="120">
        <v>333</v>
      </c>
      <c r="E26" s="120">
        <v>333</v>
      </c>
      <c r="F26" s="120">
        <v>333</v>
      </c>
      <c r="G26" s="120">
        <v>333</v>
      </c>
      <c r="H26" s="120">
        <v>333</v>
      </c>
      <c r="I26" s="120">
        <v>333</v>
      </c>
      <c r="J26" s="120">
        <v>333</v>
      </c>
      <c r="K26" s="120">
        <v>333</v>
      </c>
      <c r="L26" s="120">
        <v>333</v>
      </c>
      <c r="M26" s="120">
        <v>333</v>
      </c>
      <c r="N26" s="120">
        <v>341</v>
      </c>
      <c r="O26" s="119">
        <f>(ÖNKORMÁNYZATIKIADÁSOK!F25)</f>
        <v>4004</v>
      </c>
      <c r="P26" s="78"/>
      <c r="Q26" s="78"/>
    </row>
    <row r="27" spans="1:17" x14ac:dyDescent="0.25">
      <c r="A27" s="5" t="s">
        <v>97</v>
      </c>
      <c r="B27" s="31" t="s">
        <v>98</v>
      </c>
      <c r="C27" s="113">
        <f t="shared" si="0"/>
        <v>55</v>
      </c>
      <c r="D27" s="113">
        <v>55</v>
      </c>
      <c r="E27" s="113">
        <v>55</v>
      </c>
      <c r="F27" s="113">
        <v>55</v>
      </c>
      <c r="G27" s="113">
        <v>55</v>
      </c>
      <c r="H27" s="113">
        <v>55</v>
      </c>
      <c r="I27" s="113">
        <v>55</v>
      </c>
      <c r="J27" s="113">
        <v>55</v>
      </c>
      <c r="K27" s="113">
        <v>55</v>
      </c>
      <c r="L27" s="113">
        <v>55</v>
      </c>
      <c r="M27" s="113">
        <v>55</v>
      </c>
      <c r="N27" s="113">
        <v>55</v>
      </c>
      <c r="O27" s="112">
        <f>(ÖNKORMÁNYZATIKIADÁSOK!F26)</f>
        <v>660</v>
      </c>
      <c r="P27" s="4"/>
      <c r="Q27" s="4"/>
    </row>
    <row r="28" spans="1:17" x14ac:dyDescent="0.25">
      <c r="A28" s="5" t="s">
        <v>99</v>
      </c>
      <c r="B28" s="31" t="s">
        <v>100</v>
      </c>
      <c r="C28" s="113">
        <v>147</v>
      </c>
      <c r="D28" s="113">
        <v>147</v>
      </c>
      <c r="E28" s="113">
        <v>147</v>
      </c>
      <c r="F28" s="113">
        <v>147</v>
      </c>
      <c r="G28" s="113">
        <v>147</v>
      </c>
      <c r="H28" s="113">
        <v>147</v>
      </c>
      <c r="I28" s="113">
        <v>147</v>
      </c>
      <c r="J28" s="113">
        <v>147</v>
      </c>
      <c r="K28" s="113">
        <v>147</v>
      </c>
      <c r="L28" s="113">
        <v>147</v>
      </c>
      <c r="M28" s="113">
        <v>147</v>
      </c>
      <c r="N28" s="113">
        <v>153</v>
      </c>
      <c r="O28" s="112">
        <f>(ÖNKORMÁNYZATIKIADÁSOK!F27)</f>
        <v>1770</v>
      </c>
      <c r="P28" s="4"/>
      <c r="Q28" s="4"/>
    </row>
    <row r="29" spans="1:17" x14ac:dyDescent="0.25">
      <c r="A29" s="5" t="s">
        <v>101</v>
      </c>
      <c r="B29" s="31" t="s">
        <v>102</v>
      </c>
      <c r="C29" s="113">
        <f t="shared" si="0"/>
        <v>0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2">
        <f>(ÖNKORMÁNYZATIKIADÁSOK!F28)</f>
        <v>0</v>
      </c>
      <c r="P29" s="4"/>
      <c r="Q29" s="4"/>
    </row>
    <row r="30" spans="1:17" s="84" customFormat="1" x14ac:dyDescent="0.25">
      <c r="A30" s="7" t="s">
        <v>356</v>
      </c>
      <c r="B30" s="34" t="s">
        <v>103</v>
      </c>
      <c r="C30" s="120">
        <f>SUM(C27:C29)</f>
        <v>202</v>
      </c>
      <c r="D30" s="120">
        <f t="shared" ref="D30:O30" si="3">SUM(D27:D29)</f>
        <v>202</v>
      </c>
      <c r="E30" s="120">
        <f t="shared" si="3"/>
        <v>202</v>
      </c>
      <c r="F30" s="120">
        <f t="shared" si="3"/>
        <v>202</v>
      </c>
      <c r="G30" s="120">
        <f t="shared" si="3"/>
        <v>202</v>
      </c>
      <c r="H30" s="120">
        <f t="shared" si="3"/>
        <v>202</v>
      </c>
      <c r="I30" s="120">
        <f t="shared" si="3"/>
        <v>202</v>
      </c>
      <c r="J30" s="120">
        <f t="shared" si="3"/>
        <v>202</v>
      </c>
      <c r="K30" s="120">
        <f t="shared" si="3"/>
        <v>202</v>
      </c>
      <c r="L30" s="120">
        <f t="shared" si="3"/>
        <v>202</v>
      </c>
      <c r="M30" s="120">
        <f t="shared" si="3"/>
        <v>202</v>
      </c>
      <c r="N30" s="120">
        <f t="shared" si="3"/>
        <v>208</v>
      </c>
      <c r="O30" s="120">
        <f t="shared" si="3"/>
        <v>2430</v>
      </c>
      <c r="P30" s="78"/>
      <c r="Q30" s="78"/>
    </row>
    <row r="31" spans="1:17" x14ac:dyDescent="0.25">
      <c r="A31" s="5" t="s">
        <v>104</v>
      </c>
      <c r="B31" s="31" t="s">
        <v>105</v>
      </c>
      <c r="C31" s="113">
        <v>47</v>
      </c>
      <c r="D31" s="113">
        <v>47</v>
      </c>
      <c r="E31" s="113">
        <v>47</v>
      </c>
      <c r="F31" s="113">
        <v>47</v>
      </c>
      <c r="G31" s="113">
        <v>47</v>
      </c>
      <c r="H31" s="113">
        <v>47</v>
      </c>
      <c r="I31" s="113">
        <v>47</v>
      </c>
      <c r="J31" s="113">
        <v>47</v>
      </c>
      <c r="K31" s="113">
        <v>47</v>
      </c>
      <c r="L31" s="113">
        <v>47</v>
      </c>
      <c r="M31" s="113">
        <v>47</v>
      </c>
      <c r="N31" s="113">
        <v>53</v>
      </c>
      <c r="O31" s="112">
        <f>(ÖNKORMÁNYZATIKIADÁSOK!F30)</f>
        <v>570</v>
      </c>
      <c r="P31" s="4"/>
      <c r="Q31" s="4"/>
    </row>
    <row r="32" spans="1:17" x14ac:dyDescent="0.25">
      <c r="A32" s="5" t="s">
        <v>106</v>
      </c>
      <c r="B32" s="31" t="s">
        <v>107</v>
      </c>
      <c r="C32" s="113">
        <v>32</v>
      </c>
      <c r="D32" s="113">
        <v>32</v>
      </c>
      <c r="E32" s="113">
        <v>32</v>
      </c>
      <c r="F32" s="113">
        <v>32</v>
      </c>
      <c r="G32" s="113">
        <v>32</v>
      </c>
      <c r="H32" s="113">
        <v>32</v>
      </c>
      <c r="I32" s="113">
        <v>32</v>
      </c>
      <c r="J32" s="113">
        <v>32</v>
      </c>
      <c r="K32" s="113">
        <v>32</v>
      </c>
      <c r="L32" s="113">
        <v>32</v>
      </c>
      <c r="M32" s="113">
        <v>32</v>
      </c>
      <c r="N32" s="113">
        <v>33</v>
      </c>
      <c r="O32" s="112">
        <f>(ÖNKORMÁNYZATIKIADÁSOK!F31)</f>
        <v>385</v>
      </c>
      <c r="P32" s="4"/>
      <c r="Q32" s="4"/>
    </row>
    <row r="33" spans="1:17" s="84" customFormat="1" x14ac:dyDescent="0.25">
      <c r="A33" s="7" t="s">
        <v>435</v>
      </c>
      <c r="B33" s="34" t="s">
        <v>108</v>
      </c>
      <c r="C33" s="120">
        <f>SUM(C31:C32)</f>
        <v>79</v>
      </c>
      <c r="D33" s="120">
        <f t="shared" ref="D33:O33" si="4">SUM(D31:D32)</f>
        <v>79</v>
      </c>
      <c r="E33" s="120">
        <f t="shared" si="4"/>
        <v>79</v>
      </c>
      <c r="F33" s="120">
        <f t="shared" si="4"/>
        <v>79</v>
      </c>
      <c r="G33" s="120">
        <f t="shared" si="4"/>
        <v>79</v>
      </c>
      <c r="H33" s="120">
        <f t="shared" si="4"/>
        <v>79</v>
      </c>
      <c r="I33" s="120">
        <f t="shared" si="4"/>
        <v>79</v>
      </c>
      <c r="J33" s="120">
        <f t="shared" si="4"/>
        <v>79</v>
      </c>
      <c r="K33" s="120">
        <f t="shared" si="4"/>
        <v>79</v>
      </c>
      <c r="L33" s="120">
        <f t="shared" si="4"/>
        <v>79</v>
      </c>
      <c r="M33" s="120">
        <f t="shared" si="4"/>
        <v>79</v>
      </c>
      <c r="N33" s="120">
        <f t="shared" si="4"/>
        <v>86</v>
      </c>
      <c r="O33" s="120">
        <f t="shared" si="4"/>
        <v>955</v>
      </c>
      <c r="P33" s="78"/>
      <c r="Q33" s="78"/>
    </row>
    <row r="34" spans="1:17" x14ac:dyDescent="0.25">
      <c r="A34" s="5" t="s">
        <v>109</v>
      </c>
      <c r="B34" s="31" t="s">
        <v>110</v>
      </c>
      <c r="C34" s="113">
        <v>550</v>
      </c>
      <c r="D34" s="113">
        <v>550</v>
      </c>
      <c r="E34" s="113">
        <v>550</v>
      </c>
      <c r="F34" s="113">
        <v>550</v>
      </c>
      <c r="G34" s="113">
        <v>427</v>
      </c>
      <c r="H34" s="113">
        <v>427</v>
      </c>
      <c r="I34" s="113">
        <v>427</v>
      </c>
      <c r="J34" s="113">
        <v>427</v>
      </c>
      <c r="K34" s="113">
        <v>427</v>
      </c>
      <c r="L34" s="113">
        <v>550</v>
      </c>
      <c r="M34" s="113">
        <v>550</v>
      </c>
      <c r="N34" s="113">
        <v>550</v>
      </c>
      <c r="O34" s="112">
        <f>(ÖNKORMÁNYZATIKIADÁSOK!F33)</f>
        <v>5975</v>
      </c>
      <c r="P34" s="4"/>
      <c r="Q34" s="4"/>
    </row>
    <row r="35" spans="1:17" x14ac:dyDescent="0.25">
      <c r="A35" s="5" t="s">
        <v>111</v>
      </c>
      <c r="B35" s="31" t="s">
        <v>112</v>
      </c>
      <c r="C35" s="113"/>
      <c r="D35" s="113"/>
      <c r="E35" s="113"/>
      <c r="F35" s="113"/>
      <c r="G35" s="113"/>
      <c r="H35" s="113"/>
      <c r="I35" s="113"/>
      <c r="J35" s="113">
        <v>120</v>
      </c>
      <c r="K35" s="113"/>
      <c r="L35" s="113"/>
      <c r="M35" s="113"/>
      <c r="N35" s="113"/>
      <c r="O35" s="112">
        <f>(ÖNKORMÁNYZATIKIADÁSOK!F34)</f>
        <v>120</v>
      </c>
      <c r="P35" s="4"/>
      <c r="Q35" s="4"/>
    </row>
    <row r="36" spans="1:17" x14ac:dyDescent="0.25">
      <c r="A36" s="5" t="s">
        <v>406</v>
      </c>
      <c r="B36" s="31" t="s">
        <v>113</v>
      </c>
      <c r="C36" s="113">
        <f t="shared" si="0"/>
        <v>0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2">
        <f>(ÖNKORMÁNYZATIKIADÁSOK!F35)</f>
        <v>0</v>
      </c>
      <c r="P36" s="4"/>
      <c r="Q36" s="4"/>
    </row>
    <row r="37" spans="1:17" x14ac:dyDescent="0.25">
      <c r="A37" s="5" t="s">
        <v>114</v>
      </c>
      <c r="B37" s="31" t="s">
        <v>115</v>
      </c>
      <c r="C37" s="113"/>
      <c r="D37" s="113">
        <v>10</v>
      </c>
      <c r="E37" s="113">
        <v>10</v>
      </c>
      <c r="F37" s="113">
        <v>15</v>
      </c>
      <c r="G37" s="113">
        <v>15</v>
      </c>
      <c r="H37" s="113">
        <v>300</v>
      </c>
      <c r="I37" s="113">
        <v>1500</v>
      </c>
      <c r="J37" s="113">
        <v>500</v>
      </c>
      <c r="K37" s="113">
        <v>160</v>
      </c>
      <c r="L37" s="113">
        <v>50</v>
      </c>
      <c r="M37" s="113">
        <v>50</v>
      </c>
      <c r="N37" s="113">
        <v>50</v>
      </c>
      <c r="O37" s="112">
        <f>SUM(C37:N37)</f>
        <v>2660</v>
      </c>
      <c r="P37" s="4"/>
      <c r="Q37" s="4"/>
    </row>
    <row r="38" spans="1:17" x14ac:dyDescent="0.25">
      <c r="A38" s="10" t="s">
        <v>407</v>
      </c>
      <c r="B38" s="31" t="s">
        <v>116</v>
      </c>
      <c r="C38" s="113">
        <f t="shared" si="0"/>
        <v>0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2">
        <f>(ÖNKORMÁNYZATIKIADÁSOK!F37)</f>
        <v>0</v>
      </c>
      <c r="P38" s="4"/>
      <c r="Q38" s="4"/>
    </row>
    <row r="39" spans="1:17" x14ac:dyDescent="0.25">
      <c r="A39" s="6" t="s">
        <v>117</v>
      </c>
      <c r="B39" s="31" t="s">
        <v>118</v>
      </c>
      <c r="C39" s="113">
        <v>700</v>
      </c>
      <c r="D39" s="113"/>
      <c r="E39" s="113">
        <v>50</v>
      </c>
      <c r="F39" s="113">
        <v>50</v>
      </c>
      <c r="G39" s="113"/>
      <c r="H39" s="113">
        <v>600</v>
      </c>
      <c r="I39" s="113"/>
      <c r="J39" s="113">
        <v>200</v>
      </c>
      <c r="K39" s="113">
        <v>400</v>
      </c>
      <c r="L39" s="113"/>
      <c r="M39" s="113"/>
      <c r="N39" s="113"/>
      <c r="O39" s="112">
        <f>(ÖNKORMÁNYZATIKIADÁSOK!F38)</f>
        <v>2000</v>
      </c>
      <c r="P39" s="4"/>
      <c r="Q39" s="4"/>
    </row>
    <row r="40" spans="1:17" x14ac:dyDescent="0.25">
      <c r="A40" s="5" t="s">
        <v>408</v>
      </c>
      <c r="B40" s="31" t="s">
        <v>119</v>
      </c>
      <c r="C40" s="113">
        <v>100</v>
      </c>
      <c r="D40" s="113">
        <v>100</v>
      </c>
      <c r="E40" s="113">
        <v>100</v>
      </c>
      <c r="F40" s="113">
        <v>100</v>
      </c>
      <c r="G40" s="113">
        <v>100</v>
      </c>
      <c r="H40" s="113">
        <v>300</v>
      </c>
      <c r="I40" s="113">
        <v>1000</v>
      </c>
      <c r="J40" s="113">
        <v>800</v>
      </c>
      <c r="K40" s="113">
        <v>550</v>
      </c>
      <c r="L40" s="113">
        <v>150</v>
      </c>
      <c r="M40" s="113">
        <v>200</v>
      </c>
      <c r="N40" s="113">
        <v>250</v>
      </c>
      <c r="O40" s="112">
        <f>SUM(C40:N40)</f>
        <v>3750</v>
      </c>
      <c r="P40" s="4"/>
      <c r="Q40" s="4"/>
    </row>
    <row r="41" spans="1:17" s="84" customFormat="1" x14ac:dyDescent="0.25">
      <c r="A41" s="7" t="s">
        <v>357</v>
      </c>
      <c r="B41" s="34" t="s">
        <v>120</v>
      </c>
      <c r="C41" s="120">
        <f>SUM(C34:C40)</f>
        <v>1350</v>
      </c>
      <c r="D41" s="120">
        <f t="shared" ref="D41:N41" si="5">SUM(D34:D40)</f>
        <v>660</v>
      </c>
      <c r="E41" s="120">
        <f t="shared" si="5"/>
        <v>710</v>
      </c>
      <c r="F41" s="120">
        <f t="shared" si="5"/>
        <v>715</v>
      </c>
      <c r="G41" s="120">
        <f t="shared" si="5"/>
        <v>542</v>
      </c>
      <c r="H41" s="120">
        <f t="shared" si="5"/>
        <v>1627</v>
      </c>
      <c r="I41" s="120">
        <f t="shared" si="5"/>
        <v>2927</v>
      </c>
      <c r="J41" s="120">
        <f t="shared" si="5"/>
        <v>2047</v>
      </c>
      <c r="K41" s="120">
        <f t="shared" si="5"/>
        <v>1537</v>
      </c>
      <c r="L41" s="120">
        <f t="shared" si="5"/>
        <v>750</v>
      </c>
      <c r="M41" s="120">
        <f t="shared" si="5"/>
        <v>800</v>
      </c>
      <c r="N41" s="120">
        <f t="shared" si="5"/>
        <v>850</v>
      </c>
      <c r="O41" s="120">
        <f>SUM(C41:N41)</f>
        <v>14515</v>
      </c>
      <c r="P41" s="78"/>
      <c r="Q41" s="78"/>
    </row>
    <row r="42" spans="1:17" x14ac:dyDescent="0.25">
      <c r="A42" s="5" t="s">
        <v>121</v>
      </c>
      <c r="B42" s="31" t="s">
        <v>122</v>
      </c>
      <c r="C42" s="113"/>
      <c r="D42" s="113"/>
      <c r="E42" s="113">
        <v>12</v>
      </c>
      <c r="F42" s="113"/>
      <c r="G42" s="113"/>
      <c r="H42" s="113"/>
      <c r="I42" s="113"/>
      <c r="J42" s="113"/>
      <c r="K42" s="113"/>
      <c r="L42" s="113"/>
      <c r="M42" s="113"/>
      <c r="N42" s="113"/>
      <c r="O42" s="112">
        <f>(ÖNKORMÁNYZATIKIADÁSOK!F41)</f>
        <v>12</v>
      </c>
      <c r="P42" s="4"/>
      <c r="Q42" s="4"/>
    </row>
    <row r="43" spans="1:17" x14ac:dyDescent="0.25">
      <c r="A43" s="5" t="s">
        <v>123</v>
      </c>
      <c r="B43" s="31" t="s">
        <v>124</v>
      </c>
      <c r="C43" s="113"/>
      <c r="D43" s="113"/>
      <c r="E43" s="113"/>
      <c r="F43" s="113"/>
      <c r="G43" s="113">
        <v>20</v>
      </c>
      <c r="H43" s="113"/>
      <c r="I43" s="113">
        <v>25</v>
      </c>
      <c r="J43" s="113"/>
      <c r="K43" s="113">
        <v>25</v>
      </c>
      <c r="L43" s="113"/>
      <c r="M43" s="113">
        <v>30</v>
      </c>
      <c r="N43" s="113"/>
      <c r="O43" s="112">
        <f>(ÖNKORMÁNYZATIKIADÁSOK!F42)</f>
        <v>100</v>
      </c>
      <c r="P43" s="4"/>
      <c r="Q43" s="4"/>
    </row>
    <row r="44" spans="1:17" s="84" customFormat="1" x14ac:dyDescent="0.25">
      <c r="A44" s="7" t="s">
        <v>358</v>
      </c>
      <c r="B44" s="34" t="s">
        <v>125</v>
      </c>
      <c r="C44" s="120"/>
      <c r="D44" s="120"/>
      <c r="E44" s="120">
        <f>SUM(E42:E43)</f>
        <v>12</v>
      </c>
      <c r="F44" s="120">
        <f t="shared" ref="F44:O44" si="6">SUM(F42:F43)</f>
        <v>0</v>
      </c>
      <c r="G44" s="120">
        <f t="shared" si="6"/>
        <v>20</v>
      </c>
      <c r="H44" s="120">
        <f t="shared" si="6"/>
        <v>0</v>
      </c>
      <c r="I44" s="120">
        <f t="shared" si="6"/>
        <v>25</v>
      </c>
      <c r="J44" s="120">
        <f t="shared" si="6"/>
        <v>0</v>
      </c>
      <c r="K44" s="120">
        <f t="shared" si="6"/>
        <v>25</v>
      </c>
      <c r="L44" s="120">
        <f t="shared" si="6"/>
        <v>0</v>
      </c>
      <c r="M44" s="120">
        <f t="shared" si="6"/>
        <v>30</v>
      </c>
      <c r="N44" s="120">
        <f t="shared" si="6"/>
        <v>0</v>
      </c>
      <c r="O44" s="120">
        <f t="shared" si="6"/>
        <v>112</v>
      </c>
      <c r="P44" s="78"/>
      <c r="Q44" s="78"/>
    </row>
    <row r="45" spans="1:17" x14ac:dyDescent="0.25">
      <c r="A45" s="5" t="s">
        <v>126</v>
      </c>
      <c r="B45" s="31" t="s">
        <v>127</v>
      </c>
      <c r="C45" s="113">
        <f t="shared" si="0"/>
        <v>0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2">
        <f>(ÖNKORMÁNYZATIKIADÁSOK!F44)</f>
        <v>0</v>
      </c>
      <c r="P45" s="4"/>
      <c r="Q45" s="4"/>
    </row>
    <row r="46" spans="1:17" x14ac:dyDescent="0.25">
      <c r="A46" s="5" t="s">
        <v>128</v>
      </c>
      <c r="B46" s="31" t="s">
        <v>129</v>
      </c>
      <c r="C46" s="113">
        <v>413</v>
      </c>
      <c r="D46" s="113">
        <v>227</v>
      </c>
      <c r="E46" s="113">
        <v>243</v>
      </c>
      <c r="F46" s="113">
        <v>241</v>
      </c>
      <c r="G46" s="113">
        <v>200</v>
      </c>
      <c r="H46" s="113">
        <v>434</v>
      </c>
      <c r="I46" s="113">
        <v>603</v>
      </c>
      <c r="J46" s="113">
        <v>412</v>
      </c>
      <c r="K46" s="113">
        <v>349</v>
      </c>
      <c r="L46" s="113">
        <v>237</v>
      </c>
      <c r="M46" s="113">
        <v>243</v>
      </c>
      <c r="N46" s="113">
        <v>241</v>
      </c>
      <c r="O46" s="112">
        <f>SUM(C46:N46)</f>
        <v>3843</v>
      </c>
      <c r="P46" s="4"/>
      <c r="Q46" s="4"/>
    </row>
    <row r="47" spans="1:17" x14ac:dyDescent="0.25">
      <c r="A47" s="5" t="s">
        <v>409</v>
      </c>
      <c r="B47" s="31" t="s">
        <v>130</v>
      </c>
      <c r="C47" s="113">
        <f t="shared" si="0"/>
        <v>0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2">
        <f>(ÖNKORMÁNYZATIKIADÁSOK!F46)</f>
        <v>0</v>
      </c>
      <c r="P47" s="4"/>
      <c r="Q47" s="4"/>
    </row>
    <row r="48" spans="1:17" x14ac:dyDescent="0.25">
      <c r="A48" s="5" t="s">
        <v>410</v>
      </c>
      <c r="B48" s="31" t="s">
        <v>131</v>
      </c>
      <c r="C48" s="113">
        <f t="shared" si="0"/>
        <v>0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2">
        <f>(ÖNKORMÁNYZATIKIADÁSOK!F47)</f>
        <v>0</v>
      </c>
      <c r="P48" s="4"/>
      <c r="Q48" s="4"/>
    </row>
    <row r="49" spans="1:17" x14ac:dyDescent="0.25">
      <c r="A49" s="5" t="s">
        <v>132</v>
      </c>
      <c r="B49" s="31" t="s">
        <v>133</v>
      </c>
      <c r="C49" s="113">
        <f t="shared" si="0"/>
        <v>0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2">
        <f>(ÖNKORMÁNYZATIKIADÁSOK!F48)</f>
        <v>0</v>
      </c>
      <c r="P49" s="4"/>
      <c r="Q49" s="4"/>
    </row>
    <row r="50" spans="1:17" s="84" customFormat="1" x14ac:dyDescent="0.25">
      <c r="A50" s="7" t="s">
        <v>359</v>
      </c>
      <c r="B50" s="34" t="s">
        <v>134</v>
      </c>
      <c r="C50" s="120">
        <f>SUM(C45:C49)</f>
        <v>413</v>
      </c>
      <c r="D50" s="120">
        <f t="shared" ref="D50:O50" si="7">SUM(D45:D49)</f>
        <v>227</v>
      </c>
      <c r="E50" s="120">
        <f t="shared" si="7"/>
        <v>243</v>
      </c>
      <c r="F50" s="120">
        <f t="shared" si="7"/>
        <v>241</v>
      </c>
      <c r="G50" s="120">
        <f t="shared" si="7"/>
        <v>200</v>
      </c>
      <c r="H50" s="120">
        <f t="shared" si="7"/>
        <v>434</v>
      </c>
      <c r="I50" s="120">
        <f t="shared" si="7"/>
        <v>603</v>
      </c>
      <c r="J50" s="120">
        <f t="shared" si="7"/>
        <v>412</v>
      </c>
      <c r="K50" s="120">
        <f t="shared" si="7"/>
        <v>349</v>
      </c>
      <c r="L50" s="120">
        <f t="shared" si="7"/>
        <v>237</v>
      </c>
      <c r="M50" s="120">
        <f t="shared" si="7"/>
        <v>243</v>
      </c>
      <c r="N50" s="120">
        <f t="shared" si="7"/>
        <v>241</v>
      </c>
      <c r="O50" s="120">
        <f t="shared" si="7"/>
        <v>3843</v>
      </c>
      <c r="P50" s="78"/>
      <c r="Q50" s="78"/>
    </row>
    <row r="51" spans="1:17" s="84" customFormat="1" x14ac:dyDescent="0.25">
      <c r="A51" s="40" t="s">
        <v>360</v>
      </c>
      <c r="B51" s="52" t="s">
        <v>135</v>
      </c>
      <c r="C51" s="120">
        <f>C30+C33+C41+C44+C50</f>
        <v>2044</v>
      </c>
      <c r="D51" s="120">
        <f t="shared" ref="D51:O51" si="8">D30+D33+D41+D44+D50</f>
        <v>1168</v>
      </c>
      <c r="E51" s="120">
        <f t="shared" si="8"/>
        <v>1246</v>
      </c>
      <c r="F51" s="120">
        <f t="shared" si="8"/>
        <v>1237</v>
      </c>
      <c r="G51" s="120">
        <f t="shared" si="8"/>
        <v>1043</v>
      </c>
      <c r="H51" s="120">
        <f t="shared" si="8"/>
        <v>2342</v>
      </c>
      <c r="I51" s="120">
        <f t="shared" si="8"/>
        <v>3836</v>
      </c>
      <c r="J51" s="120">
        <f t="shared" si="8"/>
        <v>2740</v>
      </c>
      <c r="K51" s="120">
        <f t="shared" si="8"/>
        <v>2192</v>
      </c>
      <c r="L51" s="120">
        <f t="shared" si="8"/>
        <v>1268</v>
      </c>
      <c r="M51" s="120">
        <f t="shared" si="8"/>
        <v>1354</v>
      </c>
      <c r="N51" s="120">
        <f t="shared" si="8"/>
        <v>1385</v>
      </c>
      <c r="O51" s="120">
        <f t="shared" si="8"/>
        <v>21855</v>
      </c>
      <c r="P51" s="78"/>
      <c r="Q51" s="78"/>
    </row>
    <row r="52" spans="1:17" x14ac:dyDescent="0.25">
      <c r="A52" s="13" t="s">
        <v>136</v>
      </c>
      <c r="B52" s="31" t="s">
        <v>137</v>
      </c>
      <c r="C52" s="113">
        <f t="shared" si="0"/>
        <v>0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2">
        <f>(ÖNKORMÁNYZATIKIADÁSOK!F51)</f>
        <v>0</v>
      </c>
      <c r="P52" s="4"/>
      <c r="Q52" s="4"/>
    </row>
    <row r="53" spans="1:17" x14ac:dyDescent="0.25">
      <c r="A53" s="13" t="s">
        <v>361</v>
      </c>
      <c r="B53" s="31" t="s">
        <v>138</v>
      </c>
      <c r="C53" s="113"/>
      <c r="D53" s="113"/>
      <c r="E53" s="113"/>
      <c r="F53" s="113"/>
      <c r="G53" s="113"/>
      <c r="H53" s="113"/>
      <c r="I53" s="113"/>
      <c r="J53" s="113"/>
      <c r="K53" s="113">
        <v>100</v>
      </c>
      <c r="L53" s="113"/>
      <c r="M53" s="113">
        <v>100</v>
      </c>
      <c r="N53" s="113"/>
      <c r="O53" s="112">
        <f>(ÖNKORMÁNYZATIKIADÁSOK!F52)</f>
        <v>200</v>
      </c>
      <c r="P53" s="4"/>
      <c r="Q53" s="4"/>
    </row>
    <row r="54" spans="1:17" x14ac:dyDescent="0.25">
      <c r="A54" s="17" t="s">
        <v>411</v>
      </c>
      <c r="B54" s="31" t="s">
        <v>139</v>
      </c>
      <c r="C54" s="113">
        <f t="shared" si="0"/>
        <v>0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2">
        <f>(ÖNKORMÁNYZATIKIADÁSOK!F53)</f>
        <v>0</v>
      </c>
      <c r="P54" s="4"/>
      <c r="Q54" s="4"/>
    </row>
    <row r="55" spans="1:17" x14ac:dyDescent="0.25">
      <c r="A55" s="17" t="s">
        <v>412</v>
      </c>
      <c r="B55" s="31" t="s">
        <v>140</v>
      </c>
      <c r="C55" s="113">
        <v>20</v>
      </c>
      <c r="D55" s="113">
        <v>20</v>
      </c>
      <c r="E55" s="113">
        <v>20</v>
      </c>
      <c r="F55" s="113">
        <v>20</v>
      </c>
      <c r="G55" s="113">
        <v>20</v>
      </c>
      <c r="H55" s="113">
        <v>20</v>
      </c>
      <c r="I55" s="113">
        <v>20</v>
      </c>
      <c r="J55" s="113">
        <v>20</v>
      </c>
      <c r="K55" s="113"/>
      <c r="L55" s="113"/>
      <c r="M55" s="113"/>
      <c r="N55" s="113"/>
      <c r="O55" s="112">
        <f>(ÖNKORMÁNYZATIKIADÁSOK!F54)</f>
        <v>160</v>
      </c>
      <c r="P55" s="4"/>
      <c r="Q55" s="4"/>
    </row>
    <row r="56" spans="1:17" x14ac:dyDescent="0.25">
      <c r="A56" s="17" t="s">
        <v>413</v>
      </c>
      <c r="B56" s="31" t="s">
        <v>141</v>
      </c>
      <c r="C56" s="113">
        <v>80</v>
      </c>
      <c r="D56" s="113">
        <v>80</v>
      </c>
      <c r="E56" s="113">
        <v>80</v>
      </c>
      <c r="F56" s="113">
        <v>80</v>
      </c>
      <c r="G56" s="113">
        <v>80</v>
      </c>
      <c r="H56" s="113">
        <v>80</v>
      </c>
      <c r="I56" s="113">
        <v>80</v>
      </c>
      <c r="J56" s="113">
        <v>80</v>
      </c>
      <c r="K56" s="113">
        <v>85</v>
      </c>
      <c r="L56" s="113">
        <v>85</v>
      </c>
      <c r="M56" s="113">
        <v>85</v>
      </c>
      <c r="N56" s="113">
        <v>105</v>
      </c>
      <c r="O56" s="112">
        <f>SUM(C56:N56)</f>
        <v>1000</v>
      </c>
      <c r="P56" s="4"/>
      <c r="Q56" s="4"/>
    </row>
    <row r="57" spans="1:17" x14ac:dyDescent="0.25">
      <c r="A57" s="13" t="s">
        <v>414</v>
      </c>
      <c r="B57" s="31" t="s">
        <v>142</v>
      </c>
      <c r="C57" s="113">
        <v>36</v>
      </c>
      <c r="D57" s="113">
        <v>36</v>
      </c>
      <c r="E57" s="113">
        <v>36</v>
      </c>
      <c r="F57" s="113">
        <v>36</v>
      </c>
      <c r="G57" s="113">
        <v>36</v>
      </c>
      <c r="H57" s="113">
        <v>36</v>
      </c>
      <c r="I57" s="113">
        <v>36</v>
      </c>
      <c r="J57" s="113">
        <v>36</v>
      </c>
      <c r="K57" s="113">
        <v>36</v>
      </c>
      <c r="L57" s="113">
        <v>36</v>
      </c>
      <c r="M57" s="113">
        <v>36</v>
      </c>
      <c r="N57" s="113">
        <v>44</v>
      </c>
      <c r="O57" s="112">
        <f>SUM(C57:N57)</f>
        <v>440</v>
      </c>
      <c r="P57" s="4"/>
      <c r="Q57" s="4"/>
    </row>
    <row r="58" spans="1:17" x14ac:dyDescent="0.25">
      <c r="A58" s="13" t="s">
        <v>415</v>
      </c>
      <c r="B58" s="31" t="s">
        <v>143</v>
      </c>
      <c r="C58" s="113"/>
      <c r="D58" s="113"/>
      <c r="E58" s="113">
        <v>200</v>
      </c>
      <c r="F58" s="113"/>
      <c r="G58" s="113"/>
      <c r="H58" s="113"/>
      <c r="I58" s="113"/>
      <c r="J58" s="113"/>
      <c r="K58" s="113">
        <v>200</v>
      </c>
      <c r="L58" s="113"/>
      <c r="M58" s="113"/>
      <c r="N58" s="113"/>
      <c r="O58" s="112">
        <f>(ÖNKORMÁNYZATIKIADÁSOK!F57)</f>
        <v>400</v>
      </c>
      <c r="P58" s="4"/>
      <c r="Q58" s="4"/>
    </row>
    <row r="59" spans="1:17" x14ac:dyDescent="0.25">
      <c r="A59" s="13" t="s">
        <v>416</v>
      </c>
      <c r="B59" s="31" t="s">
        <v>144</v>
      </c>
      <c r="C59" s="113">
        <v>90</v>
      </c>
      <c r="D59" s="113">
        <v>90</v>
      </c>
      <c r="E59" s="113">
        <v>90</v>
      </c>
      <c r="F59" s="113">
        <v>90</v>
      </c>
      <c r="G59" s="113">
        <v>90</v>
      </c>
      <c r="H59" s="113">
        <v>90</v>
      </c>
      <c r="I59" s="113">
        <v>90</v>
      </c>
      <c r="J59" s="113">
        <v>90</v>
      </c>
      <c r="K59" s="113">
        <v>90</v>
      </c>
      <c r="L59" s="113">
        <v>110</v>
      </c>
      <c r="M59" s="113">
        <v>90</v>
      </c>
      <c r="N59" s="113">
        <v>90</v>
      </c>
      <c r="O59" s="112">
        <f>SUM(C59:N59)</f>
        <v>1100</v>
      </c>
      <c r="P59" s="4"/>
      <c r="Q59" s="4"/>
    </row>
    <row r="60" spans="1:17" s="84" customFormat="1" x14ac:dyDescent="0.25">
      <c r="A60" s="49" t="s">
        <v>390</v>
      </c>
      <c r="B60" s="52" t="s">
        <v>145</v>
      </c>
      <c r="C60" s="120">
        <f>SUM(C52:C59)</f>
        <v>226</v>
      </c>
      <c r="D60" s="120">
        <f t="shared" ref="D60:O60" si="9">SUM(D52:D59)</f>
        <v>226</v>
      </c>
      <c r="E60" s="120">
        <f t="shared" si="9"/>
        <v>426</v>
      </c>
      <c r="F60" s="120">
        <f t="shared" si="9"/>
        <v>226</v>
      </c>
      <c r="G60" s="120">
        <f t="shared" si="9"/>
        <v>226</v>
      </c>
      <c r="H60" s="120">
        <f t="shared" si="9"/>
        <v>226</v>
      </c>
      <c r="I60" s="120">
        <f t="shared" si="9"/>
        <v>226</v>
      </c>
      <c r="J60" s="120">
        <f t="shared" si="9"/>
        <v>226</v>
      </c>
      <c r="K60" s="120">
        <f t="shared" si="9"/>
        <v>511</v>
      </c>
      <c r="L60" s="120">
        <f t="shared" si="9"/>
        <v>231</v>
      </c>
      <c r="M60" s="120">
        <f t="shared" si="9"/>
        <v>311</v>
      </c>
      <c r="N60" s="120">
        <f t="shared" si="9"/>
        <v>239</v>
      </c>
      <c r="O60" s="120">
        <f t="shared" si="9"/>
        <v>3300</v>
      </c>
      <c r="P60" s="78"/>
      <c r="Q60" s="78"/>
    </row>
    <row r="61" spans="1:17" x14ac:dyDescent="0.25">
      <c r="A61" s="12" t="s">
        <v>417</v>
      </c>
      <c r="B61" s="31" t="s">
        <v>146</v>
      </c>
      <c r="C61" s="113">
        <f t="shared" si="0"/>
        <v>0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2">
        <f>(ÖNKORMÁNYZATIKIADÁSOK!F60)</f>
        <v>0</v>
      </c>
      <c r="P61" s="4"/>
      <c r="Q61" s="4"/>
    </row>
    <row r="62" spans="1:17" x14ac:dyDescent="0.25">
      <c r="A62" s="12" t="s">
        <v>147</v>
      </c>
      <c r="B62" s="31" t="s">
        <v>148</v>
      </c>
      <c r="C62" s="113">
        <f t="shared" si="0"/>
        <v>0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2">
        <f>(ÖNKORMÁNYZATIKIADÁSOK!F61)</f>
        <v>0</v>
      </c>
      <c r="P62" s="4"/>
      <c r="Q62" s="4"/>
    </row>
    <row r="63" spans="1:17" ht="30" x14ac:dyDescent="0.25">
      <c r="A63" s="12" t="s">
        <v>149</v>
      </c>
      <c r="B63" s="31" t="s">
        <v>150</v>
      </c>
      <c r="C63" s="113">
        <f t="shared" si="0"/>
        <v>0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2">
        <f>(ÖNKORMÁNYZATIKIADÁSOK!F62)</f>
        <v>0</v>
      </c>
      <c r="P63" s="4"/>
      <c r="Q63" s="4"/>
    </row>
    <row r="64" spans="1:17" ht="30" x14ac:dyDescent="0.25">
      <c r="A64" s="12" t="s">
        <v>391</v>
      </c>
      <c r="B64" s="31" t="s">
        <v>151</v>
      </c>
      <c r="C64" s="113">
        <f t="shared" si="0"/>
        <v>0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2">
        <f>(ÖNKORMÁNYZATIKIADÁSOK!F63)</f>
        <v>0</v>
      </c>
      <c r="P64" s="4"/>
      <c r="Q64" s="4"/>
    </row>
    <row r="65" spans="1:17" ht="30" x14ac:dyDescent="0.25">
      <c r="A65" s="12" t="s">
        <v>418</v>
      </c>
      <c r="B65" s="31" t="s">
        <v>152</v>
      </c>
      <c r="C65" s="113">
        <f t="shared" si="0"/>
        <v>0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2">
        <f>(ÖNKORMÁNYZATIKIADÁSOK!F64)</f>
        <v>0</v>
      </c>
      <c r="P65" s="4"/>
      <c r="Q65" s="4"/>
    </row>
    <row r="66" spans="1:17" x14ac:dyDescent="0.25">
      <c r="A66" s="12" t="s">
        <v>392</v>
      </c>
      <c r="B66" s="31" t="s">
        <v>153</v>
      </c>
      <c r="C66" s="113">
        <v>0</v>
      </c>
      <c r="D66" s="113"/>
      <c r="E66" s="113"/>
      <c r="F66" s="113"/>
      <c r="G66" s="113"/>
      <c r="H66" s="113">
        <v>350</v>
      </c>
      <c r="I66" s="113">
        <v>1000</v>
      </c>
      <c r="J66" s="113">
        <v>800</v>
      </c>
      <c r="K66" s="113"/>
      <c r="L66" s="113"/>
      <c r="M66" s="113"/>
      <c r="N66" s="113"/>
      <c r="O66" s="112">
        <f>(ÖNKORMÁNYZATIKIADÁSOK!F65)</f>
        <v>2150</v>
      </c>
      <c r="P66" s="4"/>
      <c r="Q66" s="4"/>
    </row>
    <row r="67" spans="1:17" ht="30" x14ac:dyDescent="0.25">
      <c r="A67" s="12" t="s">
        <v>419</v>
      </c>
      <c r="B67" s="31" t="s">
        <v>154</v>
      </c>
      <c r="C67" s="113">
        <f t="shared" si="0"/>
        <v>0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2">
        <f>(ÖNKORMÁNYZATIKIADÁSOK!F66)</f>
        <v>0</v>
      </c>
      <c r="P67" s="4"/>
      <c r="Q67" s="4"/>
    </row>
    <row r="68" spans="1:17" ht="30" x14ac:dyDescent="0.25">
      <c r="A68" s="12" t="s">
        <v>420</v>
      </c>
      <c r="B68" s="31" t="s">
        <v>155</v>
      </c>
      <c r="C68" s="113">
        <f t="shared" si="0"/>
        <v>0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2">
        <f>(ÖNKORMÁNYZATIKIADÁSOK!F67)</f>
        <v>0</v>
      </c>
      <c r="P68" s="4"/>
      <c r="Q68" s="4"/>
    </row>
    <row r="69" spans="1:17" x14ac:dyDescent="0.25">
      <c r="A69" s="12" t="s">
        <v>156</v>
      </c>
      <c r="B69" s="31" t="s">
        <v>157</v>
      </c>
      <c r="C69" s="113">
        <f t="shared" si="0"/>
        <v>0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2">
        <f>(ÖNKORMÁNYZATIKIADÁSOK!F68)</f>
        <v>0</v>
      </c>
      <c r="P69" s="4"/>
      <c r="Q69" s="4"/>
    </row>
    <row r="70" spans="1:17" x14ac:dyDescent="0.25">
      <c r="A70" s="20" t="s">
        <v>158</v>
      </c>
      <c r="B70" s="31" t="s">
        <v>159</v>
      </c>
      <c r="C70" s="113">
        <f t="shared" si="0"/>
        <v>0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2">
        <f>(ÖNKORMÁNYZATIKIADÁSOK!F69)</f>
        <v>0</v>
      </c>
      <c r="P70" s="4"/>
      <c r="Q70" s="4"/>
    </row>
    <row r="71" spans="1:17" x14ac:dyDescent="0.25">
      <c r="A71" s="12" t="s">
        <v>421</v>
      </c>
      <c r="B71" s="31" t="s">
        <v>160</v>
      </c>
      <c r="C71" s="113"/>
      <c r="D71" s="113">
        <v>2000</v>
      </c>
      <c r="E71" s="113">
        <v>2000</v>
      </c>
      <c r="F71" s="113">
        <v>4000</v>
      </c>
      <c r="G71" s="113">
        <v>2000</v>
      </c>
      <c r="H71" s="113">
        <v>400</v>
      </c>
      <c r="I71" s="113"/>
      <c r="J71" s="113"/>
      <c r="K71" s="113"/>
      <c r="L71" s="113"/>
      <c r="M71" s="113">
        <v>80</v>
      </c>
      <c r="N71" s="113"/>
      <c r="O71" s="112">
        <f>(ÖNKORMÁNYZATIKIADÁSOK!F70)</f>
        <v>11480</v>
      </c>
      <c r="P71" s="4"/>
      <c r="Q71" s="4"/>
    </row>
    <row r="72" spans="1:17" x14ac:dyDescent="0.25">
      <c r="A72" s="20" t="s">
        <v>553</v>
      </c>
      <c r="B72" s="31" t="s">
        <v>161</v>
      </c>
      <c r="C72" s="113">
        <f t="shared" ref="C72:C121" si="10">O72/12</f>
        <v>0</v>
      </c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2">
        <f>(ÖNKORMÁNYZATIKIADÁSOK!F71)</f>
        <v>0</v>
      </c>
      <c r="P72" s="4"/>
      <c r="Q72" s="4"/>
    </row>
    <row r="73" spans="1:17" x14ac:dyDescent="0.25">
      <c r="A73" s="20" t="s">
        <v>554</v>
      </c>
      <c r="B73" s="31" t="s">
        <v>161</v>
      </c>
      <c r="C73" s="113">
        <f t="shared" si="10"/>
        <v>0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2">
        <f>(ÖNKORMÁNYZATIKIADÁSOK!F72)</f>
        <v>0</v>
      </c>
      <c r="P73" s="4"/>
      <c r="Q73" s="4"/>
    </row>
    <row r="74" spans="1:17" s="84" customFormat="1" x14ac:dyDescent="0.25">
      <c r="A74" s="49" t="s">
        <v>393</v>
      </c>
      <c r="B74" s="52" t="s">
        <v>162</v>
      </c>
      <c r="C74" s="120"/>
      <c r="D74" s="120">
        <f>SUM(D61:D73)</f>
        <v>2000</v>
      </c>
      <c r="E74" s="120">
        <f t="shared" ref="E74:O74" si="11">SUM(E61:E73)</f>
        <v>2000</v>
      </c>
      <c r="F74" s="120">
        <f t="shared" si="11"/>
        <v>4000</v>
      </c>
      <c r="G74" s="120">
        <f t="shared" si="11"/>
        <v>2000</v>
      </c>
      <c r="H74" s="120">
        <f t="shared" si="11"/>
        <v>750</v>
      </c>
      <c r="I74" s="120">
        <f t="shared" si="11"/>
        <v>1000</v>
      </c>
      <c r="J74" s="120">
        <f t="shared" si="11"/>
        <v>800</v>
      </c>
      <c r="K74" s="120">
        <f t="shared" si="11"/>
        <v>0</v>
      </c>
      <c r="L74" s="120">
        <f t="shared" si="11"/>
        <v>0</v>
      </c>
      <c r="M74" s="120">
        <f t="shared" si="11"/>
        <v>80</v>
      </c>
      <c r="N74" s="120">
        <f t="shared" si="11"/>
        <v>0</v>
      </c>
      <c r="O74" s="120">
        <f t="shared" si="11"/>
        <v>13630</v>
      </c>
      <c r="P74" s="78"/>
      <c r="Q74" s="78"/>
    </row>
    <row r="75" spans="1:17" s="84" customFormat="1" ht="15.75" x14ac:dyDescent="0.25">
      <c r="A75" s="57" t="s">
        <v>543</v>
      </c>
      <c r="B75" s="158"/>
      <c r="C75" s="159">
        <f t="shared" si="10"/>
        <v>0</v>
      </c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6">
        <f>(ÖNKORMÁNYZATIKIADÁSOK!F74)</f>
        <v>0</v>
      </c>
      <c r="P75" s="78"/>
      <c r="Q75" s="78"/>
    </row>
    <row r="76" spans="1:17" x14ac:dyDescent="0.25">
      <c r="A76" s="35" t="s">
        <v>163</v>
      </c>
      <c r="B76" s="31" t="s">
        <v>164</v>
      </c>
      <c r="C76" s="113">
        <f t="shared" si="10"/>
        <v>0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2">
        <f>(ÖNKORMÁNYZATIKIADÁSOK!F75)</f>
        <v>0</v>
      </c>
      <c r="P76" s="4"/>
      <c r="Q76" s="4"/>
    </row>
    <row r="77" spans="1:17" x14ac:dyDescent="0.25">
      <c r="A77" s="35" t="s">
        <v>422</v>
      </c>
      <c r="B77" s="31" t="s">
        <v>165</v>
      </c>
      <c r="C77" s="113">
        <f t="shared" si="10"/>
        <v>0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2">
        <f>(ÖNKORMÁNYZATIKIADÁSOK!F76)</f>
        <v>0</v>
      </c>
      <c r="P77" s="4"/>
      <c r="Q77" s="4"/>
    </row>
    <row r="78" spans="1:17" x14ac:dyDescent="0.25">
      <c r="A78" s="35" t="s">
        <v>166</v>
      </c>
      <c r="B78" s="31" t="s">
        <v>167</v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>
        <v>150</v>
      </c>
      <c r="M78" s="113"/>
      <c r="N78" s="113"/>
      <c r="O78" s="112">
        <f>(ÖNKORMÁNYZATIKIADÁSOK!F77)</f>
        <v>150</v>
      </c>
      <c r="P78" s="4"/>
      <c r="Q78" s="4"/>
    </row>
    <row r="79" spans="1:17" x14ac:dyDescent="0.25">
      <c r="A79" s="35" t="s">
        <v>168</v>
      </c>
      <c r="B79" s="31" t="s">
        <v>169</v>
      </c>
      <c r="C79" s="113"/>
      <c r="D79" s="113">
        <v>700</v>
      </c>
      <c r="E79" s="113"/>
      <c r="F79" s="113">
        <v>320</v>
      </c>
      <c r="G79" s="113"/>
      <c r="H79" s="113">
        <v>600</v>
      </c>
      <c r="I79" s="113">
        <v>500</v>
      </c>
      <c r="J79" s="113">
        <v>850</v>
      </c>
      <c r="K79" s="113"/>
      <c r="L79" s="113"/>
      <c r="M79" s="113"/>
      <c r="N79" s="113"/>
      <c r="O79" s="112">
        <f>SUM(C79:N79)</f>
        <v>2970</v>
      </c>
      <c r="P79" s="4"/>
      <c r="Q79" s="4"/>
    </row>
    <row r="80" spans="1:17" x14ac:dyDescent="0.25">
      <c r="A80" s="6" t="s">
        <v>170</v>
      </c>
      <c r="B80" s="31" t="s">
        <v>171</v>
      </c>
      <c r="C80" s="113">
        <f t="shared" si="10"/>
        <v>0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2">
        <f>(ÖNKORMÁNYZATIKIADÁSOK!F79)</f>
        <v>0</v>
      </c>
      <c r="P80" s="4"/>
      <c r="Q80" s="4"/>
    </row>
    <row r="81" spans="1:17" x14ac:dyDescent="0.25">
      <c r="A81" s="6" t="s">
        <v>172</v>
      </c>
      <c r="B81" s="31" t="s">
        <v>173</v>
      </c>
      <c r="C81" s="113">
        <f t="shared" si="10"/>
        <v>0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2">
        <f>(ÖNKORMÁNYZATIKIADÁSOK!F80)</f>
        <v>0</v>
      </c>
      <c r="P81" s="4"/>
      <c r="Q81" s="4"/>
    </row>
    <row r="82" spans="1:17" x14ac:dyDescent="0.25">
      <c r="A82" s="6" t="s">
        <v>174</v>
      </c>
      <c r="B82" s="31" t="s">
        <v>175</v>
      </c>
      <c r="C82" s="113"/>
      <c r="D82" s="113">
        <v>189</v>
      </c>
      <c r="E82" s="113"/>
      <c r="F82" s="113">
        <v>86</v>
      </c>
      <c r="G82" s="113"/>
      <c r="H82" s="113">
        <v>162</v>
      </c>
      <c r="I82" s="113">
        <v>135</v>
      </c>
      <c r="J82" s="113">
        <v>216</v>
      </c>
      <c r="K82" s="113"/>
      <c r="L82" s="113">
        <v>40</v>
      </c>
      <c r="M82" s="113"/>
      <c r="N82" s="113"/>
      <c r="O82" s="112">
        <f>SUM(C82:N82)</f>
        <v>828</v>
      </c>
      <c r="P82" s="4"/>
      <c r="Q82" s="4"/>
    </row>
    <row r="83" spans="1:17" s="84" customFormat="1" x14ac:dyDescent="0.25">
      <c r="A83" s="50" t="s">
        <v>395</v>
      </c>
      <c r="B83" s="52" t="s">
        <v>176</v>
      </c>
      <c r="C83" s="120">
        <v>0</v>
      </c>
      <c r="D83" s="120">
        <f>SUM(D76:D82)</f>
        <v>889</v>
      </c>
      <c r="E83" s="120">
        <f t="shared" ref="E83:O83" si="12">SUM(E76:E82)</f>
        <v>0</v>
      </c>
      <c r="F83" s="120">
        <f t="shared" si="12"/>
        <v>406</v>
      </c>
      <c r="G83" s="120">
        <f t="shared" si="12"/>
        <v>0</v>
      </c>
      <c r="H83" s="120">
        <f t="shared" si="12"/>
        <v>762</v>
      </c>
      <c r="I83" s="120">
        <f t="shared" si="12"/>
        <v>635</v>
      </c>
      <c r="J83" s="120">
        <f t="shared" si="12"/>
        <v>1066</v>
      </c>
      <c r="K83" s="120">
        <f t="shared" si="12"/>
        <v>0</v>
      </c>
      <c r="L83" s="120">
        <f t="shared" si="12"/>
        <v>190</v>
      </c>
      <c r="M83" s="120">
        <f t="shared" si="12"/>
        <v>0</v>
      </c>
      <c r="N83" s="120">
        <f t="shared" si="12"/>
        <v>0</v>
      </c>
      <c r="O83" s="120">
        <f t="shared" si="12"/>
        <v>3948</v>
      </c>
      <c r="P83" s="78"/>
      <c r="Q83" s="78"/>
    </row>
    <row r="84" spans="1:17" x14ac:dyDescent="0.25">
      <c r="A84" s="13" t="s">
        <v>177</v>
      </c>
      <c r="B84" s="31" t="s">
        <v>178</v>
      </c>
      <c r="C84" s="113">
        <v>256</v>
      </c>
      <c r="D84" s="113"/>
      <c r="E84" s="113"/>
      <c r="F84" s="113">
        <v>256</v>
      </c>
      <c r="G84" s="113"/>
      <c r="H84" s="113"/>
      <c r="I84" s="113">
        <v>256</v>
      </c>
      <c r="J84" s="113">
        <v>390</v>
      </c>
      <c r="K84" s="113"/>
      <c r="L84" s="113">
        <v>255</v>
      </c>
      <c r="M84" s="113"/>
      <c r="N84" s="113"/>
      <c r="O84" s="112">
        <f>SUM(C84:N84)</f>
        <v>1413</v>
      </c>
      <c r="P84" s="4"/>
      <c r="Q84" s="4"/>
    </row>
    <row r="85" spans="1:17" x14ac:dyDescent="0.25">
      <c r="A85" s="13" t="s">
        <v>179</v>
      </c>
      <c r="B85" s="31" t="s">
        <v>180</v>
      </c>
      <c r="C85" s="113">
        <f t="shared" si="10"/>
        <v>0</v>
      </c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2">
        <f>(ÖNKORMÁNYZATIKIADÁSOK!F84)</f>
        <v>0</v>
      </c>
      <c r="P85" s="4"/>
      <c r="Q85" s="4"/>
    </row>
    <row r="86" spans="1:17" x14ac:dyDescent="0.25">
      <c r="A86" s="13" t="s">
        <v>181</v>
      </c>
      <c r="B86" s="31" t="s">
        <v>182</v>
      </c>
      <c r="C86" s="113">
        <f t="shared" si="10"/>
        <v>0</v>
      </c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2">
        <f>(ÖNKORMÁNYZATIKIADÁSOK!F85)</f>
        <v>0</v>
      </c>
      <c r="P86" s="4"/>
      <c r="Q86" s="4"/>
    </row>
    <row r="87" spans="1:17" x14ac:dyDescent="0.25">
      <c r="A87" s="13" t="s">
        <v>183</v>
      </c>
      <c r="B87" s="31" t="s">
        <v>184</v>
      </c>
      <c r="C87" s="113">
        <v>69</v>
      </c>
      <c r="D87" s="113"/>
      <c r="E87" s="113"/>
      <c r="F87" s="113">
        <v>69</v>
      </c>
      <c r="G87" s="113"/>
      <c r="H87" s="113"/>
      <c r="I87" s="113">
        <v>69</v>
      </c>
      <c r="J87" s="113">
        <v>112</v>
      </c>
      <c r="K87" s="113"/>
      <c r="L87" s="113">
        <v>68</v>
      </c>
      <c r="M87" s="113"/>
      <c r="N87" s="113"/>
      <c r="O87" s="112">
        <f>SUM(C87:N87)</f>
        <v>387</v>
      </c>
      <c r="P87" s="4"/>
      <c r="Q87" s="4"/>
    </row>
    <row r="88" spans="1:17" s="84" customFormat="1" x14ac:dyDescent="0.25">
      <c r="A88" s="49" t="s">
        <v>396</v>
      </c>
      <c r="B88" s="52" t="s">
        <v>185</v>
      </c>
      <c r="C88" s="120">
        <f>SUM(C84:C87)</f>
        <v>325</v>
      </c>
      <c r="D88" s="120">
        <f t="shared" ref="D88:O88" si="13">SUM(D84:D87)</f>
        <v>0</v>
      </c>
      <c r="E88" s="120">
        <f t="shared" si="13"/>
        <v>0</v>
      </c>
      <c r="F88" s="120">
        <f t="shared" si="13"/>
        <v>325</v>
      </c>
      <c r="G88" s="120">
        <f t="shared" si="13"/>
        <v>0</v>
      </c>
      <c r="H88" s="120">
        <f t="shared" si="13"/>
        <v>0</v>
      </c>
      <c r="I88" s="120">
        <f t="shared" si="13"/>
        <v>325</v>
      </c>
      <c r="J88" s="120">
        <f t="shared" si="13"/>
        <v>502</v>
      </c>
      <c r="K88" s="120">
        <f t="shared" si="13"/>
        <v>0</v>
      </c>
      <c r="L88" s="120">
        <f t="shared" si="13"/>
        <v>323</v>
      </c>
      <c r="M88" s="120">
        <f t="shared" si="13"/>
        <v>0</v>
      </c>
      <c r="N88" s="120">
        <f t="shared" si="13"/>
        <v>0</v>
      </c>
      <c r="O88" s="120">
        <f t="shared" si="13"/>
        <v>1800</v>
      </c>
      <c r="P88" s="78"/>
      <c r="Q88" s="78"/>
    </row>
    <row r="89" spans="1:17" ht="30" x14ac:dyDescent="0.25">
      <c r="A89" s="13" t="s">
        <v>186</v>
      </c>
      <c r="B89" s="31" t="s">
        <v>187</v>
      </c>
      <c r="C89" s="113">
        <f t="shared" si="10"/>
        <v>0</v>
      </c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2">
        <f>(ÖNKORMÁNYZATIKIADÁSOK!F88)</f>
        <v>0</v>
      </c>
      <c r="P89" s="4"/>
      <c r="Q89" s="4"/>
    </row>
    <row r="90" spans="1:17" ht="30" x14ac:dyDescent="0.25">
      <c r="A90" s="13" t="s">
        <v>423</v>
      </c>
      <c r="B90" s="31" t="s">
        <v>188</v>
      </c>
      <c r="C90" s="113">
        <f t="shared" si="10"/>
        <v>0</v>
      </c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2">
        <f>(ÖNKORMÁNYZATIKIADÁSOK!F89)</f>
        <v>0</v>
      </c>
      <c r="P90" s="4"/>
      <c r="Q90" s="4"/>
    </row>
    <row r="91" spans="1:17" ht="30" x14ac:dyDescent="0.25">
      <c r="A91" s="13" t="s">
        <v>424</v>
      </c>
      <c r="B91" s="31" t="s">
        <v>189</v>
      </c>
      <c r="C91" s="113">
        <f t="shared" si="10"/>
        <v>0</v>
      </c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2">
        <f>(ÖNKORMÁNYZATIKIADÁSOK!F90)</f>
        <v>0</v>
      </c>
      <c r="P91" s="4"/>
      <c r="Q91" s="4"/>
    </row>
    <row r="92" spans="1:17" x14ac:dyDescent="0.25">
      <c r="A92" s="13" t="s">
        <v>425</v>
      </c>
      <c r="B92" s="31" t="s">
        <v>190</v>
      </c>
      <c r="C92" s="113">
        <f t="shared" si="10"/>
        <v>0</v>
      </c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2">
        <f>(ÖNKORMÁNYZATIKIADÁSOK!F91)</f>
        <v>0</v>
      </c>
      <c r="P92" s="4"/>
      <c r="Q92" s="4"/>
    </row>
    <row r="93" spans="1:17" ht="30" x14ac:dyDescent="0.25">
      <c r="A93" s="13" t="s">
        <v>426</v>
      </c>
      <c r="B93" s="31" t="s">
        <v>191</v>
      </c>
      <c r="C93" s="113">
        <f t="shared" si="10"/>
        <v>0</v>
      </c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2">
        <f>(ÖNKORMÁNYZATIKIADÁSOK!F92)</f>
        <v>0</v>
      </c>
      <c r="P93" s="4"/>
      <c r="Q93" s="4"/>
    </row>
    <row r="94" spans="1:17" ht="30" x14ac:dyDescent="0.25">
      <c r="A94" s="13" t="s">
        <v>427</v>
      </c>
      <c r="B94" s="31" t="s">
        <v>192</v>
      </c>
      <c r="C94" s="113">
        <f t="shared" si="10"/>
        <v>0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2">
        <f>(ÖNKORMÁNYZATIKIADÁSOK!F93)</f>
        <v>0</v>
      </c>
      <c r="P94" s="4"/>
      <c r="Q94" s="4"/>
    </row>
    <row r="95" spans="1:17" x14ac:dyDescent="0.25">
      <c r="A95" s="13" t="s">
        <v>193</v>
      </c>
      <c r="B95" s="31" t="s">
        <v>194</v>
      </c>
      <c r="C95" s="113">
        <f t="shared" si="10"/>
        <v>0</v>
      </c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2">
        <f>(ÖNKORMÁNYZATIKIADÁSOK!F94)</f>
        <v>0</v>
      </c>
      <c r="P95" s="4"/>
      <c r="Q95" s="4"/>
    </row>
    <row r="96" spans="1:17" x14ac:dyDescent="0.25">
      <c r="A96" s="13" t="s">
        <v>428</v>
      </c>
      <c r="B96" s="31" t="s">
        <v>195</v>
      </c>
      <c r="C96" s="113">
        <f t="shared" si="10"/>
        <v>0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2">
        <f>(ÖNKORMÁNYZATIKIADÁSOK!F95)</f>
        <v>0</v>
      </c>
      <c r="P96" s="4"/>
      <c r="Q96" s="4"/>
    </row>
    <row r="97" spans="1:17" s="84" customFormat="1" x14ac:dyDescent="0.25">
      <c r="A97" s="49" t="s">
        <v>397</v>
      </c>
      <c r="B97" s="52" t="s">
        <v>196</v>
      </c>
      <c r="C97" s="120">
        <f t="shared" si="10"/>
        <v>0</v>
      </c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19">
        <f>(ÖNKORMÁNYZATIKIADÁSOK!F96)</f>
        <v>0</v>
      </c>
      <c r="P97" s="78"/>
      <c r="Q97" s="78"/>
    </row>
    <row r="98" spans="1:17" s="84" customFormat="1" ht="15.75" x14ac:dyDescent="0.25">
      <c r="A98" s="57" t="s">
        <v>542</v>
      </c>
      <c r="B98" s="158"/>
      <c r="C98" s="159">
        <f t="shared" si="10"/>
        <v>0</v>
      </c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6">
        <f>(ÖNKORMÁNYZATIKIADÁSOK!F97)</f>
        <v>0</v>
      </c>
      <c r="P98" s="78"/>
      <c r="Q98" s="78"/>
    </row>
    <row r="99" spans="1:17" s="84" customFormat="1" ht="15.75" x14ac:dyDescent="0.25">
      <c r="A99" s="36" t="s">
        <v>436</v>
      </c>
      <c r="B99" s="37" t="s">
        <v>197</v>
      </c>
      <c r="C99" s="160">
        <f>C25+C26+C51+C60+C74+C83+C88+C97</f>
        <v>3974</v>
      </c>
      <c r="D99" s="160">
        <f t="shared" ref="D99:O99" si="14">D25+D26+D51+D60+D74+D83+D88+D97</f>
        <v>5662</v>
      </c>
      <c r="E99" s="160">
        <f t="shared" si="14"/>
        <v>5051</v>
      </c>
      <c r="F99" s="160">
        <f t="shared" si="14"/>
        <v>7573</v>
      </c>
      <c r="G99" s="160">
        <f t="shared" si="14"/>
        <v>4648</v>
      </c>
      <c r="H99" s="160">
        <f t="shared" si="14"/>
        <v>5459</v>
      </c>
      <c r="I99" s="160">
        <f t="shared" si="14"/>
        <v>7401</v>
      </c>
      <c r="J99" s="160">
        <f t="shared" si="14"/>
        <v>6713</v>
      </c>
      <c r="K99" s="160">
        <f t="shared" si="14"/>
        <v>4082</v>
      </c>
      <c r="L99" s="160">
        <f t="shared" si="14"/>
        <v>3391</v>
      </c>
      <c r="M99" s="160">
        <f t="shared" si="14"/>
        <v>3124</v>
      </c>
      <c r="N99" s="160">
        <f t="shared" si="14"/>
        <v>3630</v>
      </c>
      <c r="O99" s="160">
        <f t="shared" si="14"/>
        <v>61708</v>
      </c>
      <c r="P99" s="78"/>
      <c r="Q99" s="78"/>
    </row>
    <row r="100" spans="1:17" x14ac:dyDescent="0.25">
      <c r="A100" s="13" t="s">
        <v>429</v>
      </c>
      <c r="B100" s="5" t="s">
        <v>198</v>
      </c>
      <c r="C100" s="113">
        <f t="shared" si="10"/>
        <v>0</v>
      </c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2">
        <f>(ÖNKORMÁNYZATIKIADÁSOK!F99)</f>
        <v>0</v>
      </c>
      <c r="P100" s="4"/>
      <c r="Q100" s="4"/>
    </row>
    <row r="101" spans="1:17" x14ac:dyDescent="0.25">
      <c r="A101" s="13" t="s">
        <v>199</v>
      </c>
      <c r="B101" s="5" t="s">
        <v>200</v>
      </c>
      <c r="C101" s="113">
        <f t="shared" si="10"/>
        <v>0</v>
      </c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2">
        <f>(ÖNKORMÁNYZATIKIADÁSOK!F100)</f>
        <v>0</v>
      </c>
      <c r="P101" s="4"/>
      <c r="Q101" s="4"/>
    </row>
    <row r="102" spans="1:17" x14ac:dyDescent="0.25">
      <c r="A102" s="13" t="s">
        <v>430</v>
      </c>
      <c r="B102" s="5" t="s">
        <v>201</v>
      </c>
      <c r="C102" s="113">
        <f t="shared" si="10"/>
        <v>0</v>
      </c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2">
        <f>(ÖNKORMÁNYZATIKIADÁSOK!F101)</f>
        <v>0</v>
      </c>
      <c r="P102" s="4"/>
      <c r="Q102" s="4"/>
    </row>
    <row r="103" spans="1:17" s="84" customFormat="1" x14ac:dyDescent="0.25">
      <c r="A103" s="15" t="s">
        <v>398</v>
      </c>
      <c r="B103" s="7" t="s">
        <v>202</v>
      </c>
      <c r="C103" s="120">
        <f t="shared" si="10"/>
        <v>0</v>
      </c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19">
        <f>(ÖNKORMÁNYZATIKIADÁSOK!F102)</f>
        <v>0</v>
      </c>
      <c r="P103" s="78"/>
      <c r="Q103" s="78"/>
    </row>
    <row r="104" spans="1:17" x14ac:dyDescent="0.25">
      <c r="A104" s="38" t="s">
        <v>431</v>
      </c>
      <c r="B104" s="5" t="s">
        <v>203</v>
      </c>
      <c r="C104" s="113">
        <f t="shared" si="10"/>
        <v>0</v>
      </c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2">
        <f>(ÖNKORMÁNYZATIKIADÁSOK!F103)</f>
        <v>0</v>
      </c>
      <c r="P104" s="4"/>
      <c r="Q104" s="4"/>
    </row>
    <row r="105" spans="1:17" x14ac:dyDescent="0.25">
      <c r="A105" s="38" t="s">
        <v>401</v>
      </c>
      <c r="B105" s="5" t="s">
        <v>204</v>
      </c>
      <c r="C105" s="113">
        <f t="shared" si="10"/>
        <v>0</v>
      </c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2">
        <f>(ÖNKORMÁNYZATIKIADÁSOK!F104)</f>
        <v>0</v>
      </c>
      <c r="P105" s="4"/>
      <c r="Q105" s="4"/>
    </row>
    <row r="106" spans="1:17" x14ac:dyDescent="0.25">
      <c r="A106" s="13" t="s">
        <v>205</v>
      </c>
      <c r="B106" s="5" t="s">
        <v>206</v>
      </c>
      <c r="C106" s="113">
        <f t="shared" si="10"/>
        <v>0</v>
      </c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2">
        <f>(ÖNKORMÁNYZATIKIADÁSOK!F105)</f>
        <v>0</v>
      </c>
      <c r="P106" s="4"/>
      <c r="Q106" s="4"/>
    </row>
    <row r="107" spans="1:17" x14ac:dyDescent="0.25">
      <c r="A107" s="13" t="s">
        <v>432</v>
      </c>
      <c r="B107" s="5" t="s">
        <v>207</v>
      </c>
      <c r="C107" s="113">
        <f t="shared" si="10"/>
        <v>0</v>
      </c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2">
        <f>(ÖNKORMÁNYZATIKIADÁSOK!F106)</f>
        <v>0</v>
      </c>
      <c r="P107" s="4"/>
      <c r="Q107" s="4"/>
    </row>
    <row r="108" spans="1:17" s="84" customFormat="1" x14ac:dyDescent="0.25">
      <c r="A108" s="14" t="s">
        <v>399</v>
      </c>
      <c r="B108" s="7" t="s">
        <v>208</v>
      </c>
      <c r="C108" s="120">
        <f t="shared" si="10"/>
        <v>0</v>
      </c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19">
        <f>(ÖNKORMÁNYZATIKIADÁSOK!F107)</f>
        <v>0</v>
      </c>
      <c r="P108" s="78"/>
      <c r="Q108" s="78"/>
    </row>
    <row r="109" spans="1:17" x14ac:dyDescent="0.25">
      <c r="A109" s="38" t="s">
        <v>209</v>
      </c>
      <c r="B109" s="5" t="s">
        <v>210</v>
      </c>
      <c r="C109" s="113">
        <f t="shared" si="10"/>
        <v>0</v>
      </c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2">
        <f>(ÖNKORMÁNYZATIKIADÁSOK!F108)</f>
        <v>0</v>
      </c>
      <c r="P109" s="4"/>
      <c r="Q109" s="4"/>
    </row>
    <row r="110" spans="1:17" x14ac:dyDescent="0.25">
      <c r="A110" s="38" t="s">
        <v>211</v>
      </c>
      <c r="B110" s="5" t="s">
        <v>212</v>
      </c>
      <c r="C110" s="113">
        <f t="shared" si="10"/>
        <v>0</v>
      </c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2">
        <f>(ÖNKORMÁNYZATIKIADÁSOK!F109)</f>
        <v>0</v>
      </c>
      <c r="P110" s="4"/>
      <c r="Q110" s="4"/>
    </row>
    <row r="111" spans="1:17" s="84" customFormat="1" x14ac:dyDescent="0.25">
      <c r="A111" s="14" t="s">
        <v>213</v>
      </c>
      <c r="B111" s="7" t="s">
        <v>214</v>
      </c>
      <c r="C111" s="120">
        <v>4385</v>
      </c>
      <c r="D111" s="120">
        <v>4385</v>
      </c>
      <c r="E111" s="120">
        <v>4385</v>
      </c>
      <c r="F111" s="120">
        <v>4385</v>
      </c>
      <c r="G111" s="120">
        <v>4385</v>
      </c>
      <c r="H111" s="120">
        <v>4385</v>
      </c>
      <c r="I111" s="120">
        <v>4385</v>
      </c>
      <c r="J111" s="120">
        <v>4385</v>
      </c>
      <c r="K111" s="120">
        <v>4385</v>
      </c>
      <c r="L111" s="120">
        <v>4385</v>
      </c>
      <c r="M111" s="120">
        <v>4385</v>
      </c>
      <c r="N111" s="120">
        <v>4390</v>
      </c>
      <c r="O111" s="119">
        <f>SUM(C111:N111)</f>
        <v>52625</v>
      </c>
      <c r="P111" s="78"/>
      <c r="Q111" s="78"/>
    </row>
    <row r="112" spans="1:17" x14ac:dyDescent="0.25">
      <c r="A112" s="38" t="s">
        <v>215</v>
      </c>
      <c r="B112" s="5" t="s">
        <v>216</v>
      </c>
      <c r="C112" s="113">
        <f t="shared" si="10"/>
        <v>0</v>
      </c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2">
        <f>(ÖNKORMÁNYZATIKIADÁSOK!F111)</f>
        <v>0</v>
      </c>
      <c r="P112" s="4"/>
      <c r="Q112" s="4"/>
    </row>
    <row r="113" spans="1:17" x14ac:dyDescent="0.25">
      <c r="A113" s="38" t="s">
        <v>217</v>
      </c>
      <c r="B113" s="5" t="s">
        <v>218</v>
      </c>
      <c r="C113" s="113">
        <f t="shared" si="10"/>
        <v>0</v>
      </c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2">
        <f>(ÖNKORMÁNYZATIKIADÁSOK!F112)</f>
        <v>0</v>
      </c>
      <c r="P113" s="4"/>
      <c r="Q113" s="4"/>
    </row>
    <row r="114" spans="1:17" x14ac:dyDescent="0.25">
      <c r="A114" s="38" t="s">
        <v>219</v>
      </c>
      <c r="B114" s="5" t="s">
        <v>220</v>
      </c>
      <c r="C114" s="113">
        <f t="shared" si="10"/>
        <v>0</v>
      </c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2">
        <f>(ÖNKORMÁNYZATIKIADÁSOK!F113)</f>
        <v>0</v>
      </c>
      <c r="P114" s="4"/>
      <c r="Q114" s="4"/>
    </row>
    <row r="115" spans="1:17" s="84" customFormat="1" x14ac:dyDescent="0.25">
      <c r="A115" s="39" t="s">
        <v>400</v>
      </c>
      <c r="B115" s="40" t="s">
        <v>221</v>
      </c>
      <c r="C115" s="120">
        <f>SUM(C100:C114)</f>
        <v>4385</v>
      </c>
      <c r="D115" s="120">
        <f t="shared" ref="D115:O115" si="15">SUM(D100:D114)</f>
        <v>4385</v>
      </c>
      <c r="E115" s="120">
        <f t="shared" si="15"/>
        <v>4385</v>
      </c>
      <c r="F115" s="120">
        <f t="shared" si="15"/>
        <v>4385</v>
      </c>
      <c r="G115" s="120">
        <f t="shared" si="15"/>
        <v>4385</v>
      </c>
      <c r="H115" s="120">
        <f t="shared" si="15"/>
        <v>4385</v>
      </c>
      <c r="I115" s="120">
        <f t="shared" si="15"/>
        <v>4385</v>
      </c>
      <c r="J115" s="120">
        <f t="shared" si="15"/>
        <v>4385</v>
      </c>
      <c r="K115" s="120">
        <f t="shared" si="15"/>
        <v>4385</v>
      </c>
      <c r="L115" s="120">
        <f t="shared" si="15"/>
        <v>4385</v>
      </c>
      <c r="M115" s="120">
        <f t="shared" si="15"/>
        <v>4385</v>
      </c>
      <c r="N115" s="120">
        <f t="shared" si="15"/>
        <v>4390</v>
      </c>
      <c r="O115" s="120">
        <f t="shared" si="15"/>
        <v>52625</v>
      </c>
      <c r="P115" s="78"/>
      <c r="Q115" s="78"/>
    </row>
    <row r="116" spans="1:17" x14ac:dyDescent="0.25">
      <c r="A116" s="38" t="s">
        <v>222</v>
      </c>
      <c r="B116" s="5" t="s">
        <v>223</v>
      </c>
      <c r="C116" s="113">
        <f t="shared" si="10"/>
        <v>0</v>
      </c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2">
        <f>(ÖNKORMÁNYZATIKIADÁSOK!F115)</f>
        <v>0</v>
      </c>
      <c r="P116" s="4"/>
      <c r="Q116" s="4"/>
    </row>
    <row r="117" spans="1:17" x14ac:dyDescent="0.25">
      <c r="A117" s="13" t="s">
        <v>224</v>
      </c>
      <c r="B117" s="5" t="s">
        <v>225</v>
      </c>
      <c r="C117" s="113">
        <f t="shared" si="10"/>
        <v>0</v>
      </c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2">
        <f>(ÖNKORMÁNYZATIKIADÁSOK!F116)</f>
        <v>0</v>
      </c>
      <c r="P117" s="4"/>
      <c r="Q117" s="4"/>
    </row>
    <row r="118" spans="1:17" x14ac:dyDescent="0.25">
      <c r="A118" s="38" t="s">
        <v>433</v>
      </c>
      <c r="B118" s="5" t="s">
        <v>226</v>
      </c>
      <c r="C118" s="113">
        <f t="shared" si="10"/>
        <v>0</v>
      </c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2">
        <f>(ÖNKORMÁNYZATIKIADÁSOK!F117)</f>
        <v>0</v>
      </c>
      <c r="P118" s="4"/>
      <c r="Q118" s="4"/>
    </row>
    <row r="119" spans="1:17" x14ac:dyDescent="0.25">
      <c r="A119" s="38" t="s">
        <v>402</v>
      </c>
      <c r="B119" s="5" t="s">
        <v>227</v>
      </c>
      <c r="C119" s="113">
        <f t="shared" si="10"/>
        <v>0</v>
      </c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2">
        <f>(ÖNKORMÁNYZATIKIADÁSOK!F118)</f>
        <v>0</v>
      </c>
      <c r="P119" s="4"/>
      <c r="Q119" s="4"/>
    </row>
    <row r="120" spans="1:17" s="84" customFormat="1" x14ac:dyDescent="0.25">
      <c r="A120" s="39" t="s">
        <v>403</v>
      </c>
      <c r="B120" s="40" t="s">
        <v>228</v>
      </c>
      <c r="C120" s="120">
        <f t="shared" si="10"/>
        <v>0</v>
      </c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19">
        <f>(ÖNKORMÁNYZATIKIADÁSOK!F119)</f>
        <v>0</v>
      </c>
      <c r="P120" s="78"/>
      <c r="Q120" s="78"/>
    </row>
    <row r="121" spans="1:17" x14ac:dyDescent="0.25">
      <c r="A121" s="13" t="s">
        <v>229</v>
      </c>
      <c r="B121" s="5" t="s">
        <v>230</v>
      </c>
      <c r="C121" s="113">
        <f t="shared" si="10"/>
        <v>0</v>
      </c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2">
        <f>(ÖNKORMÁNYZATIKIADÁSOK!F120)</f>
        <v>0</v>
      </c>
      <c r="P121" s="4"/>
      <c r="Q121" s="4"/>
    </row>
    <row r="122" spans="1:17" s="84" customFormat="1" ht="15.75" x14ac:dyDescent="0.25">
      <c r="A122" s="41" t="s">
        <v>437</v>
      </c>
      <c r="B122" s="42" t="s">
        <v>231</v>
      </c>
      <c r="C122" s="160">
        <f>C115+C120</f>
        <v>4385</v>
      </c>
      <c r="D122" s="160">
        <f t="shared" ref="D122:O122" si="16">D115+D120</f>
        <v>4385</v>
      </c>
      <c r="E122" s="160">
        <f t="shared" si="16"/>
        <v>4385</v>
      </c>
      <c r="F122" s="160">
        <f t="shared" si="16"/>
        <v>4385</v>
      </c>
      <c r="G122" s="160">
        <f t="shared" si="16"/>
        <v>4385</v>
      </c>
      <c r="H122" s="160">
        <f t="shared" si="16"/>
        <v>4385</v>
      </c>
      <c r="I122" s="160">
        <f t="shared" si="16"/>
        <v>4385</v>
      </c>
      <c r="J122" s="160">
        <f t="shared" si="16"/>
        <v>4385</v>
      </c>
      <c r="K122" s="160">
        <f t="shared" si="16"/>
        <v>4385</v>
      </c>
      <c r="L122" s="160">
        <f t="shared" si="16"/>
        <v>4385</v>
      </c>
      <c r="M122" s="160">
        <f t="shared" si="16"/>
        <v>4385</v>
      </c>
      <c r="N122" s="160">
        <f t="shared" si="16"/>
        <v>4390</v>
      </c>
      <c r="O122" s="160">
        <f t="shared" si="16"/>
        <v>52625</v>
      </c>
      <c r="P122" s="78"/>
      <c r="Q122" s="78"/>
    </row>
    <row r="123" spans="1:17" s="84" customFormat="1" ht="15.75" x14ac:dyDescent="0.25">
      <c r="A123" s="134" t="s">
        <v>474</v>
      </c>
      <c r="B123" s="134"/>
      <c r="C123" s="161">
        <f>C99+C122</f>
        <v>8359</v>
      </c>
      <c r="D123" s="161">
        <f t="shared" ref="D123:O123" si="17">D99+D122</f>
        <v>10047</v>
      </c>
      <c r="E123" s="161">
        <f t="shared" si="17"/>
        <v>9436</v>
      </c>
      <c r="F123" s="161">
        <f t="shared" si="17"/>
        <v>11958</v>
      </c>
      <c r="G123" s="161">
        <f t="shared" si="17"/>
        <v>9033</v>
      </c>
      <c r="H123" s="161">
        <f t="shared" si="17"/>
        <v>9844</v>
      </c>
      <c r="I123" s="161">
        <f t="shared" si="17"/>
        <v>11786</v>
      </c>
      <c r="J123" s="161">
        <f t="shared" si="17"/>
        <v>11098</v>
      </c>
      <c r="K123" s="161">
        <f t="shared" si="17"/>
        <v>8467</v>
      </c>
      <c r="L123" s="161">
        <f t="shared" si="17"/>
        <v>7776</v>
      </c>
      <c r="M123" s="161">
        <f t="shared" si="17"/>
        <v>7509</v>
      </c>
      <c r="N123" s="161">
        <f t="shared" si="17"/>
        <v>8020</v>
      </c>
      <c r="O123" s="161">
        <f t="shared" si="17"/>
        <v>114333</v>
      </c>
      <c r="P123" s="78"/>
      <c r="Q123" s="78"/>
    </row>
    <row r="124" spans="1:17" s="84" customFormat="1" ht="25.5" x14ac:dyDescent="0.25">
      <c r="A124" s="2" t="s">
        <v>60</v>
      </c>
      <c r="B124" s="3" t="s">
        <v>467</v>
      </c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78"/>
      <c r="Q124" s="78"/>
    </row>
    <row r="125" spans="1:17" x14ac:dyDescent="0.25">
      <c r="A125" s="32" t="s">
        <v>232</v>
      </c>
      <c r="B125" s="6" t="s">
        <v>233</v>
      </c>
      <c r="C125" s="113">
        <f>O125/12</f>
        <v>1111</v>
      </c>
      <c r="D125" s="113">
        <v>1111</v>
      </c>
      <c r="E125" s="113">
        <v>1111</v>
      </c>
      <c r="F125" s="113">
        <v>1111</v>
      </c>
      <c r="G125" s="113">
        <v>1111</v>
      </c>
      <c r="H125" s="113">
        <v>1111</v>
      </c>
      <c r="I125" s="113">
        <v>1111</v>
      </c>
      <c r="J125" s="113">
        <v>1111</v>
      </c>
      <c r="K125" s="113">
        <v>1111</v>
      </c>
      <c r="L125" s="113">
        <v>1111</v>
      </c>
      <c r="M125" s="113">
        <v>1111</v>
      </c>
      <c r="N125" s="113">
        <v>1111</v>
      </c>
      <c r="O125" s="112">
        <v>13332</v>
      </c>
      <c r="P125" s="4"/>
      <c r="Q125" s="4"/>
    </row>
    <row r="126" spans="1:17" x14ac:dyDescent="0.25">
      <c r="A126" s="5" t="s">
        <v>234</v>
      </c>
      <c r="B126" s="6" t="s">
        <v>235</v>
      </c>
      <c r="C126" s="113">
        <v>2771</v>
      </c>
      <c r="D126" s="113">
        <v>2771</v>
      </c>
      <c r="E126" s="113">
        <v>2771</v>
      </c>
      <c r="F126" s="113">
        <v>2771</v>
      </c>
      <c r="G126" s="113">
        <v>2771</v>
      </c>
      <c r="H126" s="113">
        <v>2771</v>
      </c>
      <c r="I126" s="113">
        <v>2771</v>
      </c>
      <c r="J126" s="113">
        <v>2771</v>
      </c>
      <c r="K126" s="113">
        <v>2771</v>
      </c>
      <c r="L126" s="113">
        <v>2771</v>
      </c>
      <c r="M126" s="113">
        <v>2771</v>
      </c>
      <c r="N126" s="113">
        <v>2781</v>
      </c>
      <c r="O126" s="112">
        <v>33262</v>
      </c>
      <c r="P126" s="4"/>
      <c r="Q126" s="4"/>
    </row>
    <row r="127" spans="1:17" ht="30" x14ac:dyDescent="0.25">
      <c r="A127" s="5" t="s">
        <v>236</v>
      </c>
      <c r="B127" s="6" t="s">
        <v>237</v>
      </c>
      <c r="C127" s="113">
        <v>1065</v>
      </c>
      <c r="D127" s="113">
        <v>1065</v>
      </c>
      <c r="E127" s="113">
        <v>1065</v>
      </c>
      <c r="F127" s="113">
        <v>1065</v>
      </c>
      <c r="G127" s="113">
        <v>1065</v>
      </c>
      <c r="H127" s="113">
        <v>1065</v>
      </c>
      <c r="I127" s="113">
        <v>1065</v>
      </c>
      <c r="J127" s="113">
        <v>1065</v>
      </c>
      <c r="K127" s="113">
        <v>1065</v>
      </c>
      <c r="L127" s="113">
        <v>1065</v>
      </c>
      <c r="M127" s="113">
        <v>1065</v>
      </c>
      <c r="N127" s="113">
        <v>1069</v>
      </c>
      <c r="O127" s="112">
        <f>SUM(C127:N127)</f>
        <v>12784</v>
      </c>
      <c r="P127" s="4"/>
      <c r="Q127" s="4"/>
    </row>
    <row r="128" spans="1:17" x14ac:dyDescent="0.25">
      <c r="A128" s="5" t="s">
        <v>238</v>
      </c>
      <c r="B128" s="6" t="s">
        <v>239</v>
      </c>
      <c r="C128" s="113">
        <v>174</v>
      </c>
      <c r="D128" s="113">
        <v>174</v>
      </c>
      <c r="E128" s="113">
        <v>174</v>
      </c>
      <c r="F128" s="113">
        <v>174</v>
      </c>
      <c r="G128" s="113">
        <v>174</v>
      </c>
      <c r="H128" s="113">
        <v>174</v>
      </c>
      <c r="I128" s="113">
        <v>174</v>
      </c>
      <c r="J128" s="113">
        <v>174</v>
      </c>
      <c r="K128" s="113">
        <v>174</v>
      </c>
      <c r="L128" s="113">
        <v>174</v>
      </c>
      <c r="M128" s="113">
        <v>174</v>
      </c>
      <c r="N128" s="113">
        <v>183</v>
      </c>
      <c r="O128" s="112">
        <f>SUM(C128:N128)</f>
        <v>2097</v>
      </c>
      <c r="P128" s="4"/>
      <c r="Q128" s="4"/>
    </row>
    <row r="129" spans="1:17" x14ac:dyDescent="0.25">
      <c r="A129" s="5" t="s">
        <v>240</v>
      </c>
      <c r="B129" s="6" t="s">
        <v>241</v>
      </c>
      <c r="C129" s="113"/>
      <c r="D129" s="113">
        <v>21</v>
      </c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2">
        <v>21</v>
      </c>
      <c r="P129" s="4"/>
      <c r="Q129" s="4"/>
    </row>
    <row r="130" spans="1:17" x14ac:dyDescent="0.25">
      <c r="A130" s="5" t="s">
        <v>242</v>
      </c>
      <c r="B130" s="6" t="s">
        <v>243</v>
      </c>
      <c r="C130" s="113">
        <f t="shared" ref="C130:C189" si="18">O130/12</f>
        <v>0</v>
      </c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2"/>
      <c r="P130" s="4"/>
      <c r="Q130" s="4"/>
    </row>
    <row r="131" spans="1:17" s="84" customFormat="1" x14ac:dyDescent="0.25">
      <c r="A131" s="7" t="s">
        <v>477</v>
      </c>
      <c r="B131" s="8" t="s">
        <v>244</v>
      </c>
      <c r="C131" s="120">
        <f>SUM(C125:C130)</f>
        <v>5121</v>
      </c>
      <c r="D131" s="120">
        <f t="shared" ref="D131:O131" si="19">SUM(D125:D130)</f>
        <v>5142</v>
      </c>
      <c r="E131" s="120">
        <f t="shared" si="19"/>
        <v>5121</v>
      </c>
      <c r="F131" s="120">
        <f t="shared" si="19"/>
        <v>5121</v>
      </c>
      <c r="G131" s="120">
        <f t="shared" si="19"/>
        <v>5121</v>
      </c>
      <c r="H131" s="120">
        <f t="shared" si="19"/>
        <v>5121</v>
      </c>
      <c r="I131" s="120">
        <f t="shared" si="19"/>
        <v>5121</v>
      </c>
      <c r="J131" s="120">
        <f t="shared" si="19"/>
        <v>5121</v>
      </c>
      <c r="K131" s="120">
        <f t="shared" si="19"/>
        <v>5121</v>
      </c>
      <c r="L131" s="120">
        <f t="shared" si="19"/>
        <v>5121</v>
      </c>
      <c r="M131" s="120">
        <f t="shared" si="19"/>
        <v>5121</v>
      </c>
      <c r="N131" s="120">
        <f t="shared" si="19"/>
        <v>5144</v>
      </c>
      <c r="O131" s="120">
        <f t="shared" si="19"/>
        <v>61496</v>
      </c>
      <c r="P131" s="78"/>
      <c r="Q131" s="78"/>
    </row>
    <row r="132" spans="1:17" x14ac:dyDescent="0.25">
      <c r="A132" s="5" t="s">
        <v>245</v>
      </c>
      <c r="B132" s="6" t="s">
        <v>246</v>
      </c>
      <c r="C132" s="113">
        <f t="shared" si="18"/>
        <v>0</v>
      </c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4"/>
      <c r="Q132" s="4"/>
    </row>
    <row r="133" spans="1:17" ht="30" x14ac:dyDescent="0.25">
      <c r="A133" s="5" t="s">
        <v>247</v>
      </c>
      <c r="B133" s="6" t="s">
        <v>248</v>
      </c>
      <c r="C133" s="113">
        <f t="shared" si="18"/>
        <v>0</v>
      </c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2"/>
      <c r="P133" s="4"/>
      <c r="Q133" s="4"/>
    </row>
    <row r="134" spans="1:17" ht="30" x14ac:dyDescent="0.25">
      <c r="A134" s="5" t="s">
        <v>438</v>
      </c>
      <c r="B134" s="6" t="s">
        <v>249</v>
      </c>
      <c r="C134" s="113">
        <f t="shared" si="18"/>
        <v>0</v>
      </c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2"/>
      <c r="P134" s="4"/>
      <c r="Q134" s="4"/>
    </row>
    <row r="135" spans="1:17" ht="30" x14ac:dyDescent="0.25">
      <c r="A135" s="5" t="s">
        <v>439</v>
      </c>
      <c r="B135" s="6" t="s">
        <v>250</v>
      </c>
      <c r="C135" s="113">
        <f t="shared" si="18"/>
        <v>0</v>
      </c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2"/>
      <c r="P135" s="4"/>
      <c r="Q135" s="4"/>
    </row>
    <row r="136" spans="1:17" x14ac:dyDescent="0.25">
      <c r="A136" s="5" t="s">
        <v>440</v>
      </c>
      <c r="B136" s="6" t="s">
        <v>251</v>
      </c>
      <c r="C136" s="113">
        <v>350</v>
      </c>
      <c r="D136" s="113">
        <v>350</v>
      </c>
      <c r="E136" s="113">
        <v>350</v>
      </c>
      <c r="F136" s="113">
        <v>350</v>
      </c>
      <c r="G136" s="113">
        <v>350</v>
      </c>
      <c r="H136" s="113">
        <v>350</v>
      </c>
      <c r="I136" s="113">
        <v>350</v>
      </c>
      <c r="J136" s="113">
        <v>350</v>
      </c>
      <c r="K136" s="113">
        <v>350</v>
      </c>
      <c r="L136" s="113">
        <v>350</v>
      </c>
      <c r="M136" s="113">
        <v>350</v>
      </c>
      <c r="N136" s="113">
        <v>360</v>
      </c>
      <c r="O136" s="112">
        <v>4210</v>
      </c>
      <c r="P136" s="4"/>
      <c r="Q136" s="4"/>
    </row>
    <row r="137" spans="1:17" s="84" customFormat="1" x14ac:dyDescent="0.25">
      <c r="A137" s="40" t="s">
        <v>478</v>
      </c>
      <c r="B137" s="50" t="s">
        <v>252</v>
      </c>
      <c r="C137" s="120">
        <f>C131+ C132+C133+C134+C135+C136</f>
        <v>5471</v>
      </c>
      <c r="D137" s="120">
        <f t="shared" ref="D137:O137" si="20">D131+ D132+D133+D134+D135+D136</f>
        <v>5492</v>
      </c>
      <c r="E137" s="120">
        <f t="shared" si="20"/>
        <v>5471</v>
      </c>
      <c r="F137" s="120">
        <f t="shared" si="20"/>
        <v>5471</v>
      </c>
      <c r="G137" s="120">
        <f t="shared" si="20"/>
        <v>5471</v>
      </c>
      <c r="H137" s="120">
        <f t="shared" si="20"/>
        <v>5471</v>
      </c>
      <c r="I137" s="120">
        <f t="shared" si="20"/>
        <v>5471</v>
      </c>
      <c r="J137" s="120">
        <f t="shared" si="20"/>
        <v>5471</v>
      </c>
      <c r="K137" s="120">
        <f t="shared" si="20"/>
        <v>5471</v>
      </c>
      <c r="L137" s="120">
        <f t="shared" si="20"/>
        <v>5471</v>
      </c>
      <c r="M137" s="120">
        <f t="shared" si="20"/>
        <v>5471</v>
      </c>
      <c r="N137" s="120">
        <f t="shared" si="20"/>
        <v>5504</v>
      </c>
      <c r="O137" s="120">
        <f t="shared" si="20"/>
        <v>65706</v>
      </c>
      <c r="P137" s="78"/>
      <c r="Q137" s="78"/>
    </row>
    <row r="138" spans="1:17" x14ac:dyDescent="0.25">
      <c r="A138" s="5" t="s">
        <v>444</v>
      </c>
      <c r="B138" s="6" t="s">
        <v>261</v>
      </c>
      <c r="C138" s="113">
        <f t="shared" si="18"/>
        <v>0</v>
      </c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2"/>
      <c r="P138" s="4"/>
      <c r="Q138" s="4"/>
    </row>
    <row r="139" spans="1:17" x14ac:dyDescent="0.25">
      <c r="A139" s="5" t="s">
        <v>445</v>
      </c>
      <c r="B139" s="6" t="s">
        <v>262</v>
      </c>
      <c r="C139" s="113">
        <f t="shared" si="18"/>
        <v>0</v>
      </c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2"/>
      <c r="P139" s="4"/>
      <c r="Q139" s="4"/>
    </row>
    <row r="140" spans="1:17" s="84" customFormat="1" x14ac:dyDescent="0.25">
      <c r="A140" s="7" t="s">
        <v>480</v>
      </c>
      <c r="B140" s="8" t="s">
        <v>263</v>
      </c>
      <c r="C140" s="120">
        <f t="shared" si="18"/>
        <v>0</v>
      </c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19"/>
      <c r="P140" s="78"/>
      <c r="Q140" s="78"/>
    </row>
    <row r="141" spans="1:17" x14ac:dyDescent="0.25">
      <c r="A141" s="5" t="s">
        <v>446</v>
      </c>
      <c r="B141" s="6" t="s">
        <v>264</v>
      </c>
      <c r="C141" s="113">
        <f t="shared" si="18"/>
        <v>0</v>
      </c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2"/>
      <c r="P141" s="4"/>
      <c r="Q141" s="4"/>
    </row>
    <row r="142" spans="1:17" x14ac:dyDescent="0.25">
      <c r="A142" s="5" t="s">
        <v>447</v>
      </c>
      <c r="B142" s="6" t="s">
        <v>265</v>
      </c>
      <c r="C142" s="113">
        <f t="shared" si="18"/>
        <v>0</v>
      </c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2"/>
      <c r="P142" s="4"/>
      <c r="Q142" s="4"/>
    </row>
    <row r="143" spans="1:17" x14ac:dyDescent="0.25">
      <c r="A143" s="5" t="s">
        <v>448</v>
      </c>
      <c r="B143" s="6" t="s">
        <v>266</v>
      </c>
      <c r="C143" s="113"/>
      <c r="D143" s="113"/>
      <c r="E143" s="113">
        <v>2300</v>
      </c>
      <c r="F143" s="113"/>
      <c r="G143" s="113"/>
      <c r="H143" s="113"/>
      <c r="I143" s="113"/>
      <c r="J143" s="113"/>
      <c r="K143" s="113">
        <v>1500</v>
      </c>
      <c r="L143" s="113"/>
      <c r="M143" s="113"/>
      <c r="N143" s="113"/>
      <c r="O143" s="112">
        <v>3800</v>
      </c>
      <c r="P143" s="4"/>
      <c r="Q143" s="4"/>
    </row>
    <row r="144" spans="1:17" x14ac:dyDescent="0.25">
      <c r="A144" s="5" t="s">
        <v>449</v>
      </c>
      <c r="B144" s="6" t="s">
        <v>267</v>
      </c>
      <c r="C144" s="113"/>
      <c r="D144" s="113"/>
      <c r="E144" s="113">
        <v>3200</v>
      </c>
      <c r="F144" s="113"/>
      <c r="G144" s="113">
        <v>900</v>
      </c>
      <c r="H144" s="113"/>
      <c r="I144" s="113"/>
      <c r="J144" s="113"/>
      <c r="K144" s="113">
        <v>1400</v>
      </c>
      <c r="L144" s="113"/>
      <c r="M144" s="113"/>
      <c r="N144" s="113"/>
      <c r="O144" s="112">
        <v>7500</v>
      </c>
      <c r="P144" s="4"/>
      <c r="Q144" s="4"/>
    </row>
    <row r="145" spans="1:17" x14ac:dyDescent="0.25">
      <c r="A145" s="5" t="s">
        <v>450</v>
      </c>
      <c r="B145" s="6" t="s">
        <v>270</v>
      </c>
      <c r="C145" s="113">
        <f t="shared" si="18"/>
        <v>0</v>
      </c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2"/>
      <c r="P145" s="4"/>
      <c r="Q145" s="4"/>
    </row>
    <row r="146" spans="1:17" x14ac:dyDescent="0.25">
      <c r="A146" s="5" t="s">
        <v>271</v>
      </c>
      <c r="B146" s="6" t="s">
        <v>272</v>
      </c>
      <c r="C146" s="113">
        <f t="shared" si="18"/>
        <v>0</v>
      </c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2"/>
      <c r="P146" s="4"/>
      <c r="Q146" s="4"/>
    </row>
    <row r="147" spans="1:17" x14ac:dyDescent="0.25">
      <c r="A147" s="5" t="s">
        <v>451</v>
      </c>
      <c r="B147" s="6" t="s">
        <v>273</v>
      </c>
      <c r="C147" s="113"/>
      <c r="D147" s="113"/>
      <c r="E147" s="113"/>
      <c r="F147" s="113">
        <v>3300</v>
      </c>
      <c r="G147" s="113"/>
      <c r="H147" s="113"/>
      <c r="I147" s="113"/>
      <c r="J147" s="113"/>
      <c r="K147" s="113">
        <v>3200</v>
      </c>
      <c r="L147" s="113"/>
      <c r="M147" s="113"/>
      <c r="N147" s="113"/>
      <c r="O147" s="112">
        <v>6500</v>
      </c>
      <c r="P147" s="4"/>
      <c r="Q147" s="4"/>
    </row>
    <row r="148" spans="1:17" x14ac:dyDescent="0.25">
      <c r="A148" s="5" t="s">
        <v>452</v>
      </c>
      <c r="B148" s="6" t="s">
        <v>278</v>
      </c>
      <c r="C148" s="113">
        <f t="shared" si="18"/>
        <v>0</v>
      </c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2"/>
      <c r="P148" s="4"/>
      <c r="Q148" s="4"/>
    </row>
    <row r="149" spans="1:17" s="84" customFormat="1" x14ac:dyDescent="0.25">
      <c r="A149" s="7" t="s">
        <v>481</v>
      </c>
      <c r="B149" s="8" t="s">
        <v>281</v>
      </c>
      <c r="C149" s="120">
        <f>SUM(C144:C148)</f>
        <v>0</v>
      </c>
      <c r="D149" s="120">
        <f t="shared" ref="D149:O149" si="21">SUM(D144:D148)</f>
        <v>0</v>
      </c>
      <c r="E149" s="120">
        <f t="shared" si="21"/>
        <v>3200</v>
      </c>
      <c r="F149" s="120">
        <f t="shared" si="21"/>
        <v>3300</v>
      </c>
      <c r="G149" s="120">
        <f t="shared" si="21"/>
        <v>900</v>
      </c>
      <c r="H149" s="120">
        <f t="shared" si="21"/>
        <v>0</v>
      </c>
      <c r="I149" s="120">
        <f t="shared" si="21"/>
        <v>0</v>
      </c>
      <c r="J149" s="120">
        <f t="shared" si="21"/>
        <v>0</v>
      </c>
      <c r="K149" s="120">
        <f t="shared" si="21"/>
        <v>4600</v>
      </c>
      <c r="L149" s="120">
        <f t="shared" si="21"/>
        <v>0</v>
      </c>
      <c r="M149" s="120">
        <f t="shared" si="21"/>
        <v>0</v>
      </c>
      <c r="N149" s="120">
        <f t="shared" si="21"/>
        <v>0</v>
      </c>
      <c r="O149" s="120">
        <f t="shared" si="21"/>
        <v>14000</v>
      </c>
      <c r="P149" s="78"/>
      <c r="Q149" s="78"/>
    </row>
    <row r="150" spans="1:17" x14ac:dyDescent="0.25">
      <c r="A150" s="5" t="s">
        <v>453</v>
      </c>
      <c r="B150" s="6" t="s">
        <v>282</v>
      </c>
      <c r="C150" s="113">
        <f t="shared" si="18"/>
        <v>0</v>
      </c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2"/>
      <c r="P150" s="4"/>
      <c r="Q150" s="4"/>
    </row>
    <row r="151" spans="1:17" s="84" customFormat="1" x14ac:dyDescent="0.25">
      <c r="A151" s="40" t="s">
        <v>482</v>
      </c>
      <c r="B151" s="50" t="s">
        <v>283</v>
      </c>
      <c r="C151" s="120">
        <f>C140+C141+C142+C143+C149</f>
        <v>0</v>
      </c>
      <c r="D151" s="120">
        <f t="shared" ref="D151:O151" si="22">D140+D141+D142+D143+D149</f>
        <v>0</v>
      </c>
      <c r="E151" s="120">
        <f t="shared" si="22"/>
        <v>5500</v>
      </c>
      <c r="F151" s="120">
        <f t="shared" si="22"/>
        <v>3300</v>
      </c>
      <c r="G151" s="120">
        <f t="shared" si="22"/>
        <v>900</v>
      </c>
      <c r="H151" s="120">
        <f t="shared" si="22"/>
        <v>0</v>
      </c>
      <c r="I151" s="120">
        <f t="shared" si="22"/>
        <v>0</v>
      </c>
      <c r="J151" s="120">
        <f t="shared" si="22"/>
        <v>0</v>
      </c>
      <c r="K151" s="120">
        <f t="shared" si="22"/>
        <v>6100</v>
      </c>
      <c r="L151" s="120">
        <f t="shared" si="22"/>
        <v>0</v>
      </c>
      <c r="M151" s="120">
        <f t="shared" si="22"/>
        <v>0</v>
      </c>
      <c r="N151" s="120">
        <f t="shared" si="22"/>
        <v>0</v>
      </c>
      <c r="O151" s="120">
        <f t="shared" si="22"/>
        <v>17800</v>
      </c>
      <c r="P151" s="78"/>
      <c r="Q151" s="78"/>
    </row>
    <row r="152" spans="1:17" x14ac:dyDescent="0.25">
      <c r="A152" s="13" t="s">
        <v>284</v>
      </c>
      <c r="B152" s="6" t="s">
        <v>285</v>
      </c>
      <c r="C152" s="113">
        <f t="shared" si="18"/>
        <v>0</v>
      </c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2"/>
      <c r="P152" s="4"/>
      <c r="Q152" s="4"/>
    </row>
    <row r="153" spans="1:17" x14ac:dyDescent="0.25">
      <c r="A153" s="13" t="s">
        <v>454</v>
      </c>
      <c r="B153" s="6" t="s">
        <v>286</v>
      </c>
      <c r="C153" s="113">
        <v>89</v>
      </c>
      <c r="D153" s="113">
        <v>89</v>
      </c>
      <c r="E153" s="113">
        <v>89</v>
      </c>
      <c r="F153" s="113">
        <v>89</v>
      </c>
      <c r="G153" s="113">
        <v>89</v>
      </c>
      <c r="H153" s="113">
        <v>89</v>
      </c>
      <c r="I153" s="113">
        <v>89</v>
      </c>
      <c r="J153" s="113">
        <v>89</v>
      </c>
      <c r="K153" s="113">
        <v>89</v>
      </c>
      <c r="L153" s="113">
        <v>89</v>
      </c>
      <c r="M153" s="113">
        <v>89</v>
      </c>
      <c r="N153" s="113">
        <v>93</v>
      </c>
      <c r="O153" s="112">
        <f>SUM(C153:N153)</f>
        <v>1072</v>
      </c>
      <c r="P153" s="4"/>
      <c r="Q153" s="4"/>
    </row>
    <row r="154" spans="1:17" x14ac:dyDescent="0.25">
      <c r="A154" s="13" t="s">
        <v>455</v>
      </c>
      <c r="B154" s="6" t="s">
        <v>287</v>
      </c>
      <c r="C154" s="113">
        <f t="shared" si="18"/>
        <v>0</v>
      </c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2"/>
      <c r="P154" s="4"/>
      <c r="Q154" s="4"/>
    </row>
    <row r="155" spans="1:17" x14ac:dyDescent="0.25">
      <c r="A155" s="13" t="s">
        <v>456</v>
      </c>
      <c r="B155" s="6" t="s">
        <v>288</v>
      </c>
      <c r="C155" s="113">
        <f t="shared" si="18"/>
        <v>0</v>
      </c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2"/>
      <c r="P155" s="4"/>
      <c r="Q155" s="4"/>
    </row>
    <row r="156" spans="1:17" x14ac:dyDescent="0.25">
      <c r="A156" s="13" t="s">
        <v>289</v>
      </c>
      <c r="B156" s="6" t="s">
        <v>290</v>
      </c>
      <c r="C156" s="113">
        <v>580</v>
      </c>
      <c r="D156" s="113">
        <v>630</v>
      </c>
      <c r="E156" s="113">
        <v>630</v>
      </c>
      <c r="F156" s="113">
        <v>580</v>
      </c>
      <c r="G156" s="113">
        <v>580</v>
      </c>
      <c r="H156" s="113">
        <v>300</v>
      </c>
      <c r="I156" s="113">
        <v>100</v>
      </c>
      <c r="J156" s="113">
        <v>100</v>
      </c>
      <c r="K156" s="113">
        <v>580</v>
      </c>
      <c r="L156" s="113">
        <v>580</v>
      </c>
      <c r="M156" s="113">
        <v>580</v>
      </c>
      <c r="N156" s="113">
        <v>595</v>
      </c>
      <c r="O156" s="112">
        <f>SUM(C156:N156)</f>
        <v>5835</v>
      </c>
      <c r="P156" s="4"/>
      <c r="Q156" s="4"/>
    </row>
    <row r="157" spans="1:17" x14ac:dyDescent="0.25">
      <c r="A157" s="13" t="s">
        <v>291</v>
      </c>
      <c r="B157" s="6" t="s">
        <v>292</v>
      </c>
      <c r="C157" s="113">
        <f t="shared" si="18"/>
        <v>0</v>
      </c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2"/>
      <c r="P157" s="4"/>
      <c r="Q157" s="4"/>
    </row>
    <row r="158" spans="1:17" x14ac:dyDescent="0.25">
      <c r="A158" s="13" t="s">
        <v>293</v>
      </c>
      <c r="B158" s="6" t="s">
        <v>294</v>
      </c>
      <c r="C158" s="113">
        <f t="shared" si="18"/>
        <v>0</v>
      </c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2"/>
      <c r="P158" s="4"/>
      <c r="Q158" s="4"/>
    </row>
    <row r="159" spans="1:17" x14ac:dyDescent="0.25">
      <c r="A159" s="13" t="s">
        <v>457</v>
      </c>
      <c r="B159" s="6" t="s">
        <v>295</v>
      </c>
      <c r="C159" s="113"/>
      <c r="D159" s="113"/>
      <c r="E159" s="113">
        <v>4</v>
      </c>
      <c r="F159" s="113"/>
      <c r="G159" s="113"/>
      <c r="H159" s="113">
        <v>4</v>
      </c>
      <c r="I159" s="113"/>
      <c r="J159" s="113"/>
      <c r="K159" s="113">
        <v>4</v>
      </c>
      <c r="L159" s="113"/>
      <c r="M159" s="113"/>
      <c r="N159" s="113">
        <v>8</v>
      </c>
      <c r="O159" s="112">
        <v>20</v>
      </c>
      <c r="P159" s="4"/>
      <c r="Q159" s="4"/>
    </row>
    <row r="160" spans="1:17" x14ac:dyDescent="0.25">
      <c r="A160" s="13" t="s">
        <v>458</v>
      </c>
      <c r="B160" s="6" t="s">
        <v>296</v>
      </c>
      <c r="C160" s="113">
        <f t="shared" si="18"/>
        <v>0</v>
      </c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2"/>
      <c r="P160" s="4"/>
      <c r="Q160" s="4"/>
    </row>
    <row r="161" spans="1:17" x14ac:dyDescent="0.25">
      <c r="A161" s="13" t="s">
        <v>459</v>
      </c>
      <c r="B161" s="6" t="s">
        <v>297</v>
      </c>
      <c r="C161" s="113">
        <f t="shared" si="18"/>
        <v>0</v>
      </c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2"/>
      <c r="P161" s="4"/>
      <c r="Q161" s="4"/>
    </row>
    <row r="162" spans="1:17" s="84" customFormat="1" x14ac:dyDescent="0.25">
      <c r="A162" s="49" t="s">
        <v>483</v>
      </c>
      <c r="B162" s="50" t="s">
        <v>298</v>
      </c>
      <c r="C162" s="120">
        <f>SUM(C152:C161)</f>
        <v>669</v>
      </c>
      <c r="D162" s="120">
        <f t="shared" ref="D162:O162" si="23">SUM(D152:D161)</f>
        <v>719</v>
      </c>
      <c r="E162" s="120">
        <f t="shared" si="23"/>
        <v>723</v>
      </c>
      <c r="F162" s="120">
        <f t="shared" si="23"/>
        <v>669</v>
      </c>
      <c r="G162" s="120">
        <f t="shared" si="23"/>
        <v>669</v>
      </c>
      <c r="H162" s="120">
        <f t="shared" si="23"/>
        <v>393</v>
      </c>
      <c r="I162" s="120">
        <f t="shared" si="23"/>
        <v>189</v>
      </c>
      <c r="J162" s="120">
        <f t="shared" si="23"/>
        <v>189</v>
      </c>
      <c r="K162" s="120">
        <f t="shared" si="23"/>
        <v>673</v>
      </c>
      <c r="L162" s="120">
        <f t="shared" si="23"/>
        <v>669</v>
      </c>
      <c r="M162" s="120">
        <f t="shared" si="23"/>
        <v>669</v>
      </c>
      <c r="N162" s="120">
        <f t="shared" si="23"/>
        <v>696</v>
      </c>
      <c r="O162" s="120">
        <f t="shared" si="23"/>
        <v>6927</v>
      </c>
      <c r="P162" s="78"/>
      <c r="Q162" s="78"/>
    </row>
    <row r="163" spans="1:17" ht="30" x14ac:dyDescent="0.25">
      <c r="A163" s="13" t="s">
        <v>307</v>
      </c>
      <c r="B163" s="6" t="s">
        <v>308</v>
      </c>
      <c r="C163" s="113">
        <f t="shared" si="18"/>
        <v>0</v>
      </c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2"/>
      <c r="P163" s="4"/>
      <c r="Q163" s="4"/>
    </row>
    <row r="164" spans="1:17" ht="30" x14ac:dyDescent="0.25">
      <c r="A164" s="5" t="s">
        <v>463</v>
      </c>
      <c r="B164" s="6" t="s">
        <v>309</v>
      </c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>
        <v>12000</v>
      </c>
      <c r="N164" s="113"/>
      <c r="O164" s="112">
        <v>12000</v>
      </c>
      <c r="P164" s="4"/>
      <c r="Q164" s="4"/>
    </row>
    <row r="165" spans="1:17" x14ac:dyDescent="0.25">
      <c r="A165" s="13" t="s">
        <v>464</v>
      </c>
      <c r="B165" s="6" t="s">
        <v>310</v>
      </c>
      <c r="C165" s="113">
        <f t="shared" si="18"/>
        <v>0</v>
      </c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2"/>
      <c r="P165" s="4"/>
      <c r="Q165" s="4"/>
    </row>
    <row r="166" spans="1:17" s="84" customFormat="1" x14ac:dyDescent="0.25">
      <c r="A166" s="40" t="s">
        <v>485</v>
      </c>
      <c r="B166" s="50" t="s">
        <v>311</v>
      </c>
      <c r="C166" s="120">
        <v>0</v>
      </c>
      <c r="D166" s="120"/>
      <c r="E166" s="120"/>
      <c r="F166" s="120"/>
      <c r="G166" s="120"/>
      <c r="H166" s="120"/>
      <c r="I166" s="120"/>
      <c r="J166" s="120"/>
      <c r="K166" s="120"/>
      <c r="L166" s="120"/>
      <c r="M166" s="120">
        <v>12000</v>
      </c>
      <c r="N166" s="120"/>
      <c r="O166" s="119">
        <v>12000</v>
      </c>
      <c r="P166" s="78"/>
      <c r="Q166" s="78"/>
    </row>
    <row r="167" spans="1:17" s="84" customFormat="1" ht="15.75" x14ac:dyDescent="0.25">
      <c r="A167" s="57" t="s">
        <v>543</v>
      </c>
      <c r="B167" s="59"/>
      <c r="C167" s="159">
        <f t="shared" si="18"/>
        <v>0</v>
      </c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6"/>
      <c r="P167" s="78"/>
      <c r="Q167" s="78"/>
    </row>
    <row r="168" spans="1:17" x14ac:dyDescent="0.25">
      <c r="A168" s="5" t="s">
        <v>253</v>
      </c>
      <c r="B168" s="6" t="s">
        <v>254</v>
      </c>
      <c r="C168" s="113">
        <f t="shared" si="18"/>
        <v>0</v>
      </c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2"/>
      <c r="P168" s="4"/>
      <c r="Q168" s="4"/>
    </row>
    <row r="169" spans="1:17" ht="30" x14ac:dyDescent="0.25">
      <c r="A169" s="5" t="s">
        <v>255</v>
      </c>
      <c r="B169" s="6" t="s">
        <v>256</v>
      </c>
      <c r="C169" s="113">
        <f t="shared" si="18"/>
        <v>0</v>
      </c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2"/>
      <c r="P169" s="4"/>
      <c r="Q169" s="4"/>
    </row>
    <row r="170" spans="1:17" ht="30" x14ac:dyDescent="0.25">
      <c r="A170" s="5" t="s">
        <v>441</v>
      </c>
      <c r="B170" s="6" t="s">
        <v>257</v>
      </c>
      <c r="C170" s="113">
        <f t="shared" si="18"/>
        <v>0</v>
      </c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2"/>
      <c r="P170" s="4"/>
      <c r="Q170" s="4"/>
    </row>
    <row r="171" spans="1:17" ht="30" x14ac:dyDescent="0.25">
      <c r="A171" s="5" t="s">
        <v>442</v>
      </c>
      <c r="B171" s="6" t="s">
        <v>258</v>
      </c>
      <c r="C171" s="113">
        <f t="shared" si="18"/>
        <v>0</v>
      </c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2"/>
      <c r="P171" s="4"/>
      <c r="Q171" s="4"/>
    </row>
    <row r="172" spans="1:17" x14ac:dyDescent="0.25">
      <c r="A172" s="5" t="s">
        <v>443</v>
      </c>
      <c r="B172" s="6" t="s">
        <v>259</v>
      </c>
      <c r="C172" s="113">
        <f t="shared" si="18"/>
        <v>0</v>
      </c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2"/>
      <c r="P172" s="4"/>
      <c r="Q172" s="4"/>
    </row>
    <row r="173" spans="1:17" s="84" customFormat="1" x14ac:dyDescent="0.25">
      <c r="A173" s="40" t="s">
        <v>479</v>
      </c>
      <c r="B173" s="50" t="s">
        <v>260</v>
      </c>
      <c r="C173" s="120">
        <f>SUM(C168:C172)</f>
        <v>0</v>
      </c>
      <c r="D173" s="120">
        <f t="shared" ref="D173:O173" si="24">SUM(D168:D172)</f>
        <v>0</v>
      </c>
      <c r="E173" s="120">
        <f t="shared" si="24"/>
        <v>0</v>
      </c>
      <c r="F173" s="120">
        <f t="shared" si="24"/>
        <v>0</v>
      </c>
      <c r="G173" s="120">
        <f t="shared" si="24"/>
        <v>0</v>
      </c>
      <c r="H173" s="120">
        <f t="shared" si="24"/>
        <v>0</v>
      </c>
      <c r="I173" s="120">
        <f t="shared" si="24"/>
        <v>0</v>
      </c>
      <c r="J173" s="120">
        <f t="shared" si="24"/>
        <v>0</v>
      </c>
      <c r="K173" s="120">
        <f t="shared" si="24"/>
        <v>0</v>
      </c>
      <c r="L173" s="120">
        <f t="shared" si="24"/>
        <v>0</v>
      </c>
      <c r="M173" s="120">
        <f t="shared" si="24"/>
        <v>0</v>
      </c>
      <c r="N173" s="120">
        <f t="shared" si="24"/>
        <v>0</v>
      </c>
      <c r="O173" s="120">
        <f t="shared" si="24"/>
        <v>0</v>
      </c>
      <c r="P173" s="78"/>
      <c r="Q173" s="78"/>
    </row>
    <row r="174" spans="1:17" x14ac:dyDescent="0.25">
      <c r="A174" s="13" t="s">
        <v>460</v>
      </c>
      <c r="B174" s="6" t="s">
        <v>299</v>
      </c>
      <c r="C174" s="113">
        <f t="shared" si="18"/>
        <v>0</v>
      </c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2"/>
      <c r="P174" s="4"/>
      <c r="Q174" s="4"/>
    </row>
    <row r="175" spans="1:17" x14ac:dyDescent="0.25">
      <c r="A175" s="13" t="s">
        <v>461</v>
      </c>
      <c r="B175" s="6" t="s">
        <v>300</v>
      </c>
      <c r="C175" s="113"/>
      <c r="D175" s="113"/>
      <c r="E175" s="113">
        <v>2000</v>
      </c>
      <c r="F175" s="113"/>
      <c r="G175" s="113"/>
      <c r="H175" s="113"/>
      <c r="I175" s="113"/>
      <c r="J175" s="113">
        <v>3400</v>
      </c>
      <c r="K175" s="113"/>
      <c r="L175" s="113"/>
      <c r="M175" s="113"/>
      <c r="N175" s="113"/>
      <c r="O175" s="112">
        <v>5400</v>
      </c>
      <c r="P175" s="4"/>
      <c r="Q175" s="4"/>
    </row>
    <row r="176" spans="1:17" x14ac:dyDescent="0.25">
      <c r="A176" s="13" t="s">
        <v>301</v>
      </c>
      <c r="B176" s="6" t="s">
        <v>302</v>
      </c>
      <c r="C176" s="113">
        <f t="shared" si="18"/>
        <v>0</v>
      </c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2"/>
      <c r="P176" s="4"/>
      <c r="Q176" s="4"/>
    </row>
    <row r="177" spans="1:17" x14ac:dyDescent="0.25">
      <c r="A177" s="13" t="s">
        <v>462</v>
      </c>
      <c r="B177" s="6" t="s">
        <v>303</v>
      </c>
      <c r="C177" s="113">
        <f t="shared" si="18"/>
        <v>0</v>
      </c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2"/>
      <c r="P177" s="4"/>
      <c r="Q177" s="4"/>
    </row>
    <row r="178" spans="1:17" x14ac:dyDescent="0.25">
      <c r="A178" s="13" t="s">
        <v>304</v>
      </c>
      <c r="B178" s="6" t="s">
        <v>305</v>
      </c>
      <c r="C178" s="113">
        <f t="shared" si="18"/>
        <v>0</v>
      </c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2"/>
      <c r="P178" s="4"/>
      <c r="Q178" s="4"/>
    </row>
    <row r="179" spans="1:17" s="84" customFormat="1" x14ac:dyDescent="0.25">
      <c r="A179" s="40" t="s">
        <v>484</v>
      </c>
      <c r="B179" s="50" t="s">
        <v>306</v>
      </c>
      <c r="C179" s="120">
        <f>SUM(C174:C178)</f>
        <v>0</v>
      </c>
      <c r="D179" s="120">
        <f t="shared" ref="D179:O179" si="25">SUM(D174:D178)</f>
        <v>0</v>
      </c>
      <c r="E179" s="120">
        <f t="shared" si="25"/>
        <v>2000</v>
      </c>
      <c r="F179" s="120">
        <f t="shared" si="25"/>
        <v>0</v>
      </c>
      <c r="G179" s="120">
        <f t="shared" si="25"/>
        <v>0</v>
      </c>
      <c r="H179" s="120">
        <f t="shared" si="25"/>
        <v>0</v>
      </c>
      <c r="I179" s="120">
        <f t="shared" si="25"/>
        <v>0</v>
      </c>
      <c r="J179" s="120">
        <f t="shared" si="25"/>
        <v>3400</v>
      </c>
      <c r="K179" s="120">
        <f t="shared" si="25"/>
        <v>0</v>
      </c>
      <c r="L179" s="120">
        <f t="shared" si="25"/>
        <v>0</v>
      </c>
      <c r="M179" s="120">
        <f t="shared" si="25"/>
        <v>0</v>
      </c>
      <c r="N179" s="120">
        <f t="shared" si="25"/>
        <v>0</v>
      </c>
      <c r="O179" s="120">
        <f t="shared" si="25"/>
        <v>5400</v>
      </c>
      <c r="P179" s="78"/>
      <c r="Q179" s="78"/>
    </row>
    <row r="180" spans="1:17" ht="30" x14ac:dyDescent="0.25">
      <c r="A180" s="13" t="s">
        <v>312</v>
      </c>
      <c r="B180" s="6" t="s">
        <v>313</v>
      </c>
      <c r="C180" s="113">
        <f t="shared" si="18"/>
        <v>0</v>
      </c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2"/>
      <c r="P180" s="4"/>
      <c r="Q180" s="4"/>
    </row>
    <row r="181" spans="1:17" ht="30" x14ac:dyDescent="0.25">
      <c r="A181" s="5" t="s">
        <v>465</v>
      </c>
      <c r="B181" s="6" t="s">
        <v>314</v>
      </c>
      <c r="C181" s="113">
        <f t="shared" si="18"/>
        <v>0</v>
      </c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2"/>
      <c r="P181" s="4"/>
      <c r="Q181" s="4"/>
    </row>
    <row r="182" spans="1:17" x14ac:dyDescent="0.25">
      <c r="A182" s="13" t="s">
        <v>466</v>
      </c>
      <c r="B182" s="6" t="s">
        <v>315</v>
      </c>
      <c r="C182" s="113"/>
      <c r="D182" s="113"/>
      <c r="E182" s="113"/>
      <c r="F182" s="113">
        <v>6500</v>
      </c>
      <c r="G182" s="113"/>
      <c r="H182" s="113"/>
      <c r="I182" s="113"/>
      <c r="J182" s="113"/>
      <c r="K182" s="113"/>
      <c r="L182" s="113"/>
      <c r="M182" s="113"/>
      <c r="N182" s="113"/>
      <c r="O182" s="112">
        <f>SUM(C182:N182)</f>
        <v>6500</v>
      </c>
      <c r="P182" s="4"/>
      <c r="Q182" s="4"/>
    </row>
    <row r="183" spans="1:17" s="84" customFormat="1" x14ac:dyDescent="0.25">
      <c r="A183" s="40" t="s">
        <v>487</v>
      </c>
      <c r="B183" s="50" t="s">
        <v>316</v>
      </c>
      <c r="C183" s="120">
        <f>SUM(C180:C182)</f>
        <v>0</v>
      </c>
      <c r="D183" s="120">
        <f t="shared" ref="D183:O183" si="26">SUM(D180:D182)</f>
        <v>0</v>
      </c>
      <c r="E183" s="120">
        <f t="shared" si="26"/>
        <v>0</v>
      </c>
      <c r="F183" s="120">
        <f t="shared" si="26"/>
        <v>6500</v>
      </c>
      <c r="G183" s="120">
        <f t="shared" si="26"/>
        <v>0</v>
      </c>
      <c r="H183" s="120">
        <f t="shared" si="26"/>
        <v>0</v>
      </c>
      <c r="I183" s="120">
        <f t="shared" si="26"/>
        <v>0</v>
      </c>
      <c r="J183" s="120">
        <f t="shared" si="26"/>
        <v>0</v>
      </c>
      <c r="K183" s="120">
        <f t="shared" si="26"/>
        <v>0</v>
      </c>
      <c r="L183" s="120">
        <f t="shared" si="26"/>
        <v>0</v>
      </c>
      <c r="M183" s="120">
        <f t="shared" si="26"/>
        <v>0</v>
      </c>
      <c r="N183" s="120">
        <f t="shared" si="26"/>
        <v>0</v>
      </c>
      <c r="O183" s="120">
        <f t="shared" si="26"/>
        <v>6500</v>
      </c>
      <c r="P183" s="78"/>
      <c r="Q183" s="78"/>
    </row>
    <row r="184" spans="1:17" s="84" customFormat="1" ht="15.75" x14ac:dyDescent="0.25">
      <c r="A184" s="57" t="s">
        <v>542</v>
      </c>
      <c r="B184" s="59"/>
      <c r="C184" s="159">
        <f t="shared" si="18"/>
        <v>0</v>
      </c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6"/>
      <c r="P184" s="78"/>
      <c r="Q184" s="78"/>
    </row>
    <row r="185" spans="1:17" s="84" customFormat="1" ht="15.75" x14ac:dyDescent="0.25">
      <c r="A185" s="47" t="s">
        <v>486</v>
      </c>
      <c r="B185" s="36" t="s">
        <v>317</v>
      </c>
      <c r="C185" s="160">
        <f>C137+C151+C162+C166+C173+C179+C183</f>
        <v>6140</v>
      </c>
      <c r="D185" s="160">
        <f t="shared" ref="D185:O185" si="27">D137+D151+D162+D166+D173+D179+D183</f>
        <v>6211</v>
      </c>
      <c r="E185" s="160">
        <f t="shared" si="27"/>
        <v>13694</v>
      </c>
      <c r="F185" s="160">
        <f t="shared" si="27"/>
        <v>15940</v>
      </c>
      <c r="G185" s="160">
        <f t="shared" si="27"/>
        <v>7040</v>
      </c>
      <c r="H185" s="160">
        <f t="shared" si="27"/>
        <v>5864</v>
      </c>
      <c r="I185" s="160">
        <f t="shared" si="27"/>
        <v>5660</v>
      </c>
      <c r="J185" s="160">
        <f t="shared" si="27"/>
        <v>9060</v>
      </c>
      <c r="K185" s="160">
        <f t="shared" si="27"/>
        <v>12244</v>
      </c>
      <c r="L185" s="160">
        <f t="shared" si="27"/>
        <v>6140</v>
      </c>
      <c r="M185" s="160">
        <f t="shared" si="27"/>
        <v>18140</v>
      </c>
      <c r="N185" s="160">
        <f t="shared" si="27"/>
        <v>6200</v>
      </c>
      <c r="O185" s="160">
        <f t="shared" si="27"/>
        <v>114333</v>
      </c>
      <c r="P185" s="78"/>
      <c r="Q185" s="78"/>
    </row>
    <row r="186" spans="1:17" s="84" customFormat="1" ht="15.75" x14ac:dyDescent="0.25">
      <c r="A186" s="138" t="s">
        <v>551</v>
      </c>
      <c r="B186" s="58"/>
      <c r="C186" s="162">
        <f t="shared" si="18"/>
        <v>0</v>
      </c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78"/>
      <c r="Q186" s="78"/>
    </row>
    <row r="187" spans="1:17" s="84" customFormat="1" ht="15.75" x14ac:dyDescent="0.25">
      <c r="A187" s="138" t="s">
        <v>552</v>
      </c>
      <c r="B187" s="58"/>
      <c r="C187" s="162">
        <f t="shared" si="18"/>
        <v>0</v>
      </c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78"/>
      <c r="Q187" s="78"/>
    </row>
    <row r="188" spans="1:17" x14ac:dyDescent="0.25">
      <c r="A188" s="38" t="s">
        <v>468</v>
      </c>
      <c r="B188" s="5" t="s">
        <v>318</v>
      </c>
      <c r="C188" s="113">
        <f t="shared" si="18"/>
        <v>0</v>
      </c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4"/>
      <c r="Q188" s="4"/>
    </row>
    <row r="189" spans="1:17" x14ac:dyDescent="0.25">
      <c r="A189" s="13" t="s">
        <v>319</v>
      </c>
      <c r="B189" s="5" t="s">
        <v>320</v>
      </c>
      <c r="C189" s="113">
        <f t="shared" si="18"/>
        <v>0</v>
      </c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4"/>
      <c r="Q189" s="4"/>
    </row>
    <row r="190" spans="1:17" x14ac:dyDescent="0.25">
      <c r="A190" s="38" t="s">
        <v>469</v>
      </c>
      <c r="B190" s="5" t="s">
        <v>321</v>
      </c>
      <c r="C190" s="113">
        <f t="shared" ref="C190:C215" si="28">O190/12</f>
        <v>0</v>
      </c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4"/>
      <c r="Q190" s="4"/>
    </row>
    <row r="191" spans="1:17" s="84" customFormat="1" x14ac:dyDescent="0.25">
      <c r="A191" s="15" t="s">
        <v>488</v>
      </c>
      <c r="B191" s="7" t="s">
        <v>322</v>
      </c>
      <c r="C191" s="120">
        <f t="shared" si="28"/>
        <v>0</v>
      </c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78"/>
      <c r="Q191" s="78"/>
    </row>
    <row r="192" spans="1:17" x14ac:dyDescent="0.25">
      <c r="A192" s="13" t="s">
        <v>470</v>
      </c>
      <c r="B192" s="5" t="s">
        <v>323</v>
      </c>
      <c r="C192" s="113">
        <f t="shared" si="28"/>
        <v>0</v>
      </c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4"/>
      <c r="Q192" s="4"/>
    </row>
    <row r="193" spans="1:17" x14ac:dyDescent="0.25">
      <c r="A193" s="38" t="s">
        <v>324</v>
      </c>
      <c r="B193" s="5" t="s">
        <v>325</v>
      </c>
      <c r="C193" s="113">
        <f t="shared" si="28"/>
        <v>0</v>
      </c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4"/>
      <c r="Q193" s="4"/>
    </row>
    <row r="194" spans="1:17" x14ac:dyDescent="0.25">
      <c r="A194" s="13" t="s">
        <v>471</v>
      </c>
      <c r="B194" s="5" t="s">
        <v>326</v>
      </c>
      <c r="C194" s="113">
        <f t="shared" si="28"/>
        <v>0</v>
      </c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4"/>
      <c r="Q194" s="4"/>
    </row>
    <row r="195" spans="1:17" x14ac:dyDescent="0.25">
      <c r="A195" s="38" t="s">
        <v>327</v>
      </c>
      <c r="B195" s="5" t="s">
        <v>328</v>
      </c>
      <c r="C195" s="113">
        <f t="shared" si="28"/>
        <v>0</v>
      </c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4"/>
      <c r="Q195" s="4"/>
    </row>
    <row r="196" spans="1:17" s="84" customFormat="1" x14ac:dyDescent="0.25">
      <c r="A196" s="14" t="s">
        <v>489</v>
      </c>
      <c r="B196" s="7" t="s">
        <v>329</v>
      </c>
      <c r="C196" s="120">
        <f t="shared" si="28"/>
        <v>0</v>
      </c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78"/>
      <c r="Q196" s="78"/>
    </row>
    <row r="197" spans="1:17" x14ac:dyDescent="0.25">
      <c r="A197" s="5" t="s">
        <v>549</v>
      </c>
      <c r="B197" s="5" t="s">
        <v>330</v>
      </c>
      <c r="C197" s="113">
        <f t="shared" si="28"/>
        <v>0</v>
      </c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4"/>
      <c r="Q197" s="4"/>
    </row>
    <row r="198" spans="1:17" x14ac:dyDescent="0.25">
      <c r="A198" s="5" t="s">
        <v>550</v>
      </c>
      <c r="B198" s="5" t="s">
        <v>330</v>
      </c>
      <c r="C198" s="113">
        <f t="shared" si="28"/>
        <v>0</v>
      </c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4"/>
      <c r="Q198" s="4"/>
    </row>
    <row r="199" spans="1:17" x14ac:dyDescent="0.25">
      <c r="A199" s="5" t="s">
        <v>547</v>
      </c>
      <c r="B199" s="5" t="s">
        <v>331</v>
      </c>
      <c r="C199" s="113">
        <f t="shared" si="28"/>
        <v>0</v>
      </c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4"/>
      <c r="Q199" s="4"/>
    </row>
    <row r="200" spans="1:17" x14ac:dyDescent="0.25">
      <c r="A200" s="5" t="s">
        <v>548</v>
      </c>
      <c r="B200" s="5" t="s">
        <v>331</v>
      </c>
      <c r="C200" s="113">
        <f t="shared" si="28"/>
        <v>0</v>
      </c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4"/>
      <c r="Q200" s="4"/>
    </row>
    <row r="201" spans="1:17" s="84" customFormat="1" x14ac:dyDescent="0.25">
      <c r="A201" s="7" t="s">
        <v>490</v>
      </c>
      <c r="B201" s="7" t="s">
        <v>332</v>
      </c>
      <c r="C201" s="120">
        <f t="shared" si="28"/>
        <v>0</v>
      </c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78"/>
      <c r="Q201" s="78"/>
    </row>
    <row r="202" spans="1:17" x14ac:dyDescent="0.25">
      <c r="A202" s="38" t="s">
        <v>333</v>
      </c>
      <c r="B202" s="5" t="s">
        <v>334</v>
      </c>
      <c r="C202" s="113">
        <f t="shared" si="28"/>
        <v>0</v>
      </c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4"/>
      <c r="Q202" s="4"/>
    </row>
    <row r="203" spans="1:17" x14ac:dyDescent="0.25">
      <c r="A203" s="38" t="s">
        <v>335</v>
      </c>
      <c r="B203" s="5" t="s">
        <v>336</v>
      </c>
      <c r="C203" s="113">
        <f t="shared" si="28"/>
        <v>0</v>
      </c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4"/>
      <c r="Q203" s="4"/>
    </row>
    <row r="204" spans="1:17" x14ac:dyDescent="0.25">
      <c r="A204" s="38" t="s">
        <v>337</v>
      </c>
      <c r="B204" s="5" t="s">
        <v>338</v>
      </c>
      <c r="C204" s="113">
        <f t="shared" si="28"/>
        <v>0</v>
      </c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4"/>
      <c r="Q204" s="4"/>
    </row>
    <row r="205" spans="1:17" x14ac:dyDescent="0.25">
      <c r="A205" s="38" t="s">
        <v>339</v>
      </c>
      <c r="B205" s="5" t="s">
        <v>340</v>
      </c>
      <c r="C205" s="113">
        <f t="shared" si="28"/>
        <v>0</v>
      </c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4"/>
      <c r="Q205" s="4"/>
    </row>
    <row r="206" spans="1:17" x14ac:dyDescent="0.25">
      <c r="A206" s="13" t="s">
        <v>472</v>
      </c>
      <c r="B206" s="5" t="s">
        <v>341</v>
      </c>
      <c r="C206" s="113">
        <f t="shared" si="28"/>
        <v>0</v>
      </c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4"/>
      <c r="Q206" s="4"/>
    </row>
    <row r="207" spans="1:17" s="84" customFormat="1" x14ac:dyDescent="0.25">
      <c r="A207" s="15" t="s">
        <v>491</v>
      </c>
      <c r="B207" s="7" t="s">
        <v>342</v>
      </c>
      <c r="C207" s="120">
        <f t="shared" si="28"/>
        <v>0</v>
      </c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78"/>
      <c r="Q207" s="78"/>
    </row>
    <row r="208" spans="1:17" x14ac:dyDescent="0.25">
      <c r="A208" s="13" t="s">
        <v>343</v>
      </c>
      <c r="B208" s="5" t="s">
        <v>344</v>
      </c>
      <c r="C208" s="113">
        <f t="shared" si="28"/>
        <v>0</v>
      </c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4"/>
      <c r="Q208" s="4"/>
    </row>
    <row r="209" spans="1:17" x14ac:dyDescent="0.25">
      <c r="A209" s="13" t="s">
        <v>345</v>
      </c>
      <c r="B209" s="5" t="s">
        <v>346</v>
      </c>
      <c r="C209" s="113">
        <f t="shared" si="28"/>
        <v>0</v>
      </c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4"/>
      <c r="Q209" s="4"/>
    </row>
    <row r="210" spans="1:17" x14ac:dyDescent="0.25">
      <c r="A210" s="38" t="s">
        <v>347</v>
      </c>
      <c r="B210" s="5" t="s">
        <v>348</v>
      </c>
      <c r="C210" s="113">
        <f t="shared" si="28"/>
        <v>0</v>
      </c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4"/>
      <c r="Q210" s="4"/>
    </row>
    <row r="211" spans="1:17" x14ac:dyDescent="0.25">
      <c r="A211" s="38" t="s">
        <v>473</v>
      </c>
      <c r="B211" s="5" t="s">
        <v>349</v>
      </c>
      <c r="C211" s="113">
        <f t="shared" si="28"/>
        <v>0</v>
      </c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4"/>
      <c r="Q211" s="4"/>
    </row>
    <row r="212" spans="1:17" s="84" customFormat="1" x14ac:dyDescent="0.25">
      <c r="A212" s="14" t="s">
        <v>492</v>
      </c>
      <c r="B212" s="7" t="s">
        <v>350</v>
      </c>
      <c r="C212" s="120">
        <f t="shared" si="28"/>
        <v>0</v>
      </c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78"/>
      <c r="Q212" s="78"/>
    </row>
    <row r="213" spans="1:17" s="84" customFormat="1" x14ac:dyDescent="0.25">
      <c r="A213" s="15" t="s">
        <v>351</v>
      </c>
      <c r="B213" s="7" t="s">
        <v>352</v>
      </c>
      <c r="C213" s="120">
        <f t="shared" si="28"/>
        <v>0</v>
      </c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78"/>
      <c r="Q213" s="78"/>
    </row>
    <row r="214" spans="1:17" s="84" customFormat="1" ht="15.75" x14ac:dyDescent="0.25">
      <c r="A214" s="41" t="s">
        <v>493</v>
      </c>
      <c r="B214" s="42" t="s">
        <v>353</v>
      </c>
      <c r="C214" s="160">
        <f t="shared" si="28"/>
        <v>0</v>
      </c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78"/>
      <c r="Q214" s="78"/>
    </row>
    <row r="215" spans="1:17" s="84" customFormat="1" ht="15.75" x14ac:dyDescent="0.25">
      <c r="A215" s="134" t="s">
        <v>475</v>
      </c>
      <c r="B215" s="134"/>
      <c r="C215" s="161">
        <f t="shared" si="28"/>
        <v>0</v>
      </c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78"/>
      <c r="Q215" s="78"/>
    </row>
    <row r="216" spans="1:17" x14ac:dyDescent="0.25">
      <c r="B216" s="4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4"/>
      <c r="Q216" s="4"/>
    </row>
    <row r="217" spans="1:17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27" type="noConversion"/>
  <pageMargins left="0.88" right="0.15748031496062992" top="0.17" bottom="0.19685039370078741" header="0.17" footer="0.31496062992125984"/>
  <pageSetup paperSize="8" scale="70" fitToHeight="2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opLeftCell="B193" workbookViewId="0">
      <selection activeCell="B75" sqref="B75:O75"/>
    </sheetView>
  </sheetViews>
  <sheetFormatPr defaultRowHeight="15" x14ac:dyDescent="0.25"/>
  <cols>
    <col min="1" max="1" width="91.140625" customWidth="1"/>
    <col min="3" max="3" width="10.28515625" bestFit="1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69"/>
      <c r="B1" s="70"/>
      <c r="C1" s="70"/>
      <c r="D1" s="70"/>
      <c r="E1" s="70"/>
      <c r="F1" s="70"/>
    </row>
    <row r="2" spans="1:17" ht="28.5" customHeight="1" x14ac:dyDescent="0.25">
      <c r="A2" s="189" t="s">
        <v>510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7" ht="26.25" customHeight="1" x14ac:dyDescent="0.25">
      <c r="A3" s="192" t="s">
        <v>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1:17" x14ac:dyDescent="0.25">
      <c r="O4" t="s">
        <v>582</v>
      </c>
    </row>
    <row r="5" spans="1:17" s="84" customFormat="1" x14ac:dyDescent="0.25">
      <c r="A5" s="78" t="s">
        <v>569</v>
      </c>
    </row>
    <row r="6" spans="1:17" s="102" customFormat="1" ht="25.5" x14ac:dyDescent="0.25">
      <c r="A6" s="2" t="s">
        <v>60</v>
      </c>
      <c r="B6" s="3" t="s">
        <v>61</v>
      </c>
      <c r="C6" s="174" t="s">
        <v>12</v>
      </c>
      <c r="D6" s="174" t="s">
        <v>13</v>
      </c>
      <c r="E6" s="174" t="s">
        <v>14</v>
      </c>
      <c r="F6" s="174" t="s">
        <v>15</v>
      </c>
      <c r="G6" s="174" t="s">
        <v>16</v>
      </c>
      <c r="H6" s="174" t="s">
        <v>17</v>
      </c>
      <c r="I6" s="174" t="s">
        <v>18</v>
      </c>
      <c r="J6" s="174" t="s">
        <v>19</v>
      </c>
      <c r="K6" s="174" t="s">
        <v>20</v>
      </c>
      <c r="L6" s="174" t="s">
        <v>21</v>
      </c>
      <c r="M6" s="174" t="s">
        <v>22</v>
      </c>
      <c r="N6" s="174" t="s">
        <v>23</v>
      </c>
      <c r="O6" s="174" t="s">
        <v>1</v>
      </c>
      <c r="P6" s="175"/>
      <c r="Q6" s="175"/>
    </row>
    <row r="7" spans="1:17" x14ac:dyDescent="0.25">
      <c r="A7" s="29" t="s">
        <v>62</v>
      </c>
      <c r="B7" s="30" t="s">
        <v>63</v>
      </c>
      <c r="C7" s="113">
        <v>2300</v>
      </c>
      <c r="D7" s="113">
        <v>2300</v>
      </c>
      <c r="E7" s="113">
        <v>2300</v>
      </c>
      <c r="F7" s="113">
        <v>2300</v>
      </c>
      <c r="G7" s="113">
        <v>2300</v>
      </c>
      <c r="H7" s="113">
        <v>2300</v>
      </c>
      <c r="I7" s="113">
        <v>2300</v>
      </c>
      <c r="J7" s="113">
        <v>2300</v>
      </c>
      <c r="K7" s="113">
        <v>2300</v>
      </c>
      <c r="L7" s="113">
        <v>2501</v>
      </c>
      <c r="M7" s="113">
        <v>2501</v>
      </c>
      <c r="N7" s="113">
        <v>2501</v>
      </c>
      <c r="O7" s="113">
        <f>(ÓVODAIKIADÁSOK!F6)</f>
        <v>28203</v>
      </c>
      <c r="P7" s="4"/>
      <c r="Q7" s="4"/>
    </row>
    <row r="8" spans="1:17" x14ac:dyDescent="0.25">
      <c r="A8" s="29" t="s">
        <v>64</v>
      </c>
      <c r="B8" s="31" t="s">
        <v>65</v>
      </c>
      <c r="C8" s="113">
        <f t="shared" ref="C8:C71" si="0">O8/12</f>
        <v>30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>
        <v>360</v>
      </c>
      <c r="O8" s="113">
        <v>360</v>
      </c>
      <c r="P8" s="4"/>
      <c r="Q8" s="4"/>
    </row>
    <row r="9" spans="1:17" x14ac:dyDescent="0.25">
      <c r="A9" s="29" t="s">
        <v>66</v>
      </c>
      <c r="B9" s="31" t="s">
        <v>67</v>
      </c>
      <c r="C9" s="113">
        <f t="shared" si="0"/>
        <v>0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>
        <f>(ÓVODAIKIADÁSOK!F8)</f>
        <v>0</v>
      </c>
      <c r="P9" s="4"/>
      <c r="Q9" s="4"/>
    </row>
    <row r="10" spans="1:17" x14ac:dyDescent="0.25">
      <c r="A10" s="32" t="s">
        <v>68</v>
      </c>
      <c r="B10" s="31" t="s">
        <v>69</v>
      </c>
      <c r="C10" s="113">
        <f t="shared" si="0"/>
        <v>0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>
        <f>(ÓVODAIKIADÁSOK!F9)</f>
        <v>0</v>
      </c>
      <c r="P10" s="4"/>
      <c r="Q10" s="4"/>
    </row>
    <row r="11" spans="1:17" x14ac:dyDescent="0.25">
      <c r="A11" s="32" t="s">
        <v>70</v>
      </c>
      <c r="B11" s="31" t="s">
        <v>71</v>
      </c>
      <c r="C11" s="113">
        <f t="shared" si="0"/>
        <v>0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>
        <f>(ÓVODAIKIADÁSOK!F10)</f>
        <v>0</v>
      </c>
      <c r="P11" s="4"/>
      <c r="Q11" s="4"/>
    </row>
    <row r="12" spans="1:17" x14ac:dyDescent="0.25">
      <c r="A12" s="32" t="s">
        <v>72</v>
      </c>
      <c r="B12" s="31" t="s">
        <v>73</v>
      </c>
      <c r="C12" s="113">
        <f t="shared" si="0"/>
        <v>0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>
        <f>(ÓVODAIKIADÁSOK!F11)</f>
        <v>0</v>
      </c>
      <c r="P12" s="4"/>
      <c r="Q12" s="4"/>
    </row>
    <row r="13" spans="1:17" x14ac:dyDescent="0.25">
      <c r="A13" s="32" t="s">
        <v>74</v>
      </c>
      <c r="B13" s="31" t="s">
        <v>75</v>
      </c>
      <c r="C13" s="113">
        <v>120</v>
      </c>
      <c r="D13" s="113">
        <v>120</v>
      </c>
      <c r="E13" s="113">
        <v>120</v>
      </c>
      <c r="F13" s="113">
        <v>120</v>
      </c>
      <c r="G13" s="113">
        <v>120</v>
      </c>
      <c r="H13" s="113">
        <v>120</v>
      </c>
      <c r="I13" s="113">
        <v>120</v>
      </c>
      <c r="J13" s="113">
        <v>120</v>
      </c>
      <c r="K13" s="113">
        <v>120</v>
      </c>
      <c r="L13" s="113">
        <v>120</v>
      </c>
      <c r="M13" s="113">
        <v>120</v>
      </c>
      <c r="N13" s="113">
        <v>122</v>
      </c>
      <c r="O13" s="113">
        <f>(ÓVODAIKIADÁSOK!F12)</f>
        <v>1442</v>
      </c>
      <c r="P13" s="4"/>
      <c r="Q13" s="4"/>
    </row>
    <row r="14" spans="1:17" x14ac:dyDescent="0.25">
      <c r="A14" s="32" t="s">
        <v>76</v>
      </c>
      <c r="B14" s="31" t="s">
        <v>77</v>
      </c>
      <c r="C14" s="113">
        <f t="shared" si="0"/>
        <v>0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>
        <f>(ÓVODAIKIADÁSOK!F13)</f>
        <v>0</v>
      </c>
      <c r="P14" s="4"/>
      <c r="Q14" s="4"/>
    </row>
    <row r="15" spans="1:17" x14ac:dyDescent="0.25">
      <c r="A15" s="5" t="s">
        <v>78</v>
      </c>
      <c r="B15" s="31" t="s">
        <v>79</v>
      </c>
      <c r="C15" s="113">
        <f t="shared" si="0"/>
        <v>37</v>
      </c>
      <c r="D15" s="113">
        <v>37</v>
      </c>
      <c r="E15" s="113">
        <v>37</v>
      </c>
      <c r="F15" s="113">
        <v>37</v>
      </c>
      <c r="G15" s="113">
        <v>37</v>
      </c>
      <c r="H15" s="113">
        <v>37</v>
      </c>
      <c r="I15" s="113">
        <v>37</v>
      </c>
      <c r="J15" s="113">
        <v>37</v>
      </c>
      <c r="K15" s="113">
        <v>37</v>
      </c>
      <c r="L15" s="113">
        <v>37</v>
      </c>
      <c r="M15" s="113">
        <v>37</v>
      </c>
      <c r="N15" s="113">
        <v>37</v>
      </c>
      <c r="O15" s="113">
        <f>(ÓVODAIKIADÁSOK!F14)</f>
        <v>444</v>
      </c>
      <c r="P15" s="4"/>
      <c r="Q15" s="4"/>
    </row>
    <row r="16" spans="1:17" x14ac:dyDescent="0.25">
      <c r="A16" s="5" t="s">
        <v>80</v>
      </c>
      <c r="B16" s="31" t="s">
        <v>81</v>
      </c>
      <c r="C16" s="113">
        <f t="shared" si="0"/>
        <v>0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>
        <f>(ÓVODAIKIADÁSOK!F15)</f>
        <v>0</v>
      </c>
      <c r="P16" s="4"/>
      <c r="Q16" s="4"/>
    </row>
    <row r="17" spans="1:17" x14ac:dyDescent="0.25">
      <c r="A17" s="5" t="s">
        <v>82</v>
      </c>
      <c r="B17" s="31" t="s">
        <v>83</v>
      </c>
      <c r="C17" s="113">
        <f t="shared" si="0"/>
        <v>0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>
        <f>(ÓVODAIKIADÁSOK!F16)</f>
        <v>0</v>
      </c>
      <c r="P17" s="4"/>
      <c r="Q17" s="4"/>
    </row>
    <row r="18" spans="1:17" x14ac:dyDescent="0.25">
      <c r="A18" s="5" t="s">
        <v>84</v>
      </c>
      <c r="B18" s="31" t="s">
        <v>85</v>
      </c>
      <c r="C18" s="113">
        <f t="shared" si="0"/>
        <v>0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>
        <f>(ÓVODAIKIADÁSOK!F17)</f>
        <v>0</v>
      </c>
      <c r="P18" s="4"/>
      <c r="Q18" s="4"/>
    </row>
    <row r="19" spans="1:17" x14ac:dyDescent="0.25">
      <c r="A19" s="5" t="s">
        <v>404</v>
      </c>
      <c r="B19" s="31" t="s">
        <v>86</v>
      </c>
      <c r="C19" s="113">
        <f t="shared" si="0"/>
        <v>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>
        <f>(ÓVODAIKIADÁSOK!F18)</f>
        <v>0</v>
      </c>
      <c r="P19" s="4"/>
      <c r="Q19" s="4"/>
    </row>
    <row r="20" spans="1:17" s="84" customFormat="1" x14ac:dyDescent="0.25">
      <c r="A20" s="33" t="s">
        <v>354</v>
      </c>
      <c r="B20" s="34" t="s">
        <v>87</v>
      </c>
      <c r="C20" s="120">
        <f>SUM(C7:C19)</f>
        <v>2487</v>
      </c>
      <c r="D20" s="120">
        <f t="shared" ref="D20:O20" si="1">SUM(D7:D19)</f>
        <v>2457</v>
      </c>
      <c r="E20" s="120">
        <f t="shared" si="1"/>
        <v>2457</v>
      </c>
      <c r="F20" s="120">
        <f t="shared" si="1"/>
        <v>2457</v>
      </c>
      <c r="G20" s="120">
        <f t="shared" si="1"/>
        <v>2457</v>
      </c>
      <c r="H20" s="120">
        <f t="shared" si="1"/>
        <v>2457</v>
      </c>
      <c r="I20" s="120">
        <f t="shared" si="1"/>
        <v>2457</v>
      </c>
      <c r="J20" s="120">
        <f t="shared" si="1"/>
        <v>2457</v>
      </c>
      <c r="K20" s="120">
        <f t="shared" si="1"/>
        <v>2457</v>
      </c>
      <c r="L20" s="120">
        <f t="shared" si="1"/>
        <v>2658</v>
      </c>
      <c r="M20" s="120">
        <f t="shared" si="1"/>
        <v>2658</v>
      </c>
      <c r="N20" s="120">
        <f t="shared" si="1"/>
        <v>3020</v>
      </c>
      <c r="O20" s="120">
        <f t="shared" si="1"/>
        <v>30449</v>
      </c>
      <c r="P20" s="78"/>
      <c r="Q20" s="78"/>
    </row>
    <row r="21" spans="1:17" x14ac:dyDescent="0.25">
      <c r="A21" s="5" t="s">
        <v>88</v>
      </c>
      <c r="B21" s="31" t="s">
        <v>89</v>
      </c>
      <c r="C21" s="113">
        <f t="shared" si="0"/>
        <v>0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>
        <f>(ÓVODAIKIADÁSOK!F20)</f>
        <v>0</v>
      </c>
      <c r="P21" s="4"/>
      <c r="Q21" s="4"/>
    </row>
    <row r="22" spans="1:17" x14ac:dyDescent="0.25">
      <c r="A22" s="5" t="s">
        <v>90</v>
      </c>
      <c r="B22" s="31" t="s">
        <v>91</v>
      </c>
      <c r="C22" s="113">
        <f t="shared" si="0"/>
        <v>0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>
        <f>(ÓVODAIKIADÁSOK!F21)</f>
        <v>0</v>
      </c>
      <c r="P22" s="4"/>
      <c r="Q22" s="4"/>
    </row>
    <row r="23" spans="1:17" x14ac:dyDescent="0.25">
      <c r="A23" s="6" t="s">
        <v>92</v>
      </c>
      <c r="B23" s="31" t="s">
        <v>93</v>
      </c>
      <c r="C23" s="113">
        <f t="shared" si="0"/>
        <v>0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>
        <f>(ÓVODAIKIADÁSOK!F22)</f>
        <v>0</v>
      </c>
      <c r="P23" s="4"/>
      <c r="Q23" s="4"/>
    </row>
    <row r="24" spans="1:17" s="84" customFormat="1" x14ac:dyDescent="0.25">
      <c r="A24" s="7" t="s">
        <v>355</v>
      </c>
      <c r="B24" s="34" t="s">
        <v>94</v>
      </c>
      <c r="C24" s="120">
        <f t="shared" si="0"/>
        <v>0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>
        <f>(ÓVODAIKIADÁSOK!F23)</f>
        <v>0</v>
      </c>
      <c r="P24" s="78"/>
      <c r="Q24" s="78"/>
    </row>
    <row r="25" spans="1:17" s="84" customFormat="1" x14ac:dyDescent="0.25">
      <c r="A25" s="51" t="s">
        <v>434</v>
      </c>
      <c r="B25" s="52" t="s">
        <v>95</v>
      </c>
      <c r="C25" s="120">
        <f>C20+C21</f>
        <v>2487</v>
      </c>
      <c r="D25" s="120">
        <f t="shared" ref="D25:O25" si="2">D20+D21</f>
        <v>2457</v>
      </c>
      <c r="E25" s="120">
        <f t="shared" si="2"/>
        <v>2457</v>
      </c>
      <c r="F25" s="120">
        <f t="shared" si="2"/>
        <v>2457</v>
      </c>
      <c r="G25" s="120">
        <f t="shared" si="2"/>
        <v>2457</v>
      </c>
      <c r="H25" s="120">
        <f t="shared" si="2"/>
        <v>2457</v>
      </c>
      <c r="I25" s="120">
        <f t="shared" si="2"/>
        <v>2457</v>
      </c>
      <c r="J25" s="120">
        <f t="shared" si="2"/>
        <v>2457</v>
      </c>
      <c r="K25" s="120">
        <f t="shared" si="2"/>
        <v>2457</v>
      </c>
      <c r="L25" s="120">
        <f t="shared" si="2"/>
        <v>2658</v>
      </c>
      <c r="M25" s="120">
        <f t="shared" si="2"/>
        <v>2658</v>
      </c>
      <c r="N25" s="120">
        <f t="shared" si="2"/>
        <v>3020</v>
      </c>
      <c r="O25" s="120">
        <f t="shared" si="2"/>
        <v>30449</v>
      </c>
      <c r="P25" s="78"/>
      <c r="Q25" s="78"/>
    </row>
    <row r="26" spans="1:17" s="84" customFormat="1" x14ac:dyDescent="0.25">
      <c r="A26" s="40" t="s">
        <v>405</v>
      </c>
      <c r="B26" s="52" t="s">
        <v>96</v>
      </c>
      <c r="C26" s="120">
        <v>671</v>
      </c>
      <c r="D26" s="120">
        <v>671</v>
      </c>
      <c r="E26" s="120">
        <v>671</v>
      </c>
      <c r="F26" s="120">
        <v>671</v>
      </c>
      <c r="G26" s="120">
        <v>671</v>
      </c>
      <c r="H26" s="120">
        <v>671</v>
      </c>
      <c r="I26" s="120">
        <v>671</v>
      </c>
      <c r="J26" s="120">
        <v>671</v>
      </c>
      <c r="K26" s="120">
        <v>671</v>
      </c>
      <c r="L26" s="120">
        <v>725</v>
      </c>
      <c r="M26" s="120">
        <v>725</v>
      </c>
      <c r="N26" s="120">
        <v>725</v>
      </c>
      <c r="O26" s="120">
        <f>SUM(C26:N26)</f>
        <v>8214</v>
      </c>
      <c r="P26" s="78"/>
      <c r="Q26" s="78"/>
    </row>
    <row r="27" spans="1:17" x14ac:dyDescent="0.25">
      <c r="A27" s="5" t="s">
        <v>97</v>
      </c>
      <c r="B27" s="31" t="s">
        <v>98</v>
      </c>
      <c r="C27" s="113">
        <v>27</v>
      </c>
      <c r="D27" s="113">
        <v>14</v>
      </c>
      <c r="E27" s="113">
        <v>35</v>
      </c>
      <c r="F27" s="113">
        <v>54</v>
      </c>
      <c r="G27" s="113">
        <v>12</v>
      </c>
      <c r="H27" s="113">
        <v>10</v>
      </c>
      <c r="I27" s="113">
        <v>18</v>
      </c>
      <c r="J27" s="113">
        <v>16</v>
      </c>
      <c r="K27" s="113">
        <v>27</v>
      </c>
      <c r="L27" s="113">
        <v>45</v>
      </c>
      <c r="M27" s="113">
        <v>8</v>
      </c>
      <c r="N27" s="113">
        <v>65</v>
      </c>
      <c r="O27" s="113">
        <f>SUM(C27:N27)</f>
        <v>331</v>
      </c>
      <c r="P27" s="4"/>
      <c r="Q27" s="4"/>
    </row>
    <row r="28" spans="1:17" x14ac:dyDescent="0.25">
      <c r="A28" s="5" t="s">
        <v>99</v>
      </c>
      <c r="B28" s="31" t="s">
        <v>100</v>
      </c>
      <c r="C28" s="113">
        <v>1100</v>
      </c>
      <c r="D28" s="113">
        <v>1100</v>
      </c>
      <c r="E28" s="113">
        <v>1100</v>
      </c>
      <c r="F28" s="113">
        <v>1100</v>
      </c>
      <c r="G28" s="113">
        <v>1100</v>
      </c>
      <c r="H28" s="113">
        <v>1100</v>
      </c>
      <c r="I28" s="113">
        <v>777</v>
      </c>
      <c r="J28" s="113">
        <v>778</v>
      </c>
      <c r="K28" s="113">
        <v>1100</v>
      </c>
      <c r="L28" s="113">
        <v>1100</v>
      </c>
      <c r="M28" s="113">
        <v>1100</v>
      </c>
      <c r="N28" s="113">
        <v>1100</v>
      </c>
      <c r="O28" s="113">
        <f>(ÓVODAIKIADÁSOK!F27)</f>
        <v>11455</v>
      </c>
      <c r="P28" s="4"/>
      <c r="Q28" s="4"/>
    </row>
    <row r="29" spans="1:17" x14ac:dyDescent="0.25">
      <c r="A29" s="5" t="s">
        <v>101</v>
      </c>
      <c r="B29" s="31" t="s">
        <v>102</v>
      </c>
      <c r="C29" s="113">
        <f t="shared" si="0"/>
        <v>0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>
        <f>(ÓVODAIKIADÁSOK!F28)</f>
        <v>0</v>
      </c>
      <c r="P29" s="4"/>
      <c r="Q29" s="4"/>
    </row>
    <row r="30" spans="1:17" s="84" customFormat="1" x14ac:dyDescent="0.25">
      <c r="A30" s="7" t="s">
        <v>356</v>
      </c>
      <c r="B30" s="34" t="s">
        <v>103</v>
      </c>
      <c r="C30" s="120">
        <f>SUM(C27:C29)</f>
        <v>1127</v>
      </c>
      <c r="D30" s="120">
        <f t="shared" ref="D30:O30" si="3">SUM(D27:D29)</f>
        <v>1114</v>
      </c>
      <c r="E30" s="120">
        <f t="shared" si="3"/>
        <v>1135</v>
      </c>
      <c r="F30" s="120">
        <f t="shared" si="3"/>
        <v>1154</v>
      </c>
      <c r="G30" s="120">
        <f t="shared" si="3"/>
        <v>1112</v>
      </c>
      <c r="H30" s="120">
        <f t="shared" si="3"/>
        <v>1110</v>
      </c>
      <c r="I30" s="120">
        <f t="shared" si="3"/>
        <v>795</v>
      </c>
      <c r="J30" s="120">
        <f t="shared" si="3"/>
        <v>794</v>
      </c>
      <c r="K30" s="120">
        <f t="shared" si="3"/>
        <v>1127</v>
      </c>
      <c r="L30" s="120">
        <f t="shared" si="3"/>
        <v>1145</v>
      </c>
      <c r="M30" s="120">
        <f t="shared" si="3"/>
        <v>1108</v>
      </c>
      <c r="N30" s="120">
        <f t="shared" si="3"/>
        <v>1165</v>
      </c>
      <c r="O30" s="120">
        <f t="shared" si="3"/>
        <v>11786</v>
      </c>
      <c r="P30" s="78"/>
      <c r="Q30" s="78"/>
    </row>
    <row r="31" spans="1:17" x14ac:dyDescent="0.25">
      <c r="A31" s="5" t="s">
        <v>104</v>
      </c>
      <c r="B31" s="31" t="s">
        <v>105</v>
      </c>
      <c r="C31" s="113">
        <v>7</v>
      </c>
      <c r="D31" s="113">
        <v>7</v>
      </c>
      <c r="E31" s="113">
        <v>7</v>
      </c>
      <c r="F31" s="113">
        <v>7</v>
      </c>
      <c r="G31" s="113">
        <v>7</v>
      </c>
      <c r="H31" s="113">
        <v>7</v>
      </c>
      <c r="I31" s="113">
        <v>7</v>
      </c>
      <c r="J31" s="113">
        <v>7</v>
      </c>
      <c r="K31" s="113">
        <v>7</v>
      </c>
      <c r="L31" s="113">
        <v>7</v>
      </c>
      <c r="M31" s="113">
        <v>7</v>
      </c>
      <c r="N31" s="113">
        <v>13</v>
      </c>
      <c r="O31" s="113">
        <f>(ÓVODAIKIADÁSOK!F30)</f>
        <v>90</v>
      </c>
      <c r="P31" s="4"/>
      <c r="Q31" s="4"/>
    </row>
    <row r="32" spans="1:17" x14ac:dyDescent="0.25">
      <c r="A32" s="5" t="s">
        <v>106</v>
      </c>
      <c r="B32" s="31" t="s">
        <v>107</v>
      </c>
      <c r="C32" s="113">
        <v>9</v>
      </c>
      <c r="D32" s="113">
        <v>9</v>
      </c>
      <c r="E32" s="113">
        <v>9</v>
      </c>
      <c r="F32" s="113">
        <v>9</v>
      </c>
      <c r="G32" s="113">
        <v>9</v>
      </c>
      <c r="H32" s="113">
        <v>9</v>
      </c>
      <c r="I32" s="113">
        <v>9</v>
      </c>
      <c r="J32" s="113">
        <v>9</v>
      </c>
      <c r="K32" s="113">
        <v>9</v>
      </c>
      <c r="L32" s="113">
        <v>9</v>
      </c>
      <c r="M32" s="113">
        <v>9</v>
      </c>
      <c r="N32" s="113">
        <v>13</v>
      </c>
      <c r="O32" s="113">
        <f>(ÓVODAIKIADÁSOK!F31)</f>
        <v>111</v>
      </c>
      <c r="P32" s="4"/>
      <c r="Q32" s="4"/>
    </row>
    <row r="33" spans="1:17" s="84" customFormat="1" x14ac:dyDescent="0.25">
      <c r="A33" s="7" t="s">
        <v>435</v>
      </c>
      <c r="B33" s="34" t="s">
        <v>108</v>
      </c>
      <c r="C33" s="120">
        <f>SUM(C31:C32)</f>
        <v>16</v>
      </c>
      <c r="D33" s="120">
        <f t="shared" ref="D33:O33" si="4">SUM(D31:D32)</f>
        <v>16</v>
      </c>
      <c r="E33" s="120">
        <f t="shared" si="4"/>
        <v>16</v>
      </c>
      <c r="F33" s="120">
        <f t="shared" si="4"/>
        <v>16</v>
      </c>
      <c r="G33" s="120">
        <f t="shared" si="4"/>
        <v>16</v>
      </c>
      <c r="H33" s="120">
        <f t="shared" si="4"/>
        <v>16</v>
      </c>
      <c r="I33" s="120">
        <f t="shared" si="4"/>
        <v>16</v>
      </c>
      <c r="J33" s="120">
        <f t="shared" si="4"/>
        <v>16</v>
      </c>
      <c r="K33" s="120">
        <f t="shared" si="4"/>
        <v>16</v>
      </c>
      <c r="L33" s="120">
        <f t="shared" si="4"/>
        <v>16</v>
      </c>
      <c r="M33" s="120">
        <f t="shared" si="4"/>
        <v>16</v>
      </c>
      <c r="N33" s="120">
        <f t="shared" si="4"/>
        <v>26</v>
      </c>
      <c r="O33" s="120">
        <f t="shared" si="4"/>
        <v>201</v>
      </c>
      <c r="P33" s="78"/>
      <c r="Q33" s="78"/>
    </row>
    <row r="34" spans="1:17" x14ac:dyDescent="0.25">
      <c r="A34" s="5" t="s">
        <v>109</v>
      </c>
      <c r="B34" s="31" t="s">
        <v>110</v>
      </c>
      <c r="C34" s="113">
        <v>150</v>
      </c>
      <c r="D34" s="113">
        <v>150</v>
      </c>
      <c r="E34" s="113">
        <v>150</v>
      </c>
      <c r="F34" s="113">
        <v>150</v>
      </c>
      <c r="G34" s="113">
        <v>150</v>
      </c>
      <c r="H34" s="113">
        <v>150</v>
      </c>
      <c r="I34" s="113">
        <v>96</v>
      </c>
      <c r="J34" s="113">
        <v>98</v>
      </c>
      <c r="K34" s="113">
        <v>150</v>
      </c>
      <c r="L34" s="113">
        <v>150</v>
      </c>
      <c r="M34" s="113">
        <v>150</v>
      </c>
      <c r="N34" s="113">
        <v>150</v>
      </c>
      <c r="O34" s="113">
        <f>SUM(C34:N34)</f>
        <v>1694</v>
      </c>
      <c r="P34" s="4"/>
      <c r="Q34" s="4"/>
    </row>
    <row r="35" spans="1:17" x14ac:dyDescent="0.25">
      <c r="A35" s="5" t="s">
        <v>111</v>
      </c>
      <c r="B35" s="31" t="s">
        <v>112</v>
      </c>
      <c r="C35" s="113">
        <f t="shared" si="0"/>
        <v>0</v>
      </c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>
        <f>(ÓVODAIKIADÁSOK!F34)</f>
        <v>0</v>
      </c>
      <c r="P35" s="4"/>
      <c r="Q35" s="4"/>
    </row>
    <row r="36" spans="1:17" x14ac:dyDescent="0.25">
      <c r="A36" s="5" t="s">
        <v>406</v>
      </c>
      <c r="B36" s="31" t="s">
        <v>113</v>
      </c>
      <c r="C36" s="113">
        <f t="shared" si="0"/>
        <v>0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>
        <f>(ÓVODAIKIADÁSOK!F35)</f>
        <v>0</v>
      </c>
      <c r="P36" s="4"/>
      <c r="Q36" s="4"/>
    </row>
    <row r="37" spans="1:17" x14ac:dyDescent="0.25">
      <c r="A37" s="5" t="s">
        <v>114</v>
      </c>
      <c r="B37" s="31" t="s">
        <v>115</v>
      </c>
      <c r="C37" s="113"/>
      <c r="D37" s="113"/>
      <c r="E37" s="113"/>
      <c r="F37" s="113">
        <v>20</v>
      </c>
      <c r="G37" s="113">
        <v>10</v>
      </c>
      <c r="H37" s="113"/>
      <c r="I37" s="113"/>
      <c r="J37" s="113">
        <v>150</v>
      </c>
      <c r="K37" s="113"/>
      <c r="L37" s="113"/>
      <c r="M37" s="113">
        <v>20</v>
      </c>
      <c r="N37" s="113"/>
      <c r="O37" s="113">
        <f>(ÓVODAIKIADÁSOK!F36)</f>
        <v>200</v>
      </c>
      <c r="P37" s="4"/>
      <c r="Q37" s="4"/>
    </row>
    <row r="38" spans="1:17" x14ac:dyDescent="0.25">
      <c r="A38" s="10" t="s">
        <v>407</v>
      </c>
      <c r="B38" s="31" t="s">
        <v>116</v>
      </c>
      <c r="C38" s="113">
        <f t="shared" si="0"/>
        <v>0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>
        <f>(ÓVODAIKIADÁSOK!F37)</f>
        <v>0</v>
      </c>
      <c r="P38" s="4"/>
      <c r="Q38" s="4"/>
    </row>
    <row r="39" spans="1:17" x14ac:dyDescent="0.25">
      <c r="A39" s="6" t="s">
        <v>117</v>
      </c>
      <c r="B39" s="31" t="s">
        <v>118</v>
      </c>
      <c r="C39" s="113">
        <f t="shared" si="0"/>
        <v>0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>
        <f>(ÓVODAIKIADÁSOK!F38)</f>
        <v>0</v>
      </c>
      <c r="P39" s="4"/>
      <c r="Q39" s="4"/>
    </row>
    <row r="40" spans="1:17" x14ac:dyDescent="0.25">
      <c r="A40" s="5" t="s">
        <v>408</v>
      </c>
      <c r="B40" s="31" t="s">
        <v>119</v>
      </c>
      <c r="C40" s="113">
        <v>30</v>
      </c>
      <c r="D40" s="113">
        <v>30</v>
      </c>
      <c r="E40" s="113">
        <v>30</v>
      </c>
      <c r="F40" s="113">
        <v>30</v>
      </c>
      <c r="G40" s="113">
        <v>30</v>
      </c>
      <c r="H40" s="113">
        <v>30</v>
      </c>
      <c r="I40" s="113">
        <v>30</v>
      </c>
      <c r="J40" s="113">
        <v>30</v>
      </c>
      <c r="K40" s="113">
        <v>30</v>
      </c>
      <c r="L40" s="113">
        <v>30</v>
      </c>
      <c r="M40" s="113">
        <v>30</v>
      </c>
      <c r="N40" s="113">
        <v>35</v>
      </c>
      <c r="O40" s="113">
        <f>(ÓVODAIKIADÁSOK!F39)</f>
        <v>365</v>
      </c>
      <c r="P40" s="4"/>
      <c r="Q40" s="4"/>
    </row>
    <row r="41" spans="1:17" s="84" customFormat="1" x14ac:dyDescent="0.25">
      <c r="A41" s="7" t="s">
        <v>357</v>
      </c>
      <c r="B41" s="34" t="s">
        <v>120</v>
      </c>
      <c r="C41" s="120">
        <f>SUM(C34:C40)</f>
        <v>180</v>
      </c>
      <c r="D41" s="120">
        <f t="shared" ref="D41:O41" si="5">SUM(D34:D40)</f>
        <v>180</v>
      </c>
      <c r="E41" s="120">
        <f t="shared" si="5"/>
        <v>180</v>
      </c>
      <c r="F41" s="120">
        <f t="shared" si="5"/>
        <v>200</v>
      </c>
      <c r="G41" s="120">
        <f t="shared" si="5"/>
        <v>190</v>
      </c>
      <c r="H41" s="120">
        <f t="shared" si="5"/>
        <v>180</v>
      </c>
      <c r="I41" s="120">
        <f t="shared" si="5"/>
        <v>126</v>
      </c>
      <c r="J41" s="120">
        <f t="shared" si="5"/>
        <v>278</v>
      </c>
      <c r="K41" s="120">
        <f t="shared" si="5"/>
        <v>180</v>
      </c>
      <c r="L41" s="120">
        <f t="shared" si="5"/>
        <v>180</v>
      </c>
      <c r="M41" s="120">
        <f t="shared" si="5"/>
        <v>200</v>
      </c>
      <c r="N41" s="120">
        <f t="shared" si="5"/>
        <v>185</v>
      </c>
      <c r="O41" s="120">
        <f t="shared" si="5"/>
        <v>2259</v>
      </c>
      <c r="P41" s="78"/>
      <c r="Q41" s="78"/>
    </row>
    <row r="42" spans="1:17" x14ac:dyDescent="0.25">
      <c r="A42" s="5" t="s">
        <v>121</v>
      </c>
      <c r="B42" s="31" t="s">
        <v>122</v>
      </c>
      <c r="C42" s="113"/>
      <c r="D42" s="113"/>
      <c r="E42" s="113">
        <v>10</v>
      </c>
      <c r="F42" s="113"/>
      <c r="G42" s="113"/>
      <c r="H42" s="113"/>
      <c r="I42" s="113"/>
      <c r="J42" s="113"/>
      <c r="K42" s="113"/>
      <c r="L42" s="113">
        <v>10</v>
      </c>
      <c r="M42" s="113"/>
      <c r="N42" s="113"/>
      <c r="O42" s="113">
        <f>(ÓVODAIKIADÁSOK!F41)</f>
        <v>20</v>
      </c>
      <c r="P42" s="4"/>
      <c r="Q42" s="4"/>
    </row>
    <row r="43" spans="1:17" x14ac:dyDescent="0.25">
      <c r="A43" s="5" t="s">
        <v>123</v>
      </c>
      <c r="B43" s="31" t="s">
        <v>124</v>
      </c>
      <c r="C43" s="113">
        <f t="shared" si="0"/>
        <v>0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>
        <f>(ÓVODAIKIADÁSOK!F42)</f>
        <v>0</v>
      </c>
      <c r="P43" s="4"/>
      <c r="Q43" s="4"/>
    </row>
    <row r="44" spans="1:17" s="84" customFormat="1" x14ac:dyDescent="0.25">
      <c r="A44" s="7" t="s">
        <v>358</v>
      </c>
      <c r="B44" s="34" t="s">
        <v>125</v>
      </c>
      <c r="C44" s="120">
        <f>SUM(C42:C43)</f>
        <v>0</v>
      </c>
      <c r="D44" s="120">
        <f t="shared" ref="D44:O44" si="6">SUM(D42:D43)</f>
        <v>0</v>
      </c>
      <c r="E44" s="120">
        <f t="shared" si="6"/>
        <v>10</v>
      </c>
      <c r="F44" s="120">
        <f t="shared" si="6"/>
        <v>0</v>
      </c>
      <c r="G44" s="120">
        <f t="shared" si="6"/>
        <v>0</v>
      </c>
      <c r="H44" s="120">
        <f t="shared" si="6"/>
        <v>0</v>
      </c>
      <c r="I44" s="120">
        <f t="shared" si="6"/>
        <v>0</v>
      </c>
      <c r="J44" s="120">
        <f t="shared" si="6"/>
        <v>0</v>
      </c>
      <c r="K44" s="120">
        <f t="shared" si="6"/>
        <v>0</v>
      </c>
      <c r="L44" s="120">
        <f t="shared" si="6"/>
        <v>10</v>
      </c>
      <c r="M44" s="120">
        <f t="shared" si="6"/>
        <v>0</v>
      </c>
      <c r="N44" s="120">
        <f t="shared" si="6"/>
        <v>0</v>
      </c>
      <c r="O44" s="120">
        <f t="shared" si="6"/>
        <v>20</v>
      </c>
      <c r="P44" s="78"/>
      <c r="Q44" s="78"/>
    </row>
    <row r="45" spans="1:17" x14ac:dyDescent="0.25">
      <c r="A45" s="5" t="s">
        <v>126</v>
      </c>
      <c r="B45" s="31" t="s">
        <v>127</v>
      </c>
      <c r="C45" s="113">
        <f t="shared" si="0"/>
        <v>0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>
        <f>(ÓVODAIKIADÁSOK!F44)</f>
        <v>0</v>
      </c>
      <c r="P45" s="4"/>
      <c r="Q45" s="4"/>
    </row>
    <row r="46" spans="1:17" x14ac:dyDescent="0.25">
      <c r="A46" s="5" t="s">
        <v>128</v>
      </c>
      <c r="B46" s="31" t="s">
        <v>129</v>
      </c>
      <c r="C46" s="113">
        <v>350</v>
      </c>
      <c r="D46" s="113">
        <v>346</v>
      </c>
      <c r="E46" s="113">
        <v>351</v>
      </c>
      <c r="F46" s="113">
        <v>361</v>
      </c>
      <c r="G46" s="113">
        <v>344</v>
      </c>
      <c r="H46" s="113">
        <v>345</v>
      </c>
      <c r="I46" s="113">
        <v>240</v>
      </c>
      <c r="J46" s="113">
        <v>266</v>
      </c>
      <c r="K46" s="113">
        <v>349</v>
      </c>
      <c r="L46" s="113">
        <v>325</v>
      </c>
      <c r="M46" s="113">
        <v>337</v>
      </c>
      <c r="N46" s="113">
        <v>362</v>
      </c>
      <c r="O46" s="113">
        <f>SUM(C46:N46)</f>
        <v>3976</v>
      </c>
      <c r="P46" s="4"/>
      <c r="Q46" s="4"/>
    </row>
    <row r="47" spans="1:17" x14ac:dyDescent="0.25">
      <c r="A47" s="5" t="s">
        <v>409</v>
      </c>
      <c r="B47" s="31" t="s">
        <v>130</v>
      </c>
      <c r="C47" s="113">
        <f t="shared" si="0"/>
        <v>0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>
        <f>(ÓVODAIKIADÁSOK!F46)</f>
        <v>0</v>
      </c>
      <c r="P47" s="4"/>
      <c r="Q47" s="4"/>
    </row>
    <row r="48" spans="1:17" x14ac:dyDescent="0.25">
      <c r="A48" s="5" t="s">
        <v>410</v>
      </c>
      <c r="B48" s="31" t="s">
        <v>131</v>
      </c>
      <c r="C48" s="113">
        <f t="shared" si="0"/>
        <v>0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>
        <f>(ÓVODAIKIADÁSOK!F47)</f>
        <v>0</v>
      </c>
      <c r="P48" s="4"/>
      <c r="Q48" s="4"/>
    </row>
    <row r="49" spans="1:17" x14ac:dyDescent="0.25">
      <c r="A49" s="5" t="s">
        <v>132</v>
      </c>
      <c r="B49" s="31" t="s">
        <v>133</v>
      </c>
      <c r="C49" s="113">
        <f t="shared" si="0"/>
        <v>0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>
        <f>(ÓVODAIKIADÁSOK!F48)</f>
        <v>0</v>
      </c>
      <c r="P49" s="4"/>
      <c r="Q49" s="4"/>
    </row>
    <row r="50" spans="1:17" s="84" customFormat="1" x14ac:dyDescent="0.25">
      <c r="A50" s="7" t="s">
        <v>359</v>
      </c>
      <c r="B50" s="34" t="s">
        <v>134</v>
      </c>
      <c r="C50" s="120">
        <f>SUM(C45:C49)</f>
        <v>350</v>
      </c>
      <c r="D50" s="120">
        <f t="shared" ref="D50:O50" si="7">SUM(D45:D49)</f>
        <v>346</v>
      </c>
      <c r="E50" s="120">
        <f t="shared" si="7"/>
        <v>351</v>
      </c>
      <c r="F50" s="120">
        <f t="shared" si="7"/>
        <v>361</v>
      </c>
      <c r="G50" s="120">
        <f t="shared" si="7"/>
        <v>344</v>
      </c>
      <c r="H50" s="120">
        <f t="shared" si="7"/>
        <v>345</v>
      </c>
      <c r="I50" s="120">
        <f t="shared" si="7"/>
        <v>240</v>
      </c>
      <c r="J50" s="120">
        <f t="shared" si="7"/>
        <v>266</v>
      </c>
      <c r="K50" s="120">
        <f t="shared" si="7"/>
        <v>349</v>
      </c>
      <c r="L50" s="120">
        <f t="shared" si="7"/>
        <v>325</v>
      </c>
      <c r="M50" s="120">
        <f t="shared" si="7"/>
        <v>337</v>
      </c>
      <c r="N50" s="120">
        <f t="shared" si="7"/>
        <v>362</v>
      </c>
      <c r="O50" s="120">
        <f t="shared" si="7"/>
        <v>3976</v>
      </c>
      <c r="P50" s="78"/>
      <c r="Q50" s="78"/>
    </row>
    <row r="51" spans="1:17" s="84" customFormat="1" x14ac:dyDescent="0.25">
      <c r="A51" s="40" t="s">
        <v>360</v>
      </c>
      <c r="B51" s="52" t="s">
        <v>135</v>
      </c>
      <c r="C51" s="120">
        <f>C30+C33+C41+C44+C50</f>
        <v>1673</v>
      </c>
      <c r="D51" s="120">
        <f t="shared" ref="D51:O51" si="8">D30+D33+D41+D44+D50</f>
        <v>1656</v>
      </c>
      <c r="E51" s="120">
        <f t="shared" si="8"/>
        <v>1692</v>
      </c>
      <c r="F51" s="120">
        <f t="shared" si="8"/>
        <v>1731</v>
      </c>
      <c r="G51" s="120">
        <f t="shared" si="8"/>
        <v>1662</v>
      </c>
      <c r="H51" s="120">
        <f t="shared" si="8"/>
        <v>1651</v>
      </c>
      <c r="I51" s="120">
        <f t="shared" si="8"/>
        <v>1177</v>
      </c>
      <c r="J51" s="120">
        <f t="shared" si="8"/>
        <v>1354</v>
      </c>
      <c r="K51" s="120">
        <f t="shared" si="8"/>
        <v>1672</v>
      </c>
      <c r="L51" s="120">
        <f t="shared" si="8"/>
        <v>1676</v>
      </c>
      <c r="M51" s="120">
        <f t="shared" si="8"/>
        <v>1661</v>
      </c>
      <c r="N51" s="120">
        <f t="shared" si="8"/>
        <v>1738</v>
      </c>
      <c r="O51" s="120">
        <f t="shared" si="8"/>
        <v>18242</v>
      </c>
      <c r="P51" s="78"/>
      <c r="Q51" s="78"/>
    </row>
    <row r="52" spans="1:17" x14ac:dyDescent="0.25">
      <c r="A52" s="13" t="s">
        <v>136</v>
      </c>
      <c r="B52" s="31" t="s">
        <v>137</v>
      </c>
      <c r="C52" s="113">
        <f t="shared" si="0"/>
        <v>0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>
        <f>(ÓVODAIKIADÁSOK!F51)</f>
        <v>0</v>
      </c>
      <c r="P52" s="4"/>
      <c r="Q52" s="4"/>
    </row>
    <row r="53" spans="1:17" x14ac:dyDescent="0.25">
      <c r="A53" s="13" t="s">
        <v>361</v>
      </c>
      <c r="B53" s="31" t="s">
        <v>138</v>
      </c>
      <c r="C53" s="113">
        <f t="shared" si="0"/>
        <v>0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>
        <f>(ÓVODAIKIADÁSOK!F52)</f>
        <v>0</v>
      </c>
      <c r="P53" s="4"/>
      <c r="Q53" s="4"/>
    </row>
    <row r="54" spans="1:17" x14ac:dyDescent="0.25">
      <c r="A54" s="17" t="s">
        <v>411</v>
      </c>
      <c r="B54" s="31" t="s">
        <v>139</v>
      </c>
      <c r="C54" s="113">
        <f t="shared" si="0"/>
        <v>0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>
        <f>(ÓVODAIKIADÁSOK!F53)</f>
        <v>0</v>
      </c>
      <c r="P54" s="4"/>
      <c r="Q54" s="4"/>
    </row>
    <row r="55" spans="1:17" x14ac:dyDescent="0.25">
      <c r="A55" s="17" t="s">
        <v>412</v>
      </c>
      <c r="B55" s="31" t="s">
        <v>140</v>
      </c>
      <c r="C55" s="113">
        <f t="shared" si="0"/>
        <v>0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>
        <f>(ÓVODAIKIADÁSOK!F54)</f>
        <v>0</v>
      </c>
      <c r="P55" s="4"/>
      <c r="Q55" s="4"/>
    </row>
    <row r="56" spans="1:17" x14ac:dyDescent="0.25">
      <c r="A56" s="17" t="s">
        <v>413</v>
      </c>
      <c r="B56" s="31" t="s">
        <v>141</v>
      </c>
      <c r="C56" s="113">
        <f t="shared" si="0"/>
        <v>0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>
        <f>(ÓVODAIKIADÁSOK!F55)</f>
        <v>0</v>
      </c>
      <c r="P56" s="4"/>
      <c r="Q56" s="4"/>
    </row>
    <row r="57" spans="1:17" x14ac:dyDescent="0.25">
      <c r="A57" s="13" t="s">
        <v>414</v>
      </c>
      <c r="B57" s="31" t="s">
        <v>142</v>
      </c>
      <c r="C57" s="113">
        <f t="shared" si="0"/>
        <v>0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>
        <f>(ÓVODAIKIADÁSOK!F56)</f>
        <v>0</v>
      </c>
      <c r="P57" s="4"/>
      <c r="Q57" s="4"/>
    </row>
    <row r="58" spans="1:17" x14ac:dyDescent="0.25">
      <c r="A58" s="13" t="s">
        <v>415</v>
      </c>
      <c r="B58" s="31" t="s">
        <v>143</v>
      </c>
      <c r="C58" s="113">
        <f t="shared" si="0"/>
        <v>0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>
        <f>(ÓVODAIKIADÁSOK!F57)</f>
        <v>0</v>
      </c>
      <c r="P58" s="4"/>
      <c r="Q58" s="4"/>
    </row>
    <row r="59" spans="1:17" x14ac:dyDescent="0.25">
      <c r="A59" s="13" t="s">
        <v>416</v>
      </c>
      <c r="B59" s="31" t="s">
        <v>144</v>
      </c>
      <c r="C59" s="113">
        <f t="shared" si="0"/>
        <v>0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>
        <f>(ÓVODAIKIADÁSOK!F58)</f>
        <v>0</v>
      </c>
      <c r="P59" s="4"/>
      <c r="Q59" s="4"/>
    </row>
    <row r="60" spans="1:17" s="84" customFormat="1" x14ac:dyDescent="0.25">
      <c r="A60" s="49" t="s">
        <v>390</v>
      </c>
      <c r="B60" s="52" t="s">
        <v>145</v>
      </c>
      <c r="C60" s="120">
        <f t="shared" si="0"/>
        <v>0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>
        <f>(ÓVODAIKIADÁSOK!F59)</f>
        <v>0</v>
      </c>
      <c r="P60" s="78"/>
      <c r="Q60" s="78"/>
    </row>
    <row r="61" spans="1:17" x14ac:dyDescent="0.25">
      <c r="A61" s="12" t="s">
        <v>417</v>
      </c>
      <c r="B61" s="31" t="s">
        <v>146</v>
      </c>
      <c r="C61" s="113">
        <f t="shared" si="0"/>
        <v>0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>
        <f>(ÓVODAIKIADÁSOK!F60)</f>
        <v>0</v>
      </c>
      <c r="P61" s="4"/>
      <c r="Q61" s="4"/>
    </row>
    <row r="62" spans="1:17" x14ac:dyDescent="0.25">
      <c r="A62" s="12" t="s">
        <v>147</v>
      </c>
      <c r="B62" s="31" t="s">
        <v>148</v>
      </c>
      <c r="C62" s="113">
        <f t="shared" si="0"/>
        <v>0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>
        <f>(ÓVODAIKIADÁSOK!F61)</f>
        <v>0</v>
      </c>
      <c r="P62" s="4"/>
      <c r="Q62" s="4"/>
    </row>
    <row r="63" spans="1:17" x14ac:dyDescent="0.25">
      <c r="A63" s="12" t="s">
        <v>149</v>
      </c>
      <c r="B63" s="31" t="s">
        <v>150</v>
      </c>
      <c r="C63" s="113">
        <f t="shared" si="0"/>
        <v>0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>
        <f>(ÓVODAIKIADÁSOK!F62)</f>
        <v>0</v>
      </c>
      <c r="P63" s="4"/>
      <c r="Q63" s="4"/>
    </row>
    <row r="64" spans="1:17" x14ac:dyDescent="0.25">
      <c r="A64" s="12" t="s">
        <v>391</v>
      </c>
      <c r="B64" s="31" t="s">
        <v>151</v>
      </c>
      <c r="C64" s="113">
        <f t="shared" si="0"/>
        <v>0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>
        <f>(ÓVODAIKIADÁSOK!F63)</f>
        <v>0</v>
      </c>
      <c r="P64" s="4"/>
      <c r="Q64" s="4"/>
    </row>
    <row r="65" spans="1:17" x14ac:dyDescent="0.25">
      <c r="A65" s="12" t="s">
        <v>418</v>
      </c>
      <c r="B65" s="31" t="s">
        <v>152</v>
      </c>
      <c r="C65" s="113">
        <f t="shared" si="0"/>
        <v>0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>
        <f>(ÓVODAIKIADÁSOK!F64)</f>
        <v>0</v>
      </c>
      <c r="P65" s="4"/>
      <c r="Q65" s="4"/>
    </row>
    <row r="66" spans="1:17" x14ac:dyDescent="0.25">
      <c r="A66" s="12" t="s">
        <v>392</v>
      </c>
      <c r="B66" s="31" t="s">
        <v>153</v>
      </c>
      <c r="C66" s="113">
        <f t="shared" si="0"/>
        <v>0</v>
      </c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>
        <f>(ÓVODAIKIADÁSOK!F65)</f>
        <v>0</v>
      </c>
      <c r="P66" s="4"/>
      <c r="Q66" s="4"/>
    </row>
    <row r="67" spans="1:17" x14ac:dyDescent="0.25">
      <c r="A67" s="12" t="s">
        <v>419</v>
      </c>
      <c r="B67" s="31" t="s">
        <v>154</v>
      </c>
      <c r="C67" s="113">
        <f t="shared" si="0"/>
        <v>0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>
        <f>(ÓVODAIKIADÁSOK!F66)</f>
        <v>0</v>
      </c>
      <c r="P67" s="4"/>
      <c r="Q67" s="4"/>
    </row>
    <row r="68" spans="1:17" x14ac:dyDescent="0.25">
      <c r="A68" s="12" t="s">
        <v>420</v>
      </c>
      <c r="B68" s="31" t="s">
        <v>155</v>
      </c>
      <c r="C68" s="113">
        <f t="shared" si="0"/>
        <v>0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>
        <f>(ÓVODAIKIADÁSOK!F67)</f>
        <v>0</v>
      </c>
      <c r="P68" s="4"/>
      <c r="Q68" s="4"/>
    </row>
    <row r="69" spans="1:17" x14ac:dyDescent="0.25">
      <c r="A69" s="12" t="s">
        <v>156</v>
      </c>
      <c r="B69" s="31" t="s">
        <v>157</v>
      </c>
      <c r="C69" s="113">
        <f t="shared" si="0"/>
        <v>0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>
        <f>(ÓVODAIKIADÁSOK!F68)</f>
        <v>0</v>
      </c>
      <c r="P69" s="4"/>
      <c r="Q69" s="4"/>
    </row>
    <row r="70" spans="1:17" x14ac:dyDescent="0.25">
      <c r="A70" s="20" t="s">
        <v>158</v>
      </c>
      <c r="B70" s="31" t="s">
        <v>159</v>
      </c>
      <c r="C70" s="113">
        <f t="shared" si="0"/>
        <v>0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>
        <f>(ÓVODAIKIADÁSOK!F69)</f>
        <v>0</v>
      </c>
      <c r="P70" s="4"/>
      <c r="Q70" s="4"/>
    </row>
    <row r="71" spans="1:17" x14ac:dyDescent="0.25">
      <c r="A71" s="12" t="s">
        <v>421</v>
      </c>
      <c r="B71" s="31" t="s">
        <v>160</v>
      </c>
      <c r="C71" s="113">
        <f t="shared" si="0"/>
        <v>0</v>
      </c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>
        <f>(ÓVODAIKIADÁSOK!F70)</f>
        <v>0</v>
      </c>
      <c r="P71" s="4"/>
      <c r="Q71" s="4"/>
    </row>
    <row r="72" spans="1:17" x14ac:dyDescent="0.25">
      <c r="A72" s="20" t="s">
        <v>553</v>
      </c>
      <c r="B72" s="31" t="s">
        <v>161</v>
      </c>
      <c r="C72" s="113">
        <f t="shared" ref="C72:C135" si="9">O72/12</f>
        <v>0</v>
      </c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>
        <f>(ÓVODAIKIADÁSOK!F71)</f>
        <v>0</v>
      </c>
      <c r="P72" s="4"/>
      <c r="Q72" s="4"/>
    </row>
    <row r="73" spans="1:17" x14ac:dyDescent="0.25">
      <c r="A73" s="20" t="s">
        <v>554</v>
      </c>
      <c r="B73" s="31" t="s">
        <v>161</v>
      </c>
      <c r="C73" s="113">
        <f t="shared" si="9"/>
        <v>0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>
        <f>(ÓVODAIKIADÁSOK!F72)</f>
        <v>0</v>
      </c>
      <c r="P73" s="4"/>
      <c r="Q73" s="4"/>
    </row>
    <row r="74" spans="1:17" s="84" customFormat="1" x14ac:dyDescent="0.25">
      <c r="A74" s="49" t="s">
        <v>393</v>
      </c>
      <c r="B74" s="52" t="s">
        <v>162</v>
      </c>
      <c r="C74" s="120">
        <f t="shared" si="9"/>
        <v>0</v>
      </c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>
        <f>(ÓVODAIKIADÁSOK!F73)</f>
        <v>0</v>
      </c>
      <c r="P74" s="78"/>
      <c r="Q74" s="78"/>
    </row>
    <row r="75" spans="1:17" s="84" customFormat="1" ht="15.75" x14ac:dyDescent="0.25">
      <c r="A75" s="57" t="s">
        <v>543</v>
      </c>
      <c r="B75" s="158"/>
      <c r="C75" s="159">
        <f t="shared" si="9"/>
        <v>4742.083333333333</v>
      </c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>
        <f>(ÓVODAIKIADÁSOK!F74)</f>
        <v>56905</v>
      </c>
      <c r="P75" s="78"/>
      <c r="Q75" s="78"/>
    </row>
    <row r="76" spans="1:17" x14ac:dyDescent="0.25">
      <c r="A76" s="35" t="s">
        <v>163</v>
      </c>
      <c r="B76" s="31" t="s">
        <v>164</v>
      </c>
      <c r="C76" s="113">
        <f t="shared" si="9"/>
        <v>0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>
        <f>(ÓVODAIKIADÁSOK!F75)</f>
        <v>0</v>
      </c>
      <c r="P76" s="4"/>
      <c r="Q76" s="4"/>
    </row>
    <row r="77" spans="1:17" x14ac:dyDescent="0.25">
      <c r="A77" s="35" t="s">
        <v>422</v>
      </c>
      <c r="B77" s="31" t="s">
        <v>165</v>
      </c>
      <c r="C77" s="113">
        <f t="shared" si="9"/>
        <v>0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>
        <f>(ÓVODAIKIADÁSOK!F76)</f>
        <v>0</v>
      </c>
      <c r="P77" s="4"/>
      <c r="Q77" s="4"/>
    </row>
    <row r="78" spans="1:17" x14ac:dyDescent="0.25">
      <c r="A78" s="35" t="s">
        <v>166</v>
      </c>
      <c r="B78" s="31" t="s">
        <v>167</v>
      </c>
      <c r="C78" s="113">
        <f t="shared" si="9"/>
        <v>0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>
        <f>(ÓVODAIKIADÁSOK!F77)</f>
        <v>0</v>
      </c>
      <c r="P78" s="4"/>
      <c r="Q78" s="4"/>
    </row>
    <row r="79" spans="1:17" x14ac:dyDescent="0.25">
      <c r="A79" s="35" t="s">
        <v>168</v>
      </c>
      <c r="B79" s="31" t="s">
        <v>169</v>
      </c>
      <c r="C79" s="113"/>
      <c r="D79" s="113"/>
      <c r="E79" s="113"/>
      <c r="F79" s="113"/>
      <c r="G79" s="113">
        <v>385</v>
      </c>
      <c r="H79" s="113"/>
      <c r="I79" s="113"/>
      <c r="J79" s="113"/>
      <c r="K79" s="113"/>
      <c r="L79" s="113"/>
      <c r="M79" s="113"/>
      <c r="N79" s="113"/>
      <c r="O79" s="113">
        <f>(ÓVODAIKIADÁSOK!F78)</f>
        <v>386</v>
      </c>
      <c r="P79" s="4"/>
      <c r="Q79" s="4"/>
    </row>
    <row r="80" spans="1:17" x14ac:dyDescent="0.25">
      <c r="A80" s="6" t="s">
        <v>170</v>
      </c>
      <c r="B80" s="31" t="s">
        <v>171</v>
      </c>
      <c r="C80" s="113">
        <f t="shared" si="9"/>
        <v>0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>
        <f>(ÓVODAIKIADÁSOK!F79)</f>
        <v>0</v>
      </c>
      <c r="P80" s="4"/>
      <c r="Q80" s="4"/>
    </row>
    <row r="81" spans="1:17" x14ac:dyDescent="0.25">
      <c r="A81" s="6" t="s">
        <v>172</v>
      </c>
      <c r="B81" s="31" t="s">
        <v>173</v>
      </c>
      <c r="C81" s="113">
        <f t="shared" si="9"/>
        <v>0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>
        <f>(ÓVODAIKIADÁSOK!F80)</f>
        <v>0</v>
      </c>
      <c r="P81" s="4"/>
      <c r="Q81" s="4"/>
    </row>
    <row r="82" spans="1:17" x14ac:dyDescent="0.25">
      <c r="A82" s="6" t="s">
        <v>174</v>
      </c>
      <c r="B82" s="31" t="s">
        <v>175</v>
      </c>
      <c r="C82" s="113"/>
      <c r="D82" s="113"/>
      <c r="E82" s="113"/>
      <c r="F82" s="113"/>
      <c r="G82" s="113">
        <v>75</v>
      </c>
      <c r="H82" s="113"/>
      <c r="I82" s="113"/>
      <c r="J82" s="113"/>
      <c r="K82" s="113"/>
      <c r="L82" s="113"/>
      <c r="M82" s="113"/>
      <c r="N82" s="113"/>
      <c r="O82" s="113">
        <f>(ÓVODAIKIADÁSOK!F81)</f>
        <v>75</v>
      </c>
      <c r="P82" s="4"/>
      <c r="Q82" s="4"/>
    </row>
    <row r="83" spans="1:17" s="84" customFormat="1" x14ac:dyDescent="0.25">
      <c r="A83" s="50" t="s">
        <v>395</v>
      </c>
      <c r="B83" s="52" t="s">
        <v>176</v>
      </c>
      <c r="C83" s="120">
        <f>SUM(C76:C82)</f>
        <v>0</v>
      </c>
      <c r="D83" s="120">
        <f t="shared" ref="D83:O83" si="10">SUM(D76:D82)</f>
        <v>0</v>
      </c>
      <c r="E83" s="120">
        <f t="shared" si="10"/>
        <v>0</v>
      </c>
      <c r="F83" s="120">
        <f t="shared" si="10"/>
        <v>0</v>
      </c>
      <c r="G83" s="120">
        <f t="shared" si="10"/>
        <v>460</v>
      </c>
      <c r="H83" s="120">
        <f t="shared" si="10"/>
        <v>0</v>
      </c>
      <c r="I83" s="120">
        <f t="shared" si="10"/>
        <v>0</v>
      </c>
      <c r="J83" s="120">
        <f t="shared" si="10"/>
        <v>0</v>
      </c>
      <c r="K83" s="120">
        <f t="shared" si="10"/>
        <v>0</v>
      </c>
      <c r="L83" s="120">
        <f t="shared" si="10"/>
        <v>0</v>
      </c>
      <c r="M83" s="120">
        <f t="shared" si="10"/>
        <v>0</v>
      </c>
      <c r="N83" s="120">
        <f t="shared" si="10"/>
        <v>0</v>
      </c>
      <c r="O83" s="120">
        <f t="shared" si="10"/>
        <v>461</v>
      </c>
      <c r="P83" s="78"/>
      <c r="Q83" s="78"/>
    </row>
    <row r="84" spans="1:17" x14ac:dyDescent="0.25">
      <c r="A84" s="13" t="s">
        <v>177</v>
      </c>
      <c r="B84" s="31" t="s">
        <v>178</v>
      </c>
      <c r="C84" s="113">
        <f t="shared" si="9"/>
        <v>0</v>
      </c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>
        <f>(ÓVODAIKIADÁSOK!F83)</f>
        <v>0</v>
      </c>
      <c r="P84" s="4"/>
      <c r="Q84" s="4"/>
    </row>
    <row r="85" spans="1:17" x14ac:dyDescent="0.25">
      <c r="A85" s="13" t="s">
        <v>179</v>
      </c>
      <c r="B85" s="31" t="s">
        <v>180</v>
      </c>
      <c r="C85" s="113">
        <f t="shared" si="9"/>
        <v>0</v>
      </c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>
        <f>(ÓVODAIKIADÁSOK!F84)</f>
        <v>0</v>
      </c>
      <c r="P85" s="4"/>
      <c r="Q85" s="4"/>
    </row>
    <row r="86" spans="1:17" x14ac:dyDescent="0.25">
      <c r="A86" s="13" t="s">
        <v>181</v>
      </c>
      <c r="B86" s="31" t="s">
        <v>182</v>
      </c>
      <c r="C86" s="113">
        <f t="shared" si="9"/>
        <v>0</v>
      </c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>
        <f>(ÓVODAIKIADÁSOK!F85)</f>
        <v>0</v>
      </c>
      <c r="P86" s="4"/>
      <c r="Q86" s="4"/>
    </row>
    <row r="87" spans="1:17" x14ac:dyDescent="0.25">
      <c r="A87" s="13" t="s">
        <v>183</v>
      </c>
      <c r="B87" s="31" t="s">
        <v>184</v>
      </c>
      <c r="C87" s="113">
        <f t="shared" si="9"/>
        <v>0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>
        <f>(ÓVODAIKIADÁSOK!F86)</f>
        <v>0</v>
      </c>
      <c r="P87" s="4"/>
      <c r="Q87" s="4"/>
    </row>
    <row r="88" spans="1:17" s="84" customFormat="1" x14ac:dyDescent="0.25">
      <c r="A88" s="49" t="s">
        <v>396</v>
      </c>
      <c r="B88" s="52" t="s">
        <v>185</v>
      </c>
      <c r="C88" s="120">
        <f t="shared" si="9"/>
        <v>0</v>
      </c>
      <c r="D88" s="120">
        <f t="shared" ref="D88" si="11">P88/12</f>
        <v>0</v>
      </c>
      <c r="E88" s="120">
        <f t="shared" ref="E88" si="12">Q88/12</f>
        <v>0</v>
      </c>
      <c r="F88" s="120">
        <f t="shared" ref="F88" si="13">R88/12</f>
        <v>0</v>
      </c>
      <c r="G88" s="120">
        <f t="shared" ref="G88" si="14">S88/12</f>
        <v>0</v>
      </c>
      <c r="H88" s="120">
        <f t="shared" ref="H88" si="15">T88/12</f>
        <v>0</v>
      </c>
      <c r="I88" s="120">
        <f t="shared" ref="I88" si="16">U88/12</f>
        <v>0</v>
      </c>
      <c r="J88" s="120">
        <f t="shared" ref="J88" si="17">V88/12</f>
        <v>0</v>
      </c>
      <c r="K88" s="120">
        <f t="shared" ref="K88" si="18">W88/12</f>
        <v>0</v>
      </c>
      <c r="L88" s="120">
        <f t="shared" ref="L88" si="19">X88/12</f>
        <v>0</v>
      </c>
      <c r="M88" s="120">
        <f t="shared" ref="M88" si="20">Y88/12</f>
        <v>0</v>
      </c>
      <c r="N88" s="120">
        <f t="shared" ref="N88" si="21">Z88/12</f>
        <v>0</v>
      </c>
      <c r="O88" s="120">
        <f t="shared" ref="O88" si="22">AA88/12</f>
        <v>0</v>
      </c>
      <c r="P88" s="78"/>
      <c r="Q88" s="78"/>
    </row>
    <row r="89" spans="1:17" ht="30" x14ac:dyDescent="0.25">
      <c r="A89" s="13" t="s">
        <v>186</v>
      </c>
      <c r="B89" s="31" t="s">
        <v>187</v>
      </c>
      <c r="C89" s="113">
        <f t="shared" si="9"/>
        <v>0</v>
      </c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>
        <f>(ÓVODAIKIADÁSOK!F88)</f>
        <v>0</v>
      </c>
      <c r="P89" s="4"/>
      <c r="Q89" s="4"/>
    </row>
    <row r="90" spans="1:17" ht="30" x14ac:dyDescent="0.25">
      <c r="A90" s="13" t="s">
        <v>423</v>
      </c>
      <c r="B90" s="31" t="s">
        <v>188</v>
      </c>
      <c r="C90" s="113">
        <f t="shared" si="9"/>
        <v>0</v>
      </c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>
        <f>(ÓVODAIKIADÁSOK!F89)</f>
        <v>0</v>
      </c>
      <c r="P90" s="4"/>
      <c r="Q90" s="4"/>
    </row>
    <row r="91" spans="1:17" ht="30" x14ac:dyDescent="0.25">
      <c r="A91" s="13" t="s">
        <v>424</v>
      </c>
      <c r="B91" s="31" t="s">
        <v>189</v>
      </c>
      <c r="C91" s="113">
        <f t="shared" si="9"/>
        <v>0</v>
      </c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>
        <f>(ÓVODAIKIADÁSOK!F90)</f>
        <v>0</v>
      </c>
      <c r="P91" s="4"/>
      <c r="Q91" s="4"/>
    </row>
    <row r="92" spans="1:17" x14ac:dyDescent="0.25">
      <c r="A92" s="13" t="s">
        <v>425</v>
      </c>
      <c r="B92" s="31" t="s">
        <v>190</v>
      </c>
      <c r="C92" s="113">
        <f t="shared" si="9"/>
        <v>0</v>
      </c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>
        <f>(ÓVODAIKIADÁSOK!F91)</f>
        <v>0</v>
      </c>
      <c r="P92" s="4"/>
      <c r="Q92" s="4"/>
    </row>
    <row r="93" spans="1:17" ht="30" x14ac:dyDescent="0.25">
      <c r="A93" s="13" t="s">
        <v>426</v>
      </c>
      <c r="B93" s="31" t="s">
        <v>191</v>
      </c>
      <c r="C93" s="113">
        <f t="shared" si="9"/>
        <v>0</v>
      </c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>
        <f>(ÓVODAIKIADÁSOK!F92)</f>
        <v>0</v>
      </c>
      <c r="P93" s="4"/>
      <c r="Q93" s="4"/>
    </row>
    <row r="94" spans="1:17" ht="30" x14ac:dyDescent="0.25">
      <c r="A94" s="13" t="s">
        <v>427</v>
      </c>
      <c r="B94" s="31" t="s">
        <v>192</v>
      </c>
      <c r="C94" s="113">
        <f t="shared" si="9"/>
        <v>0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>
        <f>(ÓVODAIKIADÁSOK!F93)</f>
        <v>0</v>
      </c>
      <c r="P94" s="4"/>
      <c r="Q94" s="4"/>
    </row>
    <row r="95" spans="1:17" x14ac:dyDescent="0.25">
      <c r="A95" s="13" t="s">
        <v>193</v>
      </c>
      <c r="B95" s="31" t="s">
        <v>194</v>
      </c>
      <c r="C95" s="113">
        <f t="shared" si="9"/>
        <v>0</v>
      </c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>
        <f>(ÓVODAIKIADÁSOK!F94)</f>
        <v>0</v>
      </c>
      <c r="P95" s="4"/>
      <c r="Q95" s="4"/>
    </row>
    <row r="96" spans="1:17" x14ac:dyDescent="0.25">
      <c r="A96" s="13" t="s">
        <v>428</v>
      </c>
      <c r="B96" s="31" t="s">
        <v>195</v>
      </c>
      <c r="C96" s="113">
        <f t="shared" si="9"/>
        <v>0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>
        <f>(ÓVODAIKIADÁSOK!F95)</f>
        <v>0</v>
      </c>
      <c r="P96" s="4"/>
      <c r="Q96" s="4"/>
    </row>
    <row r="97" spans="1:17" s="84" customFormat="1" x14ac:dyDescent="0.25">
      <c r="A97" s="49" t="s">
        <v>397</v>
      </c>
      <c r="B97" s="52" t="s">
        <v>196</v>
      </c>
      <c r="C97" s="120">
        <f t="shared" si="9"/>
        <v>0</v>
      </c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>
        <f>(ÓVODAIKIADÁSOK!F96)</f>
        <v>0</v>
      </c>
      <c r="P97" s="78"/>
      <c r="Q97" s="78"/>
    </row>
    <row r="98" spans="1:17" s="84" customFormat="1" ht="15.75" x14ac:dyDescent="0.25">
      <c r="A98" s="57" t="s">
        <v>542</v>
      </c>
      <c r="B98" s="52"/>
      <c r="C98" s="120">
        <f t="shared" si="9"/>
        <v>38.416666666666664</v>
      </c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>
        <f>(ÓVODAIKIADÁSOK!F97)</f>
        <v>461</v>
      </c>
      <c r="P98" s="78"/>
      <c r="Q98" s="78"/>
    </row>
    <row r="99" spans="1:17" s="84" customFormat="1" ht="15.75" x14ac:dyDescent="0.25">
      <c r="A99" s="36" t="s">
        <v>436</v>
      </c>
      <c r="B99" s="37" t="s">
        <v>197</v>
      </c>
      <c r="C99" s="160">
        <f>C25+C26+C51+C60+C74+C83+C88+C97</f>
        <v>4831</v>
      </c>
      <c r="D99" s="160">
        <f t="shared" ref="D99:O99" si="23">D25+D26+D51+D60+D74+D83+D88+D97</f>
        <v>4784</v>
      </c>
      <c r="E99" s="160">
        <f t="shared" si="23"/>
        <v>4820</v>
      </c>
      <c r="F99" s="160">
        <f t="shared" si="23"/>
        <v>4859</v>
      </c>
      <c r="G99" s="160">
        <f t="shared" si="23"/>
        <v>5250</v>
      </c>
      <c r="H99" s="160">
        <f t="shared" si="23"/>
        <v>4779</v>
      </c>
      <c r="I99" s="160">
        <f t="shared" si="23"/>
        <v>4305</v>
      </c>
      <c r="J99" s="160">
        <f t="shared" si="23"/>
        <v>4482</v>
      </c>
      <c r="K99" s="160">
        <f t="shared" si="23"/>
        <v>4800</v>
      </c>
      <c r="L99" s="160">
        <f t="shared" si="23"/>
        <v>5059</v>
      </c>
      <c r="M99" s="160">
        <f t="shared" si="23"/>
        <v>5044</v>
      </c>
      <c r="N99" s="160">
        <f t="shared" si="23"/>
        <v>5483</v>
      </c>
      <c r="O99" s="160">
        <f t="shared" si="23"/>
        <v>57366</v>
      </c>
      <c r="P99" s="78"/>
      <c r="Q99" s="78"/>
    </row>
    <row r="100" spans="1:17" x14ac:dyDescent="0.25">
      <c r="A100" s="13" t="s">
        <v>429</v>
      </c>
      <c r="B100" s="5" t="s">
        <v>198</v>
      </c>
      <c r="C100" s="113">
        <f t="shared" si="9"/>
        <v>0</v>
      </c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>
        <f>(ÓVODAIKIADÁSOK!F99)</f>
        <v>0</v>
      </c>
      <c r="P100" s="4"/>
      <c r="Q100" s="4"/>
    </row>
    <row r="101" spans="1:17" x14ac:dyDescent="0.25">
      <c r="A101" s="13" t="s">
        <v>199</v>
      </c>
      <c r="B101" s="5" t="s">
        <v>200</v>
      </c>
      <c r="C101" s="113">
        <f t="shared" si="9"/>
        <v>0</v>
      </c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>
        <f>(ÓVODAIKIADÁSOK!F100)</f>
        <v>0</v>
      </c>
      <c r="P101" s="4"/>
      <c r="Q101" s="4"/>
    </row>
    <row r="102" spans="1:17" x14ac:dyDescent="0.25">
      <c r="A102" s="13" t="s">
        <v>430</v>
      </c>
      <c r="B102" s="5" t="s">
        <v>201</v>
      </c>
      <c r="C102" s="113">
        <f t="shared" si="9"/>
        <v>0</v>
      </c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>
        <f>(ÓVODAIKIADÁSOK!F101)</f>
        <v>0</v>
      </c>
      <c r="P102" s="4"/>
      <c r="Q102" s="4"/>
    </row>
    <row r="103" spans="1:17" s="84" customFormat="1" x14ac:dyDescent="0.25">
      <c r="A103" s="15" t="s">
        <v>398</v>
      </c>
      <c r="B103" s="7" t="s">
        <v>202</v>
      </c>
      <c r="C103" s="120">
        <f t="shared" si="9"/>
        <v>0</v>
      </c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>
        <f>(ÓVODAIKIADÁSOK!F102)</f>
        <v>0</v>
      </c>
      <c r="P103" s="78"/>
      <c r="Q103" s="78"/>
    </row>
    <row r="104" spans="1:17" x14ac:dyDescent="0.25">
      <c r="A104" s="38" t="s">
        <v>431</v>
      </c>
      <c r="B104" s="5" t="s">
        <v>203</v>
      </c>
      <c r="C104" s="113">
        <f t="shared" si="9"/>
        <v>0</v>
      </c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>
        <f>(ÓVODAIKIADÁSOK!F103)</f>
        <v>0</v>
      </c>
      <c r="P104" s="4"/>
      <c r="Q104" s="4"/>
    </row>
    <row r="105" spans="1:17" x14ac:dyDescent="0.25">
      <c r="A105" s="38" t="s">
        <v>401</v>
      </c>
      <c r="B105" s="5" t="s">
        <v>204</v>
      </c>
      <c r="C105" s="113">
        <f t="shared" si="9"/>
        <v>0</v>
      </c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>
        <f>(ÓVODAIKIADÁSOK!F104)</f>
        <v>0</v>
      </c>
      <c r="P105" s="4"/>
      <c r="Q105" s="4"/>
    </row>
    <row r="106" spans="1:17" x14ac:dyDescent="0.25">
      <c r="A106" s="13" t="s">
        <v>205</v>
      </c>
      <c r="B106" s="5" t="s">
        <v>206</v>
      </c>
      <c r="C106" s="113">
        <f t="shared" si="9"/>
        <v>0</v>
      </c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>
        <f>(ÓVODAIKIADÁSOK!F105)</f>
        <v>0</v>
      </c>
      <c r="P106" s="4"/>
      <c r="Q106" s="4"/>
    </row>
    <row r="107" spans="1:17" x14ac:dyDescent="0.25">
      <c r="A107" s="13" t="s">
        <v>432</v>
      </c>
      <c r="B107" s="5" t="s">
        <v>207</v>
      </c>
      <c r="C107" s="113">
        <f t="shared" si="9"/>
        <v>0</v>
      </c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>
        <f>(ÓVODAIKIADÁSOK!F106)</f>
        <v>0</v>
      </c>
      <c r="P107" s="4"/>
      <c r="Q107" s="4"/>
    </row>
    <row r="108" spans="1:17" s="84" customFormat="1" x14ac:dyDescent="0.25">
      <c r="A108" s="14" t="s">
        <v>399</v>
      </c>
      <c r="B108" s="7" t="s">
        <v>208</v>
      </c>
      <c r="C108" s="120">
        <f t="shared" si="9"/>
        <v>0</v>
      </c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>
        <f>(ÓVODAIKIADÁSOK!F107)</f>
        <v>0</v>
      </c>
      <c r="P108" s="78"/>
      <c r="Q108" s="78"/>
    </row>
    <row r="109" spans="1:17" x14ac:dyDescent="0.25">
      <c r="A109" s="38" t="s">
        <v>209</v>
      </c>
      <c r="B109" s="5" t="s">
        <v>210</v>
      </c>
      <c r="C109" s="113">
        <f t="shared" si="9"/>
        <v>0</v>
      </c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>
        <f>(ÓVODAIKIADÁSOK!F108)</f>
        <v>0</v>
      </c>
      <c r="P109" s="4"/>
      <c r="Q109" s="4"/>
    </row>
    <row r="110" spans="1:17" x14ac:dyDescent="0.25">
      <c r="A110" s="38" t="s">
        <v>211</v>
      </c>
      <c r="B110" s="5" t="s">
        <v>212</v>
      </c>
      <c r="C110" s="113">
        <f t="shared" si="9"/>
        <v>0</v>
      </c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>
        <f>(ÓVODAIKIADÁSOK!F109)</f>
        <v>0</v>
      </c>
      <c r="P110" s="4"/>
      <c r="Q110" s="4"/>
    </row>
    <row r="111" spans="1:17" s="84" customFormat="1" x14ac:dyDescent="0.25">
      <c r="A111" s="14" t="s">
        <v>213</v>
      </c>
      <c r="B111" s="7" t="s">
        <v>214</v>
      </c>
      <c r="C111" s="120">
        <f t="shared" si="9"/>
        <v>0</v>
      </c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>
        <f>(ÓVODAIKIADÁSOK!F110)</f>
        <v>0</v>
      </c>
      <c r="P111" s="78"/>
      <c r="Q111" s="78"/>
    </row>
    <row r="112" spans="1:17" x14ac:dyDescent="0.25">
      <c r="A112" s="38" t="s">
        <v>215</v>
      </c>
      <c r="B112" s="5" t="s">
        <v>216</v>
      </c>
      <c r="C112" s="113">
        <f t="shared" si="9"/>
        <v>0</v>
      </c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>
        <f>(ÓVODAIKIADÁSOK!F111)</f>
        <v>0</v>
      </c>
      <c r="P112" s="4"/>
      <c r="Q112" s="4"/>
    </row>
    <row r="113" spans="1:17" x14ac:dyDescent="0.25">
      <c r="A113" s="38" t="s">
        <v>217</v>
      </c>
      <c r="B113" s="5" t="s">
        <v>218</v>
      </c>
      <c r="C113" s="113">
        <f t="shared" si="9"/>
        <v>0</v>
      </c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>
        <f>(ÓVODAIKIADÁSOK!F112)</f>
        <v>0</v>
      </c>
      <c r="P113" s="4"/>
      <c r="Q113" s="4"/>
    </row>
    <row r="114" spans="1:17" x14ac:dyDescent="0.25">
      <c r="A114" s="38" t="s">
        <v>219</v>
      </c>
      <c r="B114" s="5" t="s">
        <v>220</v>
      </c>
      <c r="C114" s="113">
        <f t="shared" si="9"/>
        <v>0</v>
      </c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>
        <f>(ÓVODAIKIADÁSOK!F113)</f>
        <v>0</v>
      </c>
      <c r="P114" s="4"/>
      <c r="Q114" s="4"/>
    </row>
    <row r="115" spans="1:17" s="84" customFormat="1" x14ac:dyDescent="0.25">
      <c r="A115" s="39" t="s">
        <v>400</v>
      </c>
      <c r="B115" s="40" t="s">
        <v>221</v>
      </c>
      <c r="C115" s="120">
        <f t="shared" si="9"/>
        <v>0</v>
      </c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>
        <f>(ÓVODAIKIADÁSOK!F114)</f>
        <v>0</v>
      </c>
      <c r="P115" s="78"/>
      <c r="Q115" s="78"/>
    </row>
    <row r="116" spans="1:17" x14ac:dyDescent="0.25">
      <c r="A116" s="38" t="s">
        <v>222</v>
      </c>
      <c r="B116" s="5" t="s">
        <v>223</v>
      </c>
      <c r="C116" s="113">
        <f t="shared" si="9"/>
        <v>0</v>
      </c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>
        <f>(ÓVODAIKIADÁSOK!F115)</f>
        <v>0</v>
      </c>
      <c r="P116" s="4"/>
      <c r="Q116" s="4"/>
    </row>
    <row r="117" spans="1:17" x14ac:dyDescent="0.25">
      <c r="A117" s="13" t="s">
        <v>224</v>
      </c>
      <c r="B117" s="5" t="s">
        <v>225</v>
      </c>
      <c r="C117" s="113">
        <f t="shared" si="9"/>
        <v>0</v>
      </c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>
        <f>(ÓVODAIKIADÁSOK!F116)</f>
        <v>0</v>
      </c>
      <c r="P117" s="4"/>
      <c r="Q117" s="4"/>
    </row>
    <row r="118" spans="1:17" x14ac:dyDescent="0.25">
      <c r="A118" s="38" t="s">
        <v>433</v>
      </c>
      <c r="B118" s="5" t="s">
        <v>226</v>
      </c>
      <c r="C118" s="113">
        <f t="shared" si="9"/>
        <v>0</v>
      </c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>
        <f>(ÓVODAIKIADÁSOK!F117)</f>
        <v>0</v>
      </c>
      <c r="P118" s="4"/>
      <c r="Q118" s="4"/>
    </row>
    <row r="119" spans="1:17" x14ac:dyDescent="0.25">
      <c r="A119" s="38" t="s">
        <v>402</v>
      </c>
      <c r="B119" s="5" t="s">
        <v>227</v>
      </c>
      <c r="C119" s="113">
        <f t="shared" si="9"/>
        <v>0</v>
      </c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>
        <f>(ÓVODAIKIADÁSOK!F118)</f>
        <v>0</v>
      </c>
      <c r="P119" s="4"/>
      <c r="Q119" s="4"/>
    </row>
    <row r="120" spans="1:17" s="84" customFormat="1" x14ac:dyDescent="0.25">
      <c r="A120" s="39" t="s">
        <v>403</v>
      </c>
      <c r="B120" s="40" t="s">
        <v>228</v>
      </c>
      <c r="C120" s="120">
        <f t="shared" si="9"/>
        <v>0</v>
      </c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>
        <f>(ÓVODAIKIADÁSOK!F119)</f>
        <v>0</v>
      </c>
      <c r="P120" s="78"/>
      <c r="Q120" s="78"/>
    </row>
    <row r="121" spans="1:17" x14ac:dyDescent="0.25">
      <c r="A121" s="13" t="s">
        <v>229</v>
      </c>
      <c r="B121" s="5" t="s">
        <v>230</v>
      </c>
      <c r="C121" s="113">
        <f t="shared" si="9"/>
        <v>0</v>
      </c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>
        <f>(ÓVODAIKIADÁSOK!F120)</f>
        <v>0</v>
      </c>
      <c r="P121" s="4"/>
      <c r="Q121" s="4"/>
    </row>
    <row r="122" spans="1:17" s="84" customFormat="1" ht="15.75" x14ac:dyDescent="0.25">
      <c r="A122" s="41" t="s">
        <v>437</v>
      </c>
      <c r="B122" s="42" t="s">
        <v>231</v>
      </c>
      <c r="C122" s="160">
        <f t="shared" si="9"/>
        <v>0</v>
      </c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>
        <f>(ÓVODAIKIADÁSOK!F121)</f>
        <v>0</v>
      </c>
      <c r="P122" s="78"/>
      <c r="Q122" s="78"/>
    </row>
    <row r="123" spans="1:17" s="84" customFormat="1" ht="15.75" x14ac:dyDescent="0.25">
      <c r="A123" s="134" t="s">
        <v>474</v>
      </c>
      <c r="B123" s="134"/>
      <c r="C123" s="161">
        <f>C99+C122</f>
        <v>4831</v>
      </c>
      <c r="D123" s="161">
        <f t="shared" ref="D123:O123" si="24">D99+D122</f>
        <v>4784</v>
      </c>
      <c r="E123" s="161">
        <f t="shared" si="24"/>
        <v>4820</v>
      </c>
      <c r="F123" s="161">
        <f t="shared" si="24"/>
        <v>4859</v>
      </c>
      <c r="G123" s="161">
        <f t="shared" si="24"/>
        <v>5250</v>
      </c>
      <c r="H123" s="161">
        <f t="shared" si="24"/>
        <v>4779</v>
      </c>
      <c r="I123" s="161">
        <f t="shared" si="24"/>
        <v>4305</v>
      </c>
      <c r="J123" s="161">
        <f t="shared" si="24"/>
        <v>4482</v>
      </c>
      <c r="K123" s="161">
        <f t="shared" si="24"/>
        <v>4800</v>
      </c>
      <c r="L123" s="161">
        <f t="shared" si="24"/>
        <v>5059</v>
      </c>
      <c r="M123" s="161">
        <f t="shared" si="24"/>
        <v>5044</v>
      </c>
      <c r="N123" s="161">
        <f t="shared" si="24"/>
        <v>5483</v>
      </c>
      <c r="O123" s="161">
        <f t="shared" si="24"/>
        <v>57366</v>
      </c>
      <c r="P123" s="78"/>
      <c r="Q123" s="78"/>
    </row>
    <row r="124" spans="1:17" s="84" customFormat="1" ht="25.5" x14ac:dyDescent="0.25">
      <c r="A124" s="2" t="s">
        <v>60</v>
      </c>
      <c r="B124" s="3" t="s">
        <v>467</v>
      </c>
      <c r="C124" s="120">
        <f t="shared" si="9"/>
        <v>0</v>
      </c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>
        <f>(ÓVODAIKIADÁSOK!F123)</f>
        <v>0</v>
      </c>
      <c r="P124" s="78"/>
      <c r="Q124" s="78"/>
    </row>
    <row r="125" spans="1:17" x14ac:dyDescent="0.25">
      <c r="A125" s="32" t="s">
        <v>232</v>
      </c>
      <c r="B125" s="6" t="s">
        <v>233</v>
      </c>
      <c r="C125" s="113">
        <f t="shared" si="9"/>
        <v>0</v>
      </c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2"/>
      <c r="P125" s="4"/>
      <c r="Q125" s="4"/>
    </row>
    <row r="126" spans="1:17" x14ac:dyDescent="0.25">
      <c r="A126" s="5" t="s">
        <v>234</v>
      </c>
      <c r="B126" s="6" t="s">
        <v>235</v>
      </c>
      <c r="C126" s="113">
        <f t="shared" si="9"/>
        <v>0</v>
      </c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2"/>
      <c r="P126" s="4"/>
      <c r="Q126" s="4"/>
    </row>
    <row r="127" spans="1:17" x14ac:dyDescent="0.25">
      <c r="A127" s="5" t="s">
        <v>236</v>
      </c>
      <c r="B127" s="6" t="s">
        <v>237</v>
      </c>
      <c r="C127" s="113">
        <f t="shared" si="9"/>
        <v>0</v>
      </c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2"/>
      <c r="P127" s="4"/>
      <c r="Q127" s="4"/>
    </row>
    <row r="128" spans="1:17" x14ac:dyDescent="0.25">
      <c r="A128" s="5" t="s">
        <v>238</v>
      </c>
      <c r="B128" s="6" t="s">
        <v>239</v>
      </c>
      <c r="C128" s="113">
        <f t="shared" si="9"/>
        <v>0</v>
      </c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2"/>
      <c r="P128" s="4"/>
      <c r="Q128" s="4"/>
    </row>
    <row r="129" spans="1:17" x14ac:dyDescent="0.25">
      <c r="A129" s="5" t="s">
        <v>240</v>
      </c>
      <c r="B129" s="6" t="s">
        <v>241</v>
      </c>
      <c r="C129" s="113">
        <f t="shared" si="9"/>
        <v>0</v>
      </c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2"/>
      <c r="P129" s="4"/>
      <c r="Q129" s="4"/>
    </row>
    <row r="130" spans="1:17" x14ac:dyDescent="0.25">
      <c r="A130" s="5" t="s">
        <v>242</v>
      </c>
      <c r="B130" s="6" t="s">
        <v>243</v>
      </c>
      <c r="C130" s="113">
        <f t="shared" si="9"/>
        <v>0</v>
      </c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2"/>
      <c r="P130" s="4"/>
      <c r="Q130" s="4"/>
    </row>
    <row r="131" spans="1:17" s="84" customFormat="1" x14ac:dyDescent="0.25">
      <c r="A131" s="7" t="s">
        <v>477</v>
      </c>
      <c r="B131" s="8" t="s">
        <v>244</v>
      </c>
      <c r="C131" s="120">
        <f t="shared" si="9"/>
        <v>0</v>
      </c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19"/>
      <c r="P131" s="78"/>
      <c r="Q131" s="78"/>
    </row>
    <row r="132" spans="1:17" x14ac:dyDescent="0.25">
      <c r="A132" s="5" t="s">
        <v>245</v>
      </c>
      <c r="B132" s="6" t="s">
        <v>246</v>
      </c>
      <c r="C132" s="113">
        <f t="shared" si="9"/>
        <v>0</v>
      </c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4"/>
      <c r="Q132" s="4"/>
    </row>
    <row r="133" spans="1:17" ht="30" x14ac:dyDescent="0.25">
      <c r="A133" s="5" t="s">
        <v>247</v>
      </c>
      <c r="B133" s="6" t="s">
        <v>248</v>
      </c>
      <c r="C133" s="113">
        <f t="shared" si="9"/>
        <v>0</v>
      </c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2"/>
      <c r="P133" s="4"/>
      <c r="Q133" s="4"/>
    </row>
    <row r="134" spans="1:17" ht="30" x14ac:dyDescent="0.25">
      <c r="A134" s="5" t="s">
        <v>438</v>
      </c>
      <c r="B134" s="6" t="s">
        <v>249</v>
      </c>
      <c r="C134" s="113">
        <f t="shared" si="9"/>
        <v>0</v>
      </c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2"/>
      <c r="P134" s="4"/>
      <c r="Q134" s="4"/>
    </row>
    <row r="135" spans="1:17" ht="30" x14ac:dyDescent="0.25">
      <c r="A135" s="5" t="s">
        <v>439</v>
      </c>
      <c r="B135" s="6" t="s">
        <v>250</v>
      </c>
      <c r="C135" s="113">
        <f t="shared" si="9"/>
        <v>0</v>
      </c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2"/>
      <c r="P135" s="4"/>
      <c r="Q135" s="4"/>
    </row>
    <row r="136" spans="1:17" x14ac:dyDescent="0.25">
      <c r="A136" s="5" t="s">
        <v>440</v>
      </c>
      <c r="B136" s="6" t="s">
        <v>251</v>
      </c>
      <c r="C136" s="113">
        <f t="shared" ref="C136:C199" si="25">O136/12</f>
        <v>0</v>
      </c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2"/>
      <c r="P136" s="4"/>
      <c r="Q136" s="4"/>
    </row>
    <row r="137" spans="1:17" s="84" customFormat="1" x14ac:dyDescent="0.25">
      <c r="A137" s="40" t="s">
        <v>478</v>
      </c>
      <c r="B137" s="50" t="s">
        <v>252</v>
      </c>
      <c r="C137" s="120">
        <f t="shared" si="25"/>
        <v>0</v>
      </c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19"/>
      <c r="P137" s="78"/>
      <c r="Q137" s="78"/>
    </row>
    <row r="138" spans="1:17" x14ac:dyDescent="0.25">
      <c r="A138" s="5" t="s">
        <v>444</v>
      </c>
      <c r="B138" s="6" t="s">
        <v>261</v>
      </c>
      <c r="C138" s="113">
        <f t="shared" si="25"/>
        <v>0</v>
      </c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2"/>
      <c r="P138" s="4"/>
      <c r="Q138" s="4"/>
    </row>
    <row r="139" spans="1:17" x14ac:dyDescent="0.25">
      <c r="A139" s="5" t="s">
        <v>445</v>
      </c>
      <c r="B139" s="6" t="s">
        <v>262</v>
      </c>
      <c r="C139" s="113">
        <f t="shared" si="25"/>
        <v>0</v>
      </c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2"/>
      <c r="P139" s="4"/>
      <c r="Q139" s="4"/>
    </row>
    <row r="140" spans="1:17" s="84" customFormat="1" x14ac:dyDescent="0.25">
      <c r="A140" s="7" t="s">
        <v>480</v>
      </c>
      <c r="B140" s="8" t="s">
        <v>263</v>
      </c>
      <c r="C140" s="120">
        <f t="shared" si="25"/>
        <v>0</v>
      </c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19"/>
      <c r="P140" s="78"/>
      <c r="Q140" s="78"/>
    </row>
    <row r="141" spans="1:17" x14ac:dyDescent="0.25">
      <c r="A141" s="5" t="s">
        <v>446</v>
      </c>
      <c r="B141" s="6" t="s">
        <v>264</v>
      </c>
      <c r="C141" s="113">
        <f t="shared" si="25"/>
        <v>0</v>
      </c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2"/>
      <c r="P141" s="4"/>
      <c r="Q141" s="4"/>
    </row>
    <row r="142" spans="1:17" x14ac:dyDescent="0.25">
      <c r="A142" s="5" t="s">
        <v>447</v>
      </c>
      <c r="B142" s="6" t="s">
        <v>265</v>
      </c>
      <c r="C142" s="113">
        <f t="shared" si="25"/>
        <v>0</v>
      </c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2"/>
      <c r="P142" s="4"/>
      <c r="Q142" s="4"/>
    </row>
    <row r="143" spans="1:17" x14ac:dyDescent="0.25">
      <c r="A143" s="5" t="s">
        <v>448</v>
      </c>
      <c r="B143" s="6" t="s">
        <v>266</v>
      </c>
      <c r="C143" s="113">
        <f t="shared" si="25"/>
        <v>0</v>
      </c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2"/>
      <c r="P143" s="4"/>
      <c r="Q143" s="4"/>
    </row>
    <row r="144" spans="1:17" x14ac:dyDescent="0.25">
      <c r="A144" s="5" t="s">
        <v>449</v>
      </c>
      <c r="B144" s="6" t="s">
        <v>267</v>
      </c>
      <c r="C144" s="113">
        <f t="shared" si="25"/>
        <v>0</v>
      </c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2"/>
      <c r="P144" s="4"/>
      <c r="Q144" s="4"/>
    </row>
    <row r="145" spans="1:17" x14ac:dyDescent="0.25">
      <c r="A145" s="5" t="s">
        <v>450</v>
      </c>
      <c r="B145" s="6" t="s">
        <v>270</v>
      </c>
      <c r="C145" s="113">
        <f t="shared" si="25"/>
        <v>0</v>
      </c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2"/>
      <c r="P145" s="4"/>
      <c r="Q145" s="4"/>
    </row>
    <row r="146" spans="1:17" x14ac:dyDescent="0.25">
      <c r="A146" s="5" t="s">
        <v>271</v>
      </c>
      <c r="B146" s="6" t="s">
        <v>272</v>
      </c>
      <c r="C146" s="113">
        <f t="shared" si="25"/>
        <v>0</v>
      </c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2"/>
      <c r="P146" s="4"/>
      <c r="Q146" s="4"/>
    </row>
    <row r="147" spans="1:17" x14ac:dyDescent="0.25">
      <c r="A147" s="5" t="s">
        <v>451</v>
      </c>
      <c r="B147" s="6" t="s">
        <v>273</v>
      </c>
      <c r="C147" s="113">
        <f t="shared" si="25"/>
        <v>0</v>
      </c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2"/>
      <c r="P147" s="4"/>
      <c r="Q147" s="4"/>
    </row>
    <row r="148" spans="1:17" x14ac:dyDescent="0.25">
      <c r="A148" s="5" t="s">
        <v>452</v>
      </c>
      <c r="B148" s="6" t="s">
        <v>278</v>
      </c>
      <c r="C148" s="113">
        <f t="shared" si="25"/>
        <v>0</v>
      </c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2"/>
      <c r="P148" s="4"/>
      <c r="Q148" s="4"/>
    </row>
    <row r="149" spans="1:17" s="84" customFormat="1" x14ac:dyDescent="0.25">
      <c r="A149" s="7" t="s">
        <v>481</v>
      </c>
      <c r="B149" s="8" t="s">
        <v>281</v>
      </c>
      <c r="C149" s="120">
        <f t="shared" si="25"/>
        <v>0</v>
      </c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19"/>
      <c r="P149" s="78"/>
      <c r="Q149" s="78"/>
    </row>
    <row r="150" spans="1:17" x14ac:dyDescent="0.25">
      <c r="A150" s="5" t="s">
        <v>453</v>
      </c>
      <c r="B150" s="6" t="s">
        <v>282</v>
      </c>
      <c r="C150" s="113">
        <f t="shared" si="25"/>
        <v>0</v>
      </c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2"/>
      <c r="P150" s="4"/>
      <c r="Q150" s="4"/>
    </row>
    <row r="151" spans="1:17" s="84" customFormat="1" x14ac:dyDescent="0.25">
      <c r="A151" s="40" t="s">
        <v>482</v>
      </c>
      <c r="B151" s="50" t="s">
        <v>283</v>
      </c>
      <c r="C151" s="120">
        <f t="shared" si="25"/>
        <v>0</v>
      </c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19"/>
      <c r="P151" s="78"/>
      <c r="Q151" s="78"/>
    </row>
    <row r="152" spans="1:17" x14ac:dyDescent="0.25">
      <c r="A152" s="13" t="s">
        <v>284</v>
      </c>
      <c r="B152" s="6" t="s">
        <v>285</v>
      </c>
      <c r="C152" s="113">
        <f t="shared" si="25"/>
        <v>0</v>
      </c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2"/>
      <c r="P152" s="4"/>
      <c r="Q152" s="4"/>
    </row>
    <row r="153" spans="1:17" x14ac:dyDescent="0.25">
      <c r="A153" s="13" t="s">
        <v>454</v>
      </c>
      <c r="B153" s="6" t="s">
        <v>286</v>
      </c>
      <c r="C153" s="113">
        <f t="shared" si="25"/>
        <v>0</v>
      </c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2"/>
      <c r="P153" s="4"/>
      <c r="Q153" s="4"/>
    </row>
    <row r="154" spans="1:17" x14ac:dyDescent="0.25">
      <c r="A154" s="13" t="s">
        <v>455</v>
      </c>
      <c r="B154" s="6" t="s">
        <v>287</v>
      </c>
      <c r="C154" s="113">
        <f t="shared" si="25"/>
        <v>0</v>
      </c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2"/>
      <c r="P154" s="4"/>
      <c r="Q154" s="4"/>
    </row>
    <row r="155" spans="1:17" x14ac:dyDescent="0.25">
      <c r="A155" s="13" t="s">
        <v>456</v>
      </c>
      <c r="B155" s="6" t="s">
        <v>288</v>
      </c>
      <c r="C155" s="113">
        <f t="shared" si="25"/>
        <v>0</v>
      </c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2"/>
      <c r="P155" s="4"/>
      <c r="Q155" s="4"/>
    </row>
    <row r="156" spans="1:17" x14ac:dyDescent="0.25">
      <c r="A156" s="13" t="s">
        <v>289</v>
      </c>
      <c r="B156" s="6" t="s">
        <v>290</v>
      </c>
      <c r="C156" s="113">
        <v>450</v>
      </c>
      <c r="D156" s="113">
        <v>450</v>
      </c>
      <c r="E156" s="113">
        <v>450</v>
      </c>
      <c r="F156" s="113">
        <v>450</v>
      </c>
      <c r="G156" s="113">
        <v>450</v>
      </c>
      <c r="H156" s="113">
        <v>450</v>
      </c>
      <c r="I156" s="113">
        <v>200</v>
      </c>
      <c r="J156" s="113">
        <v>41</v>
      </c>
      <c r="K156" s="113">
        <v>450</v>
      </c>
      <c r="L156" s="113">
        <v>450</v>
      </c>
      <c r="M156" s="113">
        <v>450</v>
      </c>
      <c r="N156" s="113">
        <v>450</v>
      </c>
      <c r="O156" s="112">
        <v>4741</v>
      </c>
      <c r="P156" s="4"/>
      <c r="Q156" s="4"/>
    </row>
    <row r="157" spans="1:17" x14ac:dyDescent="0.25">
      <c r="A157" s="13" t="s">
        <v>291</v>
      </c>
      <c r="B157" s="6" t="s">
        <v>292</v>
      </c>
      <c r="C157" s="113">
        <f t="shared" si="25"/>
        <v>0</v>
      </c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2"/>
      <c r="P157" s="4"/>
      <c r="Q157" s="4"/>
    </row>
    <row r="158" spans="1:17" x14ac:dyDescent="0.25">
      <c r="A158" s="13" t="s">
        <v>293</v>
      </c>
      <c r="B158" s="6" t="s">
        <v>294</v>
      </c>
      <c r="C158" s="113">
        <f t="shared" si="25"/>
        <v>0</v>
      </c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2"/>
      <c r="P158" s="4"/>
      <c r="Q158" s="4"/>
    </row>
    <row r="159" spans="1:17" x14ac:dyDescent="0.25">
      <c r="A159" s="13" t="s">
        <v>457</v>
      </c>
      <c r="B159" s="6" t="s">
        <v>295</v>
      </c>
      <c r="C159" s="113">
        <f t="shared" si="25"/>
        <v>0</v>
      </c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2"/>
      <c r="P159" s="4"/>
      <c r="Q159" s="4"/>
    </row>
    <row r="160" spans="1:17" x14ac:dyDescent="0.25">
      <c r="A160" s="13" t="s">
        <v>458</v>
      </c>
      <c r="B160" s="6" t="s">
        <v>296</v>
      </c>
      <c r="C160" s="113">
        <f t="shared" si="25"/>
        <v>0</v>
      </c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2"/>
      <c r="P160" s="4"/>
      <c r="Q160" s="4"/>
    </row>
    <row r="161" spans="1:17" x14ac:dyDescent="0.25">
      <c r="A161" s="13" t="s">
        <v>459</v>
      </c>
      <c r="B161" s="6" t="s">
        <v>297</v>
      </c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2"/>
      <c r="P161" s="4"/>
      <c r="Q161" s="4"/>
    </row>
    <row r="162" spans="1:17" s="84" customFormat="1" x14ac:dyDescent="0.25">
      <c r="A162" s="49" t="s">
        <v>483</v>
      </c>
      <c r="B162" s="50" t="s">
        <v>298</v>
      </c>
      <c r="C162" s="120">
        <f>SUM(C152:C161)</f>
        <v>450</v>
      </c>
      <c r="D162" s="120">
        <f t="shared" ref="D162:O162" si="26">SUM(D152:D161)</f>
        <v>450</v>
      </c>
      <c r="E162" s="120">
        <f t="shared" si="26"/>
        <v>450</v>
      </c>
      <c r="F162" s="120">
        <f t="shared" si="26"/>
        <v>450</v>
      </c>
      <c r="G162" s="120">
        <f t="shared" si="26"/>
        <v>450</v>
      </c>
      <c r="H162" s="120">
        <f t="shared" si="26"/>
        <v>450</v>
      </c>
      <c r="I162" s="120">
        <f t="shared" si="26"/>
        <v>200</v>
      </c>
      <c r="J162" s="120">
        <f t="shared" si="26"/>
        <v>41</v>
      </c>
      <c r="K162" s="120">
        <f t="shared" si="26"/>
        <v>450</v>
      </c>
      <c r="L162" s="120">
        <f t="shared" si="26"/>
        <v>450</v>
      </c>
      <c r="M162" s="120">
        <f t="shared" si="26"/>
        <v>450</v>
      </c>
      <c r="N162" s="120">
        <f t="shared" si="26"/>
        <v>450</v>
      </c>
      <c r="O162" s="120">
        <f t="shared" si="26"/>
        <v>4741</v>
      </c>
      <c r="P162" s="78"/>
      <c r="Q162" s="78"/>
    </row>
    <row r="163" spans="1:17" ht="30" x14ac:dyDescent="0.25">
      <c r="A163" s="13" t="s">
        <v>307</v>
      </c>
      <c r="B163" s="6" t="s">
        <v>308</v>
      </c>
      <c r="C163" s="113">
        <f t="shared" si="25"/>
        <v>0</v>
      </c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2"/>
      <c r="P163" s="4"/>
      <c r="Q163" s="4"/>
    </row>
    <row r="164" spans="1:17" ht="30" x14ac:dyDescent="0.25">
      <c r="A164" s="5" t="s">
        <v>463</v>
      </c>
      <c r="B164" s="6" t="s">
        <v>309</v>
      </c>
      <c r="C164" s="113">
        <f t="shared" si="25"/>
        <v>0</v>
      </c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2"/>
      <c r="P164" s="4"/>
      <c r="Q164" s="4"/>
    </row>
    <row r="165" spans="1:17" x14ac:dyDescent="0.25">
      <c r="A165" s="13" t="s">
        <v>464</v>
      </c>
      <c r="B165" s="6" t="s">
        <v>310</v>
      </c>
      <c r="C165" s="113">
        <f t="shared" si="25"/>
        <v>0</v>
      </c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2"/>
      <c r="P165" s="4"/>
      <c r="Q165" s="4"/>
    </row>
    <row r="166" spans="1:17" s="84" customFormat="1" x14ac:dyDescent="0.25">
      <c r="A166" s="40" t="s">
        <v>485</v>
      </c>
      <c r="B166" s="50" t="s">
        <v>311</v>
      </c>
      <c r="C166" s="120">
        <f t="shared" si="25"/>
        <v>0</v>
      </c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19"/>
      <c r="P166" s="78"/>
      <c r="Q166" s="78"/>
    </row>
    <row r="167" spans="1:17" s="84" customFormat="1" ht="15.75" x14ac:dyDescent="0.25">
      <c r="A167" s="57" t="s">
        <v>543</v>
      </c>
      <c r="B167" s="59"/>
      <c r="C167" s="159">
        <f t="shared" si="25"/>
        <v>0</v>
      </c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6"/>
      <c r="P167" s="78"/>
      <c r="Q167" s="78"/>
    </row>
    <row r="168" spans="1:17" x14ac:dyDescent="0.25">
      <c r="A168" s="5" t="s">
        <v>253</v>
      </c>
      <c r="B168" s="6" t="s">
        <v>254</v>
      </c>
      <c r="C168" s="113">
        <f t="shared" si="25"/>
        <v>0</v>
      </c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2"/>
      <c r="P168" s="4"/>
      <c r="Q168" s="4"/>
    </row>
    <row r="169" spans="1:17" ht="30" x14ac:dyDescent="0.25">
      <c r="A169" s="5" t="s">
        <v>255</v>
      </c>
      <c r="B169" s="6" t="s">
        <v>256</v>
      </c>
      <c r="C169" s="113">
        <f t="shared" si="25"/>
        <v>0</v>
      </c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2"/>
      <c r="P169" s="4"/>
      <c r="Q169" s="4"/>
    </row>
    <row r="170" spans="1:17" ht="30" x14ac:dyDescent="0.25">
      <c r="A170" s="5" t="s">
        <v>441</v>
      </c>
      <c r="B170" s="6" t="s">
        <v>257</v>
      </c>
      <c r="C170" s="113">
        <f t="shared" si="25"/>
        <v>0</v>
      </c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2"/>
      <c r="P170" s="4"/>
      <c r="Q170" s="4"/>
    </row>
    <row r="171" spans="1:17" ht="30" x14ac:dyDescent="0.25">
      <c r="A171" s="5" t="s">
        <v>442</v>
      </c>
      <c r="B171" s="6" t="s">
        <v>258</v>
      </c>
      <c r="C171" s="113">
        <f t="shared" si="25"/>
        <v>0</v>
      </c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2"/>
      <c r="P171" s="4"/>
      <c r="Q171" s="4"/>
    </row>
    <row r="172" spans="1:17" x14ac:dyDescent="0.25">
      <c r="A172" s="5" t="s">
        <v>443</v>
      </c>
      <c r="B172" s="6" t="s">
        <v>259</v>
      </c>
      <c r="C172" s="113">
        <f t="shared" si="25"/>
        <v>0</v>
      </c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2"/>
      <c r="P172" s="4"/>
      <c r="Q172" s="4"/>
    </row>
    <row r="173" spans="1:17" s="84" customFormat="1" x14ac:dyDescent="0.25">
      <c r="A173" s="40" t="s">
        <v>479</v>
      </c>
      <c r="B173" s="50" t="s">
        <v>260</v>
      </c>
      <c r="C173" s="120">
        <f t="shared" si="25"/>
        <v>0</v>
      </c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19"/>
      <c r="P173" s="78"/>
      <c r="Q173" s="78"/>
    </row>
    <row r="174" spans="1:17" x14ac:dyDescent="0.25">
      <c r="A174" s="13" t="s">
        <v>460</v>
      </c>
      <c r="B174" s="6" t="s">
        <v>299</v>
      </c>
      <c r="C174" s="113">
        <f t="shared" si="25"/>
        <v>0</v>
      </c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2"/>
      <c r="P174" s="4"/>
      <c r="Q174" s="4"/>
    </row>
    <row r="175" spans="1:17" x14ac:dyDescent="0.25">
      <c r="A175" s="13" t="s">
        <v>461</v>
      </c>
      <c r="B175" s="6" t="s">
        <v>300</v>
      </c>
      <c r="C175" s="113">
        <f t="shared" si="25"/>
        <v>0</v>
      </c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2"/>
      <c r="P175" s="4"/>
      <c r="Q175" s="4"/>
    </row>
    <row r="176" spans="1:17" x14ac:dyDescent="0.25">
      <c r="A176" s="13" t="s">
        <v>301</v>
      </c>
      <c r="B176" s="6" t="s">
        <v>302</v>
      </c>
      <c r="C176" s="113">
        <f t="shared" si="25"/>
        <v>0</v>
      </c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2"/>
      <c r="P176" s="4"/>
      <c r="Q176" s="4"/>
    </row>
    <row r="177" spans="1:17" x14ac:dyDescent="0.25">
      <c r="A177" s="13" t="s">
        <v>462</v>
      </c>
      <c r="B177" s="6" t="s">
        <v>303</v>
      </c>
      <c r="C177" s="113">
        <f t="shared" si="25"/>
        <v>0</v>
      </c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2"/>
      <c r="P177" s="4"/>
      <c r="Q177" s="4"/>
    </row>
    <row r="178" spans="1:17" x14ac:dyDescent="0.25">
      <c r="A178" s="13" t="s">
        <v>304</v>
      </c>
      <c r="B178" s="6" t="s">
        <v>305</v>
      </c>
      <c r="C178" s="113">
        <f t="shared" si="25"/>
        <v>0</v>
      </c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2"/>
      <c r="P178" s="4"/>
      <c r="Q178" s="4"/>
    </row>
    <row r="179" spans="1:17" s="84" customFormat="1" x14ac:dyDescent="0.25">
      <c r="A179" s="40" t="s">
        <v>484</v>
      </c>
      <c r="B179" s="50" t="s">
        <v>306</v>
      </c>
      <c r="C179" s="120">
        <f t="shared" si="25"/>
        <v>0</v>
      </c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19"/>
      <c r="P179" s="78"/>
      <c r="Q179" s="78"/>
    </row>
    <row r="180" spans="1:17" ht="30" x14ac:dyDescent="0.25">
      <c r="A180" s="13" t="s">
        <v>312</v>
      </c>
      <c r="B180" s="6" t="s">
        <v>313</v>
      </c>
      <c r="C180" s="113">
        <f t="shared" si="25"/>
        <v>0</v>
      </c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2"/>
      <c r="P180" s="4"/>
      <c r="Q180" s="4"/>
    </row>
    <row r="181" spans="1:17" ht="30" x14ac:dyDescent="0.25">
      <c r="A181" s="5" t="s">
        <v>465</v>
      </c>
      <c r="B181" s="6" t="s">
        <v>314</v>
      </c>
      <c r="C181" s="113">
        <f t="shared" si="25"/>
        <v>0</v>
      </c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2"/>
      <c r="P181" s="4"/>
      <c r="Q181" s="4"/>
    </row>
    <row r="182" spans="1:17" x14ac:dyDescent="0.25">
      <c r="A182" s="13" t="s">
        <v>466</v>
      </c>
      <c r="B182" s="6" t="s">
        <v>315</v>
      </c>
      <c r="C182" s="113">
        <f t="shared" si="25"/>
        <v>0</v>
      </c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2"/>
      <c r="P182" s="4"/>
      <c r="Q182" s="4"/>
    </row>
    <row r="183" spans="1:17" s="84" customFormat="1" x14ac:dyDescent="0.25">
      <c r="A183" s="40" t="s">
        <v>487</v>
      </c>
      <c r="B183" s="50" t="s">
        <v>316</v>
      </c>
      <c r="C183" s="120">
        <f t="shared" si="25"/>
        <v>0</v>
      </c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19"/>
      <c r="P183" s="78"/>
      <c r="Q183" s="78"/>
    </row>
    <row r="184" spans="1:17" s="84" customFormat="1" ht="15.75" x14ac:dyDescent="0.25">
      <c r="A184" s="57" t="s">
        <v>542</v>
      </c>
      <c r="B184" s="59"/>
      <c r="C184" s="159">
        <f t="shared" si="25"/>
        <v>0</v>
      </c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6"/>
      <c r="P184" s="78"/>
      <c r="Q184" s="78"/>
    </row>
    <row r="185" spans="1:17" s="84" customFormat="1" ht="15.75" x14ac:dyDescent="0.25">
      <c r="A185" s="47" t="s">
        <v>486</v>
      </c>
      <c r="B185" s="36" t="s">
        <v>317</v>
      </c>
      <c r="C185" s="160">
        <f>C137+C151+C162+C166+C173+C179+C183</f>
        <v>450</v>
      </c>
      <c r="D185" s="160">
        <f t="shared" ref="D185:O185" si="27">D137+D151+D162+D166+D173+D179+D183</f>
        <v>450</v>
      </c>
      <c r="E185" s="160">
        <f t="shared" si="27"/>
        <v>450</v>
      </c>
      <c r="F185" s="160">
        <f t="shared" si="27"/>
        <v>450</v>
      </c>
      <c r="G185" s="160">
        <f t="shared" si="27"/>
        <v>450</v>
      </c>
      <c r="H185" s="160">
        <f t="shared" si="27"/>
        <v>450</v>
      </c>
      <c r="I185" s="160">
        <f t="shared" si="27"/>
        <v>200</v>
      </c>
      <c r="J185" s="160">
        <f t="shared" si="27"/>
        <v>41</v>
      </c>
      <c r="K185" s="160">
        <f t="shared" si="27"/>
        <v>450</v>
      </c>
      <c r="L185" s="160">
        <f t="shared" si="27"/>
        <v>450</v>
      </c>
      <c r="M185" s="160">
        <f t="shared" si="27"/>
        <v>450</v>
      </c>
      <c r="N185" s="160">
        <f t="shared" si="27"/>
        <v>450</v>
      </c>
      <c r="O185" s="160">
        <f t="shared" si="27"/>
        <v>4741</v>
      </c>
      <c r="P185" s="78"/>
      <c r="Q185" s="78"/>
    </row>
    <row r="186" spans="1:17" s="84" customFormat="1" ht="15.75" x14ac:dyDescent="0.25">
      <c r="A186" s="138" t="s">
        <v>551</v>
      </c>
      <c r="B186" s="58"/>
      <c r="C186" s="162">
        <f t="shared" si="25"/>
        <v>0</v>
      </c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3"/>
      <c r="P186" s="78"/>
      <c r="Q186" s="78"/>
    </row>
    <row r="187" spans="1:17" s="84" customFormat="1" ht="15.75" x14ac:dyDescent="0.25">
      <c r="A187" s="138" t="s">
        <v>552</v>
      </c>
      <c r="B187" s="58"/>
      <c r="C187" s="162">
        <f t="shared" si="25"/>
        <v>0</v>
      </c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3"/>
      <c r="P187" s="78"/>
      <c r="Q187" s="78"/>
    </row>
    <row r="188" spans="1:17" x14ac:dyDescent="0.25">
      <c r="A188" s="38" t="s">
        <v>468</v>
      </c>
      <c r="B188" s="5" t="s">
        <v>318</v>
      </c>
      <c r="C188" s="113">
        <f t="shared" si="25"/>
        <v>0</v>
      </c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2"/>
      <c r="P188" s="4"/>
      <c r="Q188" s="4"/>
    </row>
    <row r="189" spans="1:17" x14ac:dyDescent="0.25">
      <c r="A189" s="13" t="s">
        <v>319</v>
      </c>
      <c r="B189" s="5" t="s">
        <v>320</v>
      </c>
      <c r="C189" s="113">
        <f t="shared" si="25"/>
        <v>0</v>
      </c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2"/>
      <c r="P189" s="4"/>
      <c r="Q189" s="4"/>
    </row>
    <row r="190" spans="1:17" x14ac:dyDescent="0.25">
      <c r="A190" s="38" t="s">
        <v>469</v>
      </c>
      <c r="B190" s="5" t="s">
        <v>321</v>
      </c>
      <c r="C190" s="113">
        <f t="shared" si="25"/>
        <v>0</v>
      </c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2"/>
      <c r="P190" s="4"/>
      <c r="Q190" s="4"/>
    </row>
    <row r="191" spans="1:17" s="84" customFormat="1" x14ac:dyDescent="0.25">
      <c r="A191" s="15" t="s">
        <v>488</v>
      </c>
      <c r="B191" s="7" t="s">
        <v>322</v>
      </c>
      <c r="C191" s="120">
        <f t="shared" si="25"/>
        <v>0</v>
      </c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19"/>
      <c r="P191" s="78"/>
      <c r="Q191" s="78"/>
    </row>
    <row r="192" spans="1:17" x14ac:dyDescent="0.25">
      <c r="A192" s="13" t="s">
        <v>470</v>
      </c>
      <c r="B192" s="5" t="s">
        <v>323</v>
      </c>
      <c r="C192" s="113">
        <f t="shared" si="25"/>
        <v>0</v>
      </c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2"/>
      <c r="P192" s="4"/>
      <c r="Q192" s="4"/>
    </row>
    <row r="193" spans="1:17" x14ac:dyDescent="0.25">
      <c r="A193" s="38" t="s">
        <v>324</v>
      </c>
      <c r="B193" s="5" t="s">
        <v>325</v>
      </c>
      <c r="C193" s="113">
        <f t="shared" si="25"/>
        <v>0</v>
      </c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2"/>
      <c r="P193" s="4"/>
      <c r="Q193" s="4"/>
    </row>
    <row r="194" spans="1:17" x14ac:dyDescent="0.25">
      <c r="A194" s="13" t="s">
        <v>471</v>
      </c>
      <c r="B194" s="5" t="s">
        <v>326</v>
      </c>
      <c r="C194" s="113">
        <f t="shared" si="25"/>
        <v>0</v>
      </c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2"/>
      <c r="P194" s="4"/>
      <c r="Q194" s="4"/>
    </row>
    <row r="195" spans="1:17" x14ac:dyDescent="0.25">
      <c r="A195" s="38" t="s">
        <v>327</v>
      </c>
      <c r="B195" s="5" t="s">
        <v>328</v>
      </c>
      <c r="C195" s="113">
        <f t="shared" si="25"/>
        <v>0</v>
      </c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2"/>
      <c r="P195" s="4"/>
      <c r="Q195" s="4"/>
    </row>
    <row r="196" spans="1:17" s="84" customFormat="1" x14ac:dyDescent="0.25">
      <c r="A196" s="14" t="s">
        <v>489</v>
      </c>
      <c r="B196" s="7" t="s">
        <v>329</v>
      </c>
      <c r="C196" s="120">
        <f t="shared" si="25"/>
        <v>0</v>
      </c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19"/>
      <c r="P196" s="78"/>
      <c r="Q196" s="78"/>
    </row>
    <row r="197" spans="1:17" x14ac:dyDescent="0.25">
      <c r="A197" s="5" t="s">
        <v>549</v>
      </c>
      <c r="B197" s="5" t="s">
        <v>330</v>
      </c>
      <c r="C197" s="113">
        <f t="shared" si="25"/>
        <v>0</v>
      </c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2"/>
      <c r="P197" s="4"/>
      <c r="Q197" s="4"/>
    </row>
    <row r="198" spans="1:17" x14ac:dyDescent="0.25">
      <c r="A198" s="5" t="s">
        <v>550</v>
      </c>
      <c r="B198" s="5" t="s">
        <v>330</v>
      </c>
      <c r="C198" s="113">
        <f t="shared" si="25"/>
        <v>0</v>
      </c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2"/>
      <c r="P198" s="4"/>
      <c r="Q198" s="4"/>
    </row>
    <row r="199" spans="1:17" x14ac:dyDescent="0.25">
      <c r="A199" s="5" t="s">
        <v>547</v>
      </c>
      <c r="B199" s="5" t="s">
        <v>331</v>
      </c>
      <c r="C199" s="113">
        <f t="shared" si="25"/>
        <v>0</v>
      </c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2"/>
      <c r="P199" s="4"/>
      <c r="Q199" s="4"/>
    </row>
    <row r="200" spans="1:17" x14ac:dyDescent="0.25">
      <c r="A200" s="5" t="s">
        <v>548</v>
      </c>
      <c r="B200" s="5" t="s">
        <v>331</v>
      </c>
      <c r="C200" s="113">
        <f t="shared" ref="C200:C213" si="28">O200/12</f>
        <v>0</v>
      </c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2"/>
      <c r="P200" s="4"/>
      <c r="Q200" s="4"/>
    </row>
    <row r="201" spans="1:17" s="84" customFormat="1" x14ac:dyDescent="0.25">
      <c r="A201" s="7" t="s">
        <v>490</v>
      </c>
      <c r="B201" s="7" t="s">
        <v>332</v>
      </c>
      <c r="C201" s="120">
        <f t="shared" si="28"/>
        <v>0</v>
      </c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19"/>
      <c r="P201" s="78"/>
      <c r="Q201" s="78"/>
    </row>
    <row r="202" spans="1:17" x14ac:dyDescent="0.25">
      <c r="A202" s="38" t="s">
        <v>333</v>
      </c>
      <c r="B202" s="5" t="s">
        <v>334</v>
      </c>
      <c r="C202" s="113">
        <f t="shared" si="28"/>
        <v>0</v>
      </c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2"/>
      <c r="P202" s="4"/>
      <c r="Q202" s="4"/>
    </row>
    <row r="203" spans="1:17" x14ac:dyDescent="0.25">
      <c r="A203" s="38" t="s">
        <v>335</v>
      </c>
      <c r="B203" s="5" t="s">
        <v>336</v>
      </c>
      <c r="C203" s="113">
        <f t="shared" si="28"/>
        <v>0</v>
      </c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2"/>
      <c r="P203" s="4"/>
      <c r="Q203" s="4"/>
    </row>
    <row r="204" spans="1:17" x14ac:dyDescent="0.25">
      <c r="A204" s="38" t="s">
        <v>337</v>
      </c>
      <c r="B204" s="5" t="s">
        <v>338</v>
      </c>
      <c r="C204" s="113">
        <v>4387</v>
      </c>
      <c r="D204" s="113">
        <v>4387</v>
      </c>
      <c r="E204" s="113">
        <v>4387</v>
      </c>
      <c r="F204" s="113">
        <v>4387</v>
      </c>
      <c r="G204" s="113">
        <v>4387</v>
      </c>
      <c r="H204" s="113">
        <v>4387</v>
      </c>
      <c r="I204" s="113">
        <v>4387</v>
      </c>
      <c r="J204" s="113">
        <v>4387</v>
      </c>
      <c r="K204" s="113">
        <v>4387</v>
      </c>
      <c r="L204" s="113">
        <v>4387</v>
      </c>
      <c r="M204" s="113">
        <v>4387</v>
      </c>
      <c r="N204" s="113">
        <v>4368</v>
      </c>
      <c r="O204" s="112">
        <f>SUM(C204:N204)</f>
        <v>52625</v>
      </c>
      <c r="P204" s="4"/>
      <c r="Q204" s="4"/>
    </row>
    <row r="205" spans="1:17" x14ac:dyDescent="0.25">
      <c r="A205" s="38" t="s">
        <v>339</v>
      </c>
      <c r="B205" s="5" t="s">
        <v>340</v>
      </c>
      <c r="C205" s="113">
        <f t="shared" si="28"/>
        <v>0</v>
      </c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2"/>
      <c r="P205" s="4"/>
      <c r="Q205" s="4"/>
    </row>
    <row r="206" spans="1:17" x14ac:dyDescent="0.25">
      <c r="A206" s="13" t="s">
        <v>472</v>
      </c>
      <c r="B206" s="5" t="s">
        <v>341</v>
      </c>
      <c r="C206" s="113">
        <f t="shared" si="28"/>
        <v>0</v>
      </c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2"/>
      <c r="P206" s="4"/>
      <c r="Q206" s="4"/>
    </row>
    <row r="207" spans="1:17" s="84" customFormat="1" x14ac:dyDescent="0.25">
      <c r="A207" s="15" t="s">
        <v>491</v>
      </c>
      <c r="B207" s="7" t="s">
        <v>342</v>
      </c>
      <c r="C207" s="120">
        <f>SUM(C202:C206)</f>
        <v>4387</v>
      </c>
      <c r="D207" s="120">
        <f t="shared" ref="D207:O207" si="29">SUM(D202:D206)</f>
        <v>4387</v>
      </c>
      <c r="E207" s="120">
        <f t="shared" si="29"/>
        <v>4387</v>
      </c>
      <c r="F207" s="120">
        <f t="shared" si="29"/>
        <v>4387</v>
      </c>
      <c r="G207" s="120">
        <f t="shared" si="29"/>
        <v>4387</v>
      </c>
      <c r="H207" s="120">
        <f t="shared" si="29"/>
        <v>4387</v>
      </c>
      <c r="I207" s="120">
        <f t="shared" si="29"/>
        <v>4387</v>
      </c>
      <c r="J207" s="120">
        <f t="shared" si="29"/>
        <v>4387</v>
      </c>
      <c r="K207" s="120">
        <f t="shared" si="29"/>
        <v>4387</v>
      </c>
      <c r="L207" s="120">
        <f t="shared" si="29"/>
        <v>4387</v>
      </c>
      <c r="M207" s="120">
        <f t="shared" si="29"/>
        <v>4387</v>
      </c>
      <c r="N207" s="120">
        <f t="shared" si="29"/>
        <v>4368</v>
      </c>
      <c r="O207" s="120">
        <f t="shared" si="29"/>
        <v>52625</v>
      </c>
      <c r="P207" s="78"/>
      <c r="Q207" s="78"/>
    </row>
    <row r="208" spans="1:17" x14ac:dyDescent="0.25">
      <c r="A208" s="13" t="s">
        <v>343</v>
      </c>
      <c r="B208" s="5" t="s">
        <v>344</v>
      </c>
      <c r="C208" s="113">
        <f t="shared" si="28"/>
        <v>0</v>
      </c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2"/>
      <c r="P208" s="4"/>
      <c r="Q208" s="4"/>
    </row>
    <row r="209" spans="1:17" x14ac:dyDescent="0.25">
      <c r="A209" s="13" t="s">
        <v>345</v>
      </c>
      <c r="B209" s="5" t="s">
        <v>346</v>
      </c>
      <c r="C209" s="113">
        <f t="shared" si="28"/>
        <v>0</v>
      </c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2"/>
      <c r="P209" s="4"/>
      <c r="Q209" s="4"/>
    </row>
    <row r="210" spans="1:17" x14ac:dyDescent="0.25">
      <c r="A210" s="38" t="s">
        <v>347</v>
      </c>
      <c r="B210" s="5" t="s">
        <v>348</v>
      </c>
      <c r="C210" s="113">
        <f t="shared" si="28"/>
        <v>0</v>
      </c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2"/>
      <c r="P210" s="4"/>
      <c r="Q210" s="4"/>
    </row>
    <row r="211" spans="1:17" x14ac:dyDescent="0.25">
      <c r="A211" s="38" t="s">
        <v>473</v>
      </c>
      <c r="B211" s="5" t="s">
        <v>349</v>
      </c>
      <c r="C211" s="113">
        <f t="shared" si="28"/>
        <v>0</v>
      </c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2"/>
      <c r="P211" s="4"/>
      <c r="Q211" s="4"/>
    </row>
    <row r="212" spans="1:17" s="84" customFormat="1" x14ac:dyDescent="0.25">
      <c r="A212" s="14" t="s">
        <v>492</v>
      </c>
      <c r="B212" s="7" t="s">
        <v>350</v>
      </c>
      <c r="C212" s="120">
        <f t="shared" si="28"/>
        <v>0</v>
      </c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19"/>
      <c r="P212" s="78"/>
      <c r="Q212" s="78"/>
    </row>
    <row r="213" spans="1:17" s="84" customFormat="1" x14ac:dyDescent="0.25">
      <c r="A213" s="15" t="s">
        <v>351</v>
      </c>
      <c r="B213" s="7" t="s">
        <v>352</v>
      </c>
      <c r="C213" s="120">
        <f t="shared" si="28"/>
        <v>0</v>
      </c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19"/>
      <c r="P213" s="78"/>
      <c r="Q213" s="78"/>
    </row>
    <row r="214" spans="1:17" ht="15.75" x14ac:dyDescent="0.25">
      <c r="A214" s="41" t="s">
        <v>493</v>
      </c>
      <c r="B214" s="42" t="s">
        <v>353</v>
      </c>
      <c r="C214" s="164">
        <f>C207+C212+C213</f>
        <v>4387</v>
      </c>
      <c r="D214" s="164">
        <f t="shared" ref="D214:O214" si="30">D207+D212+D213</f>
        <v>4387</v>
      </c>
      <c r="E214" s="164">
        <f t="shared" si="30"/>
        <v>4387</v>
      </c>
      <c r="F214" s="164">
        <f t="shared" si="30"/>
        <v>4387</v>
      </c>
      <c r="G214" s="164">
        <f t="shared" si="30"/>
        <v>4387</v>
      </c>
      <c r="H214" s="164">
        <f t="shared" si="30"/>
        <v>4387</v>
      </c>
      <c r="I214" s="164">
        <f t="shared" si="30"/>
        <v>4387</v>
      </c>
      <c r="J214" s="164">
        <f t="shared" si="30"/>
        <v>4387</v>
      </c>
      <c r="K214" s="164">
        <f t="shared" si="30"/>
        <v>4387</v>
      </c>
      <c r="L214" s="164">
        <f t="shared" si="30"/>
        <v>4387</v>
      </c>
      <c r="M214" s="164">
        <f t="shared" si="30"/>
        <v>4387</v>
      </c>
      <c r="N214" s="164">
        <f t="shared" si="30"/>
        <v>4368</v>
      </c>
      <c r="O214" s="164">
        <f t="shared" si="30"/>
        <v>52625</v>
      </c>
      <c r="P214" s="4"/>
      <c r="Q214" s="4"/>
    </row>
    <row r="215" spans="1:17" ht="15.75" x14ac:dyDescent="0.25">
      <c r="A215" s="45" t="s">
        <v>475</v>
      </c>
      <c r="B215" s="46"/>
      <c r="C215" s="165">
        <f>C185+C214</f>
        <v>4837</v>
      </c>
      <c r="D215" s="165">
        <f t="shared" ref="D215:O215" si="31">D185+D214</f>
        <v>4837</v>
      </c>
      <c r="E215" s="165">
        <f t="shared" si="31"/>
        <v>4837</v>
      </c>
      <c r="F215" s="165">
        <f t="shared" si="31"/>
        <v>4837</v>
      </c>
      <c r="G215" s="165">
        <f t="shared" si="31"/>
        <v>4837</v>
      </c>
      <c r="H215" s="165">
        <f t="shared" si="31"/>
        <v>4837</v>
      </c>
      <c r="I215" s="165">
        <f t="shared" si="31"/>
        <v>4587</v>
      </c>
      <c r="J215" s="165">
        <f t="shared" si="31"/>
        <v>4428</v>
      </c>
      <c r="K215" s="165">
        <f t="shared" si="31"/>
        <v>4837</v>
      </c>
      <c r="L215" s="165">
        <f t="shared" si="31"/>
        <v>4837</v>
      </c>
      <c r="M215" s="165">
        <f t="shared" si="31"/>
        <v>4837</v>
      </c>
      <c r="N215" s="165">
        <f t="shared" si="31"/>
        <v>4818</v>
      </c>
      <c r="O215" s="165">
        <f t="shared" si="31"/>
        <v>57366</v>
      </c>
      <c r="P215" s="4"/>
      <c r="Q215" s="4"/>
    </row>
    <row r="216" spans="1:17" x14ac:dyDescent="0.25">
      <c r="B216" s="4"/>
      <c r="C216" s="157">
        <f>SUM(C84:C87)</f>
        <v>0</v>
      </c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13">
        <f>(ÓVODAIKIADÁSOK!F215)</f>
        <v>0</v>
      </c>
      <c r="P216" s="4"/>
      <c r="Q216" s="4"/>
    </row>
    <row r="217" spans="1:17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27" type="noConversion"/>
  <pageMargins left="0.89" right="0.15748031496062992" top="0.46" bottom="0.19685039370078741" header="0.31496062992125984" footer="0.19685039370078741"/>
  <pageSetup paperSize="8" scale="70" fitToHeight="2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opLeftCell="A61" workbookViewId="0">
      <selection activeCell="B74" sqref="B74:F74"/>
    </sheetView>
  </sheetViews>
  <sheetFormatPr defaultRowHeight="15" x14ac:dyDescent="0.25"/>
  <cols>
    <col min="1" max="1" width="83.140625" customWidth="1"/>
    <col min="3" max="3" width="17.140625" style="86" customWidth="1"/>
    <col min="4" max="4" width="20.140625" style="86" customWidth="1"/>
    <col min="5" max="5" width="18.85546875" style="86" customWidth="1"/>
    <col min="6" max="6" width="15.5703125" style="86" customWidth="1"/>
  </cols>
  <sheetData>
    <row r="1" spans="1:6" ht="21" customHeight="1" x14ac:dyDescent="0.25">
      <c r="A1" s="189" t="s">
        <v>510</v>
      </c>
      <c r="B1" s="190"/>
      <c r="C1" s="190"/>
      <c r="D1" s="190"/>
      <c r="E1" s="190"/>
      <c r="F1" s="191"/>
    </row>
    <row r="2" spans="1:6" ht="18.75" customHeight="1" x14ac:dyDescent="0.25">
      <c r="A2" s="192" t="s">
        <v>512</v>
      </c>
      <c r="B2" s="190"/>
      <c r="C2" s="190"/>
      <c r="D2" s="190"/>
      <c r="E2" s="190"/>
      <c r="F2" s="191"/>
    </row>
    <row r="3" spans="1:6" ht="18" x14ac:dyDescent="0.25">
      <c r="A3" s="48"/>
      <c r="F3" s="86" t="s">
        <v>577</v>
      </c>
    </row>
    <row r="4" spans="1:6" x14ac:dyDescent="0.25">
      <c r="A4" s="78" t="s">
        <v>0</v>
      </c>
    </row>
    <row r="5" spans="1:6" s="102" customFormat="1" ht="38.25" x14ac:dyDescent="0.25">
      <c r="A5" s="2" t="s">
        <v>60</v>
      </c>
      <c r="B5" s="3" t="s">
        <v>61</v>
      </c>
      <c r="C5" s="100" t="s">
        <v>544</v>
      </c>
      <c r="D5" s="100" t="s">
        <v>545</v>
      </c>
      <c r="E5" s="100" t="s">
        <v>546</v>
      </c>
      <c r="F5" s="101" t="s">
        <v>29</v>
      </c>
    </row>
    <row r="6" spans="1:6" x14ac:dyDescent="0.25">
      <c r="A6" s="29" t="s">
        <v>62</v>
      </c>
      <c r="B6" s="30" t="s">
        <v>63</v>
      </c>
      <c r="C6" s="87">
        <v>10470</v>
      </c>
      <c r="D6" s="95"/>
      <c r="E6" s="95"/>
      <c r="F6" s="88">
        <f>SUM(C6:E6)</f>
        <v>10470</v>
      </c>
    </row>
    <row r="7" spans="1:6" x14ac:dyDescent="0.25">
      <c r="A7" s="29" t="s">
        <v>64</v>
      </c>
      <c r="B7" s="31" t="s">
        <v>65</v>
      </c>
      <c r="C7" s="89"/>
      <c r="D7" s="95">
        <v>600</v>
      </c>
      <c r="E7" s="95"/>
      <c r="F7" s="88">
        <f t="shared" ref="F7:F70" si="0">SUM(C7:E7)</f>
        <v>600</v>
      </c>
    </row>
    <row r="8" spans="1:6" x14ac:dyDescent="0.25">
      <c r="A8" s="29" t="s">
        <v>66</v>
      </c>
      <c r="B8" s="31" t="s">
        <v>67</v>
      </c>
      <c r="C8" s="89"/>
      <c r="D8" s="95"/>
      <c r="E8" s="95"/>
      <c r="F8" s="88">
        <f t="shared" si="0"/>
        <v>0</v>
      </c>
    </row>
    <row r="9" spans="1:6" x14ac:dyDescent="0.25">
      <c r="A9" s="32" t="s">
        <v>68</v>
      </c>
      <c r="B9" s="31" t="s">
        <v>69</v>
      </c>
      <c r="C9" s="89"/>
      <c r="D9" s="95"/>
      <c r="E9" s="95"/>
      <c r="F9" s="88">
        <f t="shared" si="0"/>
        <v>0</v>
      </c>
    </row>
    <row r="10" spans="1:6" x14ac:dyDescent="0.25">
      <c r="A10" s="32" t="s">
        <v>70</v>
      </c>
      <c r="B10" s="31" t="s">
        <v>71</v>
      </c>
      <c r="C10" s="89"/>
      <c r="D10" s="95"/>
      <c r="E10" s="95"/>
      <c r="F10" s="88">
        <f t="shared" si="0"/>
        <v>0</v>
      </c>
    </row>
    <row r="11" spans="1:6" x14ac:dyDescent="0.25">
      <c r="A11" s="32" t="s">
        <v>72</v>
      </c>
      <c r="B11" s="31" t="s">
        <v>73</v>
      </c>
      <c r="C11" s="89"/>
      <c r="D11" s="95"/>
      <c r="E11" s="95"/>
      <c r="F11" s="88">
        <f t="shared" si="0"/>
        <v>0</v>
      </c>
    </row>
    <row r="12" spans="1:6" x14ac:dyDescent="0.25">
      <c r="A12" s="32" t="s">
        <v>74</v>
      </c>
      <c r="B12" s="31" t="s">
        <v>75</v>
      </c>
      <c r="C12" s="89"/>
      <c r="D12" s="95">
        <v>519</v>
      </c>
      <c r="E12" s="95"/>
      <c r="F12" s="88">
        <f t="shared" si="0"/>
        <v>519</v>
      </c>
    </row>
    <row r="13" spans="1:6" x14ac:dyDescent="0.25">
      <c r="A13" s="32" t="s">
        <v>76</v>
      </c>
      <c r="B13" s="31" t="s">
        <v>77</v>
      </c>
      <c r="C13" s="89"/>
      <c r="D13" s="95"/>
      <c r="E13" s="95"/>
      <c r="F13" s="88">
        <f t="shared" si="0"/>
        <v>0</v>
      </c>
    </row>
    <row r="14" spans="1:6" x14ac:dyDescent="0.25">
      <c r="A14" s="5" t="s">
        <v>78</v>
      </c>
      <c r="B14" s="31" t="s">
        <v>79</v>
      </c>
      <c r="C14" s="89"/>
      <c r="D14" s="95">
        <v>1024</v>
      </c>
      <c r="E14" s="95"/>
      <c r="F14" s="88">
        <f t="shared" si="0"/>
        <v>1024</v>
      </c>
    </row>
    <row r="15" spans="1:6" x14ac:dyDescent="0.25">
      <c r="A15" s="5" t="s">
        <v>80</v>
      </c>
      <c r="B15" s="31" t="s">
        <v>81</v>
      </c>
      <c r="C15" s="89"/>
      <c r="D15" s="95"/>
      <c r="E15" s="95"/>
      <c r="F15" s="88">
        <f t="shared" si="0"/>
        <v>0</v>
      </c>
    </row>
    <row r="16" spans="1:6" x14ac:dyDescent="0.25">
      <c r="A16" s="5" t="s">
        <v>82</v>
      </c>
      <c r="B16" s="31" t="s">
        <v>83</v>
      </c>
      <c r="C16" s="89"/>
      <c r="D16" s="95"/>
      <c r="E16" s="95"/>
      <c r="F16" s="88">
        <f t="shared" si="0"/>
        <v>0</v>
      </c>
    </row>
    <row r="17" spans="1:6" x14ac:dyDescent="0.25">
      <c r="A17" s="5" t="s">
        <v>84</v>
      </c>
      <c r="B17" s="31" t="s">
        <v>85</v>
      </c>
      <c r="C17" s="89"/>
      <c r="D17" s="95"/>
      <c r="E17" s="95"/>
      <c r="F17" s="88">
        <f t="shared" si="0"/>
        <v>0</v>
      </c>
    </row>
    <row r="18" spans="1:6" x14ac:dyDescent="0.25">
      <c r="A18" s="5" t="s">
        <v>404</v>
      </c>
      <c r="B18" s="31" t="s">
        <v>86</v>
      </c>
      <c r="C18" s="89"/>
      <c r="D18" s="95"/>
      <c r="E18" s="95"/>
      <c r="F18" s="88">
        <f t="shared" si="0"/>
        <v>0</v>
      </c>
    </row>
    <row r="19" spans="1:6" s="84" customFormat="1" x14ac:dyDescent="0.25">
      <c r="A19" s="33" t="s">
        <v>354</v>
      </c>
      <c r="B19" s="34" t="s">
        <v>87</v>
      </c>
      <c r="C19" s="124">
        <v>10470</v>
      </c>
      <c r="D19" s="125">
        <f>SUM(D6:D18)</f>
        <v>2143</v>
      </c>
      <c r="E19" s="125">
        <f>SUM(E6:E18)</f>
        <v>0</v>
      </c>
      <c r="F19" s="118">
        <f t="shared" si="0"/>
        <v>12613</v>
      </c>
    </row>
    <row r="20" spans="1:6" x14ac:dyDescent="0.25">
      <c r="A20" s="5" t="s">
        <v>88</v>
      </c>
      <c r="B20" s="31" t="s">
        <v>89</v>
      </c>
      <c r="C20" s="89"/>
      <c r="D20" s="95"/>
      <c r="E20" s="95"/>
      <c r="F20" s="88">
        <f t="shared" si="0"/>
        <v>0</v>
      </c>
    </row>
    <row r="21" spans="1:6" ht="30" x14ac:dyDescent="0.25">
      <c r="A21" s="5" t="s">
        <v>90</v>
      </c>
      <c r="B21" s="31" t="s">
        <v>91</v>
      </c>
      <c r="C21" s="89"/>
      <c r="D21" s="95">
        <v>458</v>
      </c>
      <c r="E21" s="95"/>
      <c r="F21" s="88">
        <f t="shared" si="0"/>
        <v>458</v>
      </c>
    </row>
    <row r="22" spans="1:6" x14ac:dyDescent="0.25">
      <c r="A22" s="6" t="s">
        <v>92</v>
      </c>
      <c r="B22" s="31" t="s">
        <v>93</v>
      </c>
      <c r="C22" s="89"/>
      <c r="D22" s="95">
        <v>100</v>
      </c>
      <c r="E22" s="95"/>
      <c r="F22" s="88">
        <f t="shared" si="0"/>
        <v>100</v>
      </c>
    </row>
    <row r="23" spans="1:6" s="84" customFormat="1" x14ac:dyDescent="0.25">
      <c r="A23" s="7" t="s">
        <v>355</v>
      </c>
      <c r="B23" s="34" t="s">
        <v>94</v>
      </c>
      <c r="C23" s="124"/>
      <c r="D23" s="125">
        <f>SUM(D21:D22)</f>
        <v>558</v>
      </c>
      <c r="E23" s="125"/>
      <c r="F23" s="118">
        <f>SUM(F21:F22)</f>
        <v>558</v>
      </c>
    </row>
    <row r="24" spans="1:6" s="84" customFormat="1" x14ac:dyDescent="0.25">
      <c r="A24" s="51" t="s">
        <v>434</v>
      </c>
      <c r="B24" s="52" t="s">
        <v>95</v>
      </c>
      <c r="C24" s="124">
        <f>C19+C23</f>
        <v>10470</v>
      </c>
      <c r="D24" s="124">
        <f t="shared" ref="D24:F24" si="1">D19+D23</f>
        <v>2701</v>
      </c>
      <c r="E24" s="124">
        <f t="shared" si="1"/>
        <v>0</v>
      </c>
      <c r="F24" s="124">
        <f t="shared" si="1"/>
        <v>13171</v>
      </c>
    </row>
    <row r="25" spans="1:6" s="84" customFormat="1" x14ac:dyDescent="0.25">
      <c r="A25" s="40" t="s">
        <v>405</v>
      </c>
      <c r="B25" s="52" t="s">
        <v>96</v>
      </c>
      <c r="C25" s="124">
        <v>2960</v>
      </c>
      <c r="D25" s="125">
        <v>1044</v>
      </c>
      <c r="E25" s="125"/>
      <c r="F25" s="118">
        <f t="shared" si="0"/>
        <v>4004</v>
      </c>
    </row>
    <row r="26" spans="1:6" x14ac:dyDescent="0.25">
      <c r="A26" s="5" t="s">
        <v>97</v>
      </c>
      <c r="B26" s="31" t="s">
        <v>98</v>
      </c>
      <c r="C26" s="89">
        <v>660</v>
      </c>
      <c r="D26" s="95"/>
      <c r="E26" s="95"/>
      <c r="F26" s="88">
        <f t="shared" si="0"/>
        <v>660</v>
      </c>
    </row>
    <row r="27" spans="1:6" x14ac:dyDescent="0.25">
      <c r="A27" s="5" t="s">
        <v>99</v>
      </c>
      <c r="B27" s="31" t="s">
        <v>100</v>
      </c>
      <c r="C27" s="89">
        <v>1770</v>
      </c>
      <c r="D27" s="95"/>
      <c r="E27" s="95"/>
      <c r="F27" s="88">
        <f t="shared" si="0"/>
        <v>1770</v>
      </c>
    </row>
    <row r="28" spans="1:6" x14ac:dyDescent="0.25">
      <c r="A28" s="5" t="s">
        <v>101</v>
      </c>
      <c r="B28" s="31" t="s">
        <v>102</v>
      </c>
      <c r="C28" s="89"/>
      <c r="D28" s="95"/>
      <c r="E28" s="95"/>
      <c r="F28" s="88">
        <f t="shared" si="0"/>
        <v>0</v>
      </c>
    </row>
    <row r="29" spans="1:6" s="84" customFormat="1" x14ac:dyDescent="0.25">
      <c r="A29" s="7" t="s">
        <v>356</v>
      </c>
      <c r="B29" s="34" t="s">
        <v>103</v>
      </c>
      <c r="C29" s="124">
        <f>SUM(C26:C28)</f>
        <v>2430</v>
      </c>
      <c r="D29" s="125"/>
      <c r="E29" s="125"/>
      <c r="F29" s="118">
        <f t="shared" si="0"/>
        <v>2430</v>
      </c>
    </row>
    <row r="30" spans="1:6" x14ac:dyDescent="0.25">
      <c r="A30" s="5" t="s">
        <v>104</v>
      </c>
      <c r="B30" s="31" t="s">
        <v>105</v>
      </c>
      <c r="C30" s="89">
        <v>570</v>
      </c>
      <c r="D30" s="95"/>
      <c r="E30" s="95"/>
      <c r="F30" s="88">
        <f t="shared" si="0"/>
        <v>570</v>
      </c>
    </row>
    <row r="31" spans="1:6" x14ac:dyDescent="0.25">
      <c r="A31" s="5" t="s">
        <v>106</v>
      </c>
      <c r="B31" s="31" t="s">
        <v>107</v>
      </c>
      <c r="C31" s="89">
        <v>385</v>
      </c>
      <c r="D31" s="95"/>
      <c r="E31" s="95"/>
      <c r="F31" s="88">
        <f t="shared" si="0"/>
        <v>385</v>
      </c>
    </row>
    <row r="32" spans="1:6" s="84" customFormat="1" ht="15" customHeight="1" x14ac:dyDescent="0.25">
      <c r="A32" s="7" t="s">
        <v>435</v>
      </c>
      <c r="B32" s="34" t="s">
        <v>108</v>
      </c>
      <c r="C32" s="124">
        <v>955</v>
      </c>
      <c r="D32" s="125"/>
      <c r="E32" s="125"/>
      <c r="F32" s="118">
        <f t="shared" si="0"/>
        <v>955</v>
      </c>
    </row>
    <row r="33" spans="1:6" x14ac:dyDescent="0.25">
      <c r="A33" s="5" t="s">
        <v>109</v>
      </c>
      <c r="B33" s="31" t="s">
        <v>110</v>
      </c>
      <c r="C33" s="89">
        <v>5975</v>
      </c>
      <c r="D33" s="95"/>
      <c r="E33" s="95"/>
      <c r="F33" s="88">
        <f t="shared" si="0"/>
        <v>5975</v>
      </c>
    </row>
    <row r="34" spans="1:6" x14ac:dyDescent="0.25">
      <c r="A34" s="5" t="s">
        <v>111</v>
      </c>
      <c r="B34" s="31" t="s">
        <v>112</v>
      </c>
      <c r="C34" s="89">
        <v>120</v>
      </c>
      <c r="D34" s="95"/>
      <c r="E34" s="95"/>
      <c r="F34" s="88">
        <f t="shared" si="0"/>
        <v>120</v>
      </c>
    </row>
    <row r="35" spans="1:6" x14ac:dyDescent="0.25">
      <c r="A35" s="5" t="s">
        <v>406</v>
      </c>
      <c r="B35" s="31" t="s">
        <v>113</v>
      </c>
      <c r="C35" s="89"/>
      <c r="D35" s="95"/>
      <c r="E35" s="95"/>
      <c r="F35" s="88">
        <f t="shared" si="0"/>
        <v>0</v>
      </c>
    </row>
    <row r="36" spans="1:6" x14ac:dyDescent="0.25">
      <c r="A36" s="5" t="s">
        <v>114</v>
      </c>
      <c r="B36" s="31" t="s">
        <v>115</v>
      </c>
      <c r="C36" s="89">
        <v>2670</v>
      </c>
      <c r="D36" s="95"/>
      <c r="E36" s="95"/>
      <c r="F36" s="88">
        <f t="shared" si="0"/>
        <v>2670</v>
      </c>
    </row>
    <row r="37" spans="1:6" x14ac:dyDescent="0.25">
      <c r="A37" s="10" t="s">
        <v>407</v>
      </c>
      <c r="B37" s="31" t="s">
        <v>116</v>
      </c>
      <c r="C37" s="89"/>
      <c r="D37" s="95"/>
      <c r="E37" s="95"/>
      <c r="F37" s="88">
        <f t="shared" si="0"/>
        <v>0</v>
      </c>
    </row>
    <row r="38" spans="1:6" x14ac:dyDescent="0.25">
      <c r="A38" s="6" t="s">
        <v>117</v>
      </c>
      <c r="B38" s="31" t="s">
        <v>118</v>
      </c>
      <c r="C38" s="89">
        <v>2000</v>
      </c>
      <c r="D38" s="95"/>
      <c r="E38" s="95"/>
      <c r="F38" s="88">
        <f t="shared" si="0"/>
        <v>2000</v>
      </c>
    </row>
    <row r="39" spans="1:6" x14ac:dyDescent="0.25">
      <c r="A39" s="5" t="s">
        <v>408</v>
      </c>
      <c r="B39" s="31" t="s">
        <v>119</v>
      </c>
      <c r="C39" s="89">
        <v>3750</v>
      </c>
      <c r="D39" s="95"/>
      <c r="E39" s="95"/>
      <c r="F39" s="88">
        <f t="shared" si="0"/>
        <v>3750</v>
      </c>
    </row>
    <row r="40" spans="1:6" s="84" customFormat="1" x14ac:dyDescent="0.25">
      <c r="A40" s="7" t="s">
        <v>357</v>
      </c>
      <c r="B40" s="34" t="s">
        <v>120</v>
      </c>
      <c r="C40" s="124">
        <f>SUM(C33:C39)</f>
        <v>14515</v>
      </c>
      <c r="D40" s="125"/>
      <c r="E40" s="125"/>
      <c r="F40" s="118">
        <f t="shared" si="0"/>
        <v>14515</v>
      </c>
    </row>
    <row r="41" spans="1:6" x14ac:dyDescent="0.25">
      <c r="A41" s="5" t="s">
        <v>121</v>
      </c>
      <c r="B41" s="31" t="s">
        <v>122</v>
      </c>
      <c r="C41" s="89">
        <v>12</v>
      </c>
      <c r="D41" s="95"/>
      <c r="E41" s="95"/>
      <c r="F41" s="88">
        <f t="shared" si="0"/>
        <v>12</v>
      </c>
    </row>
    <row r="42" spans="1:6" x14ac:dyDescent="0.25">
      <c r="A42" s="5" t="s">
        <v>123</v>
      </c>
      <c r="B42" s="31" t="s">
        <v>124</v>
      </c>
      <c r="C42" s="89">
        <v>100</v>
      </c>
      <c r="D42" s="95"/>
      <c r="E42" s="95"/>
      <c r="F42" s="88">
        <f t="shared" si="0"/>
        <v>100</v>
      </c>
    </row>
    <row r="43" spans="1:6" s="84" customFormat="1" x14ac:dyDescent="0.25">
      <c r="A43" s="7" t="s">
        <v>358</v>
      </c>
      <c r="B43" s="34" t="s">
        <v>125</v>
      </c>
      <c r="C43" s="124">
        <v>112</v>
      </c>
      <c r="D43" s="125"/>
      <c r="E43" s="125"/>
      <c r="F43" s="118">
        <f t="shared" si="0"/>
        <v>112</v>
      </c>
    </row>
    <row r="44" spans="1:6" x14ac:dyDescent="0.25">
      <c r="A44" s="5" t="s">
        <v>126</v>
      </c>
      <c r="B44" s="31" t="s">
        <v>127</v>
      </c>
      <c r="C44" s="89"/>
      <c r="D44" s="95"/>
      <c r="E44" s="95"/>
      <c r="F44" s="88">
        <f t="shared" si="0"/>
        <v>0</v>
      </c>
    </row>
    <row r="45" spans="1:6" x14ac:dyDescent="0.25">
      <c r="A45" s="5" t="s">
        <v>128</v>
      </c>
      <c r="B45" s="31" t="s">
        <v>129</v>
      </c>
      <c r="C45" s="89">
        <v>3843</v>
      </c>
      <c r="D45" s="95"/>
      <c r="E45" s="95"/>
      <c r="F45" s="88">
        <f t="shared" si="0"/>
        <v>3843</v>
      </c>
    </row>
    <row r="46" spans="1:6" x14ac:dyDescent="0.25">
      <c r="A46" s="5" t="s">
        <v>409</v>
      </c>
      <c r="B46" s="31" t="s">
        <v>130</v>
      </c>
      <c r="C46" s="89"/>
      <c r="D46" s="95"/>
      <c r="E46" s="95"/>
      <c r="F46" s="88">
        <f t="shared" si="0"/>
        <v>0</v>
      </c>
    </row>
    <row r="47" spans="1:6" x14ac:dyDescent="0.25">
      <c r="A47" s="5" t="s">
        <v>410</v>
      </c>
      <c r="B47" s="31" t="s">
        <v>131</v>
      </c>
      <c r="C47" s="89"/>
      <c r="D47" s="95"/>
      <c r="E47" s="95"/>
      <c r="F47" s="88">
        <f t="shared" si="0"/>
        <v>0</v>
      </c>
    </row>
    <row r="48" spans="1:6" x14ac:dyDescent="0.25">
      <c r="A48" s="5" t="s">
        <v>132</v>
      </c>
      <c r="B48" s="31" t="s">
        <v>133</v>
      </c>
      <c r="C48" s="89"/>
      <c r="D48" s="95"/>
      <c r="E48" s="95"/>
      <c r="F48" s="88">
        <f t="shared" si="0"/>
        <v>0</v>
      </c>
    </row>
    <row r="49" spans="1:6" s="84" customFormat="1" x14ac:dyDescent="0.25">
      <c r="A49" s="7" t="s">
        <v>359</v>
      </c>
      <c r="B49" s="34" t="s">
        <v>134</v>
      </c>
      <c r="C49" s="124">
        <v>3843</v>
      </c>
      <c r="D49" s="125"/>
      <c r="E49" s="125"/>
      <c r="F49" s="118">
        <f t="shared" si="0"/>
        <v>3843</v>
      </c>
    </row>
    <row r="50" spans="1:6" s="84" customFormat="1" x14ac:dyDescent="0.25">
      <c r="A50" s="40" t="s">
        <v>360</v>
      </c>
      <c r="B50" s="52" t="s">
        <v>135</v>
      </c>
      <c r="C50" s="124">
        <f>C29+C32+C40+C43+C49</f>
        <v>21855</v>
      </c>
      <c r="D50" s="125"/>
      <c r="E50" s="125"/>
      <c r="F50" s="118">
        <f t="shared" si="0"/>
        <v>21855</v>
      </c>
    </row>
    <row r="51" spans="1:6" x14ac:dyDescent="0.25">
      <c r="A51" s="13" t="s">
        <v>136</v>
      </c>
      <c r="B51" s="31" t="s">
        <v>137</v>
      </c>
      <c r="C51" s="89"/>
      <c r="D51" s="95"/>
      <c r="E51" s="95"/>
      <c r="F51" s="88">
        <f t="shared" si="0"/>
        <v>0</v>
      </c>
    </row>
    <row r="52" spans="1:6" x14ac:dyDescent="0.25">
      <c r="A52" s="13" t="s">
        <v>361</v>
      </c>
      <c r="B52" s="31" t="s">
        <v>138</v>
      </c>
      <c r="C52" s="89"/>
      <c r="D52" s="95"/>
      <c r="E52" s="95">
        <v>200</v>
      </c>
      <c r="F52" s="88">
        <f t="shared" si="0"/>
        <v>200</v>
      </c>
    </row>
    <row r="53" spans="1:6" x14ac:dyDescent="0.25">
      <c r="A53" s="17" t="s">
        <v>411</v>
      </c>
      <c r="B53" s="31" t="s">
        <v>139</v>
      </c>
      <c r="C53" s="89"/>
      <c r="D53" s="95"/>
      <c r="E53" s="95"/>
      <c r="F53" s="88">
        <f t="shared" si="0"/>
        <v>0</v>
      </c>
    </row>
    <row r="54" spans="1:6" x14ac:dyDescent="0.25">
      <c r="A54" s="17" t="s">
        <v>412</v>
      </c>
      <c r="B54" s="31" t="s">
        <v>140</v>
      </c>
      <c r="C54" s="89"/>
      <c r="D54" s="95">
        <v>160</v>
      </c>
      <c r="E54" s="95"/>
      <c r="F54" s="88">
        <f t="shared" si="0"/>
        <v>160</v>
      </c>
    </row>
    <row r="55" spans="1:6" x14ac:dyDescent="0.25">
      <c r="A55" s="17" t="s">
        <v>413</v>
      </c>
      <c r="B55" s="31" t="s">
        <v>141</v>
      </c>
      <c r="C55" s="89"/>
      <c r="D55" s="95"/>
      <c r="E55" s="95">
        <v>1000</v>
      </c>
      <c r="F55" s="88">
        <f t="shared" si="0"/>
        <v>1000</v>
      </c>
    </row>
    <row r="56" spans="1:6" x14ac:dyDescent="0.25">
      <c r="A56" s="13" t="s">
        <v>414</v>
      </c>
      <c r="B56" s="31" t="s">
        <v>142</v>
      </c>
      <c r="C56" s="89"/>
      <c r="D56" s="95"/>
      <c r="E56" s="95">
        <v>440</v>
      </c>
      <c r="F56" s="88">
        <f t="shared" si="0"/>
        <v>440</v>
      </c>
    </row>
    <row r="57" spans="1:6" x14ac:dyDescent="0.25">
      <c r="A57" s="13" t="s">
        <v>415</v>
      </c>
      <c r="B57" s="31" t="s">
        <v>143</v>
      </c>
      <c r="C57" s="89"/>
      <c r="D57" s="95">
        <v>400</v>
      </c>
      <c r="E57" s="95"/>
      <c r="F57" s="88">
        <f t="shared" si="0"/>
        <v>400</v>
      </c>
    </row>
    <row r="58" spans="1:6" x14ac:dyDescent="0.25">
      <c r="A58" s="13" t="s">
        <v>416</v>
      </c>
      <c r="B58" s="31" t="s">
        <v>144</v>
      </c>
      <c r="C58" s="89"/>
      <c r="D58" s="95">
        <v>1100</v>
      </c>
      <c r="E58" s="95"/>
      <c r="F58" s="88">
        <f t="shared" si="0"/>
        <v>1100</v>
      </c>
    </row>
    <row r="59" spans="1:6" s="84" customFormat="1" x14ac:dyDescent="0.25">
      <c r="A59" s="49" t="s">
        <v>390</v>
      </c>
      <c r="B59" s="52" t="s">
        <v>145</v>
      </c>
      <c r="C59" s="124"/>
      <c r="D59" s="125">
        <f>SUM(D51:D58)</f>
        <v>1660</v>
      </c>
      <c r="E59" s="125">
        <f>SUM(E52:E58)</f>
        <v>1640</v>
      </c>
      <c r="F59" s="118">
        <f t="shared" si="0"/>
        <v>3300</v>
      </c>
    </row>
    <row r="60" spans="1:6" x14ac:dyDescent="0.25">
      <c r="A60" s="12" t="s">
        <v>417</v>
      </c>
      <c r="B60" s="31" t="s">
        <v>146</v>
      </c>
      <c r="C60" s="89"/>
      <c r="D60" s="95"/>
      <c r="E60" s="95"/>
      <c r="F60" s="88">
        <f t="shared" si="0"/>
        <v>0</v>
      </c>
    </row>
    <row r="61" spans="1:6" x14ac:dyDescent="0.25">
      <c r="A61" s="12" t="s">
        <v>147</v>
      </c>
      <c r="B61" s="31" t="s">
        <v>148</v>
      </c>
      <c r="C61" s="89"/>
      <c r="D61" s="95"/>
      <c r="E61" s="95"/>
      <c r="F61" s="88">
        <f t="shared" si="0"/>
        <v>0</v>
      </c>
    </row>
    <row r="62" spans="1:6" ht="30" x14ac:dyDescent="0.25">
      <c r="A62" s="12" t="s">
        <v>149</v>
      </c>
      <c r="B62" s="31" t="s">
        <v>150</v>
      </c>
      <c r="C62" s="89"/>
      <c r="D62" s="95"/>
      <c r="E62" s="95"/>
      <c r="F62" s="88">
        <f t="shared" si="0"/>
        <v>0</v>
      </c>
    </row>
    <row r="63" spans="1:6" ht="30" x14ac:dyDescent="0.25">
      <c r="A63" s="12" t="s">
        <v>391</v>
      </c>
      <c r="B63" s="31" t="s">
        <v>151</v>
      </c>
      <c r="C63" s="89"/>
      <c r="D63" s="95"/>
      <c r="E63" s="95"/>
      <c r="F63" s="88">
        <f t="shared" si="0"/>
        <v>0</v>
      </c>
    </row>
    <row r="64" spans="1:6" ht="30" x14ac:dyDescent="0.25">
      <c r="A64" s="12" t="s">
        <v>418</v>
      </c>
      <c r="B64" s="31" t="s">
        <v>152</v>
      </c>
      <c r="C64" s="89"/>
      <c r="D64" s="95"/>
      <c r="E64" s="95"/>
      <c r="F64" s="88">
        <f t="shared" si="0"/>
        <v>0</v>
      </c>
    </row>
    <row r="65" spans="1:6" x14ac:dyDescent="0.25">
      <c r="A65" s="12" t="s">
        <v>392</v>
      </c>
      <c r="B65" s="31" t="s">
        <v>153</v>
      </c>
      <c r="C65" s="89"/>
      <c r="D65" s="95">
        <v>2150</v>
      </c>
      <c r="E65" s="95"/>
      <c r="F65" s="88">
        <f t="shared" si="0"/>
        <v>2150</v>
      </c>
    </row>
    <row r="66" spans="1:6" ht="30" x14ac:dyDescent="0.25">
      <c r="A66" s="12" t="s">
        <v>419</v>
      </c>
      <c r="B66" s="31" t="s">
        <v>154</v>
      </c>
      <c r="C66" s="89"/>
      <c r="D66" s="95"/>
      <c r="E66" s="95"/>
      <c r="F66" s="88">
        <f t="shared" si="0"/>
        <v>0</v>
      </c>
    </row>
    <row r="67" spans="1:6" ht="30" x14ac:dyDescent="0.25">
      <c r="A67" s="12" t="s">
        <v>420</v>
      </c>
      <c r="B67" s="31" t="s">
        <v>155</v>
      </c>
      <c r="C67" s="89"/>
      <c r="D67" s="95"/>
      <c r="E67" s="95"/>
      <c r="F67" s="88">
        <f t="shared" si="0"/>
        <v>0</v>
      </c>
    </row>
    <row r="68" spans="1:6" x14ac:dyDescent="0.25">
      <c r="A68" s="12" t="s">
        <v>156</v>
      </c>
      <c r="B68" s="31" t="s">
        <v>157</v>
      </c>
      <c r="C68" s="89"/>
      <c r="D68" s="95"/>
      <c r="E68" s="95"/>
      <c r="F68" s="88">
        <f t="shared" si="0"/>
        <v>0</v>
      </c>
    </row>
    <row r="69" spans="1:6" x14ac:dyDescent="0.25">
      <c r="A69" s="20" t="s">
        <v>158</v>
      </c>
      <c r="B69" s="31" t="s">
        <v>159</v>
      </c>
      <c r="C69" s="89"/>
      <c r="D69" s="95"/>
      <c r="E69" s="95"/>
      <c r="F69" s="88">
        <f t="shared" si="0"/>
        <v>0</v>
      </c>
    </row>
    <row r="70" spans="1:6" x14ac:dyDescent="0.25">
      <c r="A70" s="12" t="s">
        <v>421</v>
      </c>
      <c r="B70" s="31" t="s">
        <v>160</v>
      </c>
      <c r="C70" s="89"/>
      <c r="D70" s="95">
        <v>11480</v>
      </c>
      <c r="E70" s="95"/>
      <c r="F70" s="88">
        <f t="shared" si="0"/>
        <v>11480</v>
      </c>
    </row>
    <row r="71" spans="1:6" x14ac:dyDescent="0.25">
      <c r="A71" s="20" t="s">
        <v>553</v>
      </c>
      <c r="B71" s="31" t="s">
        <v>161</v>
      </c>
      <c r="C71" s="89"/>
      <c r="D71" s="95"/>
      <c r="E71" s="95"/>
      <c r="F71" s="88">
        <f t="shared" ref="F71:F121" si="2">SUM(C71:E71)</f>
        <v>0</v>
      </c>
    </row>
    <row r="72" spans="1:6" x14ac:dyDescent="0.25">
      <c r="A72" s="20" t="s">
        <v>554</v>
      </c>
      <c r="B72" s="31" t="s">
        <v>161</v>
      </c>
      <c r="C72" s="89"/>
      <c r="D72" s="95"/>
      <c r="E72" s="95"/>
      <c r="F72" s="88">
        <f t="shared" si="2"/>
        <v>0</v>
      </c>
    </row>
    <row r="73" spans="1:6" s="84" customFormat="1" x14ac:dyDescent="0.25">
      <c r="A73" s="49" t="s">
        <v>393</v>
      </c>
      <c r="B73" s="52" t="s">
        <v>162</v>
      </c>
      <c r="C73" s="124"/>
      <c r="D73" s="125">
        <f>SUM(D60:D72)</f>
        <v>13630</v>
      </c>
      <c r="E73" s="125"/>
      <c r="F73" s="118">
        <f t="shared" si="2"/>
        <v>13630</v>
      </c>
    </row>
    <row r="74" spans="1:6" s="84" customFormat="1" ht="15.75" x14ac:dyDescent="0.25">
      <c r="A74" s="57" t="s">
        <v>543</v>
      </c>
      <c r="B74" s="158"/>
      <c r="C74" s="140"/>
      <c r="D74" s="176"/>
      <c r="E74" s="176"/>
      <c r="F74" s="142">
        <f t="shared" si="2"/>
        <v>0</v>
      </c>
    </row>
    <row r="75" spans="1:6" x14ac:dyDescent="0.25">
      <c r="A75" s="35" t="s">
        <v>163</v>
      </c>
      <c r="B75" s="31" t="s">
        <v>164</v>
      </c>
      <c r="C75" s="89"/>
      <c r="D75" s="95"/>
      <c r="E75" s="95"/>
      <c r="F75" s="88">
        <f t="shared" si="2"/>
        <v>0</v>
      </c>
    </row>
    <row r="76" spans="1:6" x14ac:dyDescent="0.25">
      <c r="A76" s="35" t="s">
        <v>422</v>
      </c>
      <c r="B76" s="31" t="s">
        <v>165</v>
      </c>
      <c r="C76" s="89"/>
      <c r="D76" s="95"/>
      <c r="E76" s="95"/>
      <c r="F76" s="88">
        <f t="shared" si="2"/>
        <v>0</v>
      </c>
    </row>
    <row r="77" spans="1:6" x14ac:dyDescent="0.25">
      <c r="A77" s="35" t="s">
        <v>166</v>
      </c>
      <c r="B77" s="31" t="s">
        <v>167</v>
      </c>
      <c r="C77" s="89"/>
      <c r="D77" s="95">
        <v>150</v>
      </c>
      <c r="E77" s="95"/>
      <c r="F77" s="88">
        <f t="shared" si="2"/>
        <v>150</v>
      </c>
    </row>
    <row r="78" spans="1:6" x14ac:dyDescent="0.25">
      <c r="A78" s="35" t="s">
        <v>168</v>
      </c>
      <c r="B78" s="31" t="s">
        <v>169</v>
      </c>
      <c r="C78" s="89"/>
      <c r="D78" s="95">
        <v>2970</v>
      </c>
      <c r="E78" s="95"/>
      <c r="F78" s="88">
        <f t="shared" si="2"/>
        <v>2970</v>
      </c>
    </row>
    <row r="79" spans="1:6" x14ac:dyDescent="0.25">
      <c r="A79" s="6" t="s">
        <v>170</v>
      </c>
      <c r="B79" s="31" t="s">
        <v>171</v>
      </c>
      <c r="C79" s="89"/>
      <c r="D79" s="95"/>
      <c r="E79" s="95"/>
      <c r="F79" s="88">
        <f t="shared" si="2"/>
        <v>0</v>
      </c>
    </row>
    <row r="80" spans="1:6" x14ac:dyDescent="0.25">
      <c r="A80" s="6" t="s">
        <v>172</v>
      </c>
      <c r="B80" s="31" t="s">
        <v>173</v>
      </c>
      <c r="C80" s="89"/>
      <c r="D80" s="95"/>
      <c r="E80" s="95"/>
      <c r="F80" s="88">
        <f t="shared" si="2"/>
        <v>0</v>
      </c>
    </row>
    <row r="81" spans="1:6" x14ac:dyDescent="0.25">
      <c r="A81" s="6" t="s">
        <v>174</v>
      </c>
      <c r="B81" s="31" t="s">
        <v>175</v>
      </c>
      <c r="C81" s="89"/>
      <c r="D81" s="95">
        <v>828</v>
      </c>
      <c r="E81" s="95"/>
      <c r="F81" s="88">
        <f t="shared" si="2"/>
        <v>828</v>
      </c>
    </row>
    <row r="82" spans="1:6" s="84" customFormat="1" x14ac:dyDescent="0.25">
      <c r="A82" s="50" t="s">
        <v>395</v>
      </c>
      <c r="B82" s="52" t="s">
        <v>176</v>
      </c>
      <c r="C82" s="124"/>
      <c r="D82" s="125">
        <f>SUM(D77:D81)</f>
        <v>3948</v>
      </c>
      <c r="E82" s="125"/>
      <c r="F82" s="118">
        <f t="shared" si="2"/>
        <v>3948</v>
      </c>
    </row>
    <row r="83" spans="1:6" x14ac:dyDescent="0.25">
      <c r="A83" s="13" t="s">
        <v>177</v>
      </c>
      <c r="B83" s="31" t="s">
        <v>178</v>
      </c>
      <c r="C83" s="89">
        <v>1413</v>
      </c>
      <c r="D83" s="95"/>
      <c r="E83" s="95"/>
      <c r="F83" s="88">
        <f t="shared" si="2"/>
        <v>1413</v>
      </c>
    </row>
    <row r="84" spans="1:6" x14ac:dyDescent="0.25">
      <c r="A84" s="13" t="s">
        <v>179</v>
      </c>
      <c r="B84" s="31" t="s">
        <v>180</v>
      </c>
      <c r="C84" s="89"/>
      <c r="D84" s="95"/>
      <c r="E84" s="95"/>
      <c r="F84" s="88">
        <f t="shared" si="2"/>
        <v>0</v>
      </c>
    </row>
    <row r="85" spans="1:6" x14ac:dyDescent="0.25">
      <c r="A85" s="13" t="s">
        <v>181</v>
      </c>
      <c r="B85" s="31" t="s">
        <v>182</v>
      </c>
      <c r="C85" s="89"/>
      <c r="D85" s="95"/>
      <c r="E85" s="95"/>
      <c r="F85" s="88">
        <f t="shared" si="2"/>
        <v>0</v>
      </c>
    </row>
    <row r="86" spans="1:6" x14ac:dyDescent="0.25">
      <c r="A86" s="13" t="s">
        <v>183</v>
      </c>
      <c r="B86" s="31" t="s">
        <v>184</v>
      </c>
      <c r="C86" s="89">
        <v>387</v>
      </c>
      <c r="D86" s="95"/>
      <c r="E86" s="95"/>
      <c r="F86" s="88">
        <f t="shared" si="2"/>
        <v>387</v>
      </c>
    </row>
    <row r="87" spans="1:6" s="84" customFormat="1" x14ac:dyDescent="0.25">
      <c r="A87" s="49" t="s">
        <v>396</v>
      </c>
      <c r="B87" s="52" t="s">
        <v>185</v>
      </c>
      <c r="C87" s="124">
        <v>1800</v>
      </c>
      <c r="D87" s="125"/>
      <c r="E87" s="125"/>
      <c r="F87" s="118">
        <f t="shared" si="2"/>
        <v>1800</v>
      </c>
    </row>
    <row r="88" spans="1:6" ht="30" x14ac:dyDescent="0.25">
      <c r="A88" s="13" t="s">
        <v>186</v>
      </c>
      <c r="B88" s="31" t="s">
        <v>187</v>
      </c>
      <c r="C88" s="89"/>
      <c r="D88" s="95"/>
      <c r="E88" s="95"/>
      <c r="F88" s="88">
        <f t="shared" si="2"/>
        <v>0</v>
      </c>
    </row>
    <row r="89" spans="1:6" ht="30" x14ac:dyDescent="0.25">
      <c r="A89" s="13" t="s">
        <v>423</v>
      </c>
      <c r="B89" s="31" t="s">
        <v>188</v>
      </c>
      <c r="C89" s="89"/>
      <c r="D89" s="95"/>
      <c r="E89" s="95"/>
      <c r="F89" s="88">
        <f t="shared" si="2"/>
        <v>0</v>
      </c>
    </row>
    <row r="90" spans="1:6" ht="30" x14ac:dyDescent="0.25">
      <c r="A90" s="13" t="s">
        <v>424</v>
      </c>
      <c r="B90" s="31" t="s">
        <v>189</v>
      </c>
      <c r="C90" s="89"/>
      <c r="D90" s="95"/>
      <c r="E90" s="95"/>
      <c r="F90" s="88">
        <f t="shared" si="2"/>
        <v>0</v>
      </c>
    </row>
    <row r="91" spans="1:6" x14ac:dyDescent="0.25">
      <c r="A91" s="13" t="s">
        <v>425</v>
      </c>
      <c r="B91" s="31" t="s">
        <v>190</v>
      </c>
      <c r="C91" s="89"/>
      <c r="D91" s="95"/>
      <c r="E91" s="95"/>
      <c r="F91" s="88">
        <f t="shared" si="2"/>
        <v>0</v>
      </c>
    </row>
    <row r="92" spans="1:6" ht="30" x14ac:dyDescent="0.25">
      <c r="A92" s="13" t="s">
        <v>426</v>
      </c>
      <c r="B92" s="31" t="s">
        <v>191</v>
      </c>
      <c r="C92" s="89"/>
      <c r="D92" s="95"/>
      <c r="E92" s="95"/>
      <c r="F92" s="88">
        <f t="shared" si="2"/>
        <v>0</v>
      </c>
    </row>
    <row r="93" spans="1:6" ht="30" x14ac:dyDescent="0.25">
      <c r="A93" s="13" t="s">
        <v>427</v>
      </c>
      <c r="B93" s="31" t="s">
        <v>192</v>
      </c>
      <c r="C93" s="89"/>
      <c r="D93" s="95"/>
      <c r="E93" s="95"/>
      <c r="F93" s="88">
        <f t="shared" si="2"/>
        <v>0</v>
      </c>
    </row>
    <row r="94" spans="1:6" x14ac:dyDescent="0.25">
      <c r="A94" s="13" t="s">
        <v>193</v>
      </c>
      <c r="B94" s="31" t="s">
        <v>194</v>
      </c>
      <c r="C94" s="89"/>
      <c r="D94" s="95"/>
      <c r="E94" s="95"/>
      <c r="F94" s="88"/>
    </row>
    <row r="95" spans="1:6" x14ac:dyDescent="0.25">
      <c r="A95" s="13" t="s">
        <v>428</v>
      </c>
      <c r="B95" s="31" t="s">
        <v>195</v>
      </c>
      <c r="C95" s="89"/>
      <c r="D95" s="95"/>
      <c r="E95" s="95"/>
      <c r="F95" s="88"/>
    </row>
    <row r="96" spans="1:6" x14ac:dyDescent="0.25">
      <c r="A96" s="49" t="s">
        <v>397</v>
      </c>
      <c r="B96" s="52" t="s">
        <v>196</v>
      </c>
      <c r="C96" s="89"/>
      <c r="D96" s="95"/>
      <c r="E96" s="95"/>
      <c r="F96" s="88"/>
    </row>
    <row r="97" spans="1:25" ht="15.75" x14ac:dyDescent="0.25">
      <c r="A97" s="57" t="s">
        <v>542</v>
      </c>
      <c r="B97" s="52"/>
      <c r="C97" s="89"/>
      <c r="D97" s="95"/>
      <c r="E97" s="95"/>
      <c r="F97" s="88">
        <f t="shared" si="2"/>
        <v>0</v>
      </c>
    </row>
    <row r="98" spans="1:25" s="84" customFormat="1" ht="15.75" x14ac:dyDescent="0.25">
      <c r="A98" s="36" t="s">
        <v>436</v>
      </c>
      <c r="B98" s="37" t="s">
        <v>197</v>
      </c>
      <c r="C98" s="126">
        <f>C24+C25+C50+C59+C73+C82+C87+C96</f>
        <v>37085</v>
      </c>
      <c r="D98" s="126">
        <f t="shared" ref="D98:F98" si="3">D24+D25+D50+D59+D73+D82+D87+D96</f>
        <v>22983</v>
      </c>
      <c r="E98" s="126">
        <f t="shared" si="3"/>
        <v>1640</v>
      </c>
      <c r="F98" s="126">
        <f t="shared" si="3"/>
        <v>61708</v>
      </c>
    </row>
    <row r="99" spans="1:25" x14ac:dyDescent="0.25">
      <c r="A99" s="13" t="s">
        <v>429</v>
      </c>
      <c r="B99" s="5" t="s">
        <v>198</v>
      </c>
      <c r="C99" s="90"/>
      <c r="D99" s="107"/>
      <c r="E99" s="107"/>
      <c r="F99" s="88">
        <f t="shared" si="2"/>
        <v>0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4"/>
      <c r="Y99" s="24"/>
    </row>
    <row r="100" spans="1:25" x14ac:dyDescent="0.25">
      <c r="A100" s="13" t="s">
        <v>199</v>
      </c>
      <c r="B100" s="5" t="s">
        <v>200</v>
      </c>
      <c r="C100" s="90"/>
      <c r="D100" s="107"/>
      <c r="E100" s="107"/>
      <c r="F100" s="88">
        <f t="shared" si="2"/>
        <v>0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4"/>
      <c r="Y100" s="24"/>
    </row>
    <row r="101" spans="1:25" x14ac:dyDescent="0.25">
      <c r="A101" s="13" t="s">
        <v>430</v>
      </c>
      <c r="B101" s="5" t="s">
        <v>201</v>
      </c>
      <c r="C101" s="90"/>
      <c r="D101" s="107"/>
      <c r="E101" s="107"/>
      <c r="F101" s="88">
        <f t="shared" si="2"/>
        <v>0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</row>
    <row r="102" spans="1:25" s="84" customFormat="1" x14ac:dyDescent="0.25">
      <c r="A102" s="15" t="s">
        <v>398</v>
      </c>
      <c r="B102" s="7" t="s">
        <v>202</v>
      </c>
      <c r="C102" s="91"/>
      <c r="D102" s="108"/>
      <c r="E102" s="108"/>
      <c r="F102" s="118">
        <f t="shared" si="2"/>
        <v>0</v>
      </c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130"/>
      <c r="Y102" s="130"/>
    </row>
    <row r="103" spans="1:25" x14ac:dyDescent="0.25">
      <c r="A103" s="38" t="s">
        <v>431</v>
      </c>
      <c r="B103" s="5" t="s">
        <v>203</v>
      </c>
      <c r="C103" s="92"/>
      <c r="D103" s="109"/>
      <c r="E103" s="109"/>
      <c r="F103" s="88">
        <f t="shared" si="2"/>
        <v>0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4"/>
      <c r="Y103" s="24"/>
    </row>
    <row r="104" spans="1:25" x14ac:dyDescent="0.25">
      <c r="A104" s="38" t="s">
        <v>401</v>
      </c>
      <c r="B104" s="5" t="s">
        <v>204</v>
      </c>
      <c r="C104" s="92"/>
      <c r="D104" s="109"/>
      <c r="E104" s="109"/>
      <c r="F104" s="88">
        <f t="shared" si="2"/>
        <v>0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4"/>
      <c r="Y104" s="24"/>
    </row>
    <row r="105" spans="1:25" x14ac:dyDescent="0.25">
      <c r="A105" s="13" t="s">
        <v>205</v>
      </c>
      <c r="B105" s="5" t="s">
        <v>206</v>
      </c>
      <c r="C105" s="90"/>
      <c r="D105" s="107"/>
      <c r="E105" s="107"/>
      <c r="F105" s="88">
        <f t="shared" si="2"/>
        <v>0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4"/>
      <c r="Y105" s="24"/>
    </row>
    <row r="106" spans="1:25" x14ac:dyDescent="0.25">
      <c r="A106" s="13" t="s">
        <v>432</v>
      </c>
      <c r="B106" s="5" t="s">
        <v>207</v>
      </c>
      <c r="C106" s="90"/>
      <c r="D106" s="107"/>
      <c r="E106" s="107"/>
      <c r="F106" s="88">
        <f t="shared" si="2"/>
        <v>0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4"/>
      <c r="Y106" s="24"/>
    </row>
    <row r="107" spans="1:25" s="84" customFormat="1" x14ac:dyDescent="0.25">
      <c r="A107" s="14" t="s">
        <v>399</v>
      </c>
      <c r="B107" s="7" t="s">
        <v>208</v>
      </c>
      <c r="C107" s="93"/>
      <c r="D107" s="106"/>
      <c r="E107" s="106"/>
      <c r="F107" s="118">
        <f t="shared" si="2"/>
        <v>0</v>
      </c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130"/>
      <c r="Y107" s="130"/>
    </row>
    <row r="108" spans="1:25" x14ac:dyDescent="0.25">
      <c r="A108" s="38" t="s">
        <v>209</v>
      </c>
      <c r="B108" s="5" t="s">
        <v>210</v>
      </c>
      <c r="C108" s="92"/>
      <c r="D108" s="109"/>
      <c r="E108" s="109"/>
      <c r="F108" s="88">
        <f t="shared" si="2"/>
        <v>0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4"/>
      <c r="Y108" s="24"/>
    </row>
    <row r="109" spans="1:25" x14ac:dyDescent="0.25">
      <c r="A109" s="38" t="s">
        <v>211</v>
      </c>
      <c r="B109" s="5" t="s">
        <v>212</v>
      </c>
      <c r="C109" s="92"/>
      <c r="D109" s="109"/>
      <c r="E109" s="109"/>
      <c r="F109" s="88">
        <f t="shared" si="2"/>
        <v>0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4"/>
      <c r="Y109" s="24"/>
    </row>
    <row r="110" spans="1:25" x14ac:dyDescent="0.25">
      <c r="A110" s="14" t="s">
        <v>213</v>
      </c>
      <c r="B110" s="7" t="s">
        <v>214</v>
      </c>
      <c r="C110" s="92">
        <v>52625</v>
      </c>
      <c r="D110" s="109"/>
      <c r="E110" s="109"/>
      <c r="F110" s="88">
        <f t="shared" si="2"/>
        <v>52625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4"/>
      <c r="Y110" s="24"/>
    </row>
    <row r="111" spans="1:25" x14ac:dyDescent="0.25">
      <c r="A111" s="38" t="s">
        <v>215</v>
      </c>
      <c r="B111" s="5" t="s">
        <v>216</v>
      </c>
      <c r="C111" s="92"/>
      <c r="D111" s="109"/>
      <c r="E111" s="109"/>
      <c r="F111" s="88">
        <f t="shared" si="2"/>
        <v>0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4"/>
      <c r="Y111" s="24"/>
    </row>
    <row r="112" spans="1:25" x14ac:dyDescent="0.25">
      <c r="A112" s="38" t="s">
        <v>217</v>
      </c>
      <c r="B112" s="5" t="s">
        <v>218</v>
      </c>
      <c r="C112" s="92"/>
      <c r="D112" s="109"/>
      <c r="E112" s="109"/>
      <c r="F112" s="88">
        <f t="shared" si="2"/>
        <v>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4"/>
      <c r="Y112" s="24"/>
    </row>
    <row r="113" spans="1:25" x14ac:dyDescent="0.25">
      <c r="A113" s="38" t="s">
        <v>219</v>
      </c>
      <c r="B113" s="5" t="s">
        <v>220</v>
      </c>
      <c r="C113" s="92"/>
      <c r="D113" s="109"/>
      <c r="E113" s="109"/>
      <c r="F113" s="88">
        <f t="shared" si="2"/>
        <v>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 s="84" customFormat="1" x14ac:dyDescent="0.25">
      <c r="A114" s="39" t="s">
        <v>400</v>
      </c>
      <c r="B114" s="40" t="s">
        <v>221</v>
      </c>
      <c r="C114" s="93">
        <v>52625</v>
      </c>
      <c r="D114" s="106"/>
      <c r="E114" s="106"/>
      <c r="F114" s="118">
        <f t="shared" si="2"/>
        <v>52625</v>
      </c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130"/>
      <c r="Y114" s="130"/>
    </row>
    <row r="115" spans="1:25" x14ac:dyDescent="0.25">
      <c r="A115" s="38" t="s">
        <v>222</v>
      </c>
      <c r="B115" s="5" t="s">
        <v>223</v>
      </c>
      <c r="C115" s="92"/>
      <c r="D115" s="109"/>
      <c r="E115" s="109"/>
      <c r="F115" s="88">
        <f t="shared" si="2"/>
        <v>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 x14ac:dyDescent="0.25">
      <c r="A116" s="13" t="s">
        <v>224</v>
      </c>
      <c r="B116" s="5" t="s">
        <v>225</v>
      </c>
      <c r="C116" s="90"/>
      <c r="D116" s="107"/>
      <c r="E116" s="107"/>
      <c r="F116" s="88">
        <f t="shared" si="2"/>
        <v>0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4"/>
      <c r="Y116" s="24"/>
    </row>
    <row r="117" spans="1:25" x14ac:dyDescent="0.25">
      <c r="A117" s="38" t="s">
        <v>433</v>
      </c>
      <c r="B117" s="5" t="s">
        <v>226</v>
      </c>
      <c r="C117" s="92"/>
      <c r="D117" s="109"/>
      <c r="E117" s="109"/>
      <c r="F117" s="88">
        <f t="shared" si="2"/>
        <v>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 x14ac:dyDescent="0.25">
      <c r="A118" s="38" t="s">
        <v>402</v>
      </c>
      <c r="B118" s="5" t="s">
        <v>227</v>
      </c>
      <c r="C118" s="92"/>
      <c r="D118" s="109"/>
      <c r="E118" s="109"/>
      <c r="F118" s="88">
        <f t="shared" si="2"/>
        <v>0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4"/>
      <c r="Y118" s="24"/>
    </row>
    <row r="119" spans="1:25" s="84" customFormat="1" x14ac:dyDescent="0.25">
      <c r="A119" s="39" t="s">
        <v>403</v>
      </c>
      <c r="B119" s="40" t="s">
        <v>228</v>
      </c>
      <c r="C119" s="93"/>
      <c r="D119" s="106"/>
      <c r="E119" s="106"/>
      <c r="F119" s="118">
        <f t="shared" si="2"/>
        <v>0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130"/>
      <c r="Y119" s="130"/>
    </row>
    <row r="120" spans="1:25" x14ac:dyDescent="0.25">
      <c r="A120" s="13" t="s">
        <v>229</v>
      </c>
      <c r="B120" s="5" t="s">
        <v>230</v>
      </c>
      <c r="C120" s="90"/>
      <c r="D120" s="107"/>
      <c r="E120" s="107"/>
      <c r="F120" s="88">
        <f t="shared" si="2"/>
        <v>0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4"/>
      <c r="Y120" s="24"/>
    </row>
    <row r="121" spans="1:25" s="84" customFormat="1" ht="15.75" x14ac:dyDescent="0.25">
      <c r="A121" s="41" t="s">
        <v>437</v>
      </c>
      <c r="B121" s="42" t="s">
        <v>231</v>
      </c>
      <c r="C121" s="128">
        <v>52625</v>
      </c>
      <c r="D121" s="129"/>
      <c r="E121" s="129"/>
      <c r="F121" s="127">
        <f t="shared" si="2"/>
        <v>52625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130"/>
      <c r="Y121" s="130"/>
    </row>
    <row r="122" spans="1:25" ht="15.75" x14ac:dyDescent="0.25">
      <c r="A122" s="131" t="s">
        <v>474</v>
      </c>
      <c r="B122" s="132"/>
      <c r="C122" s="133">
        <f>C98+C121</f>
        <v>89710</v>
      </c>
      <c r="D122" s="133">
        <f t="shared" ref="D122:F122" si="4">D98+D121</f>
        <v>22983</v>
      </c>
      <c r="E122" s="133">
        <f t="shared" si="4"/>
        <v>1640</v>
      </c>
      <c r="F122" s="133">
        <f t="shared" si="4"/>
        <v>114333</v>
      </c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 x14ac:dyDescent="0.25">
      <c r="B123" s="24"/>
      <c r="C123" s="94"/>
      <c r="D123" s="94"/>
      <c r="E123" s="94"/>
      <c r="F123" s="9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x14ac:dyDescent="0.25">
      <c r="B124" s="24"/>
      <c r="C124" s="94"/>
      <c r="D124" s="94"/>
      <c r="E124" s="94"/>
      <c r="F124" s="9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x14ac:dyDescent="0.25">
      <c r="B125" s="24"/>
      <c r="C125" s="94"/>
      <c r="D125" s="94"/>
      <c r="E125" s="94"/>
      <c r="F125" s="9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x14ac:dyDescent="0.25">
      <c r="B126" s="24"/>
      <c r="C126" s="94"/>
      <c r="D126" s="94"/>
      <c r="E126" s="94"/>
      <c r="F126" s="9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x14ac:dyDescent="0.25">
      <c r="B127" s="24"/>
      <c r="C127" s="94"/>
      <c r="D127" s="94"/>
      <c r="E127" s="94"/>
      <c r="F127" s="9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x14ac:dyDescent="0.25">
      <c r="B128" s="24"/>
      <c r="C128" s="94"/>
      <c r="D128" s="94"/>
      <c r="E128" s="94"/>
      <c r="F128" s="9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 x14ac:dyDescent="0.25">
      <c r="B129" s="24"/>
      <c r="C129" s="94"/>
      <c r="D129" s="94"/>
      <c r="E129" s="94"/>
      <c r="F129" s="9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 x14ac:dyDescent="0.25">
      <c r="B130" s="24"/>
      <c r="C130" s="94"/>
      <c r="D130" s="94"/>
      <c r="E130" s="94"/>
      <c r="F130" s="9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 x14ac:dyDescent="0.25">
      <c r="B131" s="24"/>
      <c r="C131" s="94"/>
      <c r="D131" s="94"/>
      <c r="E131" s="94"/>
      <c r="F131" s="9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 x14ac:dyDescent="0.25">
      <c r="B132" s="24"/>
      <c r="C132" s="94"/>
      <c r="D132" s="94"/>
      <c r="E132" s="94"/>
      <c r="F132" s="9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 x14ac:dyDescent="0.25">
      <c r="B133" s="24"/>
      <c r="C133" s="94"/>
      <c r="D133" s="94"/>
      <c r="E133" s="94"/>
      <c r="F133" s="9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 x14ac:dyDescent="0.25">
      <c r="B134" s="24"/>
      <c r="C134" s="94"/>
      <c r="D134" s="94"/>
      <c r="E134" s="94"/>
      <c r="F134" s="9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 x14ac:dyDescent="0.25">
      <c r="B135" s="24"/>
      <c r="C135" s="94"/>
      <c r="D135" s="94"/>
      <c r="E135" s="94"/>
      <c r="F135" s="9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 x14ac:dyDescent="0.25">
      <c r="B136" s="24"/>
      <c r="C136" s="94"/>
      <c r="D136" s="94"/>
      <c r="E136" s="94"/>
      <c r="F136" s="9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 x14ac:dyDescent="0.25">
      <c r="B137" s="24"/>
      <c r="C137" s="94"/>
      <c r="D137" s="94"/>
      <c r="E137" s="94"/>
      <c r="F137" s="9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 x14ac:dyDescent="0.25">
      <c r="B138" s="24"/>
      <c r="C138" s="94"/>
      <c r="D138" s="94"/>
      <c r="E138" s="94"/>
      <c r="F138" s="9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 x14ac:dyDescent="0.25">
      <c r="B139" s="24"/>
      <c r="C139" s="94"/>
      <c r="D139" s="94"/>
      <c r="E139" s="94"/>
      <c r="F139" s="9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 x14ac:dyDescent="0.25">
      <c r="B140" s="24"/>
      <c r="C140" s="94"/>
      <c r="D140" s="94"/>
      <c r="E140" s="94"/>
      <c r="F140" s="9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 x14ac:dyDescent="0.25">
      <c r="B141" s="24"/>
      <c r="C141" s="94"/>
      <c r="D141" s="94"/>
      <c r="E141" s="94"/>
      <c r="F141" s="9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 x14ac:dyDescent="0.25">
      <c r="B142" s="24"/>
      <c r="C142" s="94"/>
      <c r="D142" s="94"/>
      <c r="E142" s="94"/>
      <c r="F142" s="9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 x14ac:dyDescent="0.25">
      <c r="B143" s="24"/>
      <c r="C143" s="94"/>
      <c r="D143" s="94"/>
      <c r="E143" s="94"/>
      <c r="F143" s="9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 x14ac:dyDescent="0.25">
      <c r="B144" s="24"/>
      <c r="C144" s="94"/>
      <c r="D144" s="94"/>
      <c r="E144" s="94"/>
      <c r="F144" s="9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94"/>
      <c r="D145" s="94"/>
      <c r="E145" s="94"/>
      <c r="F145" s="9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94"/>
      <c r="D146" s="94"/>
      <c r="E146" s="94"/>
      <c r="F146" s="9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94"/>
      <c r="D147" s="94"/>
      <c r="E147" s="94"/>
      <c r="F147" s="9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94"/>
      <c r="D148" s="94"/>
      <c r="E148" s="94"/>
      <c r="F148" s="9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94"/>
      <c r="D149" s="94"/>
      <c r="E149" s="94"/>
      <c r="F149" s="9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94"/>
      <c r="D150" s="94"/>
      <c r="E150" s="94"/>
      <c r="F150" s="9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94"/>
      <c r="D151" s="94"/>
      <c r="E151" s="94"/>
      <c r="F151" s="9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94"/>
      <c r="D152" s="94"/>
      <c r="E152" s="94"/>
      <c r="F152" s="9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94"/>
      <c r="D153" s="94"/>
      <c r="E153" s="94"/>
      <c r="F153" s="9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94"/>
      <c r="D154" s="94"/>
      <c r="E154" s="94"/>
      <c r="F154" s="9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94"/>
      <c r="D155" s="94"/>
      <c r="E155" s="94"/>
      <c r="F155" s="9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94"/>
      <c r="D156" s="94"/>
      <c r="E156" s="94"/>
      <c r="F156" s="9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94"/>
      <c r="D157" s="94"/>
      <c r="E157" s="94"/>
      <c r="F157" s="9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94"/>
      <c r="D158" s="94"/>
      <c r="E158" s="94"/>
      <c r="F158" s="9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94"/>
      <c r="D159" s="94"/>
      <c r="E159" s="94"/>
      <c r="F159" s="9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94"/>
      <c r="D160" s="94"/>
      <c r="E160" s="94"/>
      <c r="F160" s="9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94"/>
      <c r="D161" s="94"/>
      <c r="E161" s="94"/>
      <c r="F161" s="9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94"/>
      <c r="D162" s="94"/>
      <c r="E162" s="94"/>
      <c r="F162" s="9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94"/>
      <c r="D163" s="94"/>
      <c r="E163" s="94"/>
      <c r="F163" s="9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94"/>
      <c r="D164" s="94"/>
      <c r="E164" s="94"/>
      <c r="F164" s="9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94"/>
      <c r="D165" s="94"/>
      <c r="E165" s="94"/>
      <c r="F165" s="9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94"/>
      <c r="D166" s="94"/>
      <c r="E166" s="94"/>
      <c r="F166" s="9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94"/>
      <c r="D167" s="94"/>
      <c r="E167" s="94"/>
      <c r="F167" s="9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94"/>
      <c r="D168" s="94"/>
      <c r="E168" s="94"/>
      <c r="F168" s="9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94"/>
      <c r="D169" s="94"/>
      <c r="E169" s="94"/>
      <c r="F169" s="9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94"/>
      <c r="D170" s="94"/>
      <c r="E170" s="94"/>
      <c r="F170" s="9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94"/>
      <c r="D171" s="94"/>
      <c r="E171" s="94"/>
      <c r="F171" s="9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</sheetData>
  <mergeCells count="2">
    <mergeCell ref="A1:F1"/>
    <mergeCell ref="A2:F2"/>
  </mergeCells>
  <phoneticPr fontId="27" type="noConversion"/>
  <pageMargins left="0.9055118110236221" right="0.19685039370078741" top="0.56000000000000005" bottom="0.4" header="0.76" footer="0.15748031496062992"/>
  <pageSetup paperSize="8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opLeftCell="B1" workbookViewId="0">
      <selection activeCell="F94" sqref="F94"/>
    </sheetView>
  </sheetViews>
  <sheetFormatPr defaultRowHeight="15" x14ac:dyDescent="0.25"/>
  <cols>
    <col min="1" max="1" width="105.140625" customWidth="1"/>
    <col min="3" max="3" width="17.140625" style="86" customWidth="1"/>
    <col min="4" max="4" width="20.140625" style="86" customWidth="1"/>
    <col min="5" max="5" width="18.85546875" style="86" customWidth="1"/>
    <col min="6" max="6" width="15.7109375" style="86" customWidth="1"/>
  </cols>
  <sheetData>
    <row r="1" spans="1:6" ht="20.25" customHeight="1" x14ac:dyDescent="0.25">
      <c r="A1" s="189" t="s">
        <v>510</v>
      </c>
      <c r="B1" s="190"/>
      <c r="C1" s="190"/>
      <c r="D1" s="190"/>
      <c r="E1" s="190"/>
      <c r="F1" s="191"/>
    </row>
    <row r="2" spans="1:6" ht="19.5" customHeight="1" x14ac:dyDescent="0.25">
      <c r="A2" s="192" t="s">
        <v>512</v>
      </c>
      <c r="B2" s="190"/>
      <c r="C2" s="190"/>
      <c r="D2" s="190"/>
      <c r="E2" s="190"/>
      <c r="F2" s="191"/>
    </row>
    <row r="3" spans="1:6" ht="18" x14ac:dyDescent="0.25">
      <c r="A3" s="48"/>
      <c r="F3" s="86" t="s">
        <v>578</v>
      </c>
    </row>
    <row r="4" spans="1:6" x14ac:dyDescent="0.25">
      <c r="A4" s="78" t="s">
        <v>556</v>
      </c>
    </row>
    <row r="5" spans="1:6" s="102" customFormat="1" ht="38.25" x14ac:dyDescent="0.25">
      <c r="A5" s="2" t="s">
        <v>60</v>
      </c>
      <c r="B5" s="3" t="s">
        <v>61</v>
      </c>
      <c r="C5" s="100" t="s">
        <v>544</v>
      </c>
      <c r="D5" s="100" t="s">
        <v>545</v>
      </c>
      <c r="E5" s="100" t="s">
        <v>546</v>
      </c>
      <c r="F5" s="101" t="s">
        <v>29</v>
      </c>
    </row>
    <row r="6" spans="1:6" x14ac:dyDescent="0.25">
      <c r="A6" s="29" t="s">
        <v>62</v>
      </c>
      <c r="B6" s="30" t="s">
        <v>63</v>
      </c>
      <c r="C6" s="95">
        <v>28203</v>
      </c>
      <c r="D6" s="95"/>
      <c r="E6" s="95"/>
      <c r="F6" s="110">
        <f>SUM(C6:E6)</f>
        <v>28203</v>
      </c>
    </row>
    <row r="7" spans="1:6" x14ac:dyDescent="0.25">
      <c r="A7" s="29" t="s">
        <v>64</v>
      </c>
      <c r="B7" s="31" t="s">
        <v>65</v>
      </c>
      <c r="C7" s="110"/>
      <c r="D7" s="95">
        <v>359</v>
      </c>
      <c r="E7" s="95"/>
      <c r="F7" s="110">
        <f t="shared" ref="F7:F70" si="0">SUM(C7:E7)</f>
        <v>359</v>
      </c>
    </row>
    <row r="8" spans="1:6" x14ac:dyDescent="0.25">
      <c r="A8" s="29" t="s">
        <v>66</v>
      </c>
      <c r="B8" s="31" t="s">
        <v>67</v>
      </c>
      <c r="C8" s="110"/>
      <c r="D8" s="95"/>
      <c r="E8" s="95"/>
      <c r="F8" s="110">
        <f t="shared" si="0"/>
        <v>0</v>
      </c>
    </row>
    <row r="9" spans="1:6" x14ac:dyDescent="0.25">
      <c r="A9" s="32" t="s">
        <v>68</v>
      </c>
      <c r="B9" s="31" t="s">
        <v>69</v>
      </c>
      <c r="C9" s="110"/>
      <c r="D9" s="95"/>
      <c r="E9" s="95"/>
      <c r="F9" s="110">
        <f t="shared" si="0"/>
        <v>0</v>
      </c>
    </row>
    <row r="10" spans="1:6" x14ac:dyDescent="0.25">
      <c r="A10" s="32" t="s">
        <v>70</v>
      </c>
      <c r="B10" s="31" t="s">
        <v>71</v>
      </c>
      <c r="C10" s="110"/>
      <c r="D10" s="95"/>
      <c r="E10" s="95"/>
      <c r="F10" s="110">
        <f t="shared" si="0"/>
        <v>0</v>
      </c>
    </row>
    <row r="11" spans="1:6" x14ac:dyDescent="0.25">
      <c r="A11" s="32" t="s">
        <v>72</v>
      </c>
      <c r="B11" s="31" t="s">
        <v>73</v>
      </c>
      <c r="C11" s="110"/>
      <c r="D11" s="95"/>
      <c r="E11" s="95"/>
      <c r="F11" s="110">
        <f t="shared" si="0"/>
        <v>0</v>
      </c>
    </row>
    <row r="12" spans="1:6" x14ac:dyDescent="0.25">
      <c r="A12" s="32" t="s">
        <v>74</v>
      </c>
      <c r="B12" s="31" t="s">
        <v>75</v>
      </c>
      <c r="C12" s="110"/>
      <c r="D12" s="95">
        <v>1442</v>
      </c>
      <c r="E12" s="95"/>
      <c r="F12" s="110">
        <f t="shared" si="0"/>
        <v>1442</v>
      </c>
    </row>
    <row r="13" spans="1:6" x14ac:dyDescent="0.25">
      <c r="A13" s="32" t="s">
        <v>76</v>
      </c>
      <c r="B13" s="31" t="s">
        <v>77</v>
      </c>
      <c r="C13" s="110"/>
      <c r="D13" s="95"/>
      <c r="E13" s="95"/>
      <c r="F13" s="110">
        <f t="shared" si="0"/>
        <v>0</v>
      </c>
    </row>
    <row r="14" spans="1:6" x14ac:dyDescent="0.25">
      <c r="A14" s="5" t="s">
        <v>78</v>
      </c>
      <c r="B14" s="31" t="s">
        <v>79</v>
      </c>
      <c r="C14" s="110"/>
      <c r="D14" s="95">
        <v>444</v>
      </c>
      <c r="E14" s="95"/>
      <c r="F14" s="110">
        <f t="shared" si="0"/>
        <v>444</v>
      </c>
    </row>
    <row r="15" spans="1:6" x14ac:dyDescent="0.25">
      <c r="A15" s="5" t="s">
        <v>80</v>
      </c>
      <c r="B15" s="31" t="s">
        <v>81</v>
      </c>
      <c r="C15" s="110"/>
      <c r="D15" s="95"/>
      <c r="E15" s="95"/>
      <c r="F15" s="110">
        <f t="shared" si="0"/>
        <v>0</v>
      </c>
    </row>
    <row r="16" spans="1:6" x14ac:dyDescent="0.25">
      <c r="A16" s="5" t="s">
        <v>82</v>
      </c>
      <c r="B16" s="31" t="s">
        <v>83</v>
      </c>
      <c r="C16" s="110"/>
      <c r="D16" s="95"/>
      <c r="E16" s="95"/>
      <c r="F16" s="110">
        <f t="shared" si="0"/>
        <v>0</v>
      </c>
    </row>
    <row r="17" spans="1:6" x14ac:dyDescent="0.25">
      <c r="A17" s="5" t="s">
        <v>84</v>
      </c>
      <c r="B17" s="31" t="s">
        <v>85</v>
      </c>
      <c r="C17" s="110"/>
      <c r="D17" s="95"/>
      <c r="E17" s="95"/>
      <c r="F17" s="110">
        <f t="shared" si="0"/>
        <v>0</v>
      </c>
    </row>
    <row r="18" spans="1:6" x14ac:dyDescent="0.25">
      <c r="A18" s="5" t="s">
        <v>404</v>
      </c>
      <c r="B18" s="31" t="s">
        <v>86</v>
      </c>
      <c r="C18" s="110"/>
      <c r="D18" s="95"/>
      <c r="E18" s="95"/>
      <c r="F18" s="110">
        <f t="shared" si="0"/>
        <v>0</v>
      </c>
    </row>
    <row r="19" spans="1:6" s="84" customFormat="1" x14ac:dyDescent="0.25">
      <c r="A19" s="33" t="s">
        <v>354</v>
      </c>
      <c r="B19" s="34" t="s">
        <v>87</v>
      </c>
      <c r="C19" s="118">
        <f>SUM(C6:C18)</f>
        <v>28203</v>
      </c>
      <c r="D19" s="125">
        <f>SUM(D6:D18)</f>
        <v>2245</v>
      </c>
      <c r="E19" s="125"/>
      <c r="F19" s="118">
        <f t="shared" si="0"/>
        <v>30448</v>
      </c>
    </row>
    <row r="20" spans="1:6" x14ac:dyDescent="0.25">
      <c r="A20" s="5" t="s">
        <v>88</v>
      </c>
      <c r="B20" s="31" t="s">
        <v>89</v>
      </c>
      <c r="C20" s="110"/>
      <c r="D20" s="95"/>
      <c r="E20" s="95"/>
      <c r="F20" s="110">
        <f t="shared" si="0"/>
        <v>0</v>
      </c>
    </row>
    <row r="21" spans="1:6" x14ac:dyDescent="0.25">
      <c r="A21" s="5" t="s">
        <v>90</v>
      </c>
      <c r="B21" s="31" t="s">
        <v>91</v>
      </c>
      <c r="C21" s="110"/>
      <c r="D21" s="95"/>
      <c r="E21" s="95"/>
      <c r="F21" s="110">
        <f t="shared" si="0"/>
        <v>0</v>
      </c>
    </row>
    <row r="22" spans="1:6" x14ac:dyDescent="0.25">
      <c r="A22" s="6" t="s">
        <v>92</v>
      </c>
      <c r="B22" s="31" t="s">
        <v>93</v>
      </c>
      <c r="C22" s="110"/>
      <c r="D22" s="95"/>
      <c r="E22" s="95"/>
      <c r="F22" s="110">
        <f t="shared" si="0"/>
        <v>0</v>
      </c>
    </row>
    <row r="23" spans="1:6" x14ac:dyDescent="0.25">
      <c r="A23" s="7" t="s">
        <v>355</v>
      </c>
      <c r="B23" s="34" t="s">
        <v>94</v>
      </c>
      <c r="C23" s="110"/>
      <c r="D23" s="95"/>
      <c r="E23" s="95"/>
      <c r="F23" s="110">
        <f t="shared" si="0"/>
        <v>0</v>
      </c>
    </row>
    <row r="24" spans="1:6" s="84" customFormat="1" x14ac:dyDescent="0.25">
      <c r="A24" s="51" t="s">
        <v>434</v>
      </c>
      <c r="B24" s="52" t="s">
        <v>95</v>
      </c>
      <c r="C24" s="118">
        <f>SUM(C19:C23)</f>
        <v>28203</v>
      </c>
      <c r="D24" s="125">
        <f>SUM(D19:D23)</f>
        <v>2245</v>
      </c>
      <c r="E24" s="125"/>
      <c r="F24" s="118">
        <f t="shared" si="0"/>
        <v>30448</v>
      </c>
    </row>
    <row r="25" spans="1:6" s="84" customFormat="1" x14ac:dyDescent="0.25">
      <c r="A25" s="40" t="s">
        <v>405</v>
      </c>
      <c r="B25" s="52" t="s">
        <v>96</v>
      </c>
      <c r="C25" s="118">
        <v>8214</v>
      </c>
      <c r="D25" s="125"/>
      <c r="E25" s="125"/>
      <c r="F25" s="118">
        <f t="shared" si="0"/>
        <v>8214</v>
      </c>
    </row>
    <row r="26" spans="1:6" x14ac:dyDescent="0.25">
      <c r="A26" s="5" t="s">
        <v>97</v>
      </c>
      <c r="B26" s="31" t="s">
        <v>98</v>
      </c>
      <c r="C26" s="110">
        <v>331</v>
      </c>
      <c r="D26" s="95"/>
      <c r="E26" s="95"/>
      <c r="F26" s="110">
        <f t="shared" si="0"/>
        <v>331</v>
      </c>
    </row>
    <row r="27" spans="1:6" x14ac:dyDescent="0.25">
      <c r="A27" s="5" t="s">
        <v>99</v>
      </c>
      <c r="B27" s="31" t="s">
        <v>100</v>
      </c>
      <c r="C27" s="110">
        <v>9393</v>
      </c>
      <c r="D27" s="95">
        <v>2062</v>
      </c>
      <c r="E27" s="95"/>
      <c r="F27" s="110">
        <f t="shared" si="0"/>
        <v>11455</v>
      </c>
    </row>
    <row r="28" spans="1:6" x14ac:dyDescent="0.25">
      <c r="A28" s="5" t="s">
        <v>101</v>
      </c>
      <c r="B28" s="31" t="s">
        <v>102</v>
      </c>
      <c r="C28" s="110"/>
      <c r="D28" s="95"/>
      <c r="E28" s="95"/>
      <c r="F28" s="110">
        <f t="shared" si="0"/>
        <v>0</v>
      </c>
    </row>
    <row r="29" spans="1:6" s="84" customFormat="1" x14ac:dyDescent="0.25">
      <c r="A29" s="7" t="s">
        <v>356</v>
      </c>
      <c r="B29" s="34" t="s">
        <v>103</v>
      </c>
      <c r="C29" s="118">
        <f>SUM(C26:C28)</f>
        <v>9724</v>
      </c>
      <c r="D29" s="125">
        <f>SUM(D26:D28)</f>
        <v>2062</v>
      </c>
      <c r="E29" s="125"/>
      <c r="F29" s="118">
        <f t="shared" si="0"/>
        <v>11786</v>
      </c>
    </row>
    <row r="30" spans="1:6" x14ac:dyDescent="0.25">
      <c r="A30" s="5" t="s">
        <v>104</v>
      </c>
      <c r="B30" s="31" t="s">
        <v>105</v>
      </c>
      <c r="C30" s="110">
        <v>90</v>
      </c>
      <c r="D30" s="95"/>
      <c r="E30" s="95"/>
      <c r="F30" s="110">
        <f t="shared" si="0"/>
        <v>90</v>
      </c>
    </row>
    <row r="31" spans="1:6" x14ac:dyDescent="0.25">
      <c r="A31" s="5" t="s">
        <v>106</v>
      </c>
      <c r="B31" s="31" t="s">
        <v>107</v>
      </c>
      <c r="C31" s="110">
        <v>111</v>
      </c>
      <c r="D31" s="95"/>
      <c r="E31" s="95"/>
      <c r="F31" s="110">
        <f t="shared" si="0"/>
        <v>111</v>
      </c>
    </row>
    <row r="32" spans="1:6" s="84" customFormat="1" ht="15" customHeight="1" x14ac:dyDescent="0.25">
      <c r="A32" s="7" t="s">
        <v>435</v>
      </c>
      <c r="B32" s="34" t="s">
        <v>108</v>
      </c>
      <c r="C32" s="118">
        <f>SUM(C30:C31)</f>
        <v>201</v>
      </c>
      <c r="D32" s="125"/>
      <c r="E32" s="125"/>
      <c r="F32" s="118">
        <f t="shared" si="0"/>
        <v>201</v>
      </c>
    </row>
    <row r="33" spans="1:6" x14ac:dyDescent="0.25">
      <c r="A33" s="5" t="s">
        <v>109</v>
      </c>
      <c r="B33" s="31" t="s">
        <v>110</v>
      </c>
      <c r="C33" s="110">
        <v>1390</v>
      </c>
      <c r="D33" s="95">
        <v>305</v>
      </c>
      <c r="E33" s="95"/>
      <c r="F33" s="110">
        <f t="shared" si="0"/>
        <v>1695</v>
      </c>
    </row>
    <row r="34" spans="1:6" x14ac:dyDescent="0.25">
      <c r="A34" s="5" t="s">
        <v>111</v>
      </c>
      <c r="B34" s="31" t="s">
        <v>112</v>
      </c>
      <c r="C34" s="110"/>
      <c r="D34" s="95"/>
      <c r="E34" s="95"/>
      <c r="F34" s="110">
        <f t="shared" si="0"/>
        <v>0</v>
      </c>
    </row>
    <row r="35" spans="1:6" x14ac:dyDescent="0.25">
      <c r="A35" s="5" t="s">
        <v>406</v>
      </c>
      <c r="B35" s="31" t="s">
        <v>113</v>
      </c>
      <c r="C35" s="110"/>
      <c r="D35" s="95"/>
      <c r="E35" s="95"/>
      <c r="F35" s="110">
        <f t="shared" si="0"/>
        <v>0</v>
      </c>
    </row>
    <row r="36" spans="1:6" x14ac:dyDescent="0.25">
      <c r="A36" s="5" t="s">
        <v>114</v>
      </c>
      <c r="B36" s="31" t="s">
        <v>115</v>
      </c>
      <c r="C36" s="110">
        <v>200</v>
      </c>
      <c r="D36" s="95"/>
      <c r="E36" s="95"/>
      <c r="F36" s="110">
        <f t="shared" si="0"/>
        <v>200</v>
      </c>
    </row>
    <row r="37" spans="1:6" x14ac:dyDescent="0.25">
      <c r="A37" s="10" t="s">
        <v>407</v>
      </c>
      <c r="B37" s="31" t="s">
        <v>116</v>
      </c>
      <c r="C37" s="110"/>
      <c r="D37" s="95"/>
      <c r="E37" s="95"/>
      <c r="F37" s="110">
        <f t="shared" si="0"/>
        <v>0</v>
      </c>
    </row>
    <row r="38" spans="1:6" x14ac:dyDescent="0.25">
      <c r="A38" s="6" t="s">
        <v>117</v>
      </c>
      <c r="B38" s="31" t="s">
        <v>118</v>
      </c>
      <c r="C38" s="110"/>
      <c r="D38" s="95"/>
      <c r="E38" s="95"/>
      <c r="F38" s="110">
        <f t="shared" si="0"/>
        <v>0</v>
      </c>
    </row>
    <row r="39" spans="1:6" x14ac:dyDescent="0.25">
      <c r="A39" s="5" t="s">
        <v>408</v>
      </c>
      <c r="B39" s="31" t="s">
        <v>119</v>
      </c>
      <c r="C39" s="110">
        <v>365</v>
      </c>
      <c r="D39" s="95"/>
      <c r="E39" s="95"/>
      <c r="F39" s="110">
        <f t="shared" si="0"/>
        <v>365</v>
      </c>
    </row>
    <row r="40" spans="1:6" s="84" customFormat="1" x14ac:dyDescent="0.25">
      <c r="A40" s="7" t="s">
        <v>357</v>
      </c>
      <c r="B40" s="34" t="s">
        <v>120</v>
      </c>
      <c r="C40" s="118">
        <f>SUM(C33:C39)</f>
        <v>1955</v>
      </c>
      <c r="D40" s="125">
        <f>SUM(D33:D39)</f>
        <v>305</v>
      </c>
      <c r="E40" s="125"/>
      <c r="F40" s="118">
        <f t="shared" si="0"/>
        <v>2260</v>
      </c>
    </row>
    <row r="41" spans="1:6" x14ac:dyDescent="0.25">
      <c r="A41" s="5" t="s">
        <v>121</v>
      </c>
      <c r="B41" s="31" t="s">
        <v>122</v>
      </c>
      <c r="C41" s="110">
        <v>20</v>
      </c>
      <c r="D41" s="95"/>
      <c r="E41" s="95"/>
      <c r="F41" s="110">
        <f t="shared" si="0"/>
        <v>20</v>
      </c>
    </row>
    <row r="42" spans="1:6" x14ac:dyDescent="0.25">
      <c r="A42" s="5" t="s">
        <v>123</v>
      </c>
      <c r="B42" s="31" t="s">
        <v>124</v>
      </c>
      <c r="C42" s="110"/>
      <c r="D42" s="95"/>
      <c r="E42" s="95"/>
      <c r="F42" s="110">
        <f t="shared" si="0"/>
        <v>0</v>
      </c>
    </row>
    <row r="43" spans="1:6" s="84" customFormat="1" x14ac:dyDescent="0.25">
      <c r="A43" s="7" t="s">
        <v>358</v>
      </c>
      <c r="B43" s="34" t="s">
        <v>125</v>
      </c>
      <c r="C43" s="118">
        <v>20</v>
      </c>
      <c r="D43" s="125"/>
      <c r="E43" s="125"/>
      <c r="F43" s="118">
        <f t="shared" si="0"/>
        <v>20</v>
      </c>
    </row>
    <row r="44" spans="1:6" x14ac:dyDescent="0.25">
      <c r="A44" s="5" t="s">
        <v>126</v>
      </c>
      <c r="B44" s="31" t="s">
        <v>127</v>
      </c>
      <c r="C44" s="110"/>
      <c r="D44" s="95"/>
      <c r="E44" s="95"/>
      <c r="F44" s="110">
        <f t="shared" si="0"/>
        <v>0</v>
      </c>
    </row>
    <row r="45" spans="1:6" x14ac:dyDescent="0.25">
      <c r="A45" s="5" t="s">
        <v>128</v>
      </c>
      <c r="B45" s="31" t="s">
        <v>129</v>
      </c>
      <c r="C45" s="110">
        <v>3338</v>
      </c>
      <c r="D45" s="95">
        <v>638</v>
      </c>
      <c r="E45" s="95"/>
      <c r="F45" s="110">
        <f t="shared" si="0"/>
        <v>3976</v>
      </c>
    </row>
    <row r="46" spans="1:6" x14ac:dyDescent="0.25">
      <c r="A46" s="5" t="s">
        <v>409</v>
      </c>
      <c r="B46" s="31" t="s">
        <v>130</v>
      </c>
      <c r="C46" s="110"/>
      <c r="D46" s="95"/>
      <c r="E46" s="95"/>
      <c r="F46" s="110">
        <f t="shared" si="0"/>
        <v>0</v>
      </c>
    </row>
    <row r="47" spans="1:6" x14ac:dyDescent="0.25">
      <c r="A47" s="5" t="s">
        <v>410</v>
      </c>
      <c r="B47" s="31" t="s">
        <v>131</v>
      </c>
      <c r="C47" s="110"/>
      <c r="D47" s="95"/>
      <c r="E47" s="95"/>
      <c r="F47" s="110">
        <f t="shared" si="0"/>
        <v>0</v>
      </c>
    </row>
    <row r="48" spans="1:6" x14ac:dyDescent="0.25">
      <c r="A48" s="5" t="s">
        <v>132</v>
      </c>
      <c r="B48" s="31" t="s">
        <v>133</v>
      </c>
      <c r="C48" s="110"/>
      <c r="D48" s="95"/>
      <c r="E48" s="95"/>
      <c r="F48" s="110">
        <f t="shared" si="0"/>
        <v>0</v>
      </c>
    </row>
    <row r="49" spans="1:6" s="84" customFormat="1" x14ac:dyDescent="0.25">
      <c r="A49" s="7" t="s">
        <v>359</v>
      </c>
      <c r="B49" s="34" t="s">
        <v>134</v>
      </c>
      <c r="C49" s="118">
        <f>SUM(C44:C48)</f>
        <v>3338</v>
      </c>
      <c r="D49" s="125">
        <f>SUM(D44:D48)</f>
        <v>638</v>
      </c>
      <c r="E49" s="125"/>
      <c r="F49" s="118">
        <f t="shared" si="0"/>
        <v>3976</v>
      </c>
    </row>
    <row r="50" spans="1:6" s="84" customFormat="1" x14ac:dyDescent="0.25">
      <c r="A50" s="40" t="s">
        <v>360</v>
      </c>
      <c r="B50" s="52" t="s">
        <v>135</v>
      </c>
      <c r="C50" s="118">
        <f>C29+C32+C40+C43+C49</f>
        <v>15238</v>
      </c>
      <c r="D50" s="118">
        <f t="shared" ref="D50:F50" si="1">D29+D32+D40+D43+D49</f>
        <v>3005</v>
      </c>
      <c r="E50" s="118">
        <f t="shared" si="1"/>
        <v>0</v>
      </c>
      <c r="F50" s="118">
        <f t="shared" si="1"/>
        <v>18243</v>
      </c>
    </row>
    <row r="51" spans="1:6" x14ac:dyDescent="0.25">
      <c r="A51" s="13" t="s">
        <v>136</v>
      </c>
      <c r="B51" s="31" t="s">
        <v>137</v>
      </c>
      <c r="C51" s="110"/>
      <c r="D51" s="95"/>
      <c r="E51" s="95"/>
      <c r="F51" s="110">
        <f t="shared" si="0"/>
        <v>0</v>
      </c>
    </row>
    <row r="52" spans="1:6" x14ac:dyDescent="0.25">
      <c r="A52" s="13" t="s">
        <v>361</v>
      </c>
      <c r="B52" s="31" t="s">
        <v>138</v>
      </c>
      <c r="C52" s="110"/>
      <c r="D52" s="95"/>
      <c r="E52" s="95"/>
      <c r="F52" s="110">
        <f t="shared" si="0"/>
        <v>0</v>
      </c>
    </row>
    <row r="53" spans="1:6" x14ac:dyDescent="0.25">
      <c r="A53" s="17" t="s">
        <v>411</v>
      </c>
      <c r="B53" s="31" t="s">
        <v>139</v>
      </c>
      <c r="C53" s="110"/>
      <c r="D53" s="95"/>
      <c r="E53" s="95"/>
      <c r="F53" s="110">
        <f t="shared" si="0"/>
        <v>0</v>
      </c>
    </row>
    <row r="54" spans="1:6" x14ac:dyDescent="0.25">
      <c r="A54" s="17" t="s">
        <v>412</v>
      </c>
      <c r="B54" s="31" t="s">
        <v>140</v>
      </c>
      <c r="C54" s="110"/>
      <c r="D54" s="95"/>
      <c r="E54" s="95"/>
      <c r="F54" s="110">
        <f t="shared" si="0"/>
        <v>0</v>
      </c>
    </row>
    <row r="55" spans="1:6" x14ac:dyDescent="0.25">
      <c r="A55" s="17" t="s">
        <v>413</v>
      </c>
      <c r="B55" s="31" t="s">
        <v>141</v>
      </c>
      <c r="C55" s="110"/>
      <c r="D55" s="95"/>
      <c r="E55" s="95"/>
      <c r="F55" s="110">
        <f t="shared" si="0"/>
        <v>0</v>
      </c>
    </row>
    <row r="56" spans="1:6" x14ac:dyDescent="0.25">
      <c r="A56" s="13" t="s">
        <v>414</v>
      </c>
      <c r="B56" s="31" t="s">
        <v>142</v>
      </c>
      <c r="C56" s="110"/>
      <c r="D56" s="95"/>
      <c r="E56" s="95"/>
      <c r="F56" s="110">
        <f t="shared" si="0"/>
        <v>0</v>
      </c>
    </row>
    <row r="57" spans="1:6" x14ac:dyDescent="0.25">
      <c r="A57" s="13" t="s">
        <v>415</v>
      </c>
      <c r="B57" s="31" t="s">
        <v>143</v>
      </c>
      <c r="C57" s="110"/>
      <c r="D57" s="95"/>
      <c r="E57" s="95"/>
      <c r="F57" s="110">
        <f t="shared" si="0"/>
        <v>0</v>
      </c>
    </row>
    <row r="58" spans="1:6" x14ac:dyDescent="0.25">
      <c r="A58" s="13" t="s">
        <v>416</v>
      </c>
      <c r="B58" s="31" t="s">
        <v>144</v>
      </c>
      <c r="C58" s="110"/>
      <c r="D58" s="95"/>
      <c r="E58" s="95"/>
      <c r="F58" s="110">
        <f t="shared" si="0"/>
        <v>0</v>
      </c>
    </row>
    <row r="59" spans="1:6" s="84" customFormat="1" x14ac:dyDescent="0.25">
      <c r="A59" s="49" t="s">
        <v>390</v>
      </c>
      <c r="B59" s="52" t="s">
        <v>145</v>
      </c>
      <c r="C59" s="118"/>
      <c r="D59" s="125"/>
      <c r="E59" s="125"/>
      <c r="F59" s="118">
        <f t="shared" si="0"/>
        <v>0</v>
      </c>
    </row>
    <row r="60" spans="1:6" x14ac:dyDescent="0.25">
      <c r="A60" s="12" t="s">
        <v>417</v>
      </c>
      <c r="B60" s="31" t="s">
        <v>146</v>
      </c>
      <c r="C60" s="110"/>
      <c r="D60" s="95"/>
      <c r="E60" s="95"/>
      <c r="F60" s="110">
        <f t="shared" si="0"/>
        <v>0</v>
      </c>
    </row>
    <row r="61" spans="1:6" x14ac:dyDescent="0.25">
      <c r="A61" s="12" t="s">
        <v>147</v>
      </c>
      <c r="B61" s="31" t="s">
        <v>148</v>
      </c>
      <c r="C61" s="110"/>
      <c r="D61" s="95"/>
      <c r="E61" s="95"/>
      <c r="F61" s="110">
        <f t="shared" si="0"/>
        <v>0</v>
      </c>
    </row>
    <row r="62" spans="1:6" x14ac:dyDescent="0.25">
      <c r="A62" s="12" t="s">
        <v>149</v>
      </c>
      <c r="B62" s="31" t="s">
        <v>150</v>
      </c>
      <c r="C62" s="110"/>
      <c r="D62" s="95"/>
      <c r="E62" s="95"/>
      <c r="F62" s="110">
        <f t="shared" si="0"/>
        <v>0</v>
      </c>
    </row>
    <row r="63" spans="1:6" x14ac:dyDescent="0.25">
      <c r="A63" s="12" t="s">
        <v>391</v>
      </c>
      <c r="B63" s="31" t="s">
        <v>151</v>
      </c>
      <c r="C63" s="110"/>
      <c r="D63" s="95"/>
      <c r="E63" s="95"/>
      <c r="F63" s="110">
        <f t="shared" si="0"/>
        <v>0</v>
      </c>
    </row>
    <row r="64" spans="1:6" x14ac:dyDescent="0.25">
      <c r="A64" s="12" t="s">
        <v>418</v>
      </c>
      <c r="B64" s="31" t="s">
        <v>152</v>
      </c>
      <c r="C64" s="110"/>
      <c r="D64" s="95"/>
      <c r="E64" s="95"/>
      <c r="F64" s="110">
        <f t="shared" si="0"/>
        <v>0</v>
      </c>
    </row>
    <row r="65" spans="1:6" x14ac:dyDescent="0.25">
      <c r="A65" s="12" t="s">
        <v>392</v>
      </c>
      <c r="B65" s="31" t="s">
        <v>153</v>
      </c>
      <c r="C65" s="110"/>
      <c r="D65" s="95"/>
      <c r="E65" s="95"/>
      <c r="F65" s="110">
        <f t="shared" si="0"/>
        <v>0</v>
      </c>
    </row>
    <row r="66" spans="1:6" x14ac:dyDescent="0.25">
      <c r="A66" s="12" t="s">
        <v>419</v>
      </c>
      <c r="B66" s="31" t="s">
        <v>154</v>
      </c>
      <c r="C66" s="110"/>
      <c r="D66" s="95"/>
      <c r="E66" s="95"/>
      <c r="F66" s="110">
        <f t="shared" si="0"/>
        <v>0</v>
      </c>
    </row>
    <row r="67" spans="1:6" x14ac:dyDescent="0.25">
      <c r="A67" s="12" t="s">
        <v>420</v>
      </c>
      <c r="B67" s="31" t="s">
        <v>155</v>
      </c>
      <c r="C67" s="110"/>
      <c r="D67" s="95"/>
      <c r="E67" s="95"/>
      <c r="F67" s="110">
        <f t="shared" si="0"/>
        <v>0</v>
      </c>
    </row>
    <row r="68" spans="1:6" x14ac:dyDescent="0.25">
      <c r="A68" s="12" t="s">
        <v>156</v>
      </c>
      <c r="B68" s="31" t="s">
        <v>157</v>
      </c>
      <c r="C68" s="110"/>
      <c r="D68" s="95"/>
      <c r="E68" s="95"/>
      <c r="F68" s="110">
        <f t="shared" si="0"/>
        <v>0</v>
      </c>
    </row>
    <row r="69" spans="1:6" x14ac:dyDescent="0.25">
      <c r="A69" s="20" t="s">
        <v>158</v>
      </c>
      <c r="B69" s="31" t="s">
        <v>159</v>
      </c>
      <c r="C69" s="110"/>
      <c r="D69" s="95"/>
      <c r="E69" s="95"/>
      <c r="F69" s="110">
        <f t="shared" si="0"/>
        <v>0</v>
      </c>
    </row>
    <row r="70" spans="1:6" x14ac:dyDescent="0.25">
      <c r="A70" s="12" t="s">
        <v>421</v>
      </c>
      <c r="B70" s="31" t="s">
        <v>160</v>
      </c>
      <c r="C70" s="110"/>
      <c r="D70" s="95"/>
      <c r="E70" s="95"/>
      <c r="F70" s="110">
        <f t="shared" si="0"/>
        <v>0</v>
      </c>
    </row>
    <row r="71" spans="1:6" x14ac:dyDescent="0.25">
      <c r="A71" s="20" t="s">
        <v>553</v>
      </c>
      <c r="B71" s="31" t="s">
        <v>161</v>
      </c>
      <c r="C71" s="110"/>
      <c r="D71" s="95"/>
      <c r="E71" s="95"/>
      <c r="F71" s="110">
        <f t="shared" ref="F71:F121" si="2">SUM(C71:E71)</f>
        <v>0</v>
      </c>
    </row>
    <row r="72" spans="1:6" x14ac:dyDescent="0.25">
      <c r="A72" s="20" t="s">
        <v>554</v>
      </c>
      <c r="B72" s="31" t="s">
        <v>161</v>
      </c>
      <c r="C72" s="110"/>
      <c r="D72" s="95"/>
      <c r="E72" s="95"/>
      <c r="F72" s="110">
        <f t="shared" si="2"/>
        <v>0</v>
      </c>
    </row>
    <row r="73" spans="1:6" s="84" customFormat="1" x14ac:dyDescent="0.25">
      <c r="A73" s="49" t="s">
        <v>393</v>
      </c>
      <c r="B73" s="52" t="s">
        <v>162</v>
      </c>
      <c r="C73" s="118"/>
      <c r="D73" s="125"/>
      <c r="E73" s="125"/>
      <c r="F73" s="118">
        <f t="shared" si="2"/>
        <v>0</v>
      </c>
    </row>
    <row r="74" spans="1:6" ht="15.75" x14ac:dyDescent="0.25">
      <c r="A74" s="57" t="s">
        <v>543</v>
      </c>
      <c r="B74" s="158"/>
      <c r="C74" s="188">
        <f>C24+C25+C50+C59+C73</f>
        <v>51655</v>
      </c>
      <c r="D74" s="188">
        <f t="shared" ref="D74:F74" si="3">D24+D25+D50+D59+D73</f>
        <v>5250</v>
      </c>
      <c r="E74" s="188">
        <f t="shared" si="3"/>
        <v>0</v>
      </c>
      <c r="F74" s="188">
        <f t="shared" si="3"/>
        <v>56905</v>
      </c>
    </row>
    <row r="75" spans="1:6" x14ac:dyDescent="0.25">
      <c r="A75" s="35" t="s">
        <v>163</v>
      </c>
      <c r="B75" s="31" t="s">
        <v>164</v>
      </c>
      <c r="D75" s="95"/>
      <c r="E75" s="95"/>
      <c r="F75" s="110">
        <f t="shared" si="2"/>
        <v>0</v>
      </c>
    </row>
    <row r="76" spans="1:6" x14ac:dyDescent="0.25">
      <c r="A76" s="35" t="s">
        <v>422</v>
      </c>
      <c r="B76" s="31" t="s">
        <v>165</v>
      </c>
      <c r="C76" s="110"/>
      <c r="D76" s="95"/>
      <c r="E76" s="95"/>
      <c r="F76" s="110">
        <f t="shared" si="2"/>
        <v>0</v>
      </c>
    </row>
    <row r="77" spans="1:6" x14ac:dyDescent="0.25">
      <c r="A77" s="35" t="s">
        <v>166</v>
      </c>
      <c r="B77" s="31" t="s">
        <v>167</v>
      </c>
      <c r="C77" s="110"/>
      <c r="D77" s="95"/>
      <c r="E77" s="95"/>
      <c r="F77" s="110">
        <f t="shared" si="2"/>
        <v>0</v>
      </c>
    </row>
    <row r="78" spans="1:6" x14ac:dyDescent="0.25">
      <c r="A78" s="35" t="s">
        <v>168</v>
      </c>
      <c r="B78" s="31" t="s">
        <v>169</v>
      </c>
      <c r="C78" s="110">
        <v>386</v>
      </c>
      <c r="D78" s="95"/>
      <c r="E78" s="95"/>
      <c r="F78" s="110">
        <f t="shared" si="2"/>
        <v>386</v>
      </c>
    </row>
    <row r="79" spans="1:6" x14ac:dyDescent="0.25">
      <c r="A79" s="6" t="s">
        <v>170</v>
      </c>
      <c r="B79" s="31" t="s">
        <v>171</v>
      </c>
      <c r="C79" s="110"/>
      <c r="D79" s="95"/>
      <c r="E79" s="95"/>
      <c r="F79" s="110">
        <f t="shared" si="2"/>
        <v>0</v>
      </c>
    </row>
    <row r="80" spans="1:6" x14ac:dyDescent="0.25">
      <c r="A80" s="6" t="s">
        <v>172</v>
      </c>
      <c r="B80" s="31" t="s">
        <v>173</v>
      </c>
      <c r="C80" s="110"/>
      <c r="D80" s="95"/>
      <c r="E80" s="95"/>
      <c r="F80" s="110">
        <f t="shared" si="2"/>
        <v>0</v>
      </c>
    </row>
    <row r="81" spans="1:6" x14ac:dyDescent="0.25">
      <c r="A81" s="6" t="s">
        <v>174</v>
      </c>
      <c r="B81" s="31" t="s">
        <v>175</v>
      </c>
      <c r="C81" s="110">
        <v>75</v>
      </c>
      <c r="D81" s="95"/>
      <c r="E81" s="95"/>
      <c r="F81" s="110">
        <f t="shared" si="2"/>
        <v>75</v>
      </c>
    </row>
    <row r="82" spans="1:6" s="84" customFormat="1" x14ac:dyDescent="0.25">
      <c r="A82" s="50" t="s">
        <v>395</v>
      </c>
      <c r="B82" s="52" t="s">
        <v>176</v>
      </c>
      <c r="C82" s="110">
        <f>SUM(C75:C81)</f>
        <v>461</v>
      </c>
      <c r="D82" s="125"/>
      <c r="E82" s="125"/>
      <c r="F82" s="118">
        <f>SUM(C82:E82)</f>
        <v>461</v>
      </c>
    </row>
    <row r="83" spans="1:6" x14ac:dyDescent="0.25">
      <c r="A83" s="13" t="s">
        <v>177</v>
      </c>
      <c r="B83" s="31" t="s">
        <v>178</v>
      </c>
      <c r="C83" s="110"/>
      <c r="D83" s="95"/>
      <c r="E83" s="95"/>
      <c r="F83" s="110">
        <f t="shared" si="2"/>
        <v>0</v>
      </c>
    </row>
    <row r="84" spans="1:6" x14ac:dyDescent="0.25">
      <c r="A84" s="13" t="s">
        <v>179</v>
      </c>
      <c r="B84" s="31" t="s">
        <v>180</v>
      </c>
      <c r="C84" s="110"/>
      <c r="D84" s="95"/>
      <c r="E84" s="95"/>
      <c r="F84" s="110">
        <f t="shared" si="2"/>
        <v>0</v>
      </c>
    </row>
    <row r="85" spans="1:6" x14ac:dyDescent="0.25">
      <c r="A85" s="13" t="s">
        <v>181</v>
      </c>
      <c r="B85" s="31" t="s">
        <v>182</v>
      </c>
      <c r="C85" s="110"/>
      <c r="D85" s="95"/>
      <c r="E85" s="95"/>
      <c r="F85" s="110">
        <f t="shared" si="2"/>
        <v>0</v>
      </c>
    </row>
    <row r="86" spans="1:6" x14ac:dyDescent="0.25">
      <c r="A86" s="13" t="s">
        <v>183</v>
      </c>
      <c r="B86" s="31" t="s">
        <v>184</v>
      </c>
      <c r="C86" s="110"/>
      <c r="D86" s="95"/>
      <c r="E86" s="95"/>
      <c r="F86" s="110">
        <f t="shared" si="2"/>
        <v>0</v>
      </c>
    </row>
    <row r="87" spans="1:6" s="84" customFormat="1" x14ac:dyDescent="0.25">
      <c r="A87" s="49" t="s">
        <v>396</v>
      </c>
      <c r="B87" s="52" t="s">
        <v>185</v>
      </c>
      <c r="C87" s="118"/>
      <c r="D87" s="125"/>
      <c r="E87" s="125"/>
      <c r="F87" s="118">
        <f t="shared" si="2"/>
        <v>0</v>
      </c>
    </row>
    <row r="88" spans="1:6" x14ac:dyDescent="0.25">
      <c r="A88" s="13" t="s">
        <v>186</v>
      </c>
      <c r="B88" s="31" t="s">
        <v>187</v>
      </c>
      <c r="C88" s="110"/>
      <c r="D88" s="95"/>
      <c r="E88" s="95"/>
      <c r="F88" s="110">
        <f t="shared" si="2"/>
        <v>0</v>
      </c>
    </row>
    <row r="89" spans="1:6" x14ac:dyDescent="0.25">
      <c r="A89" s="13" t="s">
        <v>423</v>
      </c>
      <c r="B89" s="31" t="s">
        <v>188</v>
      </c>
      <c r="C89" s="110"/>
      <c r="D89" s="95"/>
      <c r="E89" s="95"/>
      <c r="F89" s="110">
        <f t="shared" si="2"/>
        <v>0</v>
      </c>
    </row>
    <row r="90" spans="1:6" x14ac:dyDescent="0.25">
      <c r="A90" s="13" t="s">
        <v>424</v>
      </c>
      <c r="B90" s="31" t="s">
        <v>189</v>
      </c>
      <c r="C90" s="110"/>
      <c r="D90" s="95"/>
      <c r="E90" s="95"/>
      <c r="F90" s="110">
        <f t="shared" si="2"/>
        <v>0</v>
      </c>
    </row>
    <row r="91" spans="1:6" x14ac:dyDescent="0.25">
      <c r="A91" s="13" t="s">
        <v>425</v>
      </c>
      <c r="B91" s="31" t="s">
        <v>190</v>
      </c>
      <c r="C91" s="110"/>
      <c r="D91" s="95"/>
      <c r="E91" s="95"/>
      <c r="F91" s="110">
        <f t="shared" si="2"/>
        <v>0</v>
      </c>
    </row>
    <row r="92" spans="1:6" x14ac:dyDescent="0.25">
      <c r="A92" s="13" t="s">
        <v>426</v>
      </c>
      <c r="B92" s="31" t="s">
        <v>191</v>
      </c>
      <c r="C92" s="110"/>
      <c r="D92" s="95"/>
      <c r="E92" s="95"/>
      <c r="F92" s="110">
        <f t="shared" si="2"/>
        <v>0</v>
      </c>
    </row>
    <row r="93" spans="1:6" x14ac:dyDescent="0.25">
      <c r="A93" s="13" t="s">
        <v>427</v>
      </c>
      <c r="B93" s="31" t="s">
        <v>192</v>
      </c>
      <c r="C93" s="110"/>
      <c r="D93" s="95"/>
      <c r="E93" s="95"/>
      <c r="F93" s="110">
        <f t="shared" si="2"/>
        <v>0</v>
      </c>
    </row>
    <row r="94" spans="1:6" x14ac:dyDescent="0.25">
      <c r="A94" s="13" t="s">
        <v>193</v>
      </c>
      <c r="B94" s="31" t="s">
        <v>194</v>
      </c>
      <c r="C94" s="110"/>
      <c r="D94" s="95"/>
      <c r="E94" s="95"/>
      <c r="F94" s="110">
        <f t="shared" si="2"/>
        <v>0</v>
      </c>
    </row>
    <row r="95" spans="1:6" x14ac:dyDescent="0.25">
      <c r="A95" s="13" t="s">
        <v>428</v>
      </c>
      <c r="B95" s="31" t="s">
        <v>195</v>
      </c>
      <c r="C95" s="110"/>
      <c r="D95" s="95"/>
      <c r="E95" s="95"/>
      <c r="F95" s="110">
        <f t="shared" si="2"/>
        <v>0</v>
      </c>
    </row>
    <row r="96" spans="1:6" s="84" customFormat="1" x14ac:dyDescent="0.25">
      <c r="A96" s="49" t="s">
        <v>397</v>
      </c>
      <c r="B96" s="52" t="s">
        <v>196</v>
      </c>
      <c r="C96" s="118"/>
      <c r="D96" s="125"/>
      <c r="E96" s="125"/>
      <c r="F96" s="118">
        <f t="shared" si="2"/>
        <v>0</v>
      </c>
    </row>
    <row r="97" spans="1:25" ht="15.75" x14ac:dyDescent="0.25">
      <c r="A97" s="57" t="s">
        <v>542</v>
      </c>
      <c r="B97" s="52"/>
      <c r="C97" s="110">
        <f>C82+C87+C96</f>
        <v>461</v>
      </c>
      <c r="D97" s="110">
        <f t="shared" ref="D97:F97" si="4">D82+D87+D96</f>
        <v>0</v>
      </c>
      <c r="E97" s="110">
        <f t="shared" si="4"/>
        <v>0</v>
      </c>
      <c r="F97" s="110">
        <f t="shared" si="4"/>
        <v>461</v>
      </c>
    </row>
    <row r="98" spans="1:25" s="84" customFormat="1" ht="15.75" x14ac:dyDescent="0.25">
      <c r="A98" s="36" t="s">
        <v>436</v>
      </c>
      <c r="B98" s="37" t="s">
        <v>197</v>
      </c>
      <c r="C98" s="127">
        <f>C74+C97</f>
        <v>52116</v>
      </c>
      <c r="D98" s="127">
        <f t="shared" ref="D98:F98" si="5">D74+D97</f>
        <v>5250</v>
      </c>
      <c r="E98" s="127">
        <f t="shared" si="5"/>
        <v>0</v>
      </c>
      <c r="F98" s="127">
        <f t="shared" si="5"/>
        <v>57366</v>
      </c>
    </row>
    <row r="99" spans="1:25" x14ac:dyDescent="0.25">
      <c r="A99" s="13" t="s">
        <v>429</v>
      </c>
      <c r="B99" s="5" t="s">
        <v>198</v>
      </c>
      <c r="C99" s="107"/>
      <c r="D99" s="107"/>
      <c r="E99" s="107"/>
      <c r="F99" s="110">
        <f t="shared" si="2"/>
        <v>0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4"/>
      <c r="Y99" s="24"/>
    </row>
    <row r="100" spans="1:25" x14ac:dyDescent="0.25">
      <c r="A100" s="13" t="s">
        <v>199</v>
      </c>
      <c r="B100" s="5" t="s">
        <v>200</v>
      </c>
      <c r="C100" s="107"/>
      <c r="D100" s="107"/>
      <c r="E100" s="107"/>
      <c r="F100" s="110">
        <f t="shared" si="2"/>
        <v>0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4"/>
      <c r="Y100" s="24"/>
    </row>
    <row r="101" spans="1:25" x14ac:dyDescent="0.25">
      <c r="A101" s="13" t="s">
        <v>430</v>
      </c>
      <c r="B101" s="5" t="s">
        <v>201</v>
      </c>
      <c r="C101" s="107"/>
      <c r="D101" s="107"/>
      <c r="E101" s="107"/>
      <c r="F101" s="110">
        <f t="shared" si="2"/>
        <v>0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</row>
    <row r="102" spans="1:25" s="84" customFormat="1" x14ac:dyDescent="0.25">
      <c r="A102" s="15" t="s">
        <v>398</v>
      </c>
      <c r="B102" s="7" t="s">
        <v>202</v>
      </c>
      <c r="C102" s="108"/>
      <c r="D102" s="108"/>
      <c r="E102" s="108"/>
      <c r="F102" s="118">
        <f t="shared" si="2"/>
        <v>0</v>
      </c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130"/>
      <c r="Y102" s="130"/>
    </row>
    <row r="103" spans="1:25" x14ac:dyDescent="0.25">
      <c r="A103" s="38" t="s">
        <v>431</v>
      </c>
      <c r="B103" s="5" t="s">
        <v>203</v>
      </c>
      <c r="C103" s="109"/>
      <c r="D103" s="109"/>
      <c r="E103" s="109"/>
      <c r="F103" s="110">
        <f t="shared" si="2"/>
        <v>0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4"/>
      <c r="Y103" s="24"/>
    </row>
    <row r="104" spans="1:25" x14ac:dyDescent="0.25">
      <c r="A104" s="38" t="s">
        <v>401</v>
      </c>
      <c r="B104" s="5" t="s">
        <v>204</v>
      </c>
      <c r="C104" s="109"/>
      <c r="D104" s="109"/>
      <c r="E104" s="109"/>
      <c r="F104" s="110">
        <f t="shared" si="2"/>
        <v>0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4"/>
      <c r="Y104" s="24"/>
    </row>
    <row r="105" spans="1:25" x14ac:dyDescent="0.25">
      <c r="A105" s="13" t="s">
        <v>205</v>
      </c>
      <c r="B105" s="5" t="s">
        <v>206</v>
      </c>
      <c r="C105" s="107"/>
      <c r="D105" s="107"/>
      <c r="E105" s="107"/>
      <c r="F105" s="110">
        <f t="shared" si="2"/>
        <v>0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4"/>
      <c r="Y105" s="24"/>
    </row>
    <row r="106" spans="1:25" x14ac:dyDescent="0.25">
      <c r="A106" s="13" t="s">
        <v>432</v>
      </c>
      <c r="B106" s="5" t="s">
        <v>207</v>
      </c>
      <c r="C106" s="107"/>
      <c r="D106" s="107"/>
      <c r="E106" s="107"/>
      <c r="F106" s="110">
        <f t="shared" si="2"/>
        <v>0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4"/>
      <c r="Y106" s="24"/>
    </row>
    <row r="107" spans="1:25" s="84" customFormat="1" x14ac:dyDescent="0.25">
      <c r="A107" s="14" t="s">
        <v>399</v>
      </c>
      <c r="B107" s="7" t="s">
        <v>208</v>
      </c>
      <c r="C107" s="106"/>
      <c r="D107" s="106"/>
      <c r="E107" s="106"/>
      <c r="F107" s="118">
        <f t="shared" si="2"/>
        <v>0</v>
      </c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130"/>
      <c r="Y107" s="130"/>
    </row>
    <row r="108" spans="1:25" x14ac:dyDescent="0.25">
      <c r="A108" s="38" t="s">
        <v>209</v>
      </c>
      <c r="B108" s="5" t="s">
        <v>210</v>
      </c>
      <c r="C108" s="109"/>
      <c r="D108" s="109"/>
      <c r="E108" s="109"/>
      <c r="F108" s="110">
        <f t="shared" si="2"/>
        <v>0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4"/>
      <c r="Y108" s="24"/>
    </row>
    <row r="109" spans="1:25" x14ac:dyDescent="0.25">
      <c r="A109" s="38" t="s">
        <v>211</v>
      </c>
      <c r="B109" s="5" t="s">
        <v>212</v>
      </c>
      <c r="C109" s="109"/>
      <c r="D109" s="109"/>
      <c r="E109" s="109"/>
      <c r="F109" s="110">
        <f t="shared" si="2"/>
        <v>0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4"/>
      <c r="Y109" s="24"/>
    </row>
    <row r="110" spans="1:25" s="84" customFormat="1" x14ac:dyDescent="0.25">
      <c r="A110" s="14" t="s">
        <v>213</v>
      </c>
      <c r="B110" s="7" t="s">
        <v>214</v>
      </c>
      <c r="C110" s="106"/>
      <c r="D110" s="106"/>
      <c r="E110" s="106"/>
      <c r="F110" s="118">
        <f t="shared" si="2"/>
        <v>0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130"/>
      <c r="Y110" s="130"/>
    </row>
    <row r="111" spans="1:25" x14ac:dyDescent="0.25">
      <c r="A111" s="38" t="s">
        <v>215</v>
      </c>
      <c r="B111" s="5" t="s">
        <v>216</v>
      </c>
      <c r="C111" s="109"/>
      <c r="D111" s="109"/>
      <c r="E111" s="109"/>
      <c r="F111" s="110">
        <f t="shared" si="2"/>
        <v>0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4"/>
      <c r="Y111" s="24"/>
    </row>
    <row r="112" spans="1:25" x14ac:dyDescent="0.25">
      <c r="A112" s="38" t="s">
        <v>217</v>
      </c>
      <c r="B112" s="5" t="s">
        <v>218</v>
      </c>
      <c r="C112" s="109"/>
      <c r="D112" s="109"/>
      <c r="E112" s="109"/>
      <c r="F112" s="110">
        <f t="shared" si="2"/>
        <v>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4"/>
      <c r="Y112" s="24"/>
    </row>
    <row r="113" spans="1:25" x14ac:dyDescent="0.25">
      <c r="A113" s="38" t="s">
        <v>219</v>
      </c>
      <c r="B113" s="5" t="s">
        <v>220</v>
      </c>
      <c r="C113" s="109"/>
      <c r="D113" s="109"/>
      <c r="E113" s="109"/>
      <c r="F113" s="110">
        <f t="shared" si="2"/>
        <v>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 s="84" customFormat="1" x14ac:dyDescent="0.25">
      <c r="A114" s="39" t="s">
        <v>400</v>
      </c>
      <c r="B114" s="40" t="s">
        <v>221</v>
      </c>
      <c r="C114" s="106"/>
      <c r="D114" s="106"/>
      <c r="E114" s="106"/>
      <c r="F114" s="118">
        <f t="shared" si="2"/>
        <v>0</v>
      </c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130"/>
      <c r="Y114" s="130"/>
    </row>
    <row r="115" spans="1:25" x14ac:dyDescent="0.25">
      <c r="A115" s="38" t="s">
        <v>222</v>
      </c>
      <c r="B115" s="5" t="s">
        <v>223</v>
      </c>
      <c r="C115" s="109"/>
      <c r="D115" s="109"/>
      <c r="E115" s="109"/>
      <c r="F115" s="110">
        <f t="shared" si="2"/>
        <v>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 x14ac:dyDescent="0.25">
      <c r="A116" s="13" t="s">
        <v>224</v>
      </c>
      <c r="B116" s="5" t="s">
        <v>225</v>
      </c>
      <c r="C116" s="107"/>
      <c r="D116" s="107"/>
      <c r="E116" s="107"/>
      <c r="F116" s="110">
        <f t="shared" si="2"/>
        <v>0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4"/>
      <c r="Y116" s="24"/>
    </row>
    <row r="117" spans="1:25" x14ac:dyDescent="0.25">
      <c r="A117" s="38" t="s">
        <v>433</v>
      </c>
      <c r="B117" s="5" t="s">
        <v>226</v>
      </c>
      <c r="C117" s="109"/>
      <c r="D117" s="109"/>
      <c r="E117" s="109"/>
      <c r="F117" s="110">
        <f t="shared" si="2"/>
        <v>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 x14ac:dyDescent="0.25">
      <c r="A118" s="38" t="s">
        <v>402</v>
      </c>
      <c r="B118" s="5" t="s">
        <v>227</v>
      </c>
      <c r="C118" s="109"/>
      <c r="D118" s="109"/>
      <c r="E118" s="109"/>
      <c r="F118" s="110">
        <f t="shared" si="2"/>
        <v>0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4"/>
      <c r="Y118" s="24"/>
    </row>
    <row r="119" spans="1:25" s="84" customFormat="1" x14ac:dyDescent="0.25">
      <c r="A119" s="39" t="s">
        <v>403</v>
      </c>
      <c r="B119" s="40" t="s">
        <v>228</v>
      </c>
      <c r="C119" s="106"/>
      <c r="D119" s="106"/>
      <c r="E119" s="106"/>
      <c r="F119" s="118">
        <f t="shared" si="2"/>
        <v>0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130"/>
      <c r="Y119" s="130"/>
    </row>
    <row r="120" spans="1:25" x14ac:dyDescent="0.25">
      <c r="A120" s="13" t="s">
        <v>229</v>
      </c>
      <c r="B120" s="5" t="s">
        <v>230</v>
      </c>
      <c r="C120" s="107"/>
      <c r="D120" s="107"/>
      <c r="E120" s="107"/>
      <c r="F120" s="110">
        <f t="shared" si="2"/>
        <v>0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4"/>
      <c r="Y120" s="24"/>
    </row>
    <row r="121" spans="1:25" s="84" customFormat="1" ht="15.75" x14ac:dyDescent="0.25">
      <c r="A121" s="41" t="s">
        <v>437</v>
      </c>
      <c r="B121" s="42" t="s">
        <v>231</v>
      </c>
      <c r="C121" s="129"/>
      <c r="D121" s="129"/>
      <c r="E121" s="129"/>
      <c r="F121" s="127">
        <f t="shared" si="2"/>
        <v>0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130"/>
      <c r="Y121" s="130"/>
    </row>
    <row r="122" spans="1:25" s="84" customFormat="1" ht="15.75" x14ac:dyDescent="0.25">
      <c r="A122" s="134" t="s">
        <v>474</v>
      </c>
      <c r="B122" s="134"/>
      <c r="C122" s="135">
        <f>C98+C121</f>
        <v>52116</v>
      </c>
      <c r="D122" s="135">
        <f t="shared" ref="D122:F122" si="6">D98+D121</f>
        <v>5250</v>
      </c>
      <c r="E122" s="135">
        <f t="shared" si="6"/>
        <v>0</v>
      </c>
      <c r="F122" s="135">
        <f t="shared" si="6"/>
        <v>57366</v>
      </c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</row>
    <row r="123" spans="1:25" x14ac:dyDescent="0.25">
      <c r="B123" s="24"/>
      <c r="C123" s="94"/>
      <c r="D123" s="94"/>
      <c r="E123" s="94"/>
      <c r="F123" s="9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x14ac:dyDescent="0.25">
      <c r="B124" s="24"/>
      <c r="C124" s="94"/>
      <c r="D124" s="94"/>
      <c r="E124" s="94"/>
      <c r="F124" s="9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x14ac:dyDescent="0.25">
      <c r="B125" s="24"/>
      <c r="C125" s="94"/>
      <c r="D125" s="94"/>
      <c r="E125" s="94"/>
      <c r="F125" s="9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x14ac:dyDescent="0.25">
      <c r="B126" s="24"/>
      <c r="C126" s="94"/>
      <c r="D126" s="94"/>
      <c r="E126" s="94"/>
      <c r="F126" s="9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x14ac:dyDescent="0.25">
      <c r="B127" s="24"/>
      <c r="C127" s="94"/>
      <c r="D127" s="94"/>
      <c r="E127" s="94"/>
      <c r="F127" s="9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x14ac:dyDescent="0.25">
      <c r="B128" s="24"/>
      <c r="C128" s="94"/>
      <c r="D128" s="94"/>
      <c r="E128" s="94"/>
      <c r="F128" s="9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 x14ac:dyDescent="0.25">
      <c r="B129" s="24"/>
      <c r="C129" s="94"/>
      <c r="D129" s="94"/>
      <c r="E129" s="94"/>
      <c r="F129" s="9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 x14ac:dyDescent="0.25">
      <c r="B130" s="24"/>
      <c r="C130" s="94"/>
      <c r="D130" s="94"/>
      <c r="E130" s="94"/>
      <c r="F130" s="9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 x14ac:dyDescent="0.25">
      <c r="B131" s="24"/>
      <c r="C131" s="94"/>
      <c r="D131" s="94"/>
      <c r="E131" s="94"/>
      <c r="F131" s="9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 x14ac:dyDescent="0.25">
      <c r="B132" s="24"/>
      <c r="C132" s="94"/>
      <c r="D132" s="94"/>
      <c r="E132" s="94"/>
      <c r="F132" s="9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 x14ac:dyDescent="0.25">
      <c r="B133" s="24"/>
      <c r="C133" s="94"/>
      <c r="D133" s="94"/>
      <c r="E133" s="94"/>
      <c r="F133" s="9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 x14ac:dyDescent="0.25">
      <c r="B134" s="24"/>
      <c r="C134" s="94"/>
      <c r="D134" s="94"/>
      <c r="E134" s="94"/>
      <c r="F134" s="9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 x14ac:dyDescent="0.25">
      <c r="B135" s="24"/>
      <c r="C135" s="94"/>
      <c r="D135" s="94"/>
      <c r="E135" s="94"/>
      <c r="F135" s="9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 x14ac:dyDescent="0.25">
      <c r="B136" s="24"/>
      <c r="C136" s="94"/>
      <c r="D136" s="94"/>
      <c r="E136" s="94"/>
      <c r="F136" s="9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 x14ac:dyDescent="0.25">
      <c r="B137" s="24"/>
      <c r="C137" s="94"/>
      <c r="D137" s="94"/>
      <c r="E137" s="94"/>
      <c r="F137" s="9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 x14ac:dyDescent="0.25">
      <c r="B138" s="24"/>
      <c r="C138" s="94"/>
      <c r="D138" s="94"/>
      <c r="E138" s="94"/>
      <c r="F138" s="9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 x14ac:dyDescent="0.25">
      <c r="B139" s="24"/>
      <c r="C139" s="94"/>
      <c r="D139" s="94"/>
      <c r="E139" s="94"/>
      <c r="F139" s="9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 x14ac:dyDescent="0.25">
      <c r="B140" s="24"/>
      <c r="C140" s="94"/>
      <c r="D140" s="94"/>
      <c r="E140" s="94"/>
      <c r="F140" s="9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 x14ac:dyDescent="0.25">
      <c r="B141" s="24"/>
      <c r="C141" s="94"/>
      <c r="D141" s="94"/>
      <c r="E141" s="94"/>
      <c r="F141" s="9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 x14ac:dyDescent="0.25">
      <c r="B142" s="24"/>
      <c r="C142" s="94"/>
      <c r="D142" s="94"/>
      <c r="E142" s="94"/>
      <c r="F142" s="9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 x14ac:dyDescent="0.25">
      <c r="B143" s="24"/>
      <c r="C143" s="94"/>
      <c r="D143" s="94"/>
      <c r="E143" s="94"/>
      <c r="F143" s="9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 x14ac:dyDescent="0.25">
      <c r="B144" s="24"/>
      <c r="C144" s="94"/>
      <c r="D144" s="94"/>
      <c r="E144" s="94"/>
      <c r="F144" s="9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94"/>
      <c r="D145" s="94"/>
      <c r="E145" s="94"/>
      <c r="F145" s="9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94"/>
      <c r="D146" s="94"/>
      <c r="E146" s="94"/>
      <c r="F146" s="9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94"/>
      <c r="D147" s="94"/>
      <c r="E147" s="94"/>
      <c r="F147" s="9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94"/>
      <c r="D148" s="94"/>
      <c r="E148" s="94"/>
      <c r="F148" s="9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94"/>
      <c r="D149" s="94"/>
      <c r="E149" s="94"/>
      <c r="F149" s="9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94"/>
      <c r="D150" s="94"/>
      <c r="E150" s="94"/>
      <c r="F150" s="9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94"/>
      <c r="D151" s="94"/>
      <c r="E151" s="94"/>
      <c r="F151" s="9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94"/>
      <c r="D152" s="94"/>
      <c r="E152" s="94"/>
      <c r="F152" s="9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94"/>
      <c r="D153" s="94"/>
      <c r="E153" s="94"/>
      <c r="F153" s="9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94"/>
      <c r="D154" s="94"/>
      <c r="E154" s="94"/>
      <c r="F154" s="9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94"/>
      <c r="D155" s="94"/>
      <c r="E155" s="94"/>
      <c r="F155" s="9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94"/>
      <c r="D156" s="94"/>
      <c r="E156" s="94"/>
      <c r="F156" s="9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94"/>
      <c r="D157" s="94"/>
      <c r="E157" s="94"/>
      <c r="F157" s="9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94"/>
      <c r="D158" s="94"/>
      <c r="E158" s="94"/>
      <c r="F158" s="9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94"/>
      <c r="D159" s="94"/>
      <c r="E159" s="94"/>
      <c r="F159" s="9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94"/>
      <c r="D160" s="94"/>
      <c r="E160" s="94"/>
      <c r="F160" s="9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94"/>
      <c r="D161" s="94"/>
      <c r="E161" s="94"/>
      <c r="F161" s="9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94"/>
      <c r="D162" s="94"/>
      <c r="E162" s="94"/>
      <c r="F162" s="9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94"/>
      <c r="D163" s="94"/>
      <c r="E163" s="94"/>
      <c r="F163" s="9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94"/>
      <c r="D164" s="94"/>
      <c r="E164" s="94"/>
      <c r="F164" s="9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94"/>
      <c r="D165" s="94"/>
      <c r="E165" s="94"/>
      <c r="F165" s="9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94"/>
      <c r="D166" s="94"/>
      <c r="E166" s="94"/>
      <c r="F166" s="9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94"/>
      <c r="D167" s="94"/>
      <c r="E167" s="94"/>
      <c r="F167" s="9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94"/>
      <c r="D168" s="94"/>
      <c r="E168" s="94"/>
      <c r="F168" s="9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94"/>
      <c r="D169" s="94"/>
      <c r="E169" s="94"/>
      <c r="F169" s="9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94"/>
      <c r="D170" s="94"/>
      <c r="E170" s="94"/>
      <c r="F170" s="9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94"/>
      <c r="D171" s="94"/>
      <c r="E171" s="94"/>
      <c r="F171" s="9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</sheetData>
  <mergeCells count="2">
    <mergeCell ref="A1:F1"/>
    <mergeCell ref="A2:F2"/>
  </mergeCells>
  <phoneticPr fontId="27" type="noConversion"/>
  <pageMargins left="0.56000000000000005" right="0.19685039370078741" top="0.65" bottom="0.48" header="0.32" footer="0.59"/>
  <pageSetup paperSize="8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opLeftCell="B115" workbookViewId="0">
      <selection activeCell="C98" sqref="C98"/>
    </sheetView>
  </sheetViews>
  <sheetFormatPr defaultRowHeight="15" x14ac:dyDescent="0.25"/>
  <cols>
    <col min="1" max="1" width="91.28515625" customWidth="1"/>
    <col min="3" max="3" width="17.7109375" style="96" customWidth="1"/>
    <col min="4" max="4" width="20.140625" style="96" customWidth="1"/>
    <col min="5" max="5" width="18.85546875" style="96" customWidth="1"/>
    <col min="6" max="6" width="14.140625" style="96" customWidth="1"/>
  </cols>
  <sheetData>
    <row r="1" spans="1:6" ht="24.75" customHeight="1" x14ac:dyDescent="0.25">
      <c r="A1" s="189" t="s">
        <v>510</v>
      </c>
      <c r="B1" s="190"/>
      <c r="C1" s="190"/>
      <c r="D1" s="190"/>
      <c r="E1" s="190"/>
      <c r="F1" s="191"/>
    </row>
    <row r="2" spans="1:6" ht="21.75" customHeight="1" x14ac:dyDescent="0.25">
      <c r="A2" s="193" t="s">
        <v>512</v>
      </c>
      <c r="B2" s="194"/>
      <c r="C2" s="194"/>
      <c r="D2" s="194"/>
      <c r="E2" s="194"/>
      <c r="F2" s="195"/>
    </row>
    <row r="3" spans="1:6" ht="18" x14ac:dyDescent="0.25">
      <c r="A3" s="48"/>
      <c r="F3" s="96" t="s">
        <v>576</v>
      </c>
    </row>
    <row r="4" spans="1:6" x14ac:dyDescent="0.25">
      <c r="A4" s="4" t="s">
        <v>2</v>
      </c>
    </row>
    <row r="5" spans="1:6" s="102" customFormat="1" ht="38.25" x14ac:dyDescent="0.25">
      <c r="A5" s="2" t="s">
        <v>60</v>
      </c>
      <c r="B5" s="3" t="s">
        <v>61</v>
      </c>
      <c r="C5" s="98" t="s">
        <v>544</v>
      </c>
      <c r="D5" s="98" t="s">
        <v>545</v>
      </c>
      <c r="E5" s="98" t="s">
        <v>546</v>
      </c>
      <c r="F5" s="99" t="s">
        <v>29</v>
      </c>
    </row>
    <row r="6" spans="1:6" x14ac:dyDescent="0.25">
      <c r="A6" s="29" t="s">
        <v>62</v>
      </c>
      <c r="B6" s="30" t="s">
        <v>63</v>
      </c>
      <c r="C6" s="89">
        <f>SUM(ÖNKORMÁNYZATIKIADÁSOK:ÓVODAIKIADÁSOK!C6)</f>
        <v>38673</v>
      </c>
      <c r="D6" s="89">
        <f>SUM(ÖNKORMÁNYZATIKIADÁSOK:ÓVODAIKIADÁSOK!D6)</f>
        <v>0</v>
      </c>
      <c r="E6" s="89">
        <f>SUM(ÖNKORMÁNYZATIKIADÁSOK:ÓVODAIKIADÁSOK!E6)</f>
        <v>0</v>
      </c>
      <c r="F6" s="89">
        <f>SUM(ÖNKORMÁNYZATIKIADÁSOK:ÓVODAIKIADÁSOK!F6)</f>
        <v>38673</v>
      </c>
    </row>
    <row r="7" spans="1:6" x14ac:dyDescent="0.25">
      <c r="A7" s="29" t="s">
        <v>64</v>
      </c>
      <c r="B7" s="31" t="s">
        <v>65</v>
      </c>
      <c r="C7" s="89">
        <f>SUM(ÖNKORMÁNYZATIKIADÁSOK:ÓVODAIKIADÁSOK!C7)</f>
        <v>0</v>
      </c>
      <c r="D7" s="89">
        <f>SUM(ÖNKORMÁNYZATIKIADÁSOK:ÓVODAIKIADÁSOK!D7)</f>
        <v>959</v>
      </c>
      <c r="E7" s="89">
        <f>SUM(ÖNKORMÁNYZATIKIADÁSOK:ÓVODAIKIADÁSOK!E7)</f>
        <v>0</v>
      </c>
      <c r="F7" s="89">
        <f>SUM(ÖNKORMÁNYZATIKIADÁSOK:ÓVODAIKIADÁSOK!F7)</f>
        <v>959</v>
      </c>
    </row>
    <row r="8" spans="1:6" x14ac:dyDescent="0.25">
      <c r="A8" s="29" t="s">
        <v>66</v>
      </c>
      <c r="B8" s="31" t="s">
        <v>67</v>
      </c>
      <c r="C8" s="89">
        <f>SUM(ÖNKORMÁNYZATIKIADÁSOK:ÓVODAIKIADÁSOK!C8)</f>
        <v>0</v>
      </c>
      <c r="D8" s="89">
        <f>SUM(ÖNKORMÁNYZATIKIADÁSOK:ÓVODAIKIADÁSOK!D8)</f>
        <v>0</v>
      </c>
      <c r="E8" s="89">
        <f>SUM(ÖNKORMÁNYZATIKIADÁSOK:ÓVODAIKIADÁSOK!E8)</f>
        <v>0</v>
      </c>
      <c r="F8" s="89">
        <f>SUM(ÖNKORMÁNYZATIKIADÁSOK:ÓVODAIKIADÁSOK!F8)</f>
        <v>0</v>
      </c>
    </row>
    <row r="9" spans="1:6" x14ac:dyDescent="0.25">
      <c r="A9" s="32" t="s">
        <v>68</v>
      </c>
      <c r="B9" s="31" t="s">
        <v>69</v>
      </c>
      <c r="C9" s="89">
        <f>SUM(ÖNKORMÁNYZATIKIADÁSOK:ÓVODAIKIADÁSOK!C9)</f>
        <v>0</v>
      </c>
      <c r="D9" s="89">
        <f>SUM(ÖNKORMÁNYZATIKIADÁSOK:ÓVODAIKIADÁSOK!D9)</f>
        <v>0</v>
      </c>
      <c r="E9" s="89">
        <f>SUM(ÖNKORMÁNYZATIKIADÁSOK:ÓVODAIKIADÁSOK!E9)</f>
        <v>0</v>
      </c>
      <c r="F9" s="89">
        <f>SUM(ÖNKORMÁNYZATIKIADÁSOK:ÓVODAIKIADÁSOK!F9)</f>
        <v>0</v>
      </c>
    </row>
    <row r="10" spans="1:6" x14ac:dyDescent="0.25">
      <c r="A10" s="32" t="s">
        <v>70</v>
      </c>
      <c r="B10" s="31" t="s">
        <v>71</v>
      </c>
      <c r="C10" s="89">
        <f>SUM(ÖNKORMÁNYZATIKIADÁSOK:ÓVODAIKIADÁSOK!C10)</f>
        <v>0</v>
      </c>
      <c r="D10" s="89">
        <f>SUM(ÖNKORMÁNYZATIKIADÁSOK:ÓVODAIKIADÁSOK!D10)</f>
        <v>0</v>
      </c>
      <c r="E10" s="89">
        <f>SUM(ÖNKORMÁNYZATIKIADÁSOK:ÓVODAIKIADÁSOK!E10)</f>
        <v>0</v>
      </c>
      <c r="F10" s="89">
        <f>SUM(ÖNKORMÁNYZATIKIADÁSOK:ÓVODAIKIADÁSOK!F10)</f>
        <v>0</v>
      </c>
    </row>
    <row r="11" spans="1:6" x14ac:dyDescent="0.25">
      <c r="A11" s="32" t="s">
        <v>72</v>
      </c>
      <c r="B11" s="31" t="s">
        <v>73</v>
      </c>
      <c r="C11" s="89">
        <f>SUM(ÖNKORMÁNYZATIKIADÁSOK:ÓVODAIKIADÁSOK!C11)</f>
        <v>0</v>
      </c>
      <c r="D11" s="89">
        <f>SUM(ÖNKORMÁNYZATIKIADÁSOK:ÓVODAIKIADÁSOK!D11)</f>
        <v>0</v>
      </c>
      <c r="E11" s="89">
        <f>SUM(ÖNKORMÁNYZATIKIADÁSOK:ÓVODAIKIADÁSOK!E11)</f>
        <v>0</v>
      </c>
      <c r="F11" s="89">
        <f>SUM(ÖNKORMÁNYZATIKIADÁSOK:ÓVODAIKIADÁSOK!F11)</f>
        <v>0</v>
      </c>
    </row>
    <row r="12" spans="1:6" x14ac:dyDescent="0.25">
      <c r="A12" s="32" t="s">
        <v>74</v>
      </c>
      <c r="B12" s="31" t="s">
        <v>75</v>
      </c>
      <c r="C12" s="89">
        <f>SUM(ÖNKORMÁNYZATIKIADÁSOK:ÓVODAIKIADÁSOK!C12)</f>
        <v>0</v>
      </c>
      <c r="D12" s="89">
        <f>SUM(ÖNKORMÁNYZATIKIADÁSOK:ÓVODAIKIADÁSOK!D12)</f>
        <v>1961</v>
      </c>
      <c r="E12" s="89">
        <f>SUM(ÖNKORMÁNYZATIKIADÁSOK:ÓVODAIKIADÁSOK!E12)</f>
        <v>0</v>
      </c>
      <c r="F12" s="89">
        <f>SUM(ÖNKORMÁNYZATIKIADÁSOK:ÓVODAIKIADÁSOK!F12)</f>
        <v>1961</v>
      </c>
    </row>
    <row r="13" spans="1:6" x14ac:dyDescent="0.25">
      <c r="A13" s="32" t="s">
        <v>76</v>
      </c>
      <c r="B13" s="31" t="s">
        <v>77</v>
      </c>
      <c r="C13" s="89">
        <f>SUM(ÖNKORMÁNYZATIKIADÁSOK:ÓVODAIKIADÁSOK!C13)</f>
        <v>0</v>
      </c>
      <c r="D13" s="89">
        <f>SUM(ÖNKORMÁNYZATIKIADÁSOK:ÓVODAIKIADÁSOK!D13)</f>
        <v>0</v>
      </c>
      <c r="E13" s="89">
        <f>SUM(ÖNKORMÁNYZATIKIADÁSOK:ÓVODAIKIADÁSOK!E13)</f>
        <v>0</v>
      </c>
      <c r="F13" s="89">
        <f>SUM(ÖNKORMÁNYZATIKIADÁSOK:ÓVODAIKIADÁSOK!F13)</f>
        <v>0</v>
      </c>
    </row>
    <row r="14" spans="1:6" x14ac:dyDescent="0.25">
      <c r="A14" s="5" t="s">
        <v>78</v>
      </c>
      <c r="B14" s="31" t="s">
        <v>79</v>
      </c>
      <c r="C14" s="89">
        <f>SUM(ÖNKORMÁNYZATIKIADÁSOK:ÓVODAIKIADÁSOK!C14)</f>
        <v>0</v>
      </c>
      <c r="D14" s="89">
        <f>SUM(ÖNKORMÁNYZATIKIADÁSOK:ÓVODAIKIADÁSOK!D14)</f>
        <v>1468</v>
      </c>
      <c r="E14" s="89">
        <f>SUM(ÖNKORMÁNYZATIKIADÁSOK:ÓVODAIKIADÁSOK!E14)</f>
        <v>0</v>
      </c>
      <c r="F14" s="89">
        <f>SUM(ÖNKORMÁNYZATIKIADÁSOK:ÓVODAIKIADÁSOK!F14)</f>
        <v>1468</v>
      </c>
    </row>
    <row r="15" spans="1:6" x14ac:dyDescent="0.25">
      <c r="A15" s="5" t="s">
        <v>80</v>
      </c>
      <c r="B15" s="31" t="s">
        <v>81</v>
      </c>
      <c r="C15" s="89">
        <f>SUM(ÖNKORMÁNYZATIKIADÁSOK:ÓVODAIKIADÁSOK!C15)</f>
        <v>0</v>
      </c>
      <c r="D15" s="89">
        <f>SUM(ÖNKORMÁNYZATIKIADÁSOK:ÓVODAIKIADÁSOK!D15)</f>
        <v>0</v>
      </c>
      <c r="E15" s="89">
        <f>SUM(ÖNKORMÁNYZATIKIADÁSOK:ÓVODAIKIADÁSOK!E15)</f>
        <v>0</v>
      </c>
      <c r="F15" s="89">
        <f>SUM(ÖNKORMÁNYZATIKIADÁSOK:ÓVODAIKIADÁSOK!F15)</f>
        <v>0</v>
      </c>
    </row>
    <row r="16" spans="1:6" x14ac:dyDescent="0.25">
      <c r="A16" s="5" t="s">
        <v>82</v>
      </c>
      <c r="B16" s="31" t="s">
        <v>83</v>
      </c>
      <c r="C16" s="89">
        <f>SUM(ÖNKORMÁNYZATIKIADÁSOK:ÓVODAIKIADÁSOK!C16)</f>
        <v>0</v>
      </c>
      <c r="D16" s="89">
        <f>SUM(ÖNKORMÁNYZATIKIADÁSOK:ÓVODAIKIADÁSOK!D16)</f>
        <v>0</v>
      </c>
      <c r="E16" s="89">
        <f>SUM(ÖNKORMÁNYZATIKIADÁSOK:ÓVODAIKIADÁSOK!E16)</f>
        <v>0</v>
      </c>
      <c r="F16" s="89">
        <f>SUM(ÖNKORMÁNYZATIKIADÁSOK:ÓVODAIKIADÁSOK!F16)</f>
        <v>0</v>
      </c>
    </row>
    <row r="17" spans="1:6" x14ac:dyDescent="0.25">
      <c r="A17" s="5" t="s">
        <v>84</v>
      </c>
      <c r="B17" s="31" t="s">
        <v>85</v>
      </c>
      <c r="C17" s="89">
        <f>SUM(ÖNKORMÁNYZATIKIADÁSOK:ÓVODAIKIADÁSOK!C17)</f>
        <v>0</v>
      </c>
      <c r="D17" s="89">
        <f>SUM(ÖNKORMÁNYZATIKIADÁSOK:ÓVODAIKIADÁSOK!D17)</f>
        <v>0</v>
      </c>
      <c r="E17" s="89">
        <f>SUM(ÖNKORMÁNYZATIKIADÁSOK:ÓVODAIKIADÁSOK!E17)</f>
        <v>0</v>
      </c>
      <c r="F17" s="89">
        <f>SUM(ÖNKORMÁNYZATIKIADÁSOK:ÓVODAIKIADÁSOK!F17)</f>
        <v>0</v>
      </c>
    </row>
    <row r="18" spans="1:6" x14ac:dyDescent="0.25">
      <c r="A18" s="5" t="s">
        <v>404</v>
      </c>
      <c r="B18" s="31" t="s">
        <v>86</v>
      </c>
      <c r="C18" s="89">
        <f>SUM(ÖNKORMÁNYZATIKIADÁSOK:ÓVODAIKIADÁSOK!C18)</f>
        <v>0</v>
      </c>
      <c r="D18" s="89">
        <f>SUM(ÖNKORMÁNYZATIKIADÁSOK:ÓVODAIKIADÁSOK!D18)</f>
        <v>0</v>
      </c>
      <c r="E18" s="89">
        <f>SUM(ÖNKORMÁNYZATIKIADÁSOK:ÓVODAIKIADÁSOK!E18)</f>
        <v>0</v>
      </c>
      <c r="F18" s="89">
        <f>SUM(ÖNKORMÁNYZATIKIADÁSOK:ÓVODAIKIADÁSOK!F18)</f>
        <v>0</v>
      </c>
    </row>
    <row r="19" spans="1:6" s="84" customFormat="1" x14ac:dyDescent="0.25">
      <c r="A19" s="33" t="s">
        <v>354</v>
      </c>
      <c r="B19" s="34" t="s">
        <v>87</v>
      </c>
      <c r="C19" s="124">
        <f>SUM(ÖNKORMÁNYZATIKIADÁSOK:ÓVODAIKIADÁSOK!C19)</f>
        <v>38673</v>
      </c>
      <c r="D19" s="124">
        <f>SUM(ÖNKORMÁNYZATIKIADÁSOK:ÓVODAIKIADÁSOK!D19)</f>
        <v>4388</v>
      </c>
      <c r="E19" s="124">
        <f>SUM(ÖNKORMÁNYZATIKIADÁSOK:ÓVODAIKIADÁSOK!E19)</f>
        <v>0</v>
      </c>
      <c r="F19" s="124">
        <f>SUM(ÖNKORMÁNYZATIKIADÁSOK:ÓVODAIKIADÁSOK!F19)</f>
        <v>43061</v>
      </c>
    </row>
    <row r="20" spans="1:6" x14ac:dyDescent="0.25">
      <c r="A20" s="5" t="s">
        <v>88</v>
      </c>
      <c r="B20" s="31" t="s">
        <v>89</v>
      </c>
      <c r="C20" s="89">
        <f>SUM(ÖNKORMÁNYZATIKIADÁSOK:ÓVODAIKIADÁSOK!C20)</f>
        <v>0</v>
      </c>
      <c r="D20" s="89">
        <f>SUM(ÖNKORMÁNYZATIKIADÁSOK:ÓVODAIKIADÁSOK!D20)</f>
        <v>0</v>
      </c>
      <c r="E20" s="89">
        <f>SUM(ÖNKORMÁNYZATIKIADÁSOK:ÓVODAIKIADÁSOK!E20)</f>
        <v>0</v>
      </c>
      <c r="F20" s="89">
        <f>SUM(ÖNKORMÁNYZATIKIADÁSOK:ÓVODAIKIADÁSOK!F20)</f>
        <v>0</v>
      </c>
    </row>
    <row r="21" spans="1:6" x14ac:dyDescent="0.25">
      <c r="A21" s="5" t="s">
        <v>90</v>
      </c>
      <c r="B21" s="31" t="s">
        <v>91</v>
      </c>
      <c r="C21" s="89">
        <f>SUM(ÖNKORMÁNYZATIKIADÁSOK:ÓVODAIKIADÁSOK!C21)</f>
        <v>0</v>
      </c>
      <c r="D21" s="89">
        <f>SUM(ÖNKORMÁNYZATIKIADÁSOK:ÓVODAIKIADÁSOK!D21)</f>
        <v>458</v>
      </c>
      <c r="E21" s="89">
        <f>SUM(ÖNKORMÁNYZATIKIADÁSOK:ÓVODAIKIADÁSOK!E21)</f>
        <v>0</v>
      </c>
      <c r="F21" s="89">
        <f>SUM(ÖNKORMÁNYZATIKIADÁSOK:ÓVODAIKIADÁSOK!F21)</f>
        <v>458</v>
      </c>
    </row>
    <row r="22" spans="1:6" x14ac:dyDescent="0.25">
      <c r="A22" s="6" t="s">
        <v>92</v>
      </c>
      <c r="B22" s="31" t="s">
        <v>93</v>
      </c>
      <c r="C22" s="89">
        <f>SUM(ÖNKORMÁNYZATIKIADÁSOK:ÓVODAIKIADÁSOK!C22)</f>
        <v>0</v>
      </c>
      <c r="D22" s="89">
        <f>SUM(ÖNKORMÁNYZATIKIADÁSOK:ÓVODAIKIADÁSOK!D22)</f>
        <v>100</v>
      </c>
      <c r="E22" s="89">
        <f>SUM(ÖNKORMÁNYZATIKIADÁSOK:ÓVODAIKIADÁSOK!E22)</f>
        <v>0</v>
      </c>
      <c r="F22" s="89">
        <f>SUM(ÖNKORMÁNYZATIKIADÁSOK:ÓVODAIKIADÁSOK!F22)</f>
        <v>100</v>
      </c>
    </row>
    <row r="23" spans="1:6" s="84" customFormat="1" x14ac:dyDescent="0.25">
      <c r="A23" s="7" t="s">
        <v>355</v>
      </c>
      <c r="B23" s="34" t="s">
        <v>94</v>
      </c>
      <c r="C23" s="124">
        <f>SUM(ÖNKORMÁNYZATIKIADÁSOK:ÓVODAIKIADÁSOK!C23)</f>
        <v>0</v>
      </c>
      <c r="D23" s="124">
        <f>SUM(ÖNKORMÁNYZATIKIADÁSOK:ÓVODAIKIADÁSOK!D23)</f>
        <v>558</v>
      </c>
      <c r="E23" s="124">
        <f>SUM(ÖNKORMÁNYZATIKIADÁSOK:ÓVODAIKIADÁSOK!E23)</f>
        <v>0</v>
      </c>
      <c r="F23" s="124">
        <f>SUM(ÖNKORMÁNYZATIKIADÁSOK:ÓVODAIKIADÁSOK!F23)</f>
        <v>558</v>
      </c>
    </row>
    <row r="24" spans="1:6" s="84" customFormat="1" x14ac:dyDescent="0.25">
      <c r="A24" s="51" t="s">
        <v>434</v>
      </c>
      <c r="B24" s="52" t="s">
        <v>95</v>
      </c>
      <c r="C24" s="124">
        <f>SUM(ÖNKORMÁNYZATIKIADÁSOK:ÓVODAIKIADÁSOK!C24)</f>
        <v>38673</v>
      </c>
      <c r="D24" s="124">
        <f>SUM(ÖNKORMÁNYZATIKIADÁSOK:ÓVODAIKIADÁSOK!D24)</f>
        <v>4946</v>
      </c>
      <c r="E24" s="124">
        <f>SUM(ÖNKORMÁNYZATIKIADÁSOK:ÓVODAIKIADÁSOK!E24)</f>
        <v>0</v>
      </c>
      <c r="F24" s="124">
        <f>SUM(ÖNKORMÁNYZATIKIADÁSOK:ÓVODAIKIADÁSOK!F24)</f>
        <v>43619</v>
      </c>
    </row>
    <row r="25" spans="1:6" s="84" customFormat="1" x14ac:dyDescent="0.25">
      <c r="A25" s="40" t="s">
        <v>405</v>
      </c>
      <c r="B25" s="52" t="s">
        <v>96</v>
      </c>
      <c r="C25" s="124">
        <f>SUM(ÖNKORMÁNYZATIKIADÁSOK:ÓVODAIKIADÁSOK!C25)</f>
        <v>11174</v>
      </c>
      <c r="D25" s="124">
        <f>SUM(ÖNKORMÁNYZATIKIADÁSOK:ÓVODAIKIADÁSOK!D25)</f>
        <v>1044</v>
      </c>
      <c r="E25" s="124">
        <f>SUM(ÖNKORMÁNYZATIKIADÁSOK:ÓVODAIKIADÁSOK!E25)</f>
        <v>0</v>
      </c>
      <c r="F25" s="124">
        <f>SUM(ÖNKORMÁNYZATIKIADÁSOK:ÓVODAIKIADÁSOK!F25)</f>
        <v>12218</v>
      </c>
    </row>
    <row r="26" spans="1:6" x14ac:dyDescent="0.25">
      <c r="A26" s="5" t="s">
        <v>97</v>
      </c>
      <c r="B26" s="31" t="s">
        <v>98</v>
      </c>
      <c r="C26" s="89">
        <f>SUM(ÖNKORMÁNYZATIKIADÁSOK:ÓVODAIKIADÁSOK!C26)</f>
        <v>991</v>
      </c>
      <c r="D26" s="89">
        <f>SUM(ÖNKORMÁNYZATIKIADÁSOK:ÓVODAIKIADÁSOK!D26)</f>
        <v>0</v>
      </c>
      <c r="E26" s="89">
        <f>SUM(ÖNKORMÁNYZATIKIADÁSOK:ÓVODAIKIADÁSOK!E26)</f>
        <v>0</v>
      </c>
      <c r="F26" s="89">
        <f>SUM(ÖNKORMÁNYZATIKIADÁSOK:ÓVODAIKIADÁSOK!F26)</f>
        <v>991</v>
      </c>
    </row>
    <row r="27" spans="1:6" x14ac:dyDescent="0.25">
      <c r="A27" s="5" t="s">
        <v>99</v>
      </c>
      <c r="B27" s="31" t="s">
        <v>100</v>
      </c>
      <c r="C27" s="89">
        <f>SUM(ÖNKORMÁNYZATIKIADÁSOK:ÓVODAIKIADÁSOK!C27)</f>
        <v>11163</v>
      </c>
      <c r="D27" s="89">
        <f>SUM(ÖNKORMÁNYZATIKIADÁSOK:ÓVODAIKIADÁSOK!D27)</f>
        <v>2062</v>
      </c>
      <c r="E27" s="89">
        <f>SUM(ÖNKORMÁNYZATIKIADÁSOK:ÓVODAIKIADÁSOK!E27)</f>
        <v>0</v>
      </c>
      <c r="F27" s="89">
        <f>SUM(ÖNKORMÁNYZATIKIADÁSOK:ÓVODAIKIADÁSOK!F27)</f>
        <v>13225</v>
      </c>
    </row>
    <row r="28" spans="1:6" x14ac:dyDescent="0.25">
      <c r="A28" s="5" t="s">
        <v>101</v>
      </c>
      <c r="B28" s="31" t="s">
        <v>102</v>
      </c>
      <c r="C28" s="89">
        <f>SUM(ÖNKORMÁNYZATIKIADÁSOK:ÓVODAIKIADÁSOK!C28)</f>
        <v>0</v>
      </c>
      <c r="D28" s="89">
        <f>SUM(ÖNKORMÁNYZATIKIADÁSOK:ÓVODAIKIADÁSOK!D28)</f>
        <v>0</v>
      </c>
      <c r="E28" s="89">
        <f>SUM(ÖNKORMÁNYZATIKIADÁSOK:ÓVODAIKIADÁSOK!E28)</f>
        <v>0</v>
      </c>
      <c r="F28" s="89">
        <f>SUM(ÖNKORMÁNYZATIKIADÁSOK:ÓVODAIKIADÁSOK!F28)</f>
        <v>0</v>
      </c>
    </row>
    <row r="29" spans="1:6" s="84" customFormat="1" x14ac:dyDescent="0.25">
      <c r="A29" s="7" t="s">
        <v>356</v>
      </c>
      <c r="B29" s="34" t="s">
        <v>103</v>
      </c>
      <c r="C29" s="124">
        <f>SUM(ÖNKORMÁNYZATIKIADÁSOK:ÓVODAIKIADÁSOK!C29)</f>
        <v>12154</v>
      </c>
      <c r="D29" s="124">
        <f>SUM(ÖNKORMÁNYZATIKIADÁSOK:ÓVODAIKIADÁSOK!D29)</f>
        <v>2062</v>
      </c>
      <c r="E29" s="124">
        <f>SUM(ÖNKORMÁNYZATIKIADÁSOK:ÓVODAIKIADÁSOK!E29)</f>
        <v>0</v>
      </c>
      <c r="F29" s="124">
        <f>SUM(ÖNKORMÁNYZATIKIADÁSOK:ÓVODAIKIADÁSOK!F29)</f>
        <v>14216</v>
      </c>
    </row>
    <row r="30" spans="1:6" x14ac:dyDescent="0.25">
      <c r="A30" s="5" t="s">
        <v>104</v>
      </c>
      <c r="B30" s="31" t="s">
        <v>105</v>
      </c>
      <c r="C30" s="89">
        <f>SUM(ÖNKORMÁNYZATIKIADÁSOK:ÓVODAIKIADÁSOK!C30)</f>
        <v>660</v>
      </c>
      <c r="D30" s="89">
        <f>SUM(ÖNKORMÁNYZATIKIADÁSOK:ÓVODAIKIADÁSOK!D30)</f>
        <v>0</v>
      </c>
      <c r="E30" s="89">
        <f>SUM(ÖNKORMÁNYZATIKIADÁSOK:ÓVODAIKIADÁSOK!E30)</f>
        <v>0</v>
      </c>
      <c r="F30" s="89">
        <f>SUM(ÖNKORMÁNYZATIKIADÁSOK:ÓVODAIKIADÁSOK!F30)</f>
        <v>660</v>
      </c>
    </row>
    <row r="31" spans="1:6" x14ac:dyDescent="0.25">
      <c r="A31" s="5" t="s">
        <v>106</v>
      </c>
      <c r="B31" s="31" t="s">
        <v>107</v>
      </c>
      <c r="C31" s="89">
        <f>SUM(ÖNKORMÁNYZATIKIADÁSOK:ÓVODAIKIADÁSOK!C31)</f>
        <v>496</v>
      </c>
      <c r="D31" s="89">
        <f>SUM(ÖNKORMÁNYZATIKIADÁSOK:ÓVODAIKIADÁSOK!D31)</f>
        <v>0</v>
      </c>
      <c r="E31" s="89">
        <f>SUM(ÖNKORMÁNYZATIKIADÁSOK:ÓVODAIKIADÁSOK!E31)</f>
        <v>0</v>
      </c>
      <c r="F31" s="89">
        <f>SUM(ÖNKORMÁNYZATIKIADÁSOK:ÓVODAIKIADÁSOK!F31)</f>
        <v>496</v>
      </c>
    </row>
    <row r="32" spans="1:6" s="84" customFormat="1" ht="15" customHeight="1" x14ac:dyDescent="0.25">
      <c r="A32" s="7" t="s">
        <v>435</v>
      </c>
      <c r="B32" s="34" t="s">
        <v>108</v>
      </c>
      <c r="C32" s="124">
        <f>SUM(ÖNKORMÁNYZATIKIADÁSOK:ÓVODAIKIADÁSOK!C32)</f>
        <v>1156</v>
      </c>
      <c r="D32" s="124">
        <f>SUM(ÖNKORMÁNYZATIKIADÁSOK:ÓVODAIKIADÁSOK!D32)</f>
        <v>0</v>
      </c>
      <c r="E32" s="124">
        <f>SUM(ÖNKORMÁNYZATIKIADÁSOK:ÓVODAIKIADÁSOK!E32)</f>
        <v>0</v>
      </c>
      <c r="F32" s="124">
        <f>SUM(ÖNKORMÁNYZATIKIADÁSOK:ÓVODAIKIADÁSOK!F32)</f>
        <v>1156</v>
      </c>
    </row>
    <row r="33" spans="1:6" x14ac:dyDescent="0.25">
      <c r="A33" s="5" t="s">
        <v>109</v>
      </c>
      <c r="B33" s="31" t="s">
        <v>110</v>
      </c>
      <c r="C33" s="89">
        <f>SUM(ÖNKORMÁNYZATIKIADÁSOK:ÓVODAIKIADÁSOK!C33)</f>
        <v>7365</v>
      </c>
      <c r="D33" s="89">
        <f>SUM(ÖNKORMÁNYZATIKIADÁSOK:ÓVODAIKIADÁSOK!D33)</f>
        <v>305</v>
      </c>
      <c r="E33" s="89">
        <f>SUM(ÖNKORMÁNYZATIKIADÁSOK:ÓVODAIKIADÁSOK!E33)</f>
        <v>0</v>
      </c>
      <c r="F33" s="89">
        <f>SUM(ÖNKORMÁNYZATIKIADÁSOK:ÓVODAIKIADÁSOK!F33)</f>
        <v>7670</v>
      </c>
    </row>
    <row r="34" spans="1:6" x14ac:dyDescent="0.25">
      <c r="A34" s="5" t="s">
        <v>111</v>
      </c>
      <c r="B34" s="31" t="s">
        <v>112</v>
      </c>
      <c r="C34" s="89">
        <f>SUM(ÖNKORMÁNYZATIKIADÁSOK:ÓVODAIKIADÁSOK!C34)</f>
        <v>120</v>
      </c>
      <c r="D34" s="89">
        <f>SUM(ÖNKORMÁNYZATIKIADÁSOK:ÓVODAIKIADÁSOK!D34)</f>
        <v>0</v>
      </c>
      <c r="E34" s="89">
        <f>SUM(ÖNKORMÁNYZATIKIADÁSOK:ÓVODAIKIADÁSOK!E34)</f>
        <v>0</v>
      </c>
      <c r="F34" s="89">
        <f>SUM(ÖNKORMÁNYZATIKIADÁSOK:ÓVODAIKIADÁSOK!F34)</f>
        <v>120</v>
      </c>
    </row>
    <row r="35" spans="1:6" x14ac:dyDescent="0.25">
      <c r="A35" s="5" t="s">
        <v>406</v>
      </c>
      <c r="B35" s="31" t="s">
        <v>113</v>
      </c>
      <c r="C35" s="89">
        <f>SUM(ÖNKORMÁNYZATIKIADÁSOK:ÓVODAIKIADÁSOK!C35)</f>
        <v>0</v>
      </c>
      <c r="D35" s="89">
        <f>SUM(ÖNKORMÁNYZATIKIADÁSOK:ÓVODAIKIADÁSOK!D35)</f>
        <v>0</v>
      </c>
      <c r="E35" s="89">
        <f>SUM(ÖNKORMÁNYZATIKIADÁSOK:ÓVODAIKIADÁSOK!E35)</f>
        <v>0</v>
      </c>
      <c r="F35" s="89">
        <f>SUM(ÖNKORMÁNYZATIKIADÁSOK:ÓVODAIKIADÁSOK!F35)</f>
        <v>0</v>
      </c>
    </row>
    <row r="36" spans="1:6" x14ac:dyDescent="0.25">
      <c r="A36" s="5" t="s">
        <v>114</v>
      </c>
      <c r="B36" s="31" t="s">
        <v>115</v>
      </c>
      <c r="C36" s="89">
        <f>SUM(ÖNKORMÁNYZATIKIADÁSOK:ÓVODAIKIADÁSOK!C36)</f>
        <v>2870</v>
      </c>
      <c r="D36" s="89">
        <f>SUM(ÖNKORMÁNYZATIKIADÁSOK:ÓVODAIKIADÁSOK!D36)</f>
        <v>0</v>
      </c>
      <c r="E36" s="89">
        <f>SUM(ÖNKORMÁNYZATIKIADÁSOK:ÓVODAIKIADÁSOK!E36)</f>
        <v>0</v>
      </c>
      <c r="F36" s="89">
        <f>SUM(ÖNKORMÁNYZATIKIADÁSOK:ÓVODAIKIADÁSOK!F36)</f>
        <v>2870</v>
      </c>
    </row>
    <row r="37" spans="1:6" x14ac:dyDescent="0.25">
      <c r="A37" s="10" t="s">
        <v>407</v>
      </c>
      <c r="B37" s="31" t="s">
        <v>116</v>
      </c>
      <c r="C37" s="89">
        <f>SUM(ÖNKORMÁNYZATIKIADÁSOK:ÓVODAIKIADÁSOK!C37)</f>
        <v>0</v>
      </c>
      <c r="D37" s="89">
        <f>SUM(ÖNKORMÁNYZATIKIADÁSOK:ÓVODAIKIADÁSOK!D37)</f>
        <v>0</v>
      </c>
      <c r="E37" s="89">
        <f>SUM(ÖNKORMÁNYZATIKIADÁSOK:ÓVODAIKIADÁSOK!E37)</f>
        <v>0</v>
      </c>
      <c r="F37" s="89">
        <f>SUM(ÖNKORMÁNYZATIKIADÁSOK:ÓVODAIKIADÁSOK!F37)</f>
        <v>0</v>
      </c>
    </row>
    <row r="38" spans="1:6" x14ac:dyDescent="0.25">
      <c r="A38" s="6" t="s">
        <v>117</v>
      </c>
      <c r="B38" s="31" t="s">
        <v>118</v>
      </c>
      <c r="C38" s="89">
        <f>SUM(ÖNKORMÁNYZATIKIADÁSOK:ÓVODAIKIADÁSOK!C38)</f>
        <v>2000</v>
      </c>
      <c r="D38" s="89">
        <f>SUM(ÖNKORMÁNYZATIKIADÁSOK:ÓVODAIKIADÁSOK!D38)</f>
        <v>0</v>
      </c>
      <c r="E38" s="89">
        <f>SUM(ÖNKORMÁNYZATIKIADÁSOK:ÓVODAIKIADÁSOK!E38)</f>
        <v>0</v>
      </c>
      <c r="F38" s="89">
        <f>SUM(ÖNKORMÁNYZATIKIADÁSOK:ÓVODAIKIADÁSOK!F38)</f>
        <v>2000</v>
      </c>
    </row>
    <row r="39" spans="1:6" x14ac:dyDescent="0.25">
      <c r="A39" s="5" t="s">
        <v>408</v>
      </c>
      <c r="B39" s="31" t="s">
        <v>119</v>
      </c>
      <c r="C39" s="89">
        <f>SUM(ÖNKORMÁNYZATIKIADÁSOK:ÓVODAIKIADÁSOK!C39)</f>
        <v>4115</v>
      </c>
      <c r="D39" s="89">
        <f>SUM(ÖNKORMÁNYZATIKIADÁSOK:ÓVODAIKIADÁSOK!D39)</f>
        <v>0</v>
      </c>
      <c r="E39" s="89">
        <f>SUM(ÖNKORMÁNYZATIKIADÁSOK:ÓVODAIKIADÁSOK!E39)</f>
        <v>0</v>
      </c>
      <c r="F39" s="89">
        <f>SUM(ÖNKORMÁNYZATIKIADÁSOK:ÓVODAIKIADÁSOK!F39)</f>
        <v>4115</v>
      </c>
    </row>
    <row r="40" spans="1:6" s="84" customFormat="1" x14ac:dyDescent="0.25">
      <c r="A40" s="7" t="s">
        <v>357</v>
      </c>
      <c r="B40" s="34" t="s">
        <v>120</v>
      </c>
      <c r="C40" s="124">
        <f>SUM(ÖNKORMÁNYZATIKIADÁSOK:ÓVODAIKIADÁSOK!C40)</f>
        <v>16470</v>
      </c>
      <c r="D40" s="124">
        <f>SUM(ÖNKORMÁNYZATIKIADÁSOK:ÓVODAIKIADÁSOK!D40)</f>
        <v>305</v>
      </c>
      <c r="E40" s="124">
        <f>SUM(ÖNKORMÁNYZATIKIADÁSOK:ÓVODAIKIADÁSOK!E40)</f>
        <v>0</v>
      </c>
      <c r="F40" s="124">
        <f>SUM(ÖNKORMÁNYZATIKIADÁSOK:ÓVODAIKIADÁSOK!F40)</f>
        <v>16775</v>
      </c>
    </row>
    <row r="41" spans="1:6" x14ac:dyDescent="0.25">
      <c r="A41" s="5" t="s">
        <v>121</v>
      </c>
      <c r="B41" s="31" t="s">
        <v>122</v>
      </c>
      <c r="C41" s="89">
        <f>SUM(ÖNKORMÁNYZATIKIADÁSOK:ÓVODAIKIADÁSOK!C41)</f>
        <v>32</v>
      </c>
      <c r="D41" s="89">
        <f>SUM(ÖNKORMÁNYZATIKIADÁSOK:ÓVODAIKIADÁSOK!D41)</f>
        <v>0</v>
      </c>
      <c r="E41" s="89">
        <f>SUM(ÖNKORMÁNYZATIKIADÁSOK:ÓVODAIKIADÁSOK!E41)</f>
        <v>0</v>
      </c>
      <c r="F41" s="89">
        <f>SUM(ÖNKORMÁNYZATIKIADÁSOK:ÓVODAIKIADÁSOK!F41)</f>
        <v>32</v>
      </c>
    </row>
    <row r="42" spans="1:6" x14ac:dyDescent="0.25">
      <c r="A42" s="5" t="s">
        <v>123</v>
      </c>
      <c r="B42" s="31" t="s">
        <v>124</v>
      </c>
      <c r="C42" s="89">
        <f>SUM(ÖNKORMÁNYZATIKIADÁSOK:ÓVODAIKIADÁSOK!C42)</f>
        <v>100</v>
      </c>
      <c r="D42" s="89">
        <f>SUM(ÖNKORMÁNYZATIKIADÁSOK:ÓVODAIKIADÁSOK!D42)</f>
        <v>0</v>
      </c>
      <c r="E42" s="89">
        <f>SUM(ÖNKORMÁNYZATIKIADÁSOK:ÓVODAIKIADÁSOK!E42)</f>
        <v>0</v>
      </c>
      <c r="F42" s="89">
        <f>SUM(ÖNKORMÁNYZATIKIADÁSOK:ÓVODAIKIADÁSOK!F42)</f>
        <v>100</v>
      </c>
    </row>
    <row r="43" spans="1:6" s="84" customFormat="1" x14ac:dyDescent="0.25">
      <c r="A43" s="7" t="s">
        <v>358</v>
      </c>
      <c r="B43" s="34" t="s">
        <v>125</v>
      </c>
      <c r="C43" s="124">
        <f>SUM(ÖNKORMÁNYZATIKIADÁSOK:ÓVODAIKIADÁSOK!C43)</f>
        <v>132</v>
      </c>
      <c r="D43" s="124">
        <f>SUM(ÖNKORMÁNYZATIKIADÁSOK:ÓVODAIKIADÁSOK!D43)</f>
        <v>0</v>
      </c>
      <c r="E43" s="124">
        <f>SUM(ÖNKORMÁNYZATIKIADÁSOK:ÓVODAIKIADÁSOK!E43)</f>
        <v>0</v>
      </c>
      <c r="F43" s="124">
        <f>SUM(ÖNKORMÁNYZATIKIADÁSOK:ÓVODAIKIADÁSOK!F43)</f>
        <v>132</v>
      </c>
    </row>
    <row r="44" spans="1:6" x14ac:dyDescent="0.25">
      <c r="A44" s="5" t="s">
        <v>126</v>
      </c>
      <c r="B44" s="31" t="s">
        <v>127</v>
      </c>
      <c r="C44" s="89">
        <f>SUM(ÖNKORMÁNYZATIKIADÁSOK:ÓVODAIKIADÁSOK!C44)</f>
        <v>0</v>
      </c>
      <c r="D44" s="89">
        <f>SUM(ÖNKORMÁNYZATIKIADÁSOK:ÓVODAIKIADÁSOK!D44)</f>
        <v>0</v>
      </c>
      <c r="E44" s="89">
        <f>SUM(ÖNKORMÁNYZATIKIADÁSOK:ÓVODAIKIADÁSOK!E44)</f>
        <v>0</v>
      </c>
      <c r="F44" s="89">
        <f>SUM(ÖNKORMÁNYZATIKIADÁSOK:ÓVODAIKIADÁSOK!F44)</f>
        <v>0</v>
      </c>
    </row>
    <row r="45" spans="1:6" x14ac:dyDescent="0.25">
      <c r="A45" s="5" t="s">
        <v>128</v>
      </c>
      <c r="B45" s="31" t="s">
        <v>129</v>
      </c>
      <c r="C45" s="89">
        <f>SUM(ÖNKORMÁNYZATIKIADÁSOK:ÓVODAIKIADÁSOK!C45)</f>
        <v>7181</v>
      </c>
      <c r="D45" s="89">
        <f>SUM(ÖNKORMÁNYZATIKIADÁSOK:ÓVODAIKIADÁSOK!D45)</f>
        <v>638</v>
      </c>
      <c r="E45" s="89">
        <f>SUM(ÖNKORMÁNYZATIKIADÁSOK:ÓVODAIKIADÁSOK!E45)</f>
        <v>0</v>
      </c>
      <c r="F45" s="89">
        <f>SUM(ÖNKORMÁNYZATIKIADÁSOK:ÓVODAIKIADÁSOK!F45)</f>
        <v>7819</v>
      </c>
    </row>
    <row r="46" spans="1:6" x14ac:dyDescent="0.25">
      <c r="A46" s="5" t="s">
        <v>409</v>
      </c>
      <c r="B46" s="31" t="s">
        <v>130</v>
      </c>
      <c r="C46" s="89">
        <f>SUM(ÖNKORMÁNYZATIKIADÁSOK:ÓVODAIKIADÁSOK!C46)</f>
        <v>0</v>
      </c>
      <c r="D46" s="89">
        <f>SUM(ÖNKORMÁNYZATIKIADÁSOK:ÓVODAIKIADÁSOK!D46)</f>
        <v>0</v>
      </c>
      <c r="E46" s="89">
        <f>SUM(ÖNKORMÁNYZATIKIADÁSOK:ÓVODAIKIADÁSOK!E46)</f>
        <v>0</v>
      </c>
      <c r="F46" s="89">
        <f>SUM(ÖNKORMÁNYZATIKIADÁSOK:ÓVODAIKIADÁSOK!F46)</f>
        <v>0</v>
      </c>
    </row>
    <row r="47" spans="1:6" x14ac:dyDescent="0.25">
      <c r="A47" s="5" t="s">
        <v>410</v>
      </c>
      <c r="B47" s="31" t="s">
        <v>131</v>
      </c>
      <c r="C47" s="89">
        <f>SUM(ÖNKORMÁNYZATIKIADÁSOK:ÓVODAIKIADÁSOK!C47)</f>
        <v>0</v>
      </c>
      <c r="D47" s="89">
        <f>SUM(ÖNKORMÁNYZATIKIADÁSOK:ÓVODAIKIADÁSOK!D47)</f>
        <v>0</v>
      </c>
      <c r="E47" s="89">
        <f>SUM(ÖNKORMÁNYZATIKIADÁSOK:ÓVODAIKIADÁSOK!E47)</f>
        <v>0</v>
      </c>
      <c r="F47" s="89">
        <f>SUM(ÖNKORMÁNYZATIKIADÁSOK:ÓVODAIKIADÁSOK!F47)</f>
        <v>0</v>
      </c>
    </row>
    <row r="48" spans="1:6" x14ac:dyDescent="0.25">
      <c r="A48" s="5" t="s">
        <v>132</v>
      </c>
      <c r="B48" s="31" t="s">
        <v>133</v>
      </c>
      <c r="C48" s="89">
        <f>SUM(ÖNKORMÁNYZATIKIADÁSOK:ÓVODAIKIADÁSOK!C48)</f>
        <v>0</v>
      </c>
      <c r="D48" s="89">
        <f>SUM(ÖNKORMÁNYZATIKIADÁSOK:ÓVODAIKIADÁSOK!D48)</f>
        <v>0</v>
      </c>
      <c r="E48" s="89">
        <f>SUM(ÖNKORMÁNYZATIKIADÁSOK:ÓVODAIKIADÁSOK!E48)</f>
        <v>0</v>
      </c>
      <c r="F48" s="89">
        <f>SUM(ÖNKORMÁNYZATIKIADÁSOK:ÓVODAIKIADÁSOK!F48)</f>
        <v>0</v>
      </c>
    </row>
    <row r="49" spans="1:6" s="84" customFormat="1" x14ac:dyDescent="0.25">
      <c r="A49" s="7" t="s">
        <v>359</v>
      </c>
      <c r="B49" s="34" t="s">
        <v>134</v>
      </c>
      <c r="C49" s="124">
        <f>SUM(ÖNKORMÁNYZATIKIADÁSOK:ÓVODAIKIADÁSOK!C49)</f>
        <v>7181</v>
      </c>
      <c r="D49" s="124">
        <f>SUM(ÖNKORMÁNYZATIKIADÁSOK:ÓVODAIKIADÁSOK!D49)</f>
        <v>638</v>
      </c>
      <c r="E49" s="124">
        <f>SUM(ÖNKORMÁNYZATIKIADÁSOK:ÓVODAIKIADÁSOK!E49)</f>
        <v>0</v>
      </c>
      <c r="F49" s="124">
        <f>SUM(ÖNKORMÁNYZATIKIADÁSOK:ÓVODAIKIADÁSOK!F49)</f>
        <v>7819</v>
      </c>
    </row>
    <row r="50" spans="1:6" s="84" customFormat="1" x14ac:dyDescent="0.25">
      <c r="A50" s="40" t="s">
        <v>360</v>
      </c>
      <c r="B50" s="52" t="s">
        <v>135</v>
      </c>
      <c r="C50" s="124">
        <f>SUM(ÖNKORMÁNYZATIKIADÁSOK:ÓVODAIKIADÁSOK!C50)</f>
        <v>37093</v>
      </c>
      <c r="D50" s="124">
        <f>SUM(ÖNKORMÁNYZATIKIADÁSOK:ÓVODAIKIADÁSOK!D50)</f>
        <v>3005</v>
      </c>
      <c r="E50" s="124">
        <f>SUM(ÖNKORMÁNYZATIKIADÁSOK:ÓVODAIKIADÁSOK!E50)</f>
        <v>0</v>
      </c>
      <c r="F50" s="124">
        <f>SUM(C50:E50)</f>
        <v>40098</v>
      </c>
    </row>
    <row r="51" spans="1:6" x14ac:dyDescent="0.25">
      <c r="A51" s="13" t="s">
        <v>136</v>
      </c>
      <c r="B51" s="31" t="s">
        <v>137</v>
      </c>
      <c r="C51" s="89">
        <f>SUM(ÖNKORMÁNYZATIKIADÁSOK:ÓVODAIKIADÁSOK!C51)</f>
        <v>0</v>
      </c>
      <c r="D51" s="89">
        <f>SUM(ÖNKORMÁNYZATIKIADÁSOK:ÓVODAIKIADÁSOK!D51)</f>
        <v>0</v>
      </c>
      <c r="E51" s="89">
        <f>SUM(ÖNKORMÁNYZATIKIADÁSOK:ÓVODAIKIADÁSOK!E51)</f>
        <v>0</v>
      </c>
      <c r="F51" s="89">
        <f>SUM(ÖNKORMÁNYZATIKIADÁSOK:ÓVODAIKIADÁSOK!F51)</f>
        <v>0</v>
      </c>
    </row>
    <row r="52" spans="1:6" x14ac:dyDescent="0.25">
      <c r="A52" s="13" t="s">
        <v>361</v>
      </c>
      <c r="B52" s="31" t="s">
        <v>138</v>
      </c>
      <c r="C52" s="89">
        <f>SUM(ÖNKORMÁNYZATIKIADÁSOK:ÓVODAIKIADÁSOK!C52)</f>
        <v>0</v>
      </c>
      <c r="D52" s="89">
        <f>SUM(ÖNKORMÁNYZATIKIADÁSOK:ÓVODAIKIADÁSOK!D52)</f>
        <v>0</v>
      </c>
      <c r="E52" s="89">
        <f>SUM(ÖNKORMÁNYZATIKIADÁSOK:ÓVODAIKIADÁSOK!E52)</f>
        <v>200</v>
      </c>
      <c r="F52" s="89">
        <f>SUM(ÖNKORMÁNYZATIKIADÁSOK:ÓVODAIKIADÁSOK!F52)</f>
        <v>200</v>
      </c>
    </row>
    <row r="53" spans="1:6" x14ac:dyDescent="0.25">
      <c r="A53" s="17" t="s">
        <v>411</v>
      </c>
      <c r="B53" s="31" t="s">
        <v>139</v>
      </c>
      <c r="C53" s="89">
        <f>SUM(ÖNKORMÁNYZATIKIADÁSOK:ÓVODAIKIADÁSOK!C53)</f>
        <v>0</v>
      </c>
      <c r="D53" s="89">
        <f>SUM(ÖNKORMÁNYZATIKIADÁSOK:ÓVODAIKIADÁSOK!D53)</f>
        <v>0</v>
      </c>
      <c r="E53" s="89">
        <f>SUM(ÖNKORMÁNYZATIKIADÁSOK:ÓVODAIKIADÁSOK!E53)</f>
        <v>0</v>
      </c>
      <c r="F53" s="89">
        <f>SUM(ÖNKORMÁNYZATIKIADÁSOK:ÓVODAIKIADÁSOK!F53)</f>
        <v>0</v>
      </c>
    </row>
    <row r="54" spans="1:6" x14ac:dyDescent="0.25">
      <c r="A54" s="17" t="s">
        <v>412</v>
      </c>
      <c r="B54" s="31" t="s">
        <v>140</v>
      </c>
      <c r="C54" s="89">
        <f>SUM(ÖNKORMÁNYZATIKIADÁSOK:ÓVODAIKIADÁSOK!C54)</f>
        <v>0</v>
      </c>
      <c r="D54" s="89">
        <f>SUM(ÖNKORMÁNYZATIKIADÁSOK:ÓVODAIKIADÁSOK!D54)</f>
        <v>160</v>
      </c>
      <c r="E54" s="89">
        <f>SUM(ÖNKORMÁNYZATIKIADÁSOK:ÓVODAIKIADÁSOK!E54)</f>
        <v>0</v>
      </c>
      <c r="F54" s="89">
        <f>SUM(ÖNKORMÁNYZATIKIADÁSOK:ÓVODAIKIADÁSOK!F54)</f>
        <v>160</v>
      </c>
    </row>
    <row r="55" spans="1:6" x14ac:dyDescent="0.25">
      <c r="A55" s="17" t="s">
        <v>413</v>
      </c>
      <c r="B55" s="31" t="s">
        <v>141</v>
      </c>
      <c r="C55" s="89">
        <f>SUM(ÖNKORMÁNYZATIKIADÁSOK:ÓVODAIKIADÁSOK!C55)</f>
        <v>0</v>
      </c>
      <c r="D55" s="89">
        <f>SUM(ÖNKORMÁNYZATIKIADÁSOK:ÓVODAIKIADÁSOK!D55)</f>
        <v>0</v>
      </c>
      <c r="E55" s="89">
        <f>SUM(ÖNKORMÁNYZATIKIADÁSOK:ÓVODAIKIADÁSOK!E55)</f>
        <v>1000</v>
      </c>
      <c r="F55" s="89">
        <f>SUM(ÖNKORMÁNYZATIKIADÁSOK:ÓVODAIKIADÁSOK!F55)</f>
        <v>1000</v>
      </c>
    </row>
    <row r="56" spans="1:6" x14ac:dyDescent="0.25">
      <c r="A56" s="13" t="s">
        <v>414</v>
      </c>
      <c r="B56" s="31" t="s">
        <v>142</v>
      </c>
      <c r="C56" s="89">
        <f>SUM(ÖNKORMÁNYZATIKIADÁSOK:ÓVODAIKIADÁSOK!C56)</f>
        <v>0</v>
      </c>
      <c r="D56" s="89">
        <f>SUM(ÖNKORMÁNYZATIKIADÁSOK:ÓVODAIKIADÁSOK!D56)</f>
        <v>0</v>
      </c>
      <c r="E56" s="89">
        <f>SUM(ÖNKORMÁNYZATIKIADÁSOK:ÓVODAIKIADÁSOK!E56)</f>
        <v>440</v>
      </c>
      <c r="F56" s="89">
        <f>SUM(ÖNKORMÁNYZATIKIADÁSOK:ÓVODAIKIADÁSOK!F56)</f>
        <v>440</v>
      </c>
    </row>
    <row r="57" spans="1:6" x14ac:dyDescent="0.25">
      <c r="A57" s="13" t="s">
        <v>415</v>
      </c>
      <c r="B57" s="31" t="s">
        <v>143</v>
      </c>
      <c r="C57" s="89">
        <f>SUM(ÖNKORMÁNYZATIKIADÁSOK:ÓVODAIKIADÁSOK!C57)</f>
        <v>0</v>
      </c>
      <c r="D57" s="89">
        <f>SUM(ÖNKORMÁNYZATIKIADÁSOK:ÓVODAIKIADÁSOK!D57)</f>
        <v>400</v>
      </c>
      <c r="E57" s="89">
        <f>SUM(ÖNKORMÁNYZATIKIADÁSOK:ÓVODAIKIADÁSOK!E57)</f>
        <v>0</v>
      </c>
      <c r="F57" s="89">
        <f>SUM(ÖNKORMÁNYZATIKIADÁSOK:ÓVODAIKIADÁSOK!F57)</f>
        <v>400</v>
      </c>
    </row>
    <row r="58" spans="1:6" x14ac:dyDescent="0.25">
      <c r="A58" s="13" t="s">
        <v>416</v>
      </c>
      <c r="B58" s="31" t="s">
        <v>144</v>
      </c>
      <c r="C58" s="89">
        <f>SUM(ÖNKORMÁNYZATIKIADÁSOK:ÓVODAIKIADÁSOK!C58)</f>
        <v>0</v>
      </c>
      <c r="D58" s="89">
        <f>SUM(ÖNKORMÁNYZATIKIADÁSOK:ÓVODAIKIADÁSOK!D58)</f>
        <v>1100</v>
      </c>
      <c r="E58" s="89">
        <f>SUM(ÖNKORMÁNYZATIKIADÁSOK:ÓVODAIKIADÁSOK!E58)</f>
        <v>0</v>
      </c>
      <c r="F58" s="89">
        <f>SUM(ÖNKORMÁNYZATIKIADÁSOK:ÓVODAIKIADÁSOK!F58)</f>
        <v>1100</v>
      </c>
    </row>
    <row r="59" spans="1:6" s="84" customFormat="1" x14ac:dyDescent="0.25">
      <c r="A59" s="49" t="s">
        <v>390</v>
      </c>
      <c r="B59" s="52" t="s">
        <v>145</v>
      </c>
      <c r="C59" s="124">
        <f>SUM(ÖNKORMÁNYZATIKIADÁSOK:ÓVODAIKIADÁSOK!C59)</f>
        <v>0</v>
      </c>
      <c r="D59" s="124">
        <f>SUM(ÖNKORMÁNYZATIKIADÁSOK:ÓVODAIKIADÁSOK!D59)</f>
        <v>1660</v>
      </c>
      <c r="E59" s="124">
        <f>SUM(ÖNKORMÁNYZATIKIADÁSOK:ÓVODAIKIADÁSOK!E59)</f>
        <v>1640</v>
      </c>
      <c r="F59" s="124">
        <f>SUM(ÖNKORMÁNYZATIKIADÁSOK:ÓVODAIKIADÁSOK!F59)</f>
        <v>3300</v>
      </c>
    </row>
    <row r="60" spans="1:6" x14ac:dyDescent="0.25">
      <c r="A60" s="12" t="s">
        <v>417</v>
      </c>
      <c r="B60" s="31" t="s">
        <v>146</v>
      </c>
      <c r="C60" s="89">
        <f>SUM(ÖNKORMÁNYZATIKIADÁSOK:ÓVODAIKIADÁSOK!C60)</f>
        <v>0</v>
      </c>
      <c r="D60" s="89">
        <f>SUM(ÖNKORMÁNYZATIKIADÁSOK:ÓVODAIKIADÁSOK!D60)</f>
        <v>0</v>
      </c>
      <c r="E60" s="89">
        <f>SUM(ÖNKORMÁNYZATIKIADÁSOK:ÓVODAIKIADÁSOK!E60)</f>
        <v>0</v>
      </c>
      <c r="F60" s="89">
        <f>SUM(ÖNKORMÁNYZATIKIADÁSOK:ÓVODAIKIADÁSOK!F60)</f>
        <v>0</v>
      </c>
    </row>
    <row r="61" spans="1:6" x14ac:dyDescent="0.25">
      <c r="A61" s="12" t="s">
        <v>147</v>
      </c>
      <c r="B61" s="31" t="s">
        <v>148</v>
      </c>
      <c r="C61" s="89">
        <f>SUM(ÖNKORMÁNYZATIKIADÁSOK:ÓVODAIKIADÁSOK!C61)</f>
        <v>0</v>
      </c>
      <c r="D61" s="89">
        <f>SUM(ÖNKORMÁNYZATIKIADÁSOK:ÓVODAIKIADÁSOK!D61)</f>
        <v>0</v>
      </c>
      <c r="E61" s="89">
        <f>SUM(ÖNKORMÁNYZATIKIADÁSOK:ÓVODAIKIADÁSOK!E61)</f>
        <v>0</v>
      </c>
      <c r="F61" s="89">
        <f>SUM(ÖNKORMÁNYZATIKIADÁSOK:ÓVODAIKIADÁSOK!F61)</f>
        <v>0</v>
      </c>
    </row>
    <row r="62" spans="1:6" x14ac:dyDescent="0.25">
      <c r="A62" s="12" t="s">
        <v>149</v>
      </c>
      <c r="B62" s="31" t="s">
        <v>150</v>
      </c>
      <c r="C62" s="89">
        <f>SUM(ÖNKORMÁNYZATIKIADÁSOK:ÓVODAIKIADÁSOK!C62)</f>
        <v>0</v>
      </c>
      <c r="D62" s="89">
        <f>SUM(ÖNKORMÁNYZATIKIADÁSOK:ÓVODAIKIADÁSOK!D62)</f>
        <v>0</v>
      </c>
      <c r="E62" s="89">
        <f>SUM(ÖNKORMÁNYZATIKIADÁSOK:ÓVODAIKIADÁSOK!E62)</f>
        <v>0</v>
      </c>
      <c r="F62" s="89">
        <f>SUM(ÖNKORMÁNYZATIKIADÁSOK:ÓVODAIKIADÁSOK!F62)</f>
        <v>0</v>
      </c>
    </row>
    <row r="63" spans="1:6" x14ac:dyDescent="0.25">
      <c r="A63" s="12" t="s">
        <v>391</v>
      </c>
      <c r="B63" s="31" t="s">
        <v>151</v>
      </c>
      <c r="C63" s="89">
        <f>SUM(ÖNKORMÁNYZATIKIADÁSOK:ÓVODAIKIADÁSOK!C63)</f>
        <v>0</v>
      </c>
      <c r="D63" s="89">
        <f>SUM(ÖNKORMÁNYZATIKIADÁSOK:ÓVODAIKIADÁSOK!D63)</f>
        <v>0</v>
      </c>
      <c r="E63" s="89">
        <f>SUM(ÖNKORMÁNYZATIKIADÁSOK:ÓVODAIKIADÁSOK!E63)</f>
        <v>0</v>
      </c>
      <c r="F63" s="89">
        <f>SUM(ÖNKORMÁNYZATIKIADÁSOK:ÓVODAIKIADÁSOK!F63)</f>
        <v>0</v>
      </c>
    </row>
    <row r="64" spans="1:6" x14ac:dyDescent="0.25">
      <c r="A64" s="12" t="s">
        <v>418</v>
      </c>
      <c r="B64" s="31" t="s">
        <v>152</v>
      </c>
      <c r="C64" s="89">
        <f>SUM(ÖNKORMÁNYZATIKIADÁSOK:ÓVODAIKIADÁSOK!C64)</f>
        <v>0</v>
      </c>
      <c r="D64" s="89">
        <f>SUM(ÖNKORMÁNYZATIKIADÁSOK:ÓVODAIKIADÁSOK!D64)</f>
        <v>0</v>
      </c>
      <c r="E64" s="89">
        <f>SUM(ÖNKORMÁNYZATIKIADÁSOK:ÓVODAIKIADÁSOK!E64)</f>
        <v>0</v>
      </c>
      <c r="F64" s="89">
        <f>SUM(ÖNKORMÁNYZATIKIADÁSOK:ÓVODAIKIADÁSOK!F64)</f>
        <v>0</v>
      </c>
    </row>
    <row r="65" spans="1:6" x14ac:dyDescent="0.25">
      <c r="A65" s="12" t="s">
        <v>392</v>
      </c>
      <c r="B65" s="31" t="s">
        <v>153</v>
      </c>
      <c r="C65" s="89">
        <f>SUM(ÖNKORMÁNYZATIKIADÁSOK:ÓVODAIKIADÁSOK!C65)</f>
        <v>0</v>
      </c>
      <c r="D65" s="89">
        <f>SUM(ÖNKORMÁNYZATIKIADÁSOK:ÓVODAIKIADÁSOK!D65)</f>
        <v>2150</v>
      </c>
      <c r="E65" s="89">
        <f>SUM(ÖNKORMÁNYZATIKIADÁSOK:ÓVODAIKIADÁSOK!E65)</f>
        <v>0</v>
      </c>
      <c r="F65" s="89">
        <f>SUM(ÖNKORMÁNYZATIKIADÁSOK:ÓVODAIKIADÁSOK!F65)</f>
        <v>2150</v>
      </c>
    </row>
    <row r="66" spans="1:6" x14ac:dyDescent="0.25">
      <c r="A66" s="12" t="s">
        <v>419</v>
      </c>
      <c r="B66" s="31" t="s">
        <v>154</v>
      </c>
      <c r="C66" s="89">
        <f>SUM(ÖNKORMÁNYZATIKIADÁSOK:ÓVODAIKIADÁSOK!C66)</f>
        <v>0</v>
      </c>
      <c r="D66" s="89">
        <f>SUM(ÖNKORMÁNYZATIKIADÁSOK:ÓVODAIKIADÁSOK!D66)</f>
        <v>0</v>
      </c>
      <c r="E66" s="89">
        <f>SUM(ÖNKORMÁNYZATIKIADÁSOK:ÓVODAIKIADÁSOK!E66)</f>
        <v>0</v>
      </c>
      <c r="F66" s="89">
        <f>SUM(ÖNKORMÁNYZATIKIADÁSOK:ÓVODAIKIADÁSOK!F66)</f>
        <v>0</v>
      </c>
    </row>
    <row r="67" spans="1:6" x14ac:dyDescent="0.25">
      <c r="A67" s="12" t="s">
        <v>420</v>
      </c>
      <c r="B67" s="31" t="s">
        <v>155</v>
      </c>
      <c r="C67" s="89">
        <f>SUM(ÖNKORMÁNYZATIKIADÁSOK:ÓVODAIKIADÁSOK!C67)</f>
        <v>0</v>
      </c>
      <c r="D67" s="89">
        <f>SUM(ÖNKORMÁNYZATIKIADÁSOK:ÓVODAIKIADÁSOK!D67)</f>
        <v>0</v>
      </c>
      <c r="E67" s="89">
        <f>SUM(ÖNKORMÁNYZATIKIADÁSOK:ÓVODAIKIADÁSOK!E67)</f>
        <v>0</v>
      </c>
      <c r="F67" s="89">
        <f>SUM(ÖNKORMÁNYZATIKIADÁSOK:ÓVODAIKIADÁSOK!F67)</f>
        <v>0</v>
      </c>
    </row>
    <row r="68" spans="1:6" x14ac:dyDescent="0.25">
      <c r="A68" s="12" t="s">
        <v>156</v>
      </c>
      <c r="B68" s="31" t="s">
        <v>157</v>
      </c>
      <c r="C68" s="89">
        <f>SUM(ÖNKORMÁNYZATIKIADÁSOK:ÓVODAIKIADÁSOK!C68)</f>
        <v>0</v>
      </c>
      <c r="D68" s="89">
        <f>SUM(ÖNKORMÁNYZATIKIADÁSOK:ÓVODAIKIADÁSOK!D68)</f>
        <v>0</v>
      </c>
      <c r="E68" s="89">
        <f>SUM(ÖNKORMÁNYZATIKIADÁSOK:ÓVODAIKIADÁSOK!E68)</f>
        <v>0</v>
      </c>
      <c r="F68" s="89">
        <f>SUM(ÖNKORMÁNYZATIKIADÁSOK:ÓVODAIKIADÁSOK!F68)</f>
        <v>0</v>
      </c>
    </row>
    <row r="69" spans="1:6" x14ac:dyDescent="0.25">
      <c r="A69" s="20" t="s">
        <v>158</v>
      </c>
      <c r="B69" s="31" t="s">
        <v>159</v>
      </c>
      <c r="C69" s="89">
        <f>SUM(ÖNKORMÁNYZATIKIADÁSOK:ÓVODAIKIADÁSOK!C69)</f>
        <v>0</v>
      </c>
      <c r="D69" s="89">
        <f>SUM(ÖNKORMÁNYZATIKIADÁSOK:ÓVODAIKIADÁSOK!D69)</f>
        <v>0</v>
      </c>
      <c r="E69" s="89">
        <f>SUM(ÖNKORMÁNYZATIKIADÁSOK:ÓVODAIKIADÁSOK!E69)</f>
        <v>0</v>
      </c>
      <c r="F69" s="89">
        <f>SUM(ÖNKORMÁNYZATIKIADÁSOK:ÓVODAIKIADÁSOK!F69)</f>
        <v>0</v>
      </c>
    </row>
    <row r="70" spans="1:6" x14ac:dyDescent="0.25">
      <c r="A70" s="12" t="s">
        <v>421</v>
      </c>
      <c r="B70" s="31" t="s">
        <v>160</v>
      </c>
      <c r="C70" s="89">
        <f>SUM(ÖNKORMÁNYZATIKIADÁSOK:ÓVODAIKIADÁSOK!C70)</f>
        <v>0</v>
      </c>
      <c r="D70" s="89">
        <f>SUM(ÖNKORMÁNYZATIKIADÁSOK:ÓVODAIKIADÁSOK!D70)</f>
        <v>11480</v>
      </c>
      <c r="E70" s="89">
        <f>SUM(ÖNKORMÁNYZATIKIADÁSOK:ÓVODAIKIADÁSOK!E70)</f>
        <v>0</v>
      </c>
      <c r="F70" s="89">
        <f>SUM(ÖNKORMÁNYZATIKIADÁSOK:ÓVODAIKIADÁSOK!F70)</f>
        <v>11480</v>
      </c>
    </row>
    <row r="71" spans="1:6" x14ac:dyDescent="0.25">
      <c r="A71" s="20" t="s">
        <v>553</v>
      </c>
      <c r="B71" s="31" t="s">
        <v>161</v>
      </c>
      <c r="C71" s="89">
        <f>SUM(ÖNKORMÁNYZATIKIADÁSOK:ÓVODAIKIADÁSOK!C71)</f>
        <v>0</v>
      </c>
      <c r="D71" s="89">
        <f>SUM(ÖNKORMÁNYZATIKIADÁSOK:ÓVODAIKIADÁSOK!D71)</f>
        <v>0</v>
      </c>
      <c r="E71" s="89">
        <f>SUM(ÖNKORMÁNYZATIKIADÁSOK:ÓVODAIKIADÁSOK!E71)</f>
        <v>0</v>
      </c>
      <c r="F71" s="89">
        <f>SUM(ÖNKORMÁNYZATIKIADÁSOK:ÓVODAIKIADÁSOK!F71)</f>
        <v>0</v>
      </c>
    </row>
    <row r="72" spans="1:6" x14ac:dyDescent="0.25">
      <c r="A72" s="20" t="s">
        <v>554</v>
      </c>
      <c r="B72" s="31" t="s">
        <v>161</v>
      </c>
      <c r="C72" s="89">
        <f>SUM(ÖNKORMÁNYZATIKIADÁSOK:ÓVODAIKIADÁSOK!C72)</f>
        <v>0</v>
      </c>
      <c r="D72" s="89">
        <f>SUM(ÖNKORMÁNYZATIKIADÁSOK:ÓVODAIKIADÁSOK!D72)</f>
        <v>0</v>
      </c>
      <c r="E72" s="89">
        <f>SUM(ÖNKORMÁNYZATIKIADÁSOK:ÓVODAIKIADÁSOK!E72)</f>
        <v>0</v>
      </c>
      <c r="F72" s="89">
        <f>SUM(ÖNKORMÁNYZATIKIADÁSOK:ÓVODAIKIADÁSOK!F72)</f>
        <v>0</v>
      </c>
    </row>
    <row r="73" spans="1:6" s="84" customFormat="1" x14ac:dyDescent="0.25">
      <c r="A73" s="49" t="s">
        <v>393</v>
      </c>
      <c r="B73" s="52" t="s">
        <v>162</v>
      </c>
      <c r="C73" s="124">
        <f>SUM(ÖNKORMÁNYZATIKIADÁSOK:ÓVODAIKIADÁSOK!C73)</f>
        <v>0</v>
      </c>
      <c r="D73" s="124">
        <f>SUM(ÖNKORMÁNYZATIKIADÁSOK:ÓVODAIKIADÁSOK!D73)</f>
        <v>13630</v>
      </c>
      <c r="E73" s="124">
        <f>SUM(ÖNKORMÁNYZATIKIADÁSOK:ÓVODAIKIADÁSOK!E73)</f>
        <v>0</v>
      </c>
      <c r="F73" s="124">
        <f>SUM(ÖNKORMÁNYZATIKIADÁSOK:ÓVODAIKIADÁSOK!F73)</f>
        <v>13630</v>
      </c>
    </row>
    <row r="74" spans="1:6" s="84" customFormat="1" ht="15.75" x14ac:dyDescent="0.25">
      <c r="A74" s="57" t="s">
        <v>543</v>
      </c>
      <c r="B74" s="158"/>
      <c r="C74" s="140">
        <f>C24+C25+C50+C59+C73</f>
        <v>86940</v>
      </c>
      <c r="D74" s="140">
        <f t="shared" ref="D74:F74" si="0">D24+D25+D50+D59+D73</f>
        <v>24285</v>
      </c>
      <c r="E74" s="140">
        <f t="shared" si="0"/>
        <v>1640</v>
      </c>
      <c r="F74" s="140">
        <f t="shared" si="0"/>
        <v>112865</v>
      </c>
    </row>
    <row r="75" spans="1:6" x14ac:dyDescent="0.25">
      <c r="A75" s="35" t="s">
        <v>163</v>
      </c>
      <c r="B75" s="31" t="s">
        <v>164</v>
      </c>
      <c r="C75" s="89">
        <f>SUM(ÖNKORMÁNYZATIKIADÁSOK:ÓVODAIKIADÁSOK!C75)</f>
        <v>0</v>
      </c>
      <c r="D75" s="89">
        <f>SUM(ÖNKORMÁNYZATIKIADÁSOK:ÓVODAIKIADÁSOK!D75)</f>
        <v>0</v>
      </c>
      <c r="E75" s="89">
        <f>SUM(ÖNKORMÁNYZATIKIADÁSOK:ÓVODAIKIADÁSOK!E75)</f>
        <v>0</v>
      </c>
      <c r="F75" s="89">
        <f>SUM(ÖNKORMÁNYZATIKIADÁSOK:ÓVODAIKIADÁSOK!F75)</f>
        <v>0</v>
      </c>
    </row>
    <row r="76" spans="1:6" x14ac:dyDescent="0.25">
      <c r="A76" s="35" t="s">
        <v>422</v>
      </c>
      <c r="B76" s="31" t="s">
        <v>165</v>
      </c>
      <c r="C76" s="89">
        <f>SUM(ÖNKORMÁNYZATIKIADÁSOK:ÓVODAIKIADÁSOK!C76)</f>
        <v>0</v>
      </c>
      <c r="D76" s="89">
        <f>SUM(ÖNKORMÁNYZATIKIADÁSOK:ÓVODAIKIADÁSOK!D76)</f>
        <v>0</v>
      </c>
      <c r="E76" s="89">
        <f>SUM(ÖNKORMÁNYZATIKIADÁSOK:ÓVODAIKIADÁSOK!E76)</f>
        <v>0</v>
      </c>
      <c r="F76" s="89">
        <f>SUM(ÖNKORMÁNYZATIKIADÁSOK:ÓVODAIKIADÁSOK!F76)</f>
        <v>0</v>
      </c>
    </row>
    <row r="77" spans="1:6" x14ac:dyDescent="0.25">
      <c r="A77" s="35" t="s">
        <v>166</v>
      </c>
      <c r="B77" s="31" t="s">
        <v>167</v>
      </c>
      <c r="C77" s="89">
        <f>SUM(ÖNKORMÁNYZATIKIADÁSOK:ÓVODAIKIADÁSOK!C77)</f>
        <v>0</v>
      </c>
      <c r="D77" s="89">
        <f>SUM(ÖNKORMÁNYZATIKIADÁSOK:ÓVODAIKIADÁSOK!D77)</f>
        <v>150</v>
      </c>
      <c r="E77" s="89">
        <f>SUM(ÖNKORMÁNYZATIKIADÁSOK:ÓVODAIKIADÁSOK!E77)</f>
        <v>0</v>
      </c>
      <c r="F77" s="89">
        <f>SUM(ÖNKORMÁNYZATIKIADÁSOK:ÓVODAIKIADÁSOK!F77)</f>
        <v>150</v>
      </c>
    </row>
    <row r="78" spans="1:6" x14ac:dyDescent="0.25">
      <c r="A78" s="35" t="s">
        <v>168</v>
      </c>
      <c r="B78" s="31" t="s">
        <v>169</v>
      </c>
      <c r="C78" s="89">
        <f>SUM(ÖNKORMÁNYZATIKIADÁSOK:ÓVODAIKIADÁSOK!C78)</f>
        <v>386</v>
      </c>
      <c r="D78" s="89">
        <f>SUM(ÖNKORMÁNYZATIKIADÁSOK:ÓVODAIKIADÁSOK!D78)</f>
        <v>2970</v>
      </c>
      <c r="E78" s="89">
        <f>SUM(ÖNKORMÁNYZATIKIADÁSOK:ÓVODAIKIADÁSOK!E78)</f>
        <v>0</v>
      </c>
      <c r="F78" s="89">
        <f>SUM(ÖNKORMÁNYZATIKIADÁSOK:ÓVODAIKIADÁSOK!F78)</f>
        <v>3356</v>
      </c>
    </row>
    <row r="79" spans="1:6" x14ac:dyDescent="0.25">
      <c r="A79" s="6" t="s">
        <v>170</v>
      </c>
      <c r="B79" s="31" t="s">
        <v>171</v>
      </c>
      <c r="C79" s="89">
        <f>SUM(ÖNKORMÁNYZATIKIADÁSOK:ÓVODAIKIADÁSOK!C79)</f>
        <v>0</v>
      </c>
      <c r="D79" s="89">
        <f>SUM(ÖNKORMÁNYZATIKIADÁSOK:ÓVODAIKIADÁSOK!D79)</f>
        <v>0</v>
      </c>
      <c r="E79" s="89">
        <f>SUM(ÖNKORMÁNYZATIKIADÁSOK:ÓVODAIKIADÁSOK!E79)</f>
        <v>0</v>
      </c>
      <c r="F79" s="89">
        <f>SUM(ÖNKORMÁNYZATIKIADÁSOK:ÓVODAIKIADÁSOK!F79)</f>
        <v>0</v>
      </c>
    </row>
    <row r="80" spans="1:6" x14ac:dyDescent="0.25">
      <c r="A80" s="6" t="s">
        <v>172</v>
      </c>
      <c r="B80" s="31" t="s">
        <v>173</v>
      </c>
      <c r="C80" s="89">
        <f>SUM(ÖNKORMÁNYZATIKIADÁSOK:ÓVODAIKIADÁSOK!C80)</f>
        <v>0</v>
      </c>
      <c r="D80" s="89">
        <f>SUM(ÖNKORMÁNYZATIKIADÁSOK:ÓVODAIKIADÁSOK!D80)</f>
        <v>0</v>
      </c>
      <c r="E80" s="89">
        <f>SUM(ÖNKORMÁNYZATIKIADÁSOK:ÓVODAIKIADÁSOK!E80)</f>
        <v>0</v>
      </c>
      <c r="F80" s="89">
        <f>SUM(ÖNKORMÁNYZATIKIADÁSOK:ÓVODAIKIADÁSOK!F80)</f>
        <v>0</v>
      </c>
    </row>
    <row r="81" spans="1:6" x14ac:dyDescent="0.25">
      <c r="A81" s="6" t="s">
        <v>174</v>
      </c>
      <c r="B81" s="31" t="s">
        <v>175</v>
      </c>
      <c r="C81" s="89">
        <f>SUM(ÖNKORMÁNYZATIKIADÁSOK:ÓVODAIKIADÁSOK!C81)</f>
        <v>75</v>
      </c>
      <c r="D81" s="89">
        <f>SUM(ÖNKORMÁNYZATIKIADÁSOK:ÓVODAIKIADÁSOK!D81)</f>
        <v>828</v>
      </c>
      <c r="E81" s="89">
        <f>SUM(ÖNKORMÁNYZATIKIADÁSOK:ÓVODAIKIADÁSOK!E81)</f>
        <v>0</v>
      </c>
      <c r="F81" s="89">
        <f>SUM(ÖNKORMÁNYZATIKIADÁSOK:ÓVODAIKIADÁSOK!F81)</f>
        <v>903</v>
      </c>
    </row>
    <row r="82" spans="1:6" s="84" customFormat="1" x14ac:dyDescent="0.25">
      <c r="A82" s="50" t="s">
        <v>395</v>
      </c>
      <c r="B82" s="52" t="s">
        <v>176</v>
      </c>
      <c r="C82" s="124">
        <f>SUM(ÖNKORMÁNYZATIKIADÁSOK:ÓVODAIKIADÁSOK!C82)</f>
        <v>461</v>
      </c>
      <c r="D82" s="124">
        <f>SUM(ÖNKORMÁNYZATIKIADÁSOK:ÓVODAIKIADÁSOK!D82)</f>
        <v>3948</v>
      </c>
      <c r="E82" s="124">
        <f>SUM(ÖNKORMÁNYZATIKIADÁSOK:ÓVODAIKIADÁSOK!E82)</f>
        <v>0</v>
      </c>
      <c r="F82" s="124">
        <f>SUM(ÖNKORMÁNYZATIKIADÁSOK:ÓVODAIKIADÁSOK!F82)</f>
        <v>4409</v>
      </c>
    </row>
    <row r="83" spans="1:6" x14ac:dyDescent="0.25">
      <c r="A83" s="13" t="s">
        <v>177</v>
      </c>
      <c r="B83" s="31" t="s">
        <v>178</v>
      </c>
      <c r="C83" s="89">
        <f>SUM(ÖNKORMÁNYZATIKIADÁSOK:ÓVODAIKIADÁSOK!C83)</f>
        <v>1413</v>
      </c>
      <c r="D83" s="89">
        <f>SUM(ÖNKORMÁNYZATIKIADÁSOK:ÓVODAIKIADÁSOK!D83)</f>
        <v>0</v>
      </c>
      <c r="E83" s="89">
        <f>SUM(ÖNKORMÁNYZATIKIADÁSOK:ÓVODAIKIADÁSOK!E83)</f>
        <v>0</v>
      </c>
      <c r="F83" s="89">
        <f>SUM(ÖNKORMÁNYZATIKIADÁSOK:ÓVODAIKIADÁSOK!F83)</f>
        <v>1413</v>
      </c>
    </row>
    <row r="84" spans="1:6" x14ac:dyDescent="0.25">
      <c r="A84" s="13" t="s">
        <v>179</v>
      </c>
      <c r="B84" s="31" t="s">
        <v>180</v>
      </c>
      <c r="C84" s="89">
        <f>SUM(ÖNKORMÁNYZATIKIADÁSOK:ÓVODAIKIADÁSOK!C84)</f>
        <v>0</v>
      </c>
      <c r="D84" s="89">
        <f>SUM(ÖNKORMÁNYZATIKIADÁSOK:ÓVODAIKIADÁSOK!D84)</f>
        <v>0</v>
      </c>
      <c r="E84" s="89">
        <f>SUM(ÖNKORMÁNYZATIKIADÁSOK:ÓVODAIKIADÁSOK!E84)</f>
        <v>0</v>
      </c>
      <c r="F84" s="89">
        <f>SUM(ÖNKORMÁNYZATIKIADÁSOK:ÓVODAIKIADÁSOK!F84)</f>
        <v>0</v>
      </c>
    </row>
    <row r="85" spans="1:6" x14ac:dyDescent="0.25">
      <c r="A85" s="13" t="s">
        <v>181</v>
      </c>
      <c r="B85" s="31" t="s">
        <v>182</v>
      </c>
      <c r="C85" s="89">
        <f>SUM(ÖNKORMÁNYZATIKIADÁSOK:ÓVODAIKIADÁSOK!C85)</f>
        <v>0</v>
      </c>
      <c r="D85" s="89">
        <f>SUM(ÖNKORMÁNYZATIKIADÁSOK:ÓVODAIKIADÁSOK!D85)</f>
        <v>0</v>
      </c>
      <c r="E85" s="89">
        <f>SUM(ÖNKORMÁNYZATIKIADÁSOK:ÓVODAIKIADÁSOK!E85)</f>
        <v>0</v>
      </c>
      <c r="F85" s="89">
        <f>SUM(ÖNKORMÁNYZATIKIADÁSOK:ÓVODAIKIADÁSOK!F85)</f>
        <v>0</v>
      </c>
    </row>
    <row r="86" spans="1:6" x14ac:dyDescent="0.25">
      <c r="A86" s="13" t="s">
        <v>183</v>
      </c>
      <c r="B86" s="31" t="s">
        <v>184</v>
      </c>
      <c r="C86" s="89">
        <f>SUM(ÖNKORMÁNYZATIKIADÁSOK:ÓVODAIKIADÁSOK!C86)</f>
        <v>387</v>
      </c>
      <c r="D86" s="89">
        <f>SUM(ÖNKORMÁNYZATIKIADÁSOK:ÓVODAIKIADÁSOK!D86)</f>
        <v>0</v>
      </c>
      <c r="E86" s="89">
        <f>SUM(ÖNKORMÁNYZATIKIADÁSOK:ÓVODAIKIADÁSOK!E86)</f>
        <v>0</v>
      </c>
      <c r="F86" s="89">
        <f>SUM(ÖNKORMÁNYZATIKIADÁSOK:ÓVODAIKIADÁSOK!F86)</f>
        <v>387</v>
      </c>
    </row>
    <row r="87" spans="1:6" s="84" customFormat="1" x14ac:dyDescent="0.25">
      <c r="A87" s="49" t="s">
        <v>396</v>
      </c>
      <c r="B87" s="52" t="s">
        <v>185</v>
      </c>
      <c r="C87" s="124">
        <f>SUM(ÖNKORMÁNYZATIKIADÁSOK:ÓVODAIKIADÁSOK!C87)</f>
        <v>1800</v>
      </c>
      <c r="D87" s="124">
        <f>SUM(ÖNKORMÁNYZATIKIADÁSOK:ÓVODAIKIADÁSOK!D87)</f>
        <v>0</v>
      </c>
      <c r="E87" s="124">
        <f>SUM(ÖNKORMÁNYZATIKIADÁSOK:ÓVODAIKIADÁSOK!E87)</f>
        <v>0</v>
      </c>
      <c r="F87" s="124">
        <f>SUM(ÖNKORMÁNYZATIKIADÁSOK:ÓVODAIKIADÁSOK!F87)</f>
        <v>1800</v>
      </c>
    </row>
    <row r="88" spans="1:6" ht="30" x14ac:dyDescent="0.25">
      <c r="A88" s="13" t="s">
        <v>186</v>
      </c>
      <c r="B88" s="31" t="s">
        <v>187</v>
      </c>
      <c r="C88" s="89">
        <f>SUM(ÖNKORMÁNYZATIKIADÁSOK:ÓVODAIKIADÁSOK!C88)</f>
        <v>0</v>
      </c>
      <c r="D88" s="89">
        <f>SUM(ÖNKORMÁNYZATIKIADÁSOK:ÓVODAIKIADÁSOK!D88)</f>
        <v>0</v>
      </c>
      <c r="E88" s="89">
        <f>SUM(ÖNKORMÁNYZATIKIADÁSOK:ÓVODAIKIADÁSOK!E88)</f>
        <v>0</v>
      </c>
      <c r="F88" s="89">
        <f>SUM(ÖNKORMÁNYZATIKIADÁSOK:ÓVODAIKIADÁSOK!F88)</f>
        <v>0</v>
      </c>
    </row>
    <row r="89" spans="1:6" ht="30" x14ac:dyDescent="0.25">
      <c r="A89" s="13" t="s">
        <v>423</v>
      </c>
      <c r="B89" s="31" t="s">
        <v>188</v>
      </c>
      <c r="C89" s="89">
        <f>SUM(ÖNKORMÁNYZATIKIADÁSOK:ÓVODAIKIADÁSOK!C89)</f>
        <v>0</v>
      </c>
      <c r="D89" s="89">
        <f>SUM(ÖNKORMÁNYZATIKIADÁSOK:ÓVODAIKIADÁSOK!D89)</f>
        <v>0</v>
      </c>
      <c r="E89" s="89">
        <f>SUM(ÖNKORMÁNYZATIKIADÁSOK:ÓVODAIKIADÁSOK!E89)</f>
        <v>0</v>
      </c>
      <c r="F89" s="89">
        <f>SUM(ÖNKORMÁNYZATIKIADÁSOK:ÓVODAIKIADÁSOK!F89)</f>
        <v>0</v>
      </c>
    </row>
    <row r="90" spans="1:6" ht="30" x14ac:dyDescent="0.25">
      <c r="A90" s="13" t="s">
        <v>424</v>
      </c>
      <c r="B90" s="31" t="s">
        <v>189</v>
      </c>
      <c r="C90" s="89">
        <f>SUM(ÖNKORMÁNYZATIKIADÁSOK:ÓVODAIKIADÁSOK!C90)</f>
        <v>0</v>
      </c>
      <c r="D90" s="89">
        <f>SUM(ÖNKORMÁNYZATIKIADÁSOK:ÓVODAIKIADÁSOK!D90)</f>
        <v>0</v>
      </c>
      <c r="E90" s="89">
        <f>SUM(ÖNKORMÁNYZATIKIADÁSOK:ÓVODAIKIADÁSOK!E90)</f>
        <v>0</v>
      </c>
      <c r="F90" s="89">
        <f>SUM(ÖNKORMÁNYZATIKIADÁSOK:ÓVODAIKIADÁSOK!F90)</f>
        <v>0</v>
      </c>
    </row>
    <row r="91" spans="1:6" x14ac:dyDescent="0.25">
      <c r="A91" s="13" t="s">
        <v>425</v>
      </c>
      <c r="B91" s="31" t="s">
        <v>190</v>
      </c>
      <c r="C91" s="89">
        <f>SUM(ÖNKORMÁNYZATIKIADÁSOK:ÓVODAIKIADÁSOK!C91)</f>
        <v>0</v>
      </c>
      <c r="D91" s="89">
        <f>SUM(ÖNKORMÁNYZATIKIADÁSOK:ÓVODAIKIADÁSOK!D91)</f>
        <v>0</v>
      </c>
      <c r="E91" s="89">
        <f>SUM(ÖNKORMÁNYZATIKIADÁSOK:ÓVODAIKIADÁSOK!E91)</f>
        <v>0</v>
      </c>
      <c r="F91" s="89">
        <f>SUM(ÖNKORMÁNYZATIKIADÁSOK:ÓVODAIKIADÁSOK!F91)</f>
        <v>0</v>
      </c>
    </row>
    <row r="92" spans="1:6" ht="30" x14ac:dyDescent="0.25">
      <c r="A92" s="13" t="s">
        <v>426</v>
      </c>
      <c r="B92" s="31" t="s">
        <v>191</v>
      </c>
      <c r="C92" s="89">
        <f>SUM(ÖNKORMÁNYZATIKIADÁSOK:ÓVODAIKIADÁSOK!C92)</f>
        <v>0</v>
      </c>
      <c r="D92" s="89">
        <f>SUM(ÖNKORMÁNYZATIKIADÁSOK:ÓVODAIKIADÁSOK!D92)</f>
        <v>0</v>
      </c>
      <c r="E92" s="89">
        <f>SUM(ÖNKORMÁNYZATIKIADÁSOK:ÓVODAIKIADÁSOK!E92)</f>
        <v>0</v>
      </c>
      <c r="F92" s="89">
        <f>SUM(ÖNKORMÁNYZATIKIADÁSOK:ÓVODAIKIADÁSOK!F92)</f>
        <v>0</v>
      </c>
    </row>
    <row r="93" spans="1:6" ht="30" x14ac:dyDescent="0.25">
      <c r="A93" s="13" t="s">
        <v>427</v>
      </c>
      <c r="B93" s="31" t="s">
        <v>192</v>
      </c>
      <c r="C93" s="89">
        <f>SUM(ÖNKORMÁNYZATIKIADÁSOK:ÓVODAIKIADÁSOK!C93)</f>
        <v>0</v>
      </c>
      <c r="D93" s="89">
        <f>SUM(ÖNKORMÁNYZATIKIADÁSOK:ÓVODAIKIADÁSOK!D93)</f>
        <v>0</v>
      </c>
      <c r="E93" s="89">
        <f>SUM(ÖNKORMÁNYZATIKIADÁSOK:ÓVODAIKIADÁSOK!E93)</f>
        <v>0</v>
      </c>
      <c r="F93" s="89">
        <f>SUM(ÖNKORMÁNYZATIKIADÁSOK:ÓVODAIKIADÁSOK!F93)</f>
        <v>0</v>
      </c>
    </row>
    <row r="94" spans="1:6" x14ac:dyDescent="0.25">
      <c r="A94" s="13" t="s">
        <v>193</v>
      </c>
      <c r="B94" s="31" t="s">
        <v>194</v>
      </c>
      <c r="C94" s="89">
        <f>SUM(ÖNKORMÁNYZATIKIADÁSOK:ÓVODAIKIADÁSOK!C94)</f>
        <v>0</v>
      </c>
      <c r="D94" s="89">
        <f>SUM(ÖNKORMÁNYZATIKIADÁSOK:ÓVODAIKIADÁSOK!D94)</f>
        <v>0</v>
      </c>
      <c r="E94" s="89">
        <f>SUM(ÖNKORMÁNYZATIKIADÁSOK:ÓVODAIKIADÁSOK!E94)</f>
        <v>0</v>
      </c>
      <c r="F94" s="89">
        <f>SUM(ÖNKORMÁNYZATIKIADÁSOK:ÓVODAIKIADÁSOK!F94)</f>
        <v>0</v>
      </c>
    </row>
    <row r="95" spans="1:6" x14ac:dyDescent="0.25">
      <c r="A95" s="13" t="s">
        <v>428</v>
      </c>
      <c r="B95" s="31" t="s">
        <v>195</v>
      </c>
      <c r="C95" s="89">
        <f>SUM(ÖNKORMÁNYZATIKIADÁSOK:ÓVODAIKIADÁSOK!C95)</f>
        <v>0</v>
      </c>
      <c r="D95" s="89">
        <f>SUM(ÖNKORMÁNYZATIKIADÁSOK:ÓVODAIKIADÁSOK!D95)</f>
        <v>0</v>
      </c>
      <c r="E95" s="89">
        <f>SUM(ÖNKORMÁNYZATIKIADÁSOK:ÓVODAIKIADÁSOK!E95)</f>
        <v>0</v>
      </c>
      <c r="F95" s="89">
        <f>SUM(ÖNKORMÁNYZATIKIADÁSOK:ÓVODAIKIADÁSOK!F95)</f>
        <v>0</v>
      </c>
    </row>
    <row r="96" spans="1:6" s="84" customFormat="1" x14ac:dyDescent="0.25">
      <c r="A96" s="49" t="s">
        <v>397</v>
      </c>
      <c r="B96" s="52" t="s">
        <v>196</v>
      </c>
      <c r="C96" s="124">
        <f>SUM(ÖNKORMÁNYZATIKIADÁSOK:ÓVODAIKIADÁSOK!C96)</f>
        <v>0</v>
      </c>
      <c r="D96" s="124">
        <f>SUM(ÖNKORMÁNYZATIKIADÁSOK:ÓVODAIKIADÁSOK!D96)</f>
        <v>0</v>
      </c>
      <c r="E96" s="124">
        <f>SUM(ÖNKORMÁNYZATIKIADÁSOK:ÓVODAIKIADÁSOK!E96)</f>
        <v>0</v>
      </c>
      <c r="F96" s="124">
        <f>SUM(ÖNKORMÁNYZATIKIADÁSOK:ÓVODAIKIADÁSOK!F96)</f>
        <v>0</v>
      </c>
    </row>
    <row r="97" spans="1:25" s="84" customFormat="1" ht="15.75" x14ac:dyDescent="0.25">
      <c r="A97" s="57" t="s">
        <v>542</v>
      </c>
      <c r="B97" s="158"/>
      <c r="C97" s="140">
        <f>C82+C87+C96</f>
        <v>2261</v>
      </c>
      <c r="D97" s="140">
        <f t="shared" ref="D97:F97" si="1">D82+D87+D96</f>
        <v>3948</v>
      </c>
      <c r="E97" s="140">
        <f t="shared" si="1"/>
        <v>0</v>
      </c>
      <c r="F97" s="140">
        <f t="shared" si="1"/>
        <v>6209</v>
      </c>
    </row>
    <row r="98" spans="1:25" s="84" customFormat="1" ht="15.75" x14ac:dyDescent="0.25">
      <c r="A98" s="36" t="s">
        <v>436</v>
      </c>
      <c r="B98" s="37" t="s">
        <v>197</v>
      </c>
      <c r="C98" s="126">
        <f>SUM(ÖNKORMÁNYZATIKIADÁSOK:ÓVODAIKIADÁSOK!C98)</f>
        <v>89201</v>
      </c>
      <c r="D98" s="126">
        <f>SUM(ÖNKORMÁNYZATIKIADÁSOK:ÓVODAIKIADÁSOK!D98)</f>
        <v>28233</v>
      </c>
      <c r="E98" s="126">
        <f>SUM(ÖNKORMÁNYZATIKIADÁSOK:ÓVODAIKIADÁSOK!E98)</f>
        <v>1640</v>
      </c>
      <c r="F98" s="126">
        <f>SUM(ÖNKORMÁNYZATIKIADÁSOK:ÓVODAIKIADÁSOK!F98)</f>
        <v>119074</v>
      </c>
    </row>
    <row r="99" spans="1:25" x14ac:dyDescent="0.25">
      <c r="A99" s="13" t="s">
        <v>429</v>
      </c>
      <c r="B99" s="5" t="s">
        <v>198</v>
      </c>
      <c r="C99" s="89">
        <f>SUM(ÖNKORMÁNYZATIKIADÁSOK:ÓVODAIKIADÁSOK!C99)</f>
        <v>0</v>
      </c>
      <c r="D99" s="89">
        <f>SUM(ÖNKORMÁNYZATIKIADÁSOK:ÓVODAIKIADÁSOK!D99)</f>
        <v>0</v>
      </c>
      <c r="E99" s="89">
        <f>SUM(ÖNKORMÁNYZATIKIADÁSOK:ÓVODAIKIADÁSOK!E99)</f>
        <v>0</v>
      </c>
      <c r="F99" s="89">
        <f>SUM(ÖNKORMÁNYZATIKIADÁSOK:ÓVODAIKIADÁSOK!F99)</f>
        <v>0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4"/>
      <c r="Y99" s="24"/>
    </row>
    <row r="100" spans="1:25" x14ac:dyDescent="0.25">
      <c r="A100" s="13" t="s">
        <v>199</v>
      </c>
      <c r="B100" s="5" t="s">
        <v>200</v>
      </c>
      <c r="C100" s="89">
        <f>SUM(ÖNKORMÁNYZATIKIADÁSOK:ÓVODAIKIADÁSOK!C100)</f>
        <v>0</v>
      </c>
      <c r="D100" s="89">
        <f>SUM(ÖNKORMÁNYZATIKIADÁSOK:ÓVODAIKIADÁSOK!D100)</f>
        <v>0</v>
      </c>
      <c r="E100" s="89">
        <f>SUM(ÖNKORMÁNYZATIKIADÁSOK:ÓVODAIKIADÁSOK!E100)</f>
        <v>0</v>
      </c>
      <c r="F100" s="89">
        <f>SUM(ÖNKORMÁNYZATIKIADÁSOK:ÓVODAIKIADÁSOK!F100)</f>
        <v>0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4"/>
      <c r="Y100" s="24"/>
    </row>
    <row r="101" spans="1:25" x14ac:dyDescent="0.25">
      <c r="A101" s="13" t="s">
        <v>430</v>
      </c>
      <c r="B101" s="5" t="s">
        <v>201</v>
      </c>
      <c r="C101" s="89">
        <f>SUM(ÖNKORMÁNYZATIKIADÁSOK:ÓVODAIKIADÁSOK!C101)</f>
        <v>0</v>
      </c>
      <c r="D101" s="89">
        <f>SUM(ÖNKORMÁNYZATIKIADÁSOK:ÓVODAIKIADÁSOK!D101)</f>
        <v>0</v>
      </c>
      <c r="E101" s="89">
        <f>SUM(ÖNKORMÁNYZATIKIADÁSOK:ÓVODAIKIADÁSOK!E101)</f>
        <v>0</v>
      </c>
      <c r="F101" s="89">
        <f>SUM(ÖNKORMÁNYZATIKIADÁSOK:ÓVODAIKIADÁSOK!F101)</f>
        <v>0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</row>
    <row r="102" spans="1:25" s="84" customFormat="1" x14ac:dyDescent="0.25">
      <c r="A102" s="15" t="s">
        <v>398</v>
      </c>
      <c r="B102" s="7" t="s">
        <v>202</v>
      </c>
      <c r="C102" s="124">
        <f>SUM(ÖNKORMÁNYZATIKIADÁSOK:ÓVODAIKIADÁSOK!C102)</f>
        <v>0</v>
      </c>
      <c r="D102" s="124">
        <f>SUM(ÖNKORMÁNYZATIKIADÁSOK:ÓVODAIKIADÁSOK!D102)</f>
        <v>0</v>
      </c>
      <c r="E102" s="124">
        <f>SUM(ÖNKORMÁNYZATIKIADÁSOK:ÓVODAIKIADÁSOK!E102)</f>
        <v>0</v>
      </c>
      <c r="F102" s="124">
        <f>SUM(ÖNKORMÁNYZATIKIADÁSOK:ÓVODAIKIADÁSOK!F102)</f>
        <v>0</v>
      </c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130"/>
      <c r="Y102" s="130"/>
    </row>
    <row r="103" spans="1:25" x14ac:dyDescent="0.25">
      <c r="A103" s="38" t="s">
        <v>431</v>
      </c>
      <c r="B103" s="5" t="s">
        <v>203</v>
      </c>
      <c r="C103" s="89">
        <f>SUM(ÖNKORMÁNYZATIKIADÁSOK:ÓVODAIKIADÁSOK!C103)</f>
        <v>0</v>
      </c>
      <c r="D103" s="89">
        <f>SUM(ÖNKORMÁNYZATIKIADÁSOK:ÓVODAIKIADÁSOK!D103)</f>
        <v>0</v>
      </c>
      <c r="E103" s="89">
        <f>SUM(ÖNKORMÁNYZATIKIADÁSOK:ÓVODAIKIADÁSOK!E103)</f>
        <v>0</v>
      </c>
      <c r="F103" s="89">
        <f>SUM(ÖNKORMÁNYZATIKIADÁSOK:ÓVODAIKIADÁSOK!F103)</f>
        <v>0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4"/>
      <c r="Y103" s="24"/>
    </row>
    <row r="104" spans="1:25" x14ac:dyDescent="0.25">
      <c r="A104" s="38" t="s">
        <v>401</v>
      </c>
      <c r="B104" s="5" t="s">
        <v>204</v>
      </c>
      <c r="C104" s="89">
        <f>SUM(ÖNKORMÁNYZATIKIADÁSOK:ÓVODAIKIADÁSOK!C104)</f>
        <v>0</v>
      </c>
      <c r="D104" s="89">
        <f>SUM(ÖNKORMÁNYZATIKIADÁSOK:ÓVODAIKIADÁSOK!D104)</f>
        <v>0</v>
      </c>
      <c r="E104" s="89">
        <f>SUM(ÖNKORMÁNYZATIKIADÁSOK:ÓVODAIKIADÁSOK!E104)</f>
        <v>0</v>
      </c>
      <c r="F104" s="89">
        <f>SUM(ÖNKORMÁNYZATIKIADÁSOK:ÓVODAIKIADÁSOK!F104)</f>
        <v>0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4"/>
      <c r="Y104" s="24"/>
    </row>
    <row r="105" spans="1:25" x14ac:dyDescent="0.25">
      <c r="A105" s="13" t="s">
        <v>205</v>
      </c>
      <c r="B105" s="5" t="s">
        <v>206</v>
      </c>
      <c r="C105" s="89">
        <f>SUM(ÖNKORMÁNYZATIKIADÁSOK:ÓVODAIKIADÁSOK!C105)</f>
        <v>0</v>
      </c>
      <c r="D105" s="89">
        <f>SUM(ÖNKORMÁNYZATIKIADÁSOK:ÓVODAIKIADÁSOK!D105)</f>
        <v>0</v>
      </c>
      <c r="E105" s="89">
        <f>SUM(ÖNKORMÁNYZATIKIADÁSOK:ÓVODAIKIADÁSOK!E105)</f>
        <v>0</v>
      </c>
      <c r="F105" s="89">
        <f>SUM(ÖNKORMÁNYZATIKIADÁSOK:ÓVODAIKIADÁSOK!F105)</f>
        <v>0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4"/>
      <c r="Y105" s="24"/>
    </row>
    <row r="106" spans="1:25" x14ac:dyDescent="0.25">
      <c r="A106" s="13" t="s">
        <v>432</v>
      </c>
      <c r="B106" s="5" t="s">
        <v>207</v>
      </c>
      <c r="C106" s="89">
        <f>SUM(ÖNKORMÁNYZATIKIADÁSOK:ÓVODAIKIADÁSOK!C106)</f>
        <v>0</v>
      </c>
      <c r="D106" s="89">
        <f>SUM(ÖNKORMÁNYZATIKIADÁSOK:ÓVODAIKIADÁSOK!D106)</f>
        <v>0</v>
      </c>
      <c r="E106" s="89">
        <f>SUM(ÖNKORMÁNYZATIKIADÁSOK:ÓVODAIKIADÁSOK!E106)</f>
        <v>0</v>
      </c>
      <c r="F106" s="89">
        <f>SUM(ÖNKORMÁNYZATIKIADÁSOK:ÓVODAIKIADÁSOK!F106)</f>
        <v>0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4"/>
      <c r="Y106" s="24"/>
    </row>
    <row r="107" spans="1:25" s="84" customFormat="1" x14ac:dyDescent="0.25">
      <c r="A107" s="14" t="s">
        <v>399</v>
      </c>
      <c r="B107" s="7" t="s">
        <v>208</v>
      </c>
      <c r="C107" s="124">
        <f>SUM(ÖNKORMÁNYZATIKIADÁSOK:ÓVODAIKIADÁSOK!C107)</f>
        <v>0</v>
      </c>
      <c r="D107" s="124">
        <f>SUM(ÖNKORMÁNYZATIKIADÁSOK:ÓVODAIKIADÁSOK!D107)</f>
        <v>0</v>
      </c>
      <c r="E107" s="124">
        <f>SUM(ÖNKORMÁNYZATIKIADÁSOK:ÓVODAIKIADÁSOK!E107)</f>
        <v>0</v>
      </c>
      <c r="F107" s="124">
        <f>SUM(ÖNKORMÁNYZATIKIADÁSOK:ÓVODAIKIADÁSOK!F107)</f>
        <v>0</v>
      </c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130"/>
      <c r="Y107" s="130"/>
    </row>
    <row r="108" spans="1:25" x14ac:dyDescent="0.25">
      <c r="A108" s="38" t="s">
        <v>209</v>
      </c>
      <c r="B108" s="5" t="s">
        <v>210</v>
      </c>
      <c r="C108" s="89">
        <f>SUM(ÖNKORMÁNYZATIKIADÁSOK:ÓVODAIKIADÁSOK!C108)</f>
        <v>0</v>
      </c>
      <c r="D108" s="89">
        <f>SUM(ÖNKORMÁNYZATIKIADÁSOK:ÓVODAIKIADÁSOK!D108)</f>
        <v>0</v>
      </c>
      <c r="E108" s="89">
        <f>SUM(ÖNKORMÁNYZATIKIADÁSOK:ÓVODAIKIADÁSOK!E108)</f>
        <v>0</v>
      </c>
      <c r="F108" s="89">
        <f>SUM(ÖNKORMÁNYZATIKIADÁSOK:ÓVODAIKIADÁSOK!F108)</f>
        <v>0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4"/>
      <c r="Y108" s="24"/>
    </row>
    <row r="109" spans="1:25" x14ac:dyDescent="0.25">
      <c r="A109" s="38" t="s">
        <v>211</v>
      </c>
      <c r="B109" s="5" t="s">
        <v>212</v>
      </c>
      <c r="C109" s="89">
        <f>SUM(ÖNKORMÁNYZATIKIADÁSOK:ÓVODAIKIADÁSOK!C109)</f>
        <v>0</v>
      </c>
      <c r="D109" s="89">
        <f>SUM(ÖNKORMÁNYZATIKIADÁSOK:ÓVODAIKIADÁSOK!D109)</f>
        <v>0</v>
      </c>
      <c r="E109" s="89">
        <f>SUM(ÖNKORMÁNYZATIKIADÁSOK:ÓVODAIKIADÁSOK!E109)</f>
        <v>0</v>
      </c>
      <c r="F109" s="89">
        <f>SUM(ÖNKORMÁNYZATIKIADÁSOK:ÓVODAIKIADÁSOK!F109)</f>
        <v>0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4"/>
      <c r="Y109" s="24"/>
    </row>
    <row r="110" spans="1:25" s="84" customFormat="1" x14ac:dyDescent="0.25">
      <c r="A110" s="14" t="s">
        <v>213</v>
      </c>
      <c r="B110" s="7" t="s">
        <v>214</v>
      </c>
      <c r="C110" s="124">
        <f>SUM(ÖNKORMÁNYZATIKIADÁSOK:ÓVODAIKIADÁSOK!C110)</f>
        <v>52625</v>
      </c>
      <c r="D110" s="124">
        <f>SUM(ÖNKORMÁNYZATIKIADÁSOK:ÓVODAIKIADÁSOK!D110)</f>
        <v>0</v>
      </c>
      <c r="E110" s="124">
        <f>SUM(ÖNKORMÁNYZATIKIADÁSOK:ÓVODAIKIADÁSOK!E110)</f>
        <v>0</v>
      </c>
      <c r="F110" s="124">
        <f>SUM(ÖNKORMÁNYZATIKIADÁSOK:ÓVODAIKIADÁSOK!F110)</f>
        <v>52625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130"/>
      <c r="Y110" s="130"/>
    </row>
    <row r="111" spans="1:25" x14ac:dyDescent="0.25">
      <c r="A111" s="38" t="s">
        <v>215</v>
      </c>
      <c r="B111" s="5" t="s">
        <v>216</v>
      </c>
      <c r="C111" s="89">
        <f>SUM(ÖNKORMÁNYZATIKIADÁSOK:ÓVODAIKIADÁSOK!C111)</f>
        <v>0</v>
      </c>
      <c r="D111" s="89">
        <f>SUM(ÖNKORMÁNYZATIKIADÁSOK:ÓVODAIKIADÁSOK!D111)</f>
        <v>0</v>
      </c>
      <c r="E111" s="89">
        <f>SUM(ÖNKORMÁNYZATIKIADÁSOK:ÓVODAIKIADÁSOK!E111)</f>
        <v>0</v>
      </c>
      <c r="F111" s="89">
        <f>SUM(ÖNKORMÁNYZATIKIADÁSOK:ÓVODAIKIADÁSOK!F111)</f>
        <v>0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4"/>
      <c r="Y111" s="24"/>
    </row>
    <row r="112" spans="1:25" x14ac:dyDescent="0.25">
      <c r="A112" s="38" t="s">
        <v>217</v>
      </c>
      <c r="B112" s="5" t="s">
        <v>218</v>
      </c>
      <c r="C112" s="89">
        <f>SUM(ÖNKORMÁNYZATIKIADÁSOK:ÓVODAIKIADÁSOK!C112)</f>
        <v>0</v>
      </c>
      <c r="D112" s="89">
        <f>SUM(ÖNKORMÁNYZATIKIADÁSOK:ÓVODAIKIADÁSOK!D112)</f>
        <v>0</v>
      </c>
      <c r="E112" s="89">
        <f>SUM(ÖNKORMÁNYZATIKIADÁSOK:ÓVODAIKIADÁSOK!E112)</f>
        <v>0</v>
      </c>
      <c r="F112" s="89">
        <f>SUM(ÖNKORMÁNYZATIKIADÁSOK:ÓVODAIKIADÁSOK!F112)</f>
        <v>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4"/>
      <c r="Y112" s="24"/>
    </row>
    <row r="113" spans="1:25" x14ac:dyDescent="0.25">
      <c r="A113" s="38" t="s">
        <v>219</v>
      </c>
      <c r="B113" s="5" t="s">
        <v>220</v>
      </c>
      <c r="C113" s="89">
        <f>SUM(ÖNKORMÁNYZATIKIADÁSOK:ÓVODAIKIADÁSOK!C113)</f>
        <v>0</v>
      </c>
      <c r="D113" s="89">
        <f>SUM(ÖNKORMÁNYZATIKIADÁSOK:ÓVODAIKIADÁSOK!D113)</f>
        <v>0</v>
      </c>
      <c r="E113" s="89">
        <f>SUM(ÖNKORMÁNYZATIKIADÁSOK:ÓVODAIKIADÁSOK!E113)</f>
        <v>0</v>
      </c>
      <c r="F113" s="89">
        <f>SUM(ÖNKORMÁNYZATIKIADÁSOK:ÓVODAIKIADÁSOK!F113)</f>
        <v>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 s="84" customFormat="1" x14ac:dyDescent="0.25">
      <c r="A114" s="39" t="s">
        <v>400</v>
      </c>
      <c r="B114" s="40" t="s">
        <v>221</v>
      </c>
      <c r="C114" s="124">
        <f>SUM(ÖNKORMÁNYZATIKIADÁSOK:ÓVODAIKIADÁSOK!C114)</f>
        <v>52625</v>
      </c>
      <c r="D114" s="124">
        <f>SUM(ÖNKORMÁNYZATIKIADÁSOK:ÓVODAIKIADÁSOK!D114)</f>
        <v>0</v>
      </c>
      <c r="E114" s="124">
        <f>SUM(ÖNKORMÁNYZATIKIADÁSOK:ÓVODAIKIADÁSOK!E114)</f>
        <v>0</v>
      </c>
      <c r="F114" s="124">
        <f>SUM(ÖNKORMÁNYZATIKIADÁSOK:ÓVODAIKIADÁSOK!F114)</f>
        <v>52625</v>
      </c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130"/>
      <c r="Y114" s="130"/>
    </row>
    <row r="115" spans="1:25" x14ac:dyDescent="0.25">
      <c r="A115" s="38" t="s">
        <v>222</v>
      </c>
      <c r="B115" s="5" t="s">
        <v>223</v>
      </c>
      <c r="C115" s="89">
        <f>SUM(ÖNKORMÁNYZATIKIADÁSOK:ÓVODAIKIADÁSOK!C115)</f>
        <v>0</v>
      </c>
      <c r="D115" s="89">
        <f>SUM(ÖNKORMÁNYZATIKIADÁSOK:ÓVODAIKIADÁSOK!D115)</f>
        <v>0</v>
      </c>
      <c r="E115" s="89">
        <f>SUM(ÖNKORMÁNYZATIKIADÁSOK:ÓVODAIKIADÁSOK!E115)</f>
        <v>0</v>
      </c>
      <c r="F115" s="89">
        <f>SUM(ÖNKORMÁNYZATIKIADÁSOK:ÓVODAIKIADÁSOK!F115)</f>
        <v>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 x14ac:dyDescent="0.25">
      <c r="A116" s="13" t="s">
        <v>224</v>
      </c>
      <c r="B116" s="5" t="s">
        <v>225</v>
      </c>
      <c r="C116" s="89">
        <f>SUM(ÖNKORMÁNYZATIKIADÁSOK:ÓVODAIKIADÁSOK!C116)</f>
        <v>0</v>
      </c>
      <c r="D116" s="89">
        <f>SUM(ÖNKORMÁNYZATIKIADÁSOK:ÓVODAIKIADÁSOK!D116)</f>
        <v>0</v>
      </c>
      <c r="E116" s="89">
        <f>SUM(ÖNKORMÁNYZATIKIADÁSOK:ÓVODAIKIADÁSOK!E116)</f>
        <v>0</v>
      </c>
      <c r="F116" s="89">
        <f>SUM(ÖNKORMÁNYZATIKIADÁSOK:ÓVODAIKIADÁSOK!F116)</f>
        <v>0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4"/>
      <c r="Y116" s="24"/>
    </row>
    <row r="117" spans="1:25" x14ac:dyDescent="0.25">
      <c r="A117" s="38" t="s">
        <v>433</v>
      </c>
      <c r="B117" s="5" t="s">
        <v>226</v>
      </c>
      <c r="C117" s="89">
        <f>SUM(ÖNKORMÁNYZATIKIADÁSOK:ÓVODAIKIADÁSOK!C117)</f>
        <v>0</v>
      </c>
      <c r="D117" s="89">
        <f>SUM(ÖNKORMÁNYZATIKIADÁSOK:ÓVODAIKIADÁSOK!D117)</f>
        <v>0</v>
      </c>
      <c r="E117" s="89">
        <f>SUM(ÖNKORMÁNYZATIKIADÁSOK:ÓVODAIKIADÁSOK!E117)</f>
        <v>0</v>
      </c>
      <c r="F117" s="89">
        <f>SUM(ÖNKORMÁNYZATIKIADÁSOK:ÓVODAIKIADÁSOK!F117)</f>
        <v>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 x14ac:dyDescent="0.25">
      <c r="A118" s="38" t="s">
        <v>402</v>
      </c>
      <c r="B118" s="5" t="s">
        <v>227</v>
      </c>
      <c r="C118" s="89">
        <f>SUM(ÖNKORMÁNYZATIKIADÁSOK:ÓVODAIKIADÁSOK!C118)</f>
        <v>0</v>
      </c>
      <c r="D118" s="89">
        <f>SUM(ÖNKORMÁNYZATIKIADÁSOK:ÓVODAIKIADÁSOK!D118)</f>
        <v>0</v>
      </c>
      <c r="E118" s="89">
        <f>SUM(ÖNKORMÁNYZATIKIADÁSOK:ÓVODAIKIADÁSOK!E118)</f>
        <v>0</v>
      </c>
      <c r="F118" s="89">
        <f>SUM(ÖNKORMÁNYZATIKIADÁSOK:ÓVODAIKIADÁSOK!F118)</f>
        <v>0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4"/>
      <c r="Y118" s="24"/>
    </row>
    <row r="119" spans="1:25" s="84" customFormat="1" x14ac:dyDescent="0.25">
      <c r="A119" s="39" t="s">
        <v>403</v>
      </c>
      <c r="B119" s="40" t="s">
        <v>228</v>
      </c>
      <c r="C119" s="124">
        <f>SUM(ÖNKORMÁNYZATIKIADÁSOK:ÓVODAIKIADÁSOK!C119)</f>
        <v>0</v>
      </c>
      <c r="D119" s="124">
        <f>SUM(ÖNKORMÁNYZATIKIADÁSOK:ÓVODAIKIADÁSOK!D119)</f>
        <v>0</v>
      </c>
      <c r="E119" s="124">
        <f>SUM(ÖNKORMÁNYZATIKIADÁSOK:ÓVODAIKIADÁSOK!E119)</f>
        <v>0</v>
      </c>
      <c r="F119" s="124">
        <f>SUM(ÖNKORMÁNYZATIKIADÁSOK:ÓVODAIKIADÁSOK!F119)</f>
        <v>0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130"/>
      <c r="Y119" s="130"/>
    </row>
    <row r="120" spans="1:25" x14ac:dyDescent="0.25">
      <c r="A120" s="13" t="s">
        <v>229</v>
      </c>
      <c r="B120" s="5" t="s">
        <v>230</v>
      </c>
      <c r="C120" s="89">
        <f>SUM(ÖNKORMÁNYZATIKIADÁSOK:ÓVODAIKIADÁSOK!C120)</f>
        <v>0</v>
      </c>
      <c r="D120" s="89">
        <f>SUM(ÖNKORMÁNYZATIKIADÁSOK:ÓVODAIKIADÁSOK!D120)</f>
        <v>0</v>
      </c>
      <c r="E120" s="89">
        <f>SUM(ÖNKORMÁNYZATIKIADÁSOK:ÓVODAIKIADÁSOK!E120)</f>
        <v>0</v>
      </c>
      <c r="F120" s="89">
        <f>SUM(ÖNKORMÁNYZATIKIADÁSOK:ÓVODAIKIADÁSOK!F120)</f>
        <v>0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4"/>
      <c r="Y120" s="24"/>
    </row>
    <row r="121" spans="1:25" s="84" customFormat="1" ht="15.75" x14ac:dyDescent="0.25">
      <c r="A121" s="41" t="s">
        <v>437</v>
      </c>
      <c r="B121" s="42" t="s">
        <v>231</v>
      </c>
      <c r="C121" s="126">
        <f>SUM(ÖNKORMÁNYZATIKIADÁSOK:ÓVODAIKIADÁSOK!C121)</f>
        <v>52625</v>
      </c>
      <c r="D121" s="126">
        <f>SUM(ÖNKORMÁNYZATIKIADÁSOK:ÓVODAIKIADÁSOK!D121)</f>
        <v>0</v>
      </c>
      <c r="E121" s="126">
        <f>SUM(ÖNKORMÁNYZATIKIADÁSOK:ÓVODAIKIADÁSOK!E121)</f>
        <v>0</v>
      </c>
      <c r="F121" s="126">
        <f>SUM(ÖNKORMÁNYZATIKIADÁSOK:ÓVODAIKIADÁSOK!F121)</f>
        <v>52625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130"/>
      <c r="Y121" s="130"/>
    </row>
    <row r="122" spans="1:25" s="84" customFormat="1" ht="15.75" x14ac:dyDescent="0.25">
      <c r="A122" s="134" t="s">
        <v>474</v>
      </c>
      <c r="B122" s="134"/>
      <c r="C122" s="137">
        <f>SUM(ÖNKORMÁNYZATIKIADÁSOK:ÓVODAIKIADÁSOK!C122)</f>
        <v>141826</v>
      </c>
      <c r="D122" s="137">
        <f>SUM(ÖNKORMÁNYZATIKIADÁSOK:ÓVODAIKIADÁSOK!D122)</f>
        <v>28233</v>
      </c>
      <c r="E122" s="137">
        <f>SUM(ÖNKORMÁNYZATIKIADÁSOK:ÓVODAIKIADÁSOK!E122)</f>
        <v>1640</v>
      </c>
      <c r="F122" s="137">
        <f>SUM(ÖNKORMÁNYZATIKIADÁSOK:ÓVODAIKIADÁSOK!F122)</f>
        <v>171699</v>
      </c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</row>
    <row r="123" spans="1:25" x14ac:dyDescent="0.25">
      <c r="B123" s="24"/>
      <c r="C123" s="105"/>
      <c r="D123" s="105"/>
      <c r="E123" s="105"/>
      <c r="F123" s="105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x14ac:dyDescent="0.25">
      <c r="B124" s="24"/>
      <c r="C124" s="105"/>
      <c r="D124" s="105"/>
      <c r="E124" s="105"/>
      <c r="F124" s="105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x14ac:dyDescent="0.25">
      <c r="B125" s="24"/>
      <c r="C125" s="105"/>
      <c r="D125" s="105"/>
      <c r="E125" s="105"/>
      <c r="F125" s="105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x14ac:dyDescent="0.25">
      <c r="B126" s="24"/>
      <c r="C126" s="105"/>
      <c r="D126" s="105"/>
      <c r="E126" s="105"/>
      <c r="F126" s="105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x14ac:dyDescent="0.25">
      <c r="B127" s="24"/>
      <c r="C127" s="105"/>
      <c r="D127" s="105"/>
      <c r="E127" s="105"/>
      <c r="F127" s="105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x14ac:dyDescent="0.25">
      <c r="B128" s="24"/>
      <c r="C128" s="105"/>
      <c r="D128" s="105"/>
      <c r="E128" s="105"/>
      <c r="F128" s="105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 x14ac:dyDescent="0.25">
      <c r="B129" s="24"/>
      <c r="C129" s="105"/>
      <c r="D129" s="105"/>
      <c r="E129" s="105"/>
      <c r="F129" s="105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 x14ac:dyDescent="0.25">
      <c r="B130" s="24"/>
      <c r="C130" s="105"/>
      <c r="D130" s="105"/>
      <c r="E130" s="105"/>
      <c r="F130" s="105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 x14ac:dyDescent="0.25">
      <c r="B131" s="24"/>
      <c r="C131" s="105"/>
      <c r="D131" s="105"/>
      <c r="E131" s="105"/>
      <c r="F131" s="105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 x14ac:dyDescent="0.25">
      <c r="B132" s="24"/>
      <c r="C132" s="105"/>
      <c r="D132" s="105"/>
      <c r="E132" s="105"/>
      <c r="F132" s="105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 x14ac:dyDescent="0.25">
      <c r="B133" s="24"/>
      <c r="C133" s="105"/>
      <c r="D133" s="105"/>
      <c r="E133" s="105"/>
      <c r="F133" s="105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 x14ac:dyDescent="0.25">
      <c r="B134" s="24"/>
      <c r="C134" s="105"/>
      <c r="D134" s="105"/>
      <c r="E134" s="105"/>
      <c r="F134" s="105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 x14ac:dyDescent="0.25">
      <c r="B135" s="24"/>
      <c r="C135" s="105"/>
      <c r="D135" s="105"/>
      <c r="E135" s="105"/>
      <c r="F135" s="105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 x14ac:dyDescent="0.25">
      <c r="B136" s="24"/>
      <c r="C136" s="105"/>
      <c r="D136" s="105"/>
      <c r="E136" s="105"/>
      <c r="F136" s="105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 x14ac:dyDescent="0.25">
      <c r="B137" s="24"/>
      <c r="C137" s="105"/>
      <c r="D137" s="105"/>
      <c r="E137" s="105"/>
      <c r="F137" s="105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 x14ac:dyDescent="0.25">
      <c r="B138" s="24"/>
      <c r="C138" s="105"/>
      <c r="D138" s="105"/>
      <c r="E138" s="105"/>
      <c r="F138" s="105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 x14ac:dyDescent="0.25">
      <c r="B139" s="24"/>
      <c r="C139" s="105"/>
      <c r="D139" s="105"/>
      <c r="E139" s="105"/>
      <c r="F139" s="105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 x14ac:dyDescent="0.25">
      <c r="B140" s="24"/>
      <c r="C140" s="105"/>
      <c r="D140" s="105"/>
      <c r="E140" s="105"/>
      <c r="F140" s="105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 x14ac:dyDescent="0.25">
      <c r="B141" s="24"/>
      <c r="C141" s="105"/>
      <c r="D141" s="105"/>
      <c r="E141" s="105"/>
      <c r="F141" s="105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 x14ac:dyDescent="0.25">
      <c r="B142" s="24"/>
      <c r="C142" s="105"/>
      <c r="D142" s="105"/>
      <c r="E142" s="105"/>
      <c r="F142" s="105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 x14ac:dyDescent="0.25">
      <c r="B143" s="24"/>
      <c r="C143" s="105"/>
      <c r="D143" s="105"/>
      <c r="E143" s="105"/>
      <c r="F143" s="105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 x14ac:dyDescent="0.25">
      <c r="B144" s="24"/>
      <c r="C144" s="105"/>
      <c r="D144" s="105"/>
      <c r="E144" s="105"/>
      <c r="F144" s="105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105"/>
      <c r="D145" s="105"/>
      <c r="E145" s="105"/>
      <c r="F145" s="105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105"/>
      <c r="D146" s="105"/>
      <c r="E146" s="105"/>
      <c r="F146" s="105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105"/>
      <c r="D147" s="105"/>
      <c r="E147" s="105"/>
      <c r="F147" s="105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105"/>
      <c r="D148" s="105"/>
      <c r="E148" s="105"/>
      <c r="F148" s="105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105"/>
      <c r="D149" s="105"/>
      <c r="E149" s="105"/>
      <c r="F149" s="105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105"/>
      <c r="D150" s="105"/>
      <c r="E150" s="105"/>
      <c r="F150" s="105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105"/>
      <c r="D151" s="105"/>
      <c r="E151" s="105"/>
      <c r="F151" s="105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105"/>
      <c r="D152" s="105"/>
      <c r="E152" s="105"/>
      <c r="F152" s="105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105"/>
      <c r="D153" s="105"/>
      <c r="E153" s="105"/>
      <c r="F153" s="105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105"/>
      <c r="D154" s="105"/>
      <c r="E154" s="105"/>
      <c r="F154" s="105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105"/>
      <c r="D155" s="105"/>
      <c r="E155" s="105"/>
      <c r="F155" s="105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105"/>
      <c r="D156" s="105"/>
      <c r="E156" s="105"/>
      <c r="F156" s="105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105"/>
      <c r="D157" s="105"/>
      <c r="E157" s="105"/>
      <c r="F157" s="105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105"/>
      <c r="D158" s="105"/>
      <c r="E158" s="105"/>
      <c r="F158" s="105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105"/>
      <c r="D159" s="105"/>
      <c r="E159" s="105"/>
      <c r="F159" s="105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105"/>
      <c r="D160" s="105"/>
      <c r="E160" s="105"/>
      <c r="F160" s="105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105"/>
      <c r="D161" s="105"/>
      <c r="E161" s="105"/>
      <c r="F161" s="105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105"/>
      <c r="D162" s="105"/>
      <c r="E162" s="105"/>
      <c r="F162" s="105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105"/>
      <c r="D163" s="105"/>
      <c r="E163" s="105"/>
      <c r="F163" s="105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105"/>
      <c r="D164" s="105"/>
      <c r="E164" s="105"/>
      <c r="F164" s="105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105"/>
      <c r="D165" s="105"/>
      <c r="E165" s="105"/>
      <c r="F165" s="105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105"/>
      <c r="D166" s="105"/>
      <c r="E166" s="105"/>
      <c r="F166" s="105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105"/>
      <c r="D167" s="105"/>
      <c r="E167" s="105"/>
      <c r="F167" s="105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105"/>
      <c r="D168" s="105"/>
      <c r="E168" s="105"/>
      <c r="F168" s="105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105"/>
      <c r="D169" s="105"/>
      <c r="E169" s="105"/>
      <c r="F169" s="105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105"/>
      <c r="D170" s="105"/>
      <c r="E170" s="105"/>
      <c r="F170" s="105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105"/>
      <c r="D171" s="105"/>
      <c r="E171" s="105"/>
      <c r="F171" s="105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</sheetData>
  <mergeCells count="2">
    <mergeCell ref="A1:F1"/>
    <mergeCell ref="A2:F2"/>
  </mergeCells>
  <phoneticPr fontId="27" type="noConversion"/>
  <pageMargins left="1.06" right="0.23622047244094491" top="0.76" bottom="0.15748031496062992" header="0.19" footer="0.31496062992125984"/>
  <pageSetup paperSize="8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37" workbookViewId="0">
      <selection activeCell="E94" sqref="E94"/>
    </sheetView>
  </sheetViews>
  <sheetFormatPr defaultRowHeight="15" x14ac:dyDescent="0.25"/>
  <cols>
    <col min="1" max="1" width="92.5703125" customWidth="1"/>
    <col min="3" max="3" width="16.42578125" style="96" customWidth="1"/>
    <col min="4" max="4" width="16" style="96" customWidth="1"/>
    <col min="5" max="5" width="16.7109375" style="96" customWidth="1"/>
    <col min="6" max="6" width="14.7109375" style="96" customWidth="1"/>
  </cols>
  <sheetData>
    <row r="1" spans="1:6" ht="27" customHeight="1" x14ac:dyDescent="0.25">
      <c r="A1" s="189" t="s">
        <v>510</v>
      </c>
      <c r="B1" s="196"/>
      <c r="C1" s="196"/>
      <c r="D1" s="196"/>
      <c r="E1" s="196"/>
      <c r="F1" s="191"/>
    </row>
    <row r="2" spans="1:6" ht="23.25" customHeight="1" x14ac:dyDescent="0.25">
      <c r="A2" s="192" t="s">
        <v>511</v>
      </c>
      <c r="B2" s="190"/>
      <c r="C2" s="190"/>
      <c r="D2" s="190"/>
      <c r="E2" s="190"/>
      <c r="F2" s="191"/>
    </row>
    <row r="3" spans="1:6" ht="18" x14ac:dyDescent="0.25">
      <c r="A3" s="48"/>
    </row>
    <row r="5" spans="1:6" s="102" customFormat="1" ht="38.25" x14ac:dyDescent="0.25">
      <c r="A5" s="2" t="s">
        <v>60</v>
      </c>
      <c r="B5" s="3" t="s">
        <v>39</v>
      </c>
      <c r="C5" s="100" t="s">
        <v>544</v>
      </c>
      <c r="D5" s="100" t="s">
        <v>545</v>
      </c>
      <c r="E5" s="100" t="s">
        <v>546</v>
      </c>
      <c r="F5" s="101" t="s">
        <v>29</v>
      </c>
    </row>
    <row r="6" spans="1:6" ht="15" customHeight="1" x14ac:dyDescent="0.25">
      <c r="A6" s="32" t="s">
        <v>232</v>
      </c>
      <c r="B6" s="6" t="s">
        <v>233</v>
      </c>
      <c r="C6" s="89">
        <v>13332</v>
      </c>
      <c r="D6" s="89"/>
      <c r="E6" s="89"/>
      <c r="F6" s="89">
        <v>13332</v>
      </c>
    </row>
    <row r="7" spans="1:6" ht="15" customHeight="1" x14ac:dyDescent="0.25">
      <c r="A7" s="5" t="s">
        <v>234</v>
      </c>
      <c r="B7" s="6" t="s">
        <v>235</v>
      </c>
      <c r="C7" s="89">
        <v>33262</v>
      </c>
      <c r="D7" s="89"/>
      <c r="E7" s="89"/>
      <c r="F7" s="89">
        <v>33262</v>
      </c>
    </row>
    <row r="8" spans="1:6" ht="15" customHeight="1" x14ac:dyDescent="0.25">
      <c r="A8" s="5" t="s">
        <v>236</v>
      </c>
      <c r="B8" s="6" t="s">
        <v>237</v>
      </c>
      <c r="C8" s="89">
        <v>12784</v>
      </c>
      <c r="D8" s="89"/>
      <c r="E8" s="89"/>
      <c r="F8" s="89">
        <v>12784</v>
      </c>
    </row>
    <row r="9" spans="1:6" ht="15" customHeight="1" x14ac:dyDescent="0.25">
      <c r="A9" s="5" t="s">
        <v>238</v>
      </c>
      <c r="B9" s="6" t="s">
        <v>239</v>
      </c>
      <c r="C9" s="89">
        <v>2037</v>
      </c>
      <c r="D9" s="89"/>
      <c r="E9" s="89"/>
      <c r="F9" s="89">
        <v>2037</v>
      </c>
    </row>
    <row r="10" spans="1:6" ht="15" customHeight="1" x14ac:dyDescent="0.25">
      <c r="A10" s="5" t="s">
        <v>240</v>
      </c>
      <c r="B10" s="6" t="s">
        <v>241</v>
      </c>
      <c r="C10" s="89">
        <v>21</v>
      </c>
      <c r="D10" s="89"/>
      <c r="E10" s="89"/>
      <c r="F10" s="89">
        <v>21</v>
      </c>
    </row>
    <row r="11" spans="1:6" ht="15" customHeight="1" x14ac:dyDescent="0.25">
      <c r="A11" s="5" t="s">
        <v>242</v>
      </c>
      <c r="B11" s="6" t="s">
        <v>243</v>
      </c>
      <c r="C11" s="89"/>
      <c r="D11" s="89"/>
      <c r="E11" s="89"/>
      <c r="F11" s="89"/>
    </row>
    <row r="12" spans="1:6" s="84" customFormat="1" ht="15" customHeight="1" x14ac:dyDescent="0.25">
      <c r="A12" s="7" t="s">
        <v>477</v>
      </c>
      <c r="B12" s="8" t="s">
        <v>244</v>
      </c>
      <c r="C12" s="124">
        <v>61496</v>
      </c>
      <c r="D12" s="124"/>
      <c r="E12" s="124"/>
      <c r="F12" s="124">
        <v>61496</v>
      </c>
    </row>
    <row r="13" spans="1:6" ht="15" customHeight="1" x14ac:dyDescent="0.25">
      <c r="A13" s="5" t="s">
        <v>245</v>
      </c>
      <c r="B13" s="6" t="s">
        <v>246</v>
      </c>
      <c r="C13" s="89"/>
      <c r="D13" s="89"/>
      <c r="E13" s="89"/>
      <c r="F13" s="89"/>
    </row>
    <row r="14" spans="1:6" ht="15" customHeight="1" x14ac:dyDescent="0.25">
      <c r="A14" s="5" t="s">
        <v>247</v>
      </c>
      <c r="B14" s="6" t="s">
        <v>248</v>
      </c>
      <c r="C14" s="89"/>
      <c r="D14" s="89"/>
      <c r="E14" s="89"/>
      <c r="F14" s="89"/>
    </row>
    <row r="15" spans="1:6" ht="15" customHeight="1" x14ac:dyDescent="0.25">
      <c r="A15" s="5" t="s">
        <v>438</v>
      </c>
      <c r="B15" s="6" t="s">
        <v>249</v>
      </c>
      <c r="C15" s="89"/>
      <c r="D15" s="89"/>
      <c r="E15" s="89"/>
      <c r="F15" s="89"/>
    </row>
    <row r="16" spans="1:6" ht="15" customHeight="1" x14ac:dyDescent="0.25">
      <c r="A16" s="5" t="s">
        <v>439</v>
      </c>
      <c r="B16" s="6" t="s">
        <v>250</v>
      </c>
      <c r="C16" s="89"/>
      <c r="D16" s="89"/>
      <c r="E16" s="89"/>
      <c r="F16" s="89"/>
    </row>
    <row r="17" spans="1:6" ht="15" customHeight="1" x14ac:dyDescent="0.25">
      <c r="A17" s="5" t="s">
        <v>440</v>
      </c>
      <c r="B17" s="6" t="s">
        <v>251</v>
      </c>
      <c r="C17" s="89">
        <v>4210</v>
      </c>
      <c r="D17" s="89"/>
      <c r="E17" s="89"/>
      <c r="F17" s="89">
        <v>4210</v>
      </c>
    </row>
    <row r="18" spans="1:6" s="84" customFormat="1" ht="15" customHeight="1" x14ac:dyDescent="0.25">
      <c r="A18" s="40" t="s">
        <v>478</v>
      </c>
      <c r="B18" s="50" t="s">
        <v>252</v>
      </c>
      <c r="C18" s="124">
        <v>65706</v>
      </c>
      <c r="D18" s="124"/>
      <c r="E18" s="124"/>
      <c r="F18" s="124">
        <v>65706</v>
      </c>
    </row>
    <row r="19" spans="1:6" ht="15" customHeight="1" x14ac:dyDescent="0.25">
      <c r="A19" s="5" t="s">
        <v>253</v>
      </c>
      <c r="B19" s="6" t="s">
        <v>254</v>
      </c>
      <c r="C19" s="89"/>
      <c r="D19" s="89"/>
      <c r="E19" s="123"/>
      <c r="F19" s="89"/>
    </row>
    <row r="20" spans="1:6" ht="15" customHeight="1" x14ac:dyDescent="0.25">
      <c r="A20" s="5" t="s">
        <v>255</v>
      </c>
      <c r="B20" s="6" t="s">
        <v>256</v>
      </c>
      <c r="C20" s="89"/>
      <c r="D20" s="89"/>
      <c r="E20" s="89"/>
      <c r="F20" s="89"/>
    </row>
    <row r="21" spans="1:6" ht="15" customHeight="1" x14ac:dyDescent="0.25">
      <c r="A21" s="5" t="s">
        <v>441</v>
      </c>
      <c r="B21" s="6" t="s">
        <v>257</v>
      </c>
      <c r="C21" s="89"/>
      <c r="D21" s="89"/>
      <c r="E21" s="89"/>
      <c r="F21" s="89"/>
    </row>
    <row r="22" spans="1:6" ht="15" customHeight="1" x14ac:dyDescent="0.25">
      <c r="A22" s="5" t="s">
        <v>442</v>
      </c>
      <c r="B22" s="6" t="s">
        <v>258</v>
      </c>
      <c r="C22" s="89"/>
      <c r="D22" s="89"/>
      <c r="E22" s="89"/>
      <c r="F22" s="89"/>
    </row>
    <row r="23" spans="1:6" ht="15" customHeight="1" x14ac:dyDescent="0.25">
      <c r="A23" s="5" t="s">
        <v>443</v>
      </c>
      <c r="B23" s="6" t="s">
        <v>259</v>
      </c>
      <c r="C23" s="89"/>
      <c r="D23" s="89"/>
      <c r="E23" s="89"/>
      <c r="F23" s="89"/>
    </row>
    <row r="24" spans="1:6" s="84" customFormat="1" ht="15" customHeight="1" x14ac:dyDescent="0.25">
      <c r="A24" s="40" t="s">
        <v>479</v>
      </c>
      <c r="B24" s="50" t="s">
        <v>260</v>
      </c>
      <c r="C24" s="124"/>
      <c r="D24" s="124"/>
      <c r="E24" s="124"/>
      <c r="F24" s="124"/>
    </row>
    <row r="25" spans="1:6" ht="15" customHeight="1" x14ac:dyDescent="0.25">
      <c r="A25" s="5" t="s">
        <v>444</v>
      </c>
      <c r="B25" s="6" t="s">
        <v>261</v>
      </c>
      <c r="C25" s="89"/>
      <c r="D25" s="89"/>
      <c r="E25" s="89"/>
      <c r="F25" s="89"/>
    </row>
    <row r="26" spans="1:6" ht="15" customHeight="1" x14ac:dyDescent="0.25">
      <c r="A26" s="5" t="s">
        <v>445</v>
      </c>
      <c r="B26" s="6" t="s">
        <v>262</v>
      </c>
      <c r="C26" s="89"/>
      <c r="D26" s="89"/>
      <c r="E26" s="89"/>
      <c r="F26" s="89"/>
    </row>
    <row r="27" spans="1:6" s="84" customFormat="1" ht="15" customHeight="1" x14ac:dyDescent="0.25">
      <c r="A27" s="7" t="s">
        <v>480</v>
      </c>
      <c r="B27" s="8" t="s">
        <v>263</v>
      </c>
      <c r="C27" s="124"/>
      <c r="D27" s="124"/>
      <c r="E27" s="124"/>
      <c r="F27" s="124"/>
    </row>
    <row r="28" spans="1:6" ht="15" customHeight="1" x14ac:dyDescent="0.25">
      <c r="A28" s="5" t="s">
        <v>446</v>
      </c>
      <c r="B28" s="6" t="s">
        <v>264</v>
      </c>
      <c r="C28" s="89"/>
      <c r="D28" s="89"/>
      <c r="E28" s="89"/>
      <c r="F28" s="89"/>
    </row>
    <row r="29" spans="1:6" ht="15" customHeight="1" x14ac:dyDescent="0.25">
      <c r="A29" s="5" t="s">
        <v>447</v>
      </c>
      <c r="B29" s="6" t="s">
        <v>265</v>
      </c>
      <c r="C29" s="89"/>
      <c r="D29" s="89"/>
      <c r="E29" s="89"/>
      <c r="F29" s="89"/>
    </row>
    <row r="30" spans="1:6" ht="15" customHeight="1" x14ac:dyDescent="0.25">
      <c r="A30" s="5" t="s">
        <v>448</v>
      </c>
      <c r="B30" s="6" t="s">
        <v>266</v>
      </c>
      <c r="C30" s="89"/>
      <c r="D30" s="89">
        <v>3800</v>
      </c>
      <c r="E30" s="89"/>
      <c r="F30" s="89">
        <v>3800</v>
      </c>
    </row>
    <row r="31" spans="1:6" ht="15" customHeight="1" x14ac:dyDescent="0.25">
      <c r="A31" s="5" t="s">
        <v>449</v>
      </c>
      <c r="B31" s="6" t="s">
        <v>267</v>
      </c>
      <c r="C31" s="89"/>
      <c r="D31" s="89">
        <v>7500</v>
      </c>
      <c r="E31" s="89"/>
      <c r="F31" s="89">
        <v>7500</v>
      </c>
    </row>
    <row r="32" spans="1:6" ht="15" customHeight="1" x14ac:dyDescent="0.25">
      <c r="A32" s="5" t="s">
        <v>450</v>
      </c>
      <c r="B32" s="6" t="s">
        <v>270</v>
      </c>
      <c r="C32" s="89"/>
      <c r="D32" s="89"/>
      <c r="E32" s="89"/>
      <c r="F32" s="89"/>
    </row>
    <row r="33" spans="1:6" ht="15" customHeight="1" x14ac:dyDescent="0.25">
      <c r="A33" s="5" t="s">
        <v>271</v>
      </c>
      <c r="B33" s="6" t="s">
        <v>272</v>
      </c>
      <c r="C33" s="89"/>
      <c r="D33" s="89"/>
      <c r="E33" s="89"/>
      <c r="F33" s="89"/>
    </row>
    <row r="34" spans="1:6" ht="15" customHeight="1" x14ac:dyDescent="0.25">
      <c r="A34" s="5" t="s">
        <v>451</v>
      </c>
      <c r="B34" s="6" t="s">
        <v>273</v>
      </c>
      <c r="C34" s="89"/>
      <c r="D34" s="89">
        <v>6500</v>
      </c>
      <c r="E34" s="89"/>
      <c r="F34" s="89">
        <v>6500</v>
      </c>
    </row>
    <row r="35" spans="1:6" ht="15" customHeight="1" x14ac:dyDescent="0.25">
      <c r="A35" s="5" t="s">
        <v>452</v>
      </c>
      <c r="B35" s="6" t="s">
        <v>278</v>
      </c>
      <c r="C35" s="89"/>
      <c r="D35" s="89"/>
      <c r="E35" s="89"/>
      <c r="F35" s="89"/>
    </row>
    <row r="36" spans="1:6" s="84" customFormat="1" ht="15" customHeight="1" x14ac:dyDescent="0.25">
      <c r="A36" s="7" t="s">
        <v>481</v>
      </c>
      <c r="B36" s="8" t="s">
        <v>281</v>
      </c>
      <c r="C36" s="124"/>
      <c r="D36" s="124">
        <v>17800</v>
      </c>
      <c r="E36" s="124"/>
      <c r="F36" s="124">
        <v>17800</v>
      </c>
    </row>
    <row r="37" spans="1:6" ht="15" customHeight="1" x14ac:dyDescent="0.25">
      <c r="A37" s="5" t="s">
        <v>453</v>
      </c>
      <c r="B37" s="6" t="s">
        <v>282</v>
      </c>
      <c r="C37" s="89"/>
      <c r="D37" s="89"/>
      <c r="E37" s="89"/>
      <c r="F37" s="89"/>
    </row>
    <row r="38" spans="1:6" s="84" customFormat="1" ht="15" customHeight="1" x14ac:dyDescent="0.25">
      <c r="A38" s="40" t="s">
        <v>482</v>
      </c>
      <c r="B38" s="50" t="s">
        <v>283</v>
      </c>
      <c r="C38" s="124"/>
      <c r="D38" s="124">
        <v>17800</v>
      </c>
      <c r="E38" s="124"/>
      <c r="F38" s="124">
        <v>17800</v>
      </c>
    </row>
    <row r="39" spans="1:6" ht="15" customHeight="1" x14ac:dyDescent="0.25">
      <c r="A39" s="13" t="s">
        <v>284</v>
      </c>
      <c r="B39" s="6" t="s">
        <v>285</v>
      </c>
      <c r="C39" s="89"/>
      <c r="D39" s="89"/>
      <c r="E39" s="89"/>
      <c r="F39" s="89"/>
    </row>
    <row r="40" spans="1:6" ht="15" customHeight="1" x14ac:dyDescent="0.25">
      <c r="A40" s="13" t="s">
        <v>454</v>
      </c>
      <c r="B40" s="6" t="s">
        <v>286</v>
      </c>
      <c r="C40" s="89"/>
      <c r="D40" s="89">
        <v>1072</v>
      </c>
      <c r="E40" s="89"/>
      <c r="F40" s="89">
        <v>1072</v>
      </c>
    </row>
    <row r="41" spans="1:6" ht="15" customHeight="1" x14ac:dyDescent="0.25">
      <c r="A41" s="13" t="s">
        <v>455</v>
      </c>
      <c r="B41" s="6" t="s">
        <v>287</v>
      </c>
      <c r="C41" s="89"/>
      <c r="D41" s="89"/>
      <c r="E41" s="89"/>
      <c r="F41" s="89"/>
    </row>
    <row r="42" spans="1:6" ht="15" customHeight="1" x14ac:dyDescent="0.25">
      <c r="A42" s="13" t="s">
        <v>456</v>
      </c>
      <c r="B42" s="6" t="s">
        <v>288</v>
      </c>
      <c r="C42" s="89"/>
      <c r="D42" s="89"/>
      <c r="E42" s="89"/>
      <c r="F42" s="89"/>
    </row>
    <row r="43" spans="1:6" ht="15" customHeight="1" x14ac:dyDescent="0.25">
      <c r="A43" s="13" t="s">
        <v>289</v>
      </c>
      <c r="B43" s="6" t="s">
        <v>290</v>
      </c>
      <c r="C43" s="89">
        <v>7730</v>
      </c>
      <c r="D43" s="89">
        <v>2846</v>
      </c>
      <c r="E43" s="89"/>
      <c r="F43" s="89">
        <v>10576</v>
      </c>
    </row>
    <row r="44" spans="1:6" ht="15" customHeight="1" x14ac:dyDescent="0.25">
      <c r="A44" s="13" t="s">
        <v>291</v>
      </c>
      <c r="B44" s="6" t="s">
        <v>292</v>
      </c>
      <c r="C44" s="89"/>
      <c r="D44" s="89"/>
      <c r="E44" s="89"/>
      <c r="F44" s="89"/>
    </row>
    <row r="45" spans="1:6" ht="15" customHeight="1" x14ac:dyDescent="0.25">
      <c r="A45" s="13" t="s">
        <v>293</v>
      </c>
      <c r="B45" s="6" t="s">
        <v>294</v>
      </c>
      <c r="C45" s="89"/>
      <c r="D45" s="89"/>
      <c r="E45" s="89"/>
      <c r="F45" s="89"/>
    </row>
    <row r="46" spans="1:6" ht="15" customHeight="1" x14ac:dyDescent="0.25">
      <c r="A46" s="13" t="s">
        <v>457</v>
      </c>
      <c r="B46" s="6" t="s">
        <v>295</v>
      </c>
      <c r="C46" s="89"/>
      <c r="D46" s="89">
        <v>20</v>
      </c>
      <c r="E46" s="89"/>
      <c r="F46" s="89">
        <v>20</v>
      </c>
    </row>
    <row r="47" spans="1:6" ht="15" customHeight="1" x14ac:dyDescent="0.25">
      <c r="A47" s="13" t="s">
        <v>458</v>
      </c>
      <c r="B47" s="6" t="s">
        <v>296</v>
      </c>
      <c r="C47" s="89"/>
      <c r="D47" s="89"/>
      <c r="E47" s="89"/>
      <c r="F47" s="89"/>
    </row>
    <row r="48" spans="1:6" ht="15" customHeight="1" x14ac:dyDescent="0.25">
      <c r="A48" s="13" t="s">
        <v>459</v>
      </c>
      <c r="B48" s="6" t="s">
        <v>297</v>
      </c>
      <c r="C48" s="89">
        <v>3146</v>
      </c>
      <c r="D48" s="89">
        <v>1595</v>
      </c>
      <c r="E48" s="89"/>
      <c r="F48" s="89">
        <f>SUM(C48:E48)</f>
        <v>4741</v>
      </c>
    </row>
    <row r="49" spans="1:6" s="84" customFormat="1" ht="15" customHeight="1" x14ac:dyDescent="0.25">
      <c r="A49" s="49" t="s">
        <v>483</v>
      </c>
      <c r="B49" s="50" t="s">
        <v>298</v>
      </c>
      <c r="C49" s="124">
        <f>SUM(C39:C48)</f>
        <v>10876</v>
      </c>
      <c r="D49" s="124">
        <f>SUM(D39:D48)</f>
        <v>5533</v>
      </c>
      <c r="E49" s="124"/>
      <c r="F49" s="124">
        <f>SUM(F39:F48)</f>
        <v>16409</v>
      </c>
    </row>
    <row r="50" spans="1:6" ht="15" customHeight="1" x14ac:dyDescent="0.25">
      <c r="A50" s="13" t="s">
        <v>460</v>
      </c>
      <c r="B50" s="6" t="s">
        <v>299</v>
      </c>
      <c r="C50" s="89"/>
      <c r="D50" s="89"/>
      <c r="E50" s="89"/>
      <c r="F50" s="89"/>
    </row>
    <row r="51" spans="1:6" ht="15" customHeight="1" x14ac:dyDescent="0.25">
      <c r="A51" s="13" t="s">
        <v>461</v>
      </c>
      <c r="B51" s="6" t="s">
        <v>300</v>
      </c>
      <c r="C51" s="89"/>
      <c r="D51" s="89">
        <v>5400</v>
      </c>
      <c r="E51" s="89"/>
      <c r="F51" s="89">
        <v>5400</v>
      </c>
    </row>
    <row r="52" spans="1:6" ht="15" customHeight="1" x14ac:dyDescent="0.25">
      <c r="A52" s="13" t="s">
        <v>301</v>
      </c>
      <c r="B52" s="6" t="s">
        <v>302</v>
      </c>
      <c r="C52" s="89"/>
      <c r="D52" s="89"/>
      <c r="E52" s="89"/>
      <c r="F52" s="89"/>
    </row>
    <row r="53" spans="1:6" ht="15" customHeight="1" x14ac:dyDescent="0.25">
      <c r="A53" s="13" t="s">
        <v>462</v>
      </c>
      <c r="B53" s="6" t="s">
        <v>303</v>
      </c>
      <c r="C53" s="89"/>
      <c r="D53" s="89"/>
      <c r="E53" s="89"/>
      <c r="F53" s="89"/>
    </row>
    <row r="54" spans="1:6" ht="15" customHeight="1" x14ac:dyDescent="0.25">
      <c r="A54" s="13" t="s">
        <v>304</v>
      </c>
      <c r="B54" s="6" t="s">
        <v>305</v>
      </c>
      <c r="C54" s="89"/>
      <c r="D54" s="89"/>
      <c r="E54" s="89"/>
      <c r="F54" s="89"/>
    </row>
    <row r="55" spans="1:6" s="84" customFormat="1" ht="15" customHeight="1" x14ac:dyDescent="0.25">
      <c r="A55" s="40" t="s">
        <v>484</v>
      </c>
      <c r="B55" s="50" t="s">
        <v>306</v>
      </c>
      <c r="C55" s="124"/>
      <c r="D55" s="124">
        <v>5400</v>
      </c>
      <c r="E55" s="124"/>
      <c r="F55" s="124">
        <v>5400</v>
      </c>
    </row>
    <row r="56" spans="1:6" ht="15" customHeight="1" x14ac:dyDescent="0.25">
      <c r="A56" s="13" t="s">
        <v>307</v>
      </c>
      <c r="B56" s="6" t="s">
        <v>308</v>
      </c>
      <c r="C56" s="89"/>
      <c r="D56" s="89"/>
      <c r="E56" s="89"/>
      <c r="F56" s="89"/>
    </row>
    <row r="57" spans="1:6" ht="15" customHeight="1" x14ac:dyDescent="0.25">
      <c r="A57" s="5" t="s">
        <v>463</v>
      </c>
      <c r="B57" s="6" t="s">
        <v>309</v>
      </c>
      <c r="C57" s="89"/>
      <c r="D57" s="89">
        <v>12000</v>
      </c>
      <c r="E57" s="89"/>
      <c r="F57" s="89">
        <v>12000</v>
      </c>
    </row>
    <row r="58" spans="1:6" ht="15" customHeight="1" x14ac:dyDescent="0.25">
      <c r="A58" s="13" t="s">
        <v>464</v>
      </c>
      <c r="B58" s="6" t="s">
        <v>310</v>
      </c>
      <c r="C58" s="89"/>
      <c r="D58" s="89"/>
      <c r="E58" s="89"/>
      <c r="F58" s="89"/>
    </row>
    <row r="59" spans="1:6" s="84" customFormat="1" ht="15" customHeight="1" x14ac:dyDescent="0.25">
      <c r="A59" s="40" t="s">
        <v>485</v>
      </c>
      <c r="B59" s="50" t="s">
        <v>311</v>
      </c>
      <c r="C59" s="124"/>
      <c r="D59" s="124">
        <v>12000</v>
      </c>
      <c r="E59" s="124"/>
      <c r="F59" s="124">
        <v>12000</v>
      </c>
    </row>
    <row r="60" spans="1:6" ht="15" customHeight="1" x14ac:dyDescent="0.25">
      <c r="A60" s="13" t="s">
        <v>312</v>
      </c>
      <c r="B60" s="6" t="s">
        <v>313</v>
      </c>
      <c r="C60" s="89"/>
      <c r="D60" s="89"/>
      <c r="E60" s="89"/>
      <c r="F60" s="89"/>
    </row>
    <row r="61" spans="1:6" ht="15" customHeight="1" x14ac:dyDescent="0.25">
      <c r="A61" s="5" t="s">
        <v>465</v>
      </c>
      <c r="B61" s="6" t="s">
        <v>314</v>
      </c>
      <c r="C61" s="89"/>
      <c r="D61" s="89"/>
      <c r="E61" s="89"/>
      <c r="F61" s="89"/>
    </row>
    <row r="62" spans="1:6" ht="15" customHeight="1" x14ac:dyDescent="0.25">
      <c r="A62" s="13" t="s">
        <v>466</v>
      </c>
      <c r="B62" s="6" t="s">
        <v>315</v>
      </c>
      <c r="C62" s="89"/>
      <c r="D62" s="89">
        <v>6500</v>
      </c>
      <c r="E62" s="89"/>
      <c r="F62" s="89">
        <v>6500</v>
      </c>
    </row>
    <row r="63" spans="1:6" s="84" customFormat="1" ht="15" customHeight="1" x14ac:dyDescent="0.25">
      <c r="A63" s="40" t="s">
        <v>487</v>
      </c>
      <c r="B63" s="50" t="s">
        <v>316</v>
      </c>
      <c r="C63" s="124"/>
      <c r="D63" s="124">
        <v>6500</v>
      </c>
      <c r="E63" s="124"/>
      <c r="F63" s="124">
        <v>6500</v>
      </c>
    </row>
    <row r="64" spans="1:6" s="84" customFormat="1" ht="15.75" x14ac:dyDescent="0.25">
      <c r="A64" s="47" t="s">
        <v>486</v>
      </c>
      <c r="B64" s="36" t="s">
        <v>317</v>
      </c>
      <c r="C64" s="126">
        <v>73436</v>
      </c>
      <c r="D64" s="126">
        <v>45638</v>
      </c>
      <c r="E64" s="126"/>
      <c r="F64" s="126">
        <f>SUM(C64:E64)</f>
        <v>119074</v>
      </c>
    </row>
    <row r="65" spans="1:6" s="84" customFormat="1" ht="15.75" x14ac:dyDescent="0.25">
      <c r="A65" s="138" t="s">
        <v>551</v>
      </c>
      <c r="B65" s="58"/>
      <c r="C65" s="139"/>
      <c r="D65" s="139"/>
      <c r="E65" s="139"/>
      <c r="F65" s="139"/>
    </row>
    <row r="66" spans="1:6" s="84" customFormat="1" ht="15.75" x14ac:dyDescent="0.25">
      <c r="A66" s="138" t="s">
        <v>552</v>
      </c>
      <c r="B66" s="58"/>
      <c r="C66" s="139"/>
      <c r="D66" s="139"/>
      <c r="E66" s="139"/>
      <c r="F66" s="139"/>
    </row>
    <row r="67" spans="1:6" x14ac:dyDescent="0.25">
      <c r="A67" s="38" t="s">
        <v>468</v>
      </c>
      <c r="B67" s="5" t="s">
        <v>318</v>
      </c>
      <c r="C67" s="89"/>
      <c r="D67" s="89"/>
      <c r="E67" s="89"/>
      <c r="F67" s="89"/>
    </row>
    <row r="68" spans="1:6" x14ac:dyDescent="0.25">
      <c r="A68" s="13" t="s">
        <v>319</v>
      </c>
      <c r="B68" s="5" t="s">
        <v>320</v>
      </c>
      <c r="C68" s="89"/>
      <c r="D68" s="89"/>
      <c r="E68" s="89"/>
      <c r="F68" s="89"/>
    </row>
    <row r="69" spans="1:6" x14ac:dyDescent="0.25">
      <c r="A69" s="38" t="s">
        <v>469</v>
      </c>
      <c r="B69" s="5" t="s">
        <v>321</v>
      </c>
      <c r="C69" s="89"/>
      <c r="D69" s="89"/>
      <c r="E69" s="89"/>
      <c r="F69" s="89"/>
    </row>
    <row r="70" spans="1:6" s="84" customFormat="1" x14ac:dyDescent="0.25">
      <c r="A70" s="15" t="s">
        <v>488</v>
      </c>
      <c r="B70" s="7" t="s">
        <v>322</v>
      </c>
      <c r="C70" s="124"/>
      <c r="D70" s="124"/>
      <c r="E70" s="124"/>
      <c r="F70" s="124"/>
    </row>
    <row r="71" spans="1:6" x14ac:dyDescent="0.25">
      <c r="A71" s="13" t="s">
        <v>470</v>
      </c>
      <c r="B71" s="5" t="s">
        <v>323</v>
      </c>
      <c r="C71" s="89"/>
      <c r="D71" s="89"/>
      <c r="E71" s="89"/>
      <c r="F71" s="89"/>
    </row>
    <row r="72" spans="1:6" x14ac:dyDescent="0.25">
      <c r="A72" s="38" t="s">
        <v>324</v>
      </c>
      <c r="B72" s="5" t="s">
        <v>325</v>
      </c>
      <c r="C72" s="89"/>
      <c r="D72" s="89"/>
      <c r="E72" s="89"/>
      <c r="F72" s="89"/>
    </row>
    <row r="73" spans="1:6" x14ac:dyDescent="0.25">
      <c r="A73" s="13" t="s">
        <v>471</v>
      </c>
      <c r="B73" s="5" t="s">
        <v>326</v>
      </c>
      <c r="C73" s="89"/>
      <c r="D73" s="89"/>
      <c r="E73" s="89"/>
      <c r="F73" s="89"/>
    </row>
    <row r="74" spans="1:6" x14ac:dyDescent="0.25">
      <c r="A74" s="38" t="s">
        <v>327</v>
      </c>
      <c r="B74" s="5" t="s">
        <v>328</v>
      </c>
      <c r="C74" s="89"/>
      <c r="D74" s="89"/>
      <c r="E74" s="89"/>
      <c r="F74" s="89"/>
    </row>
    <row r="75" spans="1:6" s="84" customFormat="1" x14ac:dyDescent="0.25">
      <c r="A75" s="14" t="s">
        <v>489</v>
      </c>
      <c r="B75" s="7" t="s">
        <v>329</v>
      </c>
      <c r="C75" s="124"/>
      <c r="D75" s="124"/>
      <c r="E75" s="124"/>
      <c r="F75" s="124"/>
    </row>
    <row r="76" spans="1:6" x14ac:dyDescent="0.25">
      <c r="A76" s="5" t="s">
        <v>549</v>
      </c>
      <c r="B76" s="5" t="s">
        <v>330</v>
      </c>
      <c r="C76" s="89"/>
      <c r="D76" s="89"/>
      <c r="E76" s="89"/>
      <c r="F76" s="89"/>
    </row>
    <row r="77" spans="1:6" x14ac:dyDescent="0.25">
      <c r="A77" s="5" t="s">
        <v>550</v>
      </c>
      <c r="B77" s="5" t="s">
        <v>330</v>
      </c>
      <c r="C77" s="89"/>
      <c r="D77" s="89"/>
      <c r="E77" s="89"/>
      <c r="F77" s="89"/>
    </row>
    <row r="78" spans="1:6" x14ac:dyDescent="0.25">
      <c r="A78" s="5" t="s">
        <v>547</v>
      </c>
      <c r="B78" s="5" t="s">
        <v>331</v>
      </c>
      <c r="C78" s="89"/>
      <c r="D78" s="89"/>
      <c r="E78" s="89"/>
      <c r="F78" s="89"/>
    </row>
    <row r="79" spans="1:6" x14ac:dyDescent="0.25">
      <c r="A79" s="5" t="s">
        <v>548</v>
      </c>
      <c r="B79" s="5" t="s">
        <v>331</v>
      </c>
      <c r="C79" s="89"/>
      <c r="D79" s="89"/>
      <c r="E79" s="89"/>
      <c r="F79" s="89"/>
    </row>
    <row r="80" spans="1:6" s="84" customFormat="1" x14ac:dyDescent="0.25">
      <c r="A80" s="7" t="s">
        <v>490</v>
      </c>
      <c r="B80" s="7" t="s">
        <v>332</v>
      </c>
      <c r="C80" s="124"/>
      <c r="D80" s="124"/>
      <c r="E80" s="124"/>
      <c r="F80" s="124"/>
    </row>
    <row r="81" spans="1:6" x14ac:dyDescent="0.25">
      <c r="A81" s="38" t="s">
        <v>333</v>
      </c>
      <c r="B81" s="5" t="s">
        <v>334</v>
      </c>
      <c r="C81" s="89"/>
      <c r="D81" s="89"/>
      <c r="E81" s="89"/>
      <c r="F81" s="89"/>
    </row>
    <row r="82" spans="1:6" x14ac:dyDescent="0.25">
      <c r="A82" s="38" t="s">
        <v>335</v>
      </c>
      <c r="B82" s="5" t="s">
        <v>336</v>
      </c>
      <c r="C82" s="89"/>
      <c r="D82" s="89"/>
      <c r="E82" s="89"/>
      <c r="F82" s="89"/>
    </row>
    <row r="83" spans="1:6" x14ac:dyDescent="0.25">
      <c r="A83" s="38" t="s">
        <v>337</v>
      </c>
      <c r="B83" s="5" t="s">
        <v>338</v>
      </c>
      <c r="C83" s="89"/>
      <c r="D83" s="89"/>
      <c r="E83" s="89"/>
      <c r="F83" s="89"/>
    </row>
    <row r="84" spans="1:6" x14ac:dyDescent="0.25">
      <c r="A84" s="38" t="s">
        <v>339</v>
      </c>
      <c r="B84" s="5" t="s">
        <v>340</v>
      </c>
      <c r="C84" s="89"/>
      <c r="D84" s="89"/>
      <c r="E84" s="89"/>
      <c r="F84" s="89"/>
    </row>
    <row r="85" spans="1:6" x14ac:dyDescent="0.25">
      <c r="A85" s="13" t="s">
        <v>472</v>
      </c>
      <c r="B85" s="5" t="s">
        <v>341</v>
      </c>
      <c r="C85" s="89"/>
      <c r="D85" s="89"/>
      <c r="E85" s="89"/>
      <c r="F85" s="89"/>
    </row>
    <row r="86" spans="1:6" s="84" customFormat="1" x14ac:dyDescent="0.25">
      <c r="A86" s="15" t="s">
        <v>491</v>
      </c>
      <c r="B86" s="7" t="s">
        <v>342</v>
      </c>
      <c r="C86" s="124"/>
      <c r="D86" s="124"/>
      <c r="E86" s="124"/>
      <c r="F86" s="124"/>
    </row>
    <row r="87" spans="1:6" x14ac:dyDescent="0.25">
      <c r="A87" s="13" t="s">
        <v>343</v>
      </c>
      <c r="B87" s="5" t="s">
        <v>344</v>
      </c>
      <c r="C87" s="89"/>
      <c r="D87" s="89"/>
      <c r="E87" s="89"/>
      <c r="F87" s="89"/>
    </row>
    <row r="88" spans="1:6" x14ac:dyDescent="0.25">
      <c r="A88" s="13" t="s">
        <v>345</v>
      </c>
      <c r="B88" s="5" t="s">
        <v>346</v>
      </c>
      <c r="C88" s="89"/>
      <c r="D88" s="89"/>
      <c r="E88" s="89"/>
      <c r="F88" s="89"/>
    </row>
    <row r="89" spans="1:6" x14ac:dyDescent="0.25">
      <c r="A89" s="38" t="s">
        <v>347</v>
      </c>
      <c r="B89" s="5" t="s">
        <v>348</v>
      </c>
      <c r="C89" s="89"/>
      <c r="D89" s="89"/>
      <c r="E89" s="89"/>
      <c r="F89" s="89"/>
    </row>
    <row r="90" spans="1:6" x14ac:dyDescent="0.25">
      <c r="A90" s="38" t="s">
        <v>473</v>
      </c>
      <c r="B90" s="5" t="s">
        <v>349</v>
      </c>
      <c r="C90" s="89"/>
      <c r="D90" s="89"/>
      <c r="E90" s="89"/>
      <c r="F90" s="89"/>
    </row>
    <row r="91" spans="1:6" s="84" customFormat="1" x14ac:dyDescent="0.25">
      <c r="A91" s="14" t="s">
        <v>492</v>
      </c>
      <c r="B91" s="7" t="s">
        <v>350</v>
      </c>
      <c r="C91" s="124"/>
      <c r="D91" s="124"/>
      <c r="E91" s="124"/>
      <c r="F91" s="124"/>
    </row>
    <row r="92" spans="1:6" s="84" customFormat="1" x14ac:dyDescent="0.25">
      <c r="A92" s="15" t="s">
        <v>351</v>
      </c>
      <c r="B92" s="7" t="s">
        <v>352</v>
      </c>
      <c r="C92" s="124"/>
      <c r="D92" s="124"/>
      <c r="E92" s="124"/>
      <c r="F92" s="124"/>
    </row>
    <row r="93" spans="1:6" s="84" customFormat="1" ht="15.75" x14ac:dyDescent="0.25">
      <c r="A93" s="41" t="s">
        <v>493</v>
      </c>
      <c r="B93" s="42" t="s">
        <v>353</v>
      </c>
      <c r="C93" s="126"/>
      <c r="D93" s="126"/>
      <c r="E93" s="126"/>
      <c r="F93" s="126"/>
    </row>
    <row r="94" spans="1:6" s="84" customFormat="1" ht="15.75" x14ac:dyDescent="0.25">
      <c r="A94" s="134" t="s">
        <v>475</v>
      </c>
      <c r="B94" s="134"/>
      <c r="C94" s="137">
        <v>73436</v>
      </c>
      <c r="D94" s="137">
        <v>45638</v>
      </c>
      <c r="E94" s="137"/>
      <c r="F94" s="137">
        <v>119074</v>
      </c>
    </row>
  </sheetData>
  <mergeCells count="2">
    <mergeCell ref="A1:F1"/>
    <mergeCell ref="A2:F2"/>
  </mergeCells>
  <phoneticPr fontId="27" type="noConversion"/>
  <pageMargins left="1.06" right="0.35433070866141736" top="0.69" bottom="0.27559055118110237" header="0.31496062992125984" footer="0.31496062992125984"/>
  <pageSetup paperSize="8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B1" workbookViewId="0">
      <selection activeCell="H2" sqref="H2"/>
    </sheetView>
  </sheetViews>
  <sheetFormatPr defaultRowHeight="15" x14ac:dyDescent="0.25"/>
  <cols>
    <col min="1" max="1" width="92.5703125" customWidth="1"/>
    <col min="3" max="3" width="13" style="96" customWidth="1"/>
    <col min="4" max="4" width="14.140625" style="96" customWidth="1"/>
    <col min="5" max="6" width="14" style="96" customWidth="1"/>
  </cols>
  <sheetData>
    <row r="1" spans="1:8" ht="24" customHeight="1" x14ac:dyDescent="0.25">
      <c r="A1" s="189" t="s">
        <v>510</v>
      </c>
      <c r="B1" s="196"/>
      <c r="C1" s="196"/>
      <c r="D1" s="196"/>
      <c r="E1" s="196"/>
      <c r="F1" s="191"/>
    </row>
    <row r="2" spans="1:8" ht="24" customHeight="1" x14ac:dyDescent="0.25">
      <c r="A2" s="192" t="s">
        <v>511</v>
      </c>
      <c r="B2" s="190"/>
      <c r="C2" s="190"/>
      <c r="D2" s="190"/>
      <c r="E2" s="190"/>
      <c r="F2" s="191"/>
      <c r="H2" s="73"/>
    </row>
    <row r="3" spans="1:8" ht="18" x14ac:dyDescent="0.25">
      <c r="A3" s="48"/>
      <c r="F3" s="96" t="s">
        <v>573</v>
      </c>
    </row>
    <row r="4" spans="1:8" x14ac:dyDescent="0.25">
      <c r="A4" s="111" t="s">
        <v>0</v>
      </c>
    </row>
    <row r="5" spans="1:8" s="102" customFormat="1" ht="51" x14ac:dyDescent="0.25">
      <c r="A5" s="2" t="s">
        <v>60</v>
      </c>
      <c r="B5" s="3" t="s">
        <v>39</v>
      </c>
      <c r="C5" s="100" t="s">
        <v>544</v>
      </c>
      <c r="D5" s="100" t="s">
        <v>545</v>
      </c>
      <c r="E5" s="100" t="s">
        <v>546</v>
      </c>
      <c r="F5" s="101" t="s">
        <v>29</v>
      </c>
    </row>
    <row r="6" spans="1:8" ht="15" customHeight="1" x14ac:dyDescent="0.25">
      <c r="A6" s="32" t="s">
        <v>232</v>
      </c>
      <c r="B6" s="6" t="s">
        <v>233</v>
      </c>
      <c r="C6" s="89">
        <v>13332</v>
      </c>
      <c r="D6" s="89"/>
      <c r="E6" s="89"/>
      <c r="F6" s="89">
        <v>13332</v>
      </c>
    </row>
    <row r="7" spans="1:8" ht="15" customHeight="1" x14ac:dyDescent="0.25">
      <c r="A7" s="5" t="s">
        <v>234</v>
      </c>
      <c r="B7" s="6" t="s">
        <v>235</v>
      </c>
      <c r="C7" s="89">
        <v>33262</v>
      </c>
      <c r="D7" s="89"/>
      <c r="E7" s="89"/>
      <c r="F7" s="89">
        <v>33262</v>
      </c>
    </row>
    <row r="8" spans="1:8" ht="15" customHeight="1" x14ac:dyDescent="0.25">
      <c r="A8" s="5" t="s">
        <v>236</v>
      </c>
      <c r="B8" s="6" t="s">
        <v>237</v>
      </c>
      <c r="C8" s="89">
        <v>12784</v>
      </c>
      <c r="D8" s="89"/>
      <c r="E8" s="89"/>
      <c r="F8" s="89">
        <v>12784</v>
      </c>
    </row>
    <row r="9" spans="1:8" ht="15" customHeight="1" x14ac:dyDescent="0.25">
      <c r="A9" s="5" t="s">
        <v>238</v>
      </c>
      <c r="B9" s="6" t="s">
        <v>239</v>
      </c>
      <c r="C9" s="89">
        <v>2097</v>
      </c>
      <c r="D9" s="89"/>
      <c r="E9" s="89"/>
      <c r="F9" s="89">
        <v>2097</v>
      </c>
    </row>
    <row r="10" spans="1:8" ht="15" customHeight="1" x14ac:dyDescent="0.25">
      <c r="A10" s="5" t="s">
        <v>240</v>
      </c>
      <c r="B10" s="6" t="s">
        <v>241</v>
      </c>
      <c r="C10" s="89">
        <v>21</v>
      </c>
      <c r="D10" s="89"/>
      <c r="E10" s="89"/>
      <c r="F10" s="89">
        <v>21</v>
      </c>
    </row>
    <row r="11" spans="1:8" ht="15" customHeight="1" x14ac:dyDescent="0.25">
      <c r="A11" s="5" t="s">
        <v>242</v>
      </c>
      <c r="B11" s="6" t="s">
        <v>243</v>
      </c>
      <c r="C11" s="89"/>
      <c r="D11" s="89"/>
      <c r="E11" s="89"/>
      <c r="F11" s="89"/>
    </row>
    <row r="12" spans="1:8" s="84" customFormat="1" ht="15" customHeight="1" x14ac:dyDescent="0.25">
      <c r="A12" s="7" t="s">
        <v>477</v>
      </c>
      <c r="B12" s="8" t="s">
        <v>244</v>
      </c>
      <c r="C12" s="124">
        <v>61496</v>
      </c>
      <c r="D12" s="124"/>
      <c r="E12" s="124"/>
      <c r="F12" s="124">
        <v>61946</v>
      </c>
    </row>
    <row r="13" spans="1:8" ht="15" customHeight="1" x14ac:dyDescent="0.25">
      <c r="A13" s="5" t="s">
        <v>245</v>
      </c>
      <c r="B13" s="6" t="s">
        <v>246</v>
      </c>
      <c r="C13" s="89"/>
      <c r="D13" s="89"/>
      <c r="E13" s="89"/>
      <c r="F13" s="89"/>
    </row>
    <row r="14" spans="1:8" ht="15" customHeight="1" x14ac:dyDescent="0.25">
      <c r="A14" s="5" t="s">
        <v>247</v>
      </c>
      <c r="B14" s="6" t="s">
        <v>248</v>
      </c>
      <c r="C14" s="89"/>
      <c r="D14" s="89"/>
      <c r="E14" s="89"/>
      <c r="F14" s="89"/>
    </row>
    <row r="15" spans="1:8" ht="15" customHeight="1" x14ac:dyDescent="0.25">
      <c r="A15" s="5" t="s">
        <v>438</v>
      </c>
      <c r="B15" s="6" t="s">
        <v>249</v>
      </c>
      <c r="C15" s="89"/>
      <c r="D15" s="89"/>
      <c r="E15" s="89"/>
      <c r="F15" s="89"/>
    </row>
    <row r="16" spans="1:8" ht="15" customHeight="1" x14ac:dyDescent="0.25">
      <c r="A16" s="5" t="s">
        <v>439</v>
      </c>
      <c r="B16" s="6" t="s">
        <v>250</v>
      </c>
      <c r="C16" s="89"/>
      <c r="D16" s="89"/>
      <c r="E16" s="89"/>
      <c r="F16" s="89"/>
    </row>
    <row r="17" spans="1:6" ht="15" customHeight="1" x14ac:dyDescent="0.25">
      <c r="A17" s="5" t="s">
        <v>440</v>
      </c>
      <c r="B17" s="6" t="s">
        <v>251</v>
      </c>
      <c r="C17" s="89">
        <v>4210</v>
      </c>
      <c r="D17" s="89"/>
      <c r="E17" s="89"/>
      <c r="F17" s="89">
        <v>4210</v>
      </c>
    </row>
    <row r="18" spans="1:6" s="84" customFormat="1" ht="15" customHeight="1" x14ac:dyDescent="0.25">
      <c r="A18" s="40" t="s">
        <v>478</v>
      </c>
      <c r="B18" s="50" t="s">
        <v>252</v>
      </c>
      <c r="C18" s="124">
        <v>65706</v>
      </c>
      <c r="D18" s="124"/>
      <c r="E18" s="124"/>
      <c r="F18" s="124">
        <v>65706</v>
      </c>
    </row>
    <row r="19" spans="1:6" ht="15" customHeight="1" x14ac:dyDescent="0.25">
      <c r="A19" s="5" t="s">
        <v>444</v>
      </c>
      <c r="B19" s="6" t="s">
        <v>261</v>
      </c>
      <c r="C19" s="89"/>
      <c r="D19" s="89"/>
      <c r="E19" s="89"/>
      <c r="F19" s="89"/>
    </row>
    <row r="20" spans="1:6" ht="15" customHeight="1" x14ac:dyDescent="0.25">
      <c r="A20" s="5" t="s">
        <v>445</v>
      </c>
      <c r="B20" s="6" t="s">
        <v>262</v>
      </c>
      <c r="C20" s="89"/>
      <c r="D20" s="89"/>
      <c r="E20" s="89"/>
      <c r="F20" s="89"/>
    </row>
    <row r="21" spans="1:6" s="84" customFormat="1" ht="15" customHeight="1" x14ac:dyDescent="0.25">
      <c r="A21" s="7" t="s">
        <v>480</v>
      </c>
      <c r="B21" s="8" t="s">
        <v>263</v>
      </c>
      <c r="C21" s="124"/>
      <c r="D21" s="124"/>
      <c r="E21" s="124"/>
      <c r="F21" s="124"/>
    </row>
    <row r="22" spans="1:6" ht="15" customHeight="1" x14ac:dyDescent="0.25">
      <c r="A22" s="5" t="s">
        <v>446</v>
      </c>
      <c r="B22" s="6" t="s">
        <v>264</v>
      </c>
      <c r="C22" s="89"/>
      <c r="D22" s="89"/>
      <c r="E22" s="89"/>
      <c r="F22" s="89"/>
    </row>
    <row r="23" spans="1:6" ht="15" customHeight="1" x14ac:dyDescent="0.25">
      <c r="A23" s="5" t="s">
        <v>447</v>
      </c>
      <c r="B23" s="6" t="s">
        <v>265</v>
      </c>
      <c r="C23" s="89"/>
      <c r="D23" s="89"/>
      <c r="E23" s="89"/>
      <c r="F23" s="89"/>
    </row>
    <row r="24" spans="1:6" ht="15" customHeight="1" x14ac:dyDescent="0.25">
      <c r="A24" s="5" t="s">
        <v>448</v>
      </c>
      <c r="B24" s="6" t="s">
        <v>266</v>
      </c>
      <c r="C24" s="89"/>
      <c r="D24" s="89">
        <v>3800</v>
      </c>
      <c r="E24" s="89"/>
      <c r="F24" s="89">
        <v>3800</v>
      </c>
    </row>
    <row r="25" spans="1:6" ht="15" customHeight="1" x14ac:dyDescent="0.25">
      <c r="A25" s="5" t="s">
        <v>449</v>
      </c>
      <c r="B25" s="6" t="s">
        <v>267</v>
      </c>
      <c r="C25" s="89"/>
      <c r="D25" s="89">
        <v>7500</v>
      </c>
      <c r="E25" s="89"/>
      <c r="F25" s="89">
        <v>7500</v>
      </c>
    </row>
    <row r="26" spans="1:6" ht="15" customHeight="1" x14ac:dyDescent="0.25">
      <c r="A26" s="5" t="s">
        <v>450</v>
      </c>
      <c r="B26" s="6" t="s">
        <v>270</v>
      </c>
      <c r="C26" s="89"/>
      <c r="D26" s="89"/>
      <c r="E26" s="89"/>
      <c r="F26" s="89"/>
    </row>
    <row r="27" spans="1:6" ht="15" customHeight="1" x14ac:dyDescent="0.25">
      <c r="A27" s="5" t="s">
        <v>271</v>
      </c>
      <c r="B27" s="6" t="s">
        <v>272</v>
      </c>
      <c r="C27" s="89"/>
      <c r="D27" s="89"/>
      <c r="E27" s="89"/>
      <c r="F27" s="89"/>
    </row>
    <row r="28" spans="1:6" ht="15" customHeight="1" x14ac:dyDescent="0.25">
      <c r="A28" s="5" t="s">
        <v>451</v>
      </c>
      <c r="B28" s="6" t="s">
        <v>273</v>
      </c>
      <c r="C28" s="89"/>
      <c r="D28" s="89">
        <v>3500</v>
      </c>
      <c r="E28" s="89"/>
      <c r="F28" s="89">
        <v>6500</v>
      </c>
    </row>
    <row r="29" spans="1:6" ht="15" customHeight="1" x14ac:dyDescent="0.25">
      <c r="A29" s="5" t="s">
        <v>452</v>
      </c>
      <c r="B29" s="6" t="s">
        <v>278</v>
      </c>
      <c r="C29" s="89"/>
      <c r="D29" s="89"/>
      <c r="E29" s="89"/>
      <c r="F29" s="89"/>
    </row>
    <row r="30" spans="1:6" s="84" customFormat="1" ht="15" customHeight="1" x14ac:dyDescent="0.25">
      <c r="A30" s="7" t="s">
        <v>481</v>
      </c>
      <c r="B30" s="8" t="s">
        <v>281</v>
      </c>
      <c r="C30" s="124"/>
      <c r="D30" s="124">
        <v>17800</v>
      </c>
      <c r="E30" s="124"/>
      <c r="F30" s="124">
        <v>17800</v>
      </c>
    </row>
    <row r="31" spans="1:6" ht="15" customHeight="1" x14ac:dyDescent="0.25">
      <c r="A31" s="5" t="s">
        <v>453</v>
      </c>
      <c r="B31" s="6" t="s">
        <v>282</v>
      </c>
      <c r="C31" s="89"/>
      <c r="D31" s="89"/>
      <c r="E31" s="89"/>
      <c r="F31" s="89"/>
    </row>
    <row r="32" spans="1:6" s="84" customFormat="1" ht="15" customHeight="1" x14ac:dyDescent="0.25">
      <c r="A32" s="40" t="s">
        <v>482</v>
      </c>
      <c r="B32" s="50" t="s">
        <v>283</v>
      </c>
      <c r="C32" s="124"/>
      <c r="D32" s="124">
        <v>17800</v>
      </c>
      <c r="E32" s="124"/>
      <c r="F32" s="124">
        <v>17800</v>
      </c>
    </row>
    <row r="33" spans="1:6" ht="15" customHeight="1" x14ac:dyDescent="0.25">
      <c r="A33" s="13" t="s">
        <v>284</v>
      </c>
      <c r="B33" s="6" t="s">
        <v>285</v>
      </c>
      <c r="C33" s="89"/>
      <c r="D33" s="89"/>
      <c r="E33" s="89"/>
      <c r="F33" s="89"/>
    </row>
    <row r="34" spans="1:6" ht="15" customHeight="1" x14ac:dyDescent="0.25">
      <c r="A34" s="13" t="s">
        <v>454</v>
      </c>
      <c r="B34" s="6" t="s">
        <v>286</v>
      </c>
      <c r="C34" s="89"/>
      <c r="D34" s="89">
        <v>1072</v>
      </c>
      <c r="E34" s="89"/>
      <c r="F34" s="89">
        <v>1072</v>
      </c>
    </row>
    <row r="35" spans="1:6" ht="15" customHeight="1" x14ac:dyDescent="0.25">
      <c r="A35" s="13" t="s">
        <v>455</v>
      </c>
      <c r="B35" s="6" t="s">
        <v>287</v>
      </c>
      <c r="C35" s="89"/>
      <c r="D35" s="89"/>
      <c r="E35" s="89"/>
      <c r="F35" s="89"/>
    </row>
    <row r="36" spans="1:6" ht="15" customHeight="1" x14ac:dyDescent="0.25">
      <c r="A36" s="13" t="s">
        <v>456</v>
      </c>
      <c r="B36" s="6" t="s">
        <v>288</v>
      </c>
      <c r="C36" s="89"/>
      <c r="D36" s="89"/>
      <c r="E36" s="89"/>
      <c r="F36" s="89"/>
    </row>
    <row r="37" spans="1:6" ht="15" customHeight="1" x14ac:dyDescent="0.25">
      <c r="A37" s="13" t="s">
        <v>289</v>
      </c>
      <c r="B37" s="6" t="s">
        <v>290</v>
      </c>
      <c r="C37" s="89">
        <v>4584</v>
      </c>
      <c r="D37" s="89">
        <v>1251</v>
      </c>
      <c r="E37" s="89"/>
      <c r="F37" s="89">
        <v>5835</v>
      </c>
    </row>
    <row r="38" spans="1:6" ht="15" customHeight="1" x14ac:dyDescent="0.25">
      <c r="A38" s="13" t="s">
        <v>291</v>
      </c>
      <c r="B38" s="6" t="s">
        <v>292</v>
      </c>
      <c r="C38" s="89"/>
      <c r="D38" s="89"/>
      <c r="E38" s="89"/>
      <c r="F38" s="89"/>
    </row>
    <row r="39" spans="1:6" ht="15" customHeight="1" x14ac:dyDescent="0.25">
      <c r="A39" s="13" t="s">
        <v>293</v>
      </c>
      <c r="B39" s="6" t="s">
        <v>294</v>
      </c>
      <c r="C39" s="89"/>
      <c r="D39" s="89"/>
      <c r="E39" s="89"/>
      <c r="F39" s="89"/>
    </row>
    <row r="40" spans="1:6" ht="15" customHeight="1" x14ac:dyDescent="0.25">
      <c r="A40" s="13" t="s">
        <v>457</v>
      </c>
      <c r="B40" s="6" t="s">
        <v>295</v>
      </c>
      <c r="C40" s="89"/>
      <c r="D40" s="89">
        <v>20</v>
      </c>
      <c r="E40" s="89"/>
      <c r="F40" s="89">
        <v>20</v>
      </c>
    </row>
    <row r="41" spans="1:6" ht="15" customHeight="1" x14ac:dyDescent="0.25">
      <c r="A41" s="13" t="s">
        <v>458</v>
      </c>
      <c r="B41" s="6" t="s">
        <v>296</v>
      </c>
      <c r="C41" s="89"/>
      <c r="D41" s="89"/>
      <c r="E41" s="89"/>
      <c r="F41" s="89"/>
    </row>
    <row r="42" spans="1:6" ht="15" customHeight="1" x14ac:dyDescent="0.25">
      <c r="A42" s="13" t="s">
        <v>459</v>
      </c>
      <c r="B42" s="6" t="s">
        <v>297</v>
      </c>
      <c r="C42" s="89"/>
      <c r="D42" s="89"/>
      <c r="E42" s="89"/>
      <c r="F42" s="89"/>
    </row>
    <row r="43" spans="1:6" s="84" customFormat="1" ht="15" customHeight="1" x14ac:dyDescent="0.25">
      <c r="A43" s="49" t="s">
        <v>483</v>
      </c>
      <c r="B43" s="50" t="s">
        <v>298</v>
      </c>
      <c r="C43" s="124">
        <v>4584</v>
      </c>
      <c r="D43" s="124">
        <v>1251</v>
      </c>
      <c r="E43" s="124"/>
      <c r="F43" s="124">
        <v>6927</v>
      </c>
    </row>
    <row r="44" spans="1:6" ht="15" customHeight="1" x14ac:dyDescent="0.25">
      <c r="A44" s="13" t="s">
        <v>307</v>
      </c>
      <c r="B44" s="6" t="s">
        <v>308</v>
      </c>
      <c r="C44" s="89"/>
      <c r="D44" s="89"/>
      <c r="E44" s="89"/>
      <c r="F44" s="89"/>
    </row>
    <row r="45" spans="1:6" ht="15" customHeight="1" x14ac:dyDescent="0.25">
      <c r="A45" s="5" t="s">
        <v>463</v>
      </c>
      <c r="B45" s="6" t="s">
        <v>309</v>
      </c>
      <c r="C45" s="89"/>
      <c r="D45" s="89">
        <v>12000</v>
      </c>
      <c r="E45" s="89"/>
      <c r="F45" s="89">
        <v>12000</v>
      </c>
    </row>
    <row r="46" spans="1:6" ht="15" customHeight="1" x14ac:dyDescent="0.25">
      <c r="A46" s="13" t="s">
        <v>464</v>
      </c>
      <c r="B46" s="6" t="s">
        <v>310</v>
      </c>
      <c r="C46" s="89"/>
      <c r="D46" s="89"/>
      <c r="E46" s="89"/>
      <c r="F46" s="89"/>
    </row>
    <row r="47" spans="1:6" s="84" customFormat="1" ht="15" customHeight="1" x14ac:dyDescent="0.25">
      <c r="A47" s="40" t="s">
        <v>485</v>
      </c>
      <c r="B47" s="50" t="s">
        <v>311</v>
      </c>
      <c r="C47" s="124"/>
      <c r="D47" s="124">
        <v>12000</v>
      </c>
      <c r="E47" s="124"/>
      <c r="F47" s="124">
        <v>12000</v>
      </c>
    </row>
    <row r="48" spans="1:6" s="84" customFormat="1" ht="15" customHeight="1" x14ac:dyDescent="0.25">
      <c r="A48" s="57" t="s">
        <v>543</v>
      </c>
      <c r="B48" s="59"/>
      <c r="C48" s="140"/>
      <c r="D48" s="140"/>
      <c r="E48" s="140"/>
      <c r="F48" s="140"/>
    </row>
    <row r="49" spans="1:6" ht="15" customHeight="1" x14ac:dyDescent="0.25">
      <c r="A49" s="5" t="s">
        <v>253</v>
      </c>
      <c r="B49" s="6" t="s">
        <v>254</v>
      </c>
      <c r="C49" s="89"/>
      <c r="D49" s="89"/>
      <c r="E49" s="89"/>
      <c r="F49" s="89"/>
    </row>
    <row r="50" spans="1:6" ht="15" customHeight="1" x14ac:dyDescent="0.25">
      <c r="A50" s="5" t="s">
        <v>255</v>
      </c>
      <c r="B50" s="6" t="s">
        <v>256</v>
      </c>
      <c r="C50" s="89"/>
      <c r="D50" s="89"/>
      <c r="E50" s="89"/>
      <c r="F50" s="89"/>
    </row>
    <row r="51" spans="1:6" ht="15" customHeight="1" x14ac:dyDescent="0.25">
      <c r="A51" s="5" t="s">
        <v>441</v>
      </c>
      <c r="B51" s="6" t="s">
        <v>257</v>
      </c>
      <c r="C51" s="89"/>
      <c r="D51" s="89"/>
      <c r="E51" s="89"/>
      <c r="F51" s="89"/>
    </row>
    <row r="52" spans="1:6" ht="15" customHeight="1" x14ac:dyDescent="0.25">
      <c r="A52" s="5" t="s">
        <v>442</v>
      </c>
      <c r="B52" s="6" t="s">
        <v>258</v>
      </c>
      <c r="C52" s="89"/>
      <c r="D52" s="89"/>
      <c r="E52" s="89"/>
      <c r="F52" s="89"/>
    </row>
    <row r="53" spans="1:6" ht="15" customHeight="1" x14ac:dyDescent="0.25">
      <c r="A53" s="5" t="s">
        <v>443</v>
      </c>
      <c r="B53" s="6" t="s">
        <v>259</v>
      </c>
      <c r="C53" s="89"/>
      <c r="D53" s="89"/>
      <c r="E53" s="89"/>
      <c r="F53" s="89"/>
    </row>
    <row r="54" spans="1:6" s="84" customFormat="1" ht="15" customHeight="1" x14ac:dyDescent="0.25">
      <c r="A54" s="40" t="s">
        <v>479</v>
      </c>
      <c r="B54" s="50" t="s">
        <v>260</v>
      </c>
      <c r="C54" s="124"/>
      <c r="D54" s="124"/>
      <c r="E54" s="124"/>
      <c r="F54" s="124"/>
    </row>
    <row r="55" spans="1:6" ht="15" customHeight="1" x14ac:dyDescent="0.25">
      <c r="A55" s="13" t="s">
        <v>460</v>
      </c>
      <c r="B55" s="6" t="s">
        <v>299</v>
      </c>
      <c r="C55" s="89"/>
      <c r="D55" s="89"/>
      <c r="E55" s="89"/>
      <c r="F55" s="89"/>
    </row>
    <row r="56" spans="1:6" ht="15" customHeight="1" x14ac:dyDescent="0.25">
      <c r="A56" s="13" t="s">
        <v>461</v>
      </c>
      <c r="B56" s="6" t="s">
        <v>300</v>
      </c>
      <c r="C56" s="89"/>
      <c r="D56" s="89">
        <v>5400</v>
      </c>
      <c r="E56" s="89"/>
      <c r="F56" s="89">
        <v>5400</v>
      </c>
    </row>
    <row r="57" spans="1:6" ht="15" customHeight="1" x14ac:dyDescent="0.25">
      <c r="A57" s="13" t="s">
        <v>301</v>
      </c>
      <c r="B57" s="6" t="s">
        <v>302</v>
      </c>
      <c r="C57" s="89"/>
      <c r="D57" s="89"/>
      <c r="E57" s="89"/>
      <c r="F57" s="89"/>
    </row>
    <row r="58" spans="1:6" ht="15" customHeight="1" x14ac:dyDescent="0.25">
      <c r="A58" s="13" t="s">
        <v>462</v>
      </c>
      <c r="B58" s="6" t="s">
        <v>303</v>
      </c>
      <c r="C58" s="89"/>
      <c r="D58" s="89"/>
      <c r="E58" s="89"/>
      <c r="F58" s="89"/>
    </row>
    <row r="59" spans="1:6" ht="15" customHeight="1" x14ac:dyDescent="0.25">
      <c r="A59" s="13" t="s">
        <v>304</v>
      </c>
      <c r="B59" s="6" t="s">
        <v>305</v>
      </c>
      <c r="C59" s="89"/>
      <c r="D59" s="89"/>
      <c r="E59" s="89"/>
      <c r="F59" s="89"/>
    </row>
    <row r="60" spans="1:6" s="84" customFormat="1" ht="15" customHeight="1" x14ac:dyDescent="0.25">
      <c r="A60" s="40" t="s">
        <v>484</v>
      </c>
      <c r="B60" s="50" t="s">
        <v>306</v>
      </c>
      <c r="C60" s="124"/>
      <c r="D60" s="124">
        <v>5400</v>
      </c>
      <c r="E60" s="124"/>
      <c r="F60" s="124">
        <v>5400</v>
      </c>
    </row>
    <row r="61" spans="1:6" ht="15" customHeight="1" x14ac:dyDescent="0.25">
      <c r="A61" s="13" t="s">
        <v>312</v>
      </c>
      <c r="B61" s="6" t="s">
        <v>313</v>
      </c>
      <c r="C61" s="89"/>
      <c r="D61" s="89"/>
      <c r="E61" s="89"/>
      <c r="F61" s="89"/>
    </row>
    <row r="62" spans="1:6" ht="15" customHeight="1" x14ac:dyDescent="0.25">
      <c r="A62" s="5" t="s">
        <v>465</v>
      </c>
      <c r="B62" s="6" t="s">
        <v>314</v>
      </c>
      <c r="C62" s="89"/>
      <c r="D62" s="89"/>
      <c r="E62" s="89"/>
      <c r="F62" s="89"/>
    </row>
    <row r="63" spans="1:6" ht="15" customHeight="1" x14ac:dyDescent="0.25">
      <c r="A63" s="13" t="s">
        <v>466</v>
      </c>
      <c r="B63" s="6" t="s">
        <v>315</v>
      </c>
      <c r="C63" s="89"/>
      <c r="D63" s="89">
        <v>6500</v>
      </c>
      <c r="E63" s="89"/>
      <c r="F63" s="89">
        <v>6500</v>
      </c>
    </row>
    <row r="64" spans="1:6" s="84" customFormat="1" ht="15" customHeight="1" x14ac:dyDescent="0.25">
      <c r="A64" s="40" t="s">
        <v>487</v>
      </c>
      <c r="B64" s="50" t="s">
        <v>316</v>
      </c>
      <c r="C64" s="124"/>
      <c r="D64" s="124">
        <v>6500</v>
      </c>
      <c r="E64" s="124"/>
      <c r="F64" s="124">
        <v>6500</v>
      </c>
    </row>
    <row r="65" spans="1:6" s="84" customFormat="1" ht="15" customHeight="1" x14ac:dyDescent="0.25">
      <c r="A65" s="57" t="s">
        <v>542</v>
      </c>
      <c r="B65" s="59"/>
      <c r="C65" s="140"/>
      <c r="D65" s="140"/>
      <c r="E65" s="140"/>
      <c r="F65" s="140"/>
    </row>
    <row r="66" spans="1:6" s="84" customFormat="1" ht="15.75" x14ac:dyDescent="0.25">
      <c r="A66" s="47" t="s">
        <v>486</v>
      </c>
      <c r="B66" s="36" t="s">
        <v>317</v>
      </c>
      <c r="C66" s="126">
        <v>70290</v>
      </c>
      <c r="D66" s="126">
        <v>44043</v>
      </c>
      <c r="E66" s="126"/>
      <c r="F66" s="126">
        <v>114333</v>
      </c>
    </row>
    <row r="67" spans="1:6" s="84" customFormat="1" ht="15.75" x14ac:dyDescent="0.25">
      <c r="A67" s="138" t="s">
        <v>551</v>
      </c>
      <c r="B67" s="58"/>
      <c r="C67" s="139"/>
      <c r="D67" s="139"/>
      <c r="E67" s="139"/>
      <c r="F67" s="139"/>
    </row>
    <row r="68" spans="1:6" s="84" customFormat="1" ht="15.75" x14ac:dyDescent="0.25">
      <c r="A68" s="138" t="s">
        <v>552</v>
      </c>
      <c r="B68" s="58"/>
      <c r="C68" s="139"/>
      <c r="D68" s="139"/>
      <c r="E68" s="139"/>
      <c r="F68" s="139"/>
    </row>
    <row r="69" spans="1:6" x14ac:dyDescent="0.25">
      <c r="A69" s="38" t="s">
        <v>468</v>
      </c>
      <c r="B69" s="5" t="s">
        <v>318</v>
      </c>
      <c r="C69" s="89"/>
      <c r="D69" s="89"/>
      <c r="E69" s="89"/>
      <c r="F69" s="89"/>
    </row>
    <row r="70" spans="1:6" x14ac:dyDescent="0.25">
      <c r="A70" s="13" t="s">
        <v>319</v>
      </c>
      <c r="B70" s="5" t="s">
        <v>320</v>
      </c>
      <c r="C70" s="89"/>
      <c r="D70" s="89"/>
      <c r="E70" s="89"/>
      <c r="F70" s="89"/>
    </row>
    <row r="71" spans="1:6" x14ac:dyDescent="0.25">
      <c r="A71" s="38" t="s">
        <v>469</v>
      </c>
      <c r="B71" s="5" t="s">
        <v>321</v>
      </c>
      <c r="C71" s="89"/>
      <c r="D71" s="89"/>
      <c r="E71" s="89"/>
      <c r="F71" s="89"/>
    </row>
    <row r="72" spans="1:6" s="84" customFormat="1" x14ac:dyDescent="0.25">
      <c r="A72" s="15" t="s">
        <v>488</v>
      </c>
      <c r="B72" s="7" t="s">
        <v>322</v>
      </c>
      <c r="C72" s="124"/>
      <c r="D72" s="124"/>
      <c r="E72" s="124"/>
      <c r="F72" s="124"/>
    </row>
    <row r="73" spans="1:6" x14ac:dyDescent="0.25">
      <c r="A73" s="13" t="s">
        <v>470</v>
      </c>
      <c r="B73" s="5" t="s">
        <v>323</v>
      </c>
      <c r="C73" s="89"/>
      <c r="D73" s="89"/>
      <c r="E73" s="89"/>
      <c r="F73" s="89"/>
    </row>
    <row r="74" spans="1:6" x14ac:dyDescent="0.25">
      <c r="A74" s="38" t="s">
        <v>324</v>
      </c>
      <c r="B74" s="5" t="s">
        <v>325</v>
      </c>
      <c r="C74" s="89"/>
      <c r="D74" s="89"/>
      <c r="E74" s="89"/>
      <c r="F74" s="89"/>
    </row>
    <row r="75" spans="1:6" x14ac:dyDescent="0.25">
      <c r="A75" s="13" t="s">
        <v>471</v>
      </c>
      <c r="B75" s="5" t="s">
        <v>326</v>
      </c>
      <c r="C75" s="89"/>
      <c r="D75" s="89"/>
      <c r="E75" s="89"/>
      <c r="F75" s="89"/>
    </row>
    <row r="76" spans="1:6" x14ac:dyDescent="0.25">
      <c r="A76" s="38" t="s">
        <v>327</v>
      </c>
      <c r="B76" s="5" t="s">
        <v>328</v>
      </c>
      <c r="C76" s="89"/>
      <c r="D76" s="89"/>
      <c r="E76" s="89"/>
      <c r="F76" s="89"/>
    </row>
    <row r="77" spans="1:6" s="84" customFormat="1" x14ac:dyDescent="0.25">
      <c r="A77" s="14" t="s">
        <v>489</v>
      </c>
      <c r="B77" s="7" t="s">
        <v>329</v>
      </c>
      <c r="C77" s="124"/>
      <c r="D77" s="124"/>
      <c r="E77" s="124"/>
      <c r="F77" s="124"/>
    </row>
    <row r="78" spans="1:6" x14ac:dyDescent="0.25">
      <c r="A78" s="5" t="s">
        <v>549</v>
      </c>
      <c r="B78" s="5" t="s">
        <v>330</v>
      </c>
      <c r="C78" s="89"/>
      <c r="D78" s="89"/>
      <c r="E78" s="89"/>
      <c r="F78" s="89"/>
    </row>
    <row r="79" spans="1:6" x14ac:dyDescent="0.25">
      <c r="A79" s="5" t="s">
        <v>550</v>
      </c>
      <c r="B79" s="5" t="s">
        <v>330</v>
      </c>
      <c r="C79" s="89"/>
      <c r="D79" s="89"/>
      <c r="E79" s="89"/>
      <c r="F79" s="89"/>
    </row>
    <row r="80" spans="1:6" x14ac:dyDescent="0.25">
      <c r="A80" s="5" t="s">
        <v>547</v>
      </c>
      <c r="B80" s="5" t="s">
        <v>331</v>
      </c>
      <c r="C80" s="89"/>
      <c r="D80" s="89"/>
      <c r="E80" s="89"/>
      <c r="F80" s="89"/>
    </row>
    <row r="81" spans="1:6" x14ac:dyDescent="0.25">
      <c r="A81" s="5" t="s">
        <v>548</v>
      </c>
      <c r="B81" s="5" t="s">
        <v>331</v>
      </c>
      <c r="C81" s="89"/>
      <c r="D81" s="89"/>
      <c r="E81" s="89"/>
      <c r="F81" s="89"/>
    </row>
    <row r="82" spans="1:6" s="84" customFormat="1" x14ac:dyDescent="0.25">
      <c r="A82" s="7" t="s">
        <v>490</v>
      </c>
      <c r="B82" s="7" t="s">
        <v>332</v>
      </c>
      <c r="C82" s="124"/>
      <c r="D82" s="124"/>
      <c r="E82" s="124"/>
      <c r="F82" s="124"/>
    </row>
    <row r="83" spans="1:6" x14ac:dyDescent="0.25">
      <c r="A83" s="38" t="s">
        <v>333</v>
      </c>
      <c r="B83" s="5" t="s">
        <v>334</v>
      </c>
      <c r="C83" s="89"/>
      <c r="D83" s="89"/>
      <c r="E83" s="89"/>
      <c r="F83" s="89"/>
    </row>
    <row r="84" spans="1:6" x14ac:dyDescent="0.25">
      <c r="A84" s="38" t="s">
        <v>335</v>
      </c>
      <c r="B84" s="5" t="s">
        <v>336</v>
      </c>
      <c r="C84" s="89"/>
      <c r="D84" s="89"/>
      <c r="E84" s="89"/>
      <c r="F84" s="89"/>
    </row>
    <row r="85" spans="1:6" x14ac:dyDescent="0.25">
      <c r="A85" s="38" t="s">
        <v>337</v>
      </c>
      <c r="B85" s="5" t="s">
        <v>338</v>
      </c>
      <c r="C85" s="89"/>
      <c r="D85" s="89"/>
      <c r="E85" s="89"/>
      <c r="F85" s="89"/>
    </row>
    <row r="86" spans="1:6" x14ac:dyDescent="0.25">
      <c r="A86" s="38" t="s">
        <v>339</v>
      </c>
      <c r="B86" s="5" t="s">
        <v>340</v>
      </c>
      <c r="C86" s="89"/>
      <c r="D86" s="89"/>
      <c r="E86" s="89"/>
      <c r="F86" s="89"/>
    </row>
    <row r="87" spans="1:6" x14ac:dyDescent="0.25">
      <c r="A87" s="13" t="s">
        <v>472</v>
      </c>
      <c r="B87" s="5" t="s">
        <v>341</v>
      </c>
      <c r="C87" s="89"/>
      <c r="D87" s="89"/>
      <c r="E87" s="89"/>
      <c r="F87" s="89"/>
    </row>
    <row r="88" spans="1:6" s="84" customFormat="1" x14ac:dyDescent="0.25">
      <c r="A88" s="15" t="s">
        <v>491</v>
      </c>
      <c r="B88" s="7" t="s">
        <v>342</v>
      </c>
      <c r="C88" s="124"/>
      <c r="D88" s="124"/>
      <c r="E88" s="124"/>
      <c r="F88" s="124"/>
    </row>
    <row r="89" spans="1:6" x14ac:dyDescent="0.25">
      <c r="A89" s="13" t="s">
        <v>343</v>
      </c>
      <c r="B89" s="5" t="s">
        <v>344</v>
      </c>
      <c r="C89" s="89"/>
      <c r="D89" s="89"/>
      <c r="E89" s="89"/>
      <c r="F89" s="89"/>
    </row>
    <row r="90" spans="1:6" x14ac:dyDescent="0.25">
      <c r="A90" s="13" t="s">
        <v>345</v>
      </c>
      <c r="B90" s="5" t="s">
        <v>346</v>
      </c>
      <c r="C90" s="89"/>
      <c r="D90" s="89"/>
      <c r="E90" s="89"/>
      <c r="F90" s="89"/>
    </row>
    <row r="91" spans="1:6" x14ac:dyDescent="0.25">
      <c r="A91" s="38" t="s">
        <v>347</v>
      </c>
      <c r="B91" s="5" t="s">
        <v>348</v>
      </c>
      <c r="C91" s="89"/>
      <c r="D91" s="89"/>
      <c r="E91" s="89"/>
      <c r="F91" s="89"/>
    </row>
    <row r="92" spans="1:6" x14ac:dyDescent="0.25">
      <c r="A92" s="38" t="s">
        <v>473</v>
      </c>
      <c r="B92" s="5" t="s">
        <v>349</v>
      </c>
      <c r="C92" s="89"/>
      <c r="D92" s="89"/>
      <c r="E92" s="89"/>
      <c r="F92" s="89"/>
    </row>
    <row r="93" spans="1:6" s="84" customFormat="1" x14ac:dyDescent="0.25">
      <c r="A93" s="14" t="s">
        <v>492</v>
      </c>
      <c r="B93" s="7" t="s">
        <v>350</v>
      </c>
      <c r="C93" s="124"/>
      <c r="D93" s="124"/>
      <c r="E93" s="124"/>
      <c r="F93" s="124"/>
    </row>
    <row r="94" spans="1:6" s="84" customFormat="1" x14ac:dyDescent="0.25">
      <c r="A94" s="15" t="s">
        <v>351</v>
      </c>
      <c r="B94" s="7" t="s">
        <v>352</v>
      </c>
      <c r="C94" s="124"/>
      <c r="D94" s="124"/>
      <c r="E94" s="124"/>
      <c r="F94" s="124"/>
    </row>
    <row r="95" spans="1:6" s="84" customFormat="1" ht="15.75" x14ac:dyDescent="0.25">
      <c r="A95" s="41" t="s">
        <v>493</v>
      </c>
      <c r="B95" s="42" t="s">
        <v>353</v>
      </c>
      <c r="C95" s="126"/>
      <c r="D95" s="126"/>
      <c r="E95" s="126"/>
      <c r="F95" s="126"/>
    </row>
    <row r="96" spans="1:6" s="84" customFormat="1" ht="15.75" x14ac:dyDescent="0.25">
      <c r="A96" s="134" t="s">
        <v>475</v>
      </c>
      <c r="B96" s="134"/>
      <c r="C96" s="137">
        <v>70290</v>
      </c>
      <c r="D96" s="137">
        <v>44043</v>
      </c>
      <c r="E96" s="137"/>
      <c r="F96" s="137">
        <v>114333</v>
      </c>
    </row>
  </sheetData>
  <mergeCells count="2">
    <mergeCell ref="A1:F1"/>
    <mergeCell ref="A2:F2"/>
  </mergeCells>
  <phoneticPr fontId="27" type="noConversion"/>
  <pageMargins left="1.33" right="0.27559055118110237" top="0.57999999999999996" bottom="0.15748031496062992" header="1.2" footer="0.31496062992125984"/>
  <pageSetup paperSize="8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13" workbookViewId="0">
      <selection activeCell="C15" sqref="C15"/>
    </sheetView>
  </sheetViews>
  <sheetFormatPr defaultRowHeight="15" x14ac:dyDescent="0.25"/>
  <cols>
    <col min="1" max="1" width="92.5703125" customWidth="1"/>
    <col min="3" max="3" width="13" style="86" customWidth="1"/>
    <col min="4" max="4" width="14.140625" style="86" customWidth="1"/>
    <col min="5" max="5" width="14" style="86" customWidth="1"/>
    <col min="6" max="6" width="13.140625" style="86" customWidth="1"/>
  </cols>
  <sheetData>
    <row r="1" spans="1:8" ht="24" customHeight="1" x14ac:dyDescent="0.25">
      <c r="A1" s="189" t="s">
        <v>510</v>
      </c>
      <c r="B1" s="196"/>
      <c r="C1" s="196"/>
      <c r="D1" s="196"/>
      <c r="E1" s="196"/>
      <c r="F1" s="191"/>
    </row>
    <row r="2" spans="1:8" ht="24" customHeight="1" x14ac:dyDescent="0.25">
      <c r="A2" s="192" t="s">
        <v>511</v>
      </c>
      <c r="B2" s="190"/>
      <c r="C2" s="190"/>
      <c r="D2" s="190"/>
      <c r="E2" s="190"/>
      <c r="F2" s="191"/>
      <c r="H2" s="73"/>
    </row>
    <row r="3" spans="1:8" ht="18" x14ac:dyDescent="0.25">
      <c r="A3" s="48"/>
      <c r="E3" s="86" t="s">
        <v>574</v>
      </c>
    </row>
    <row r="4" spans="1:8" x14ac:dyDescent="0.25">
      <c r="A4" s="78" t="s">
        <v>556</v>
      </c>
    </row>
    <row r="5" spans="1:8" s="102" customFormat="1" ht="51" x14ac:dyDescent="0.25">
      <c r="A5" s="2" t="s">
        <v>60</v>
      </c>
      <c r="B5" s="3" t="s">
        <v>39</v>
      </c>
      <c r="C5" s="100" t="s">
        <v>544</v>
      </c>
      <c r="D5" s="100" t="s">
        <v>545</v>
      </c>
      <c r="E5" s="100" t="s">
        <v>546</v>
      </c>
      <c r="F5" s="101" t="s">
        <v>29</v>
      </c>
    </row>
    <row r="6" spans="1:8" ht="15" customHeight="1" x14ac:dyDescent="0.25">
      <c r="A6" s="32" t="s">
        <v>232</v>
      </c>
      <c r="B6" s="6" t="s">
        <v>233</v>
      </c>
      <c r="C6" s="88"/>
      <c r="D6" s="88"/>
      <c r="E6" s="88"/>
      <c r="F6" s="88"/>
    </row>
    <row r="7" spans="1:8" ht="15" customHeight="1" x14ac:dyDescent="0.25">
      <c r="A7" s="5" t="s">
        <v>234</v>
      </c>
      <c r="B7" s="6" t="s">
        <v>235</v>
      </c>
      <c r="C7" s="88"/>
      <c r="D7" s="88"/>
      <c r="E7" s="88"/>
      <c r="F7" s="88"/>
    </row>
    <row r="8" spans="1:8" ht="15" customHeight="1" x14ac:dyDescent="0.25">
      <c r="A8" s="5" t="s">
        <v>236</v>
      </c>
      <c r="B8" s="6" t="s">
        <v>237</v>
      </c>
      <c r="C8" s="88"/>
      <c r="D8" s="88"/>
      <c r="E8" s="88"/>
      <c r="F8" s="88"/>
    </row>
    <row r="9" spans="1:8" ht="15" customHeight="1" x14ac:dyDescent="0.25">
      <c r="A9" s="5" t="s">
        <v>238</v>
      </c>
      <c r="B9" s="6" t="s">
        <v>239</v>
      </c>
      <c r="C9" s="88"/>
      <c r="D9" s="88"/>
      <c r="E9" s="88"/>
      <c r="F9" s="88"/>
    </row>
    <row r="10" spans="1:8" ht="15" customHeight="1" x14ac:dyDescent="0.25">
      <c r="A10" s="5" t="s">
        <v>240</v>
      </c>
      <c r="B10" s="6" t="s">
        <v>241</v>
      </c>
      <c r="C10" s="88"/>
      <c r="D10" s="88"/>
      <c r="E10" s="88"/>
      <c r="F10" s="88"/>
    </row>
    <row r="11" spans="1:8" ht="15" customHeight="1" x14ac:dyDescent="0.25">
      <c r="A11" s="5" t="s">
        <v>242</v>
      </c>
      <c r="B11" s="6" t="s">
        <v>243</v>
      </c>
      <c r="C11" s="88"/>
      <c r="D11" s="88"/>
      <c r="E11" s="88"/>
      <c r="F11" s="88"/>
    </row>
    <row r="12" spans="1:8" s="84" customFormat="1" ht="15" customHeight="1" x14ac:dyDescent="0.25">
      <c r="A12" s="7" t="s">
        <v>477</v>
      </c>
      <c r="B12" s="8" t="s">
        <v>244</v>
      </c>
      <c r="C12" s="118"/>
      <c r="D12" s="118"/>
      <c r="E12" s="118"/>
      <c r="F12" s="118"/>
    </row>
    <row r="13" spans="1:8" ht="15" customHeight="1" x14ac:dyDescent="0.25">
      <c r="A13" s="5" t="s">
        <v>245</v>
      </c>
      <c r="B13" s="6" t="s">
        <v>246</v>
      </c>
      <c r="C13" s="88"/>
      <c r="D13" s="88"/>
      <c r="E13" s="88"/>
      <c r="F13" s="88"/>
    </row>
    <row r="14" spans="1:8" ht="15" customHeight="1" x14ac:dyDescent="0.25">
      <c r="A14" s="5" t="s">
        <v>247</v>
      </c>
      <c r="B14" s="6" t="s">
        <v>248</v>
      </c>
      <c r="C14" s="88"/>
      <c r="D14" s="88"/>
      <c r="E14" s="88"/>
      <c r="F14" s="88"/>
    </row>
    <row r="15" spans="1:8" ht="15" customHeight="1" x14ac:dyDescent="0.25">
      <c r="A15" s="5" t="s">
        <v>438</v>
      </c>
      <c r="B15" s="6" t="s">
        <v>249</v>
      </c>
      <c r="C15" s="88"/>
      <c r="D15" s="88"/>
      <c r="E15" s="88"/>
      <c r="F15" s="88"/>
    </row>
    <row r="16" spans="1:8" ht="15" customHeight="1" x14ac:dyDescent="0.25">
      <c r="A16" s="5" t="s">
        <v>439</v>
      </c>
      <c r="B16" s="6" t="s">
        <v>250</v>
      </c>
      <c r="C16" s="88"/>
      <c r="D16" s="88"/>
      <c r="E16" s="88"/>
      <c r="F16" s="88"/>
    </row>
    <row r="17" spans="1:6" ht="15" customHeight="1" x14ac:dyDescent="0.25">
      <c r="A17" s="5" t="s">
        <v>440</v>
      </c>
      <c r="B17" s="6" t="s">
        <v>251</v>
      </c>
      <c r="C17" s="88"/>
      <c r="D17" s="88"/>
      <c r="E17" s="88"/>
      <c r="F17" s="88"/>
    </row>
    <row r="18" spans="1:6" s="84" customFormat="1" ht="15" customHeight="1" x14ac:dyDescent="0.25">
      <c r="A18" s="40" t="s">
        <v>478</v>
      </c>
      <c r="B18" s="50" t="s">
        <v>252</v>
      </c>
      <c r="C18" s="118"/>
      <c r="D18" s="118"/>
      <c r="E18" s="118"/>
      <c r="F18" s="118"/>
    </row>
    <row r="19" spans="1:6" ht="15" customHeight="1" x14ac:dyDescent="0.25">
      <c r="A19" s="5" t="s">
        <v>444</v>
      </c>
      <c r="B19" s="6" t="s">
        <v>261</v>
      </c>
      <c r="C19" s="88"/>
      <c r="D19" s="88"/>
      <c r="E19" s="88"/>
      <c r="F19" s="88"/>
    </row>
    <row r="20" spans="1:6" ht="15" customHeight="1" x14ac:dyDescent="0.25">
      <c r="A20" s="5" t="s">
        <v>445</v>
      </c>
      <c r="B20" s="6" t="s">
        <v>262</v>
      </c>
      <c r="C20" s="88"/>
      <c r="D20" s="88"/>
      <c r="E20" s="88"/>
      <c r="F20" s="88"/>
    </row>
    <row r="21" spans="1:6" s="84" customFormat="1" ht="15" customHeight="1" x14ac:dyDescent="0.25">
      <c r="A21" s="7" t="s">
        <v>480</v>
      </c>
      <c r="B21" s="8" t="s">
        <v>263</v>
      </c>
      <c r="C21" s="118"/>
      <c r="D21" s="118"/>
      <c r="E21" s="118"/>
      <c r="F21" s="118"/>
    </row>
    <row r="22" spans="1:6" ht="15" customHeight="1" x14ac:dyDescent="0.25">
      <c r="A22" s="5" t="s">
        <v>446</v>
      </c>
      <c r="B22" s="6" t="s">
        <v>264</v>
      </c>
      <c r="C22" s="88"/>
      <c r="D22" s="88"/>
      <c r="E22" s="88"/>
      <c r="F22" s="88"/>
    </row>
    <row r="23" spans="1:6" ht="15" customHeight="1" x14ac:dyDescent="0.25">
      <c r="A23" s="5" t="s">
        <v>447</v>
      </c>
      <c r="B23" s="6" t="s">
        <v>265</v>
      </c>
      <c r="C23" s="88"/>
      <c r="D23" s="88"/>
      <c r="E23" s="88"/>
      <c r="F23" s="88"/>
    </row>
    <row r="24" spans="1:6" ht="15" customHeight="1" x14ac:dyDescent="0.25">
      <c r="A24" s="5" t="s">
        <v>448</v>
      </c>
      <c r="B24" s="6" t="s">
        <v>266</v>
      </c>
      <c r="C24" s="88"/>
      <c r="D24" s="88"/>
      <c r="E24" s="88"/>
      <c r="F24" s="88"/>
    </row>
    <row r="25" spans="1:6" ht="15" customHeight="1" x14ac:dyDescent="0.25">
      <c r="A25" s="5" t="s">
        <v>449</v>
      </c>
      <c r="B25" s="6" t="s">
        <v>267</v>
      </c>
      <c r="C25" s="88"/>
      <c r="D25" s="88"/>
      <c r="E25" s="88"/>
      <c r="F25" s="88"/>
    </row>
    <row r="26" spans="1:6" ht="15" customHeight="1" x14ac:dyDescent="0.25">
      <c r="A26" s="5" t="s">
        <v>450</v>
      </c>
      <c r="B26" s="6" t="s">
        <v>270</v>
      </c>
      <c r="C26" s="88"/>
      <c r="D26" s="88"/>
      <c r="E26" s="88"/>
      <c r="F26" s="88"/>
    </row>
    <row r="27" spans="1:6" ht="15" customHeight="1" x14ac:dyDescent="0.25">
      <c r="A27" s="5" t="s">
        <v>271</v>
      </c>
      <c r="B27" s="6" t="s">
        <v>272</v>
      </c>
      <c r="C27" s="88"/>
      <c r="D27" s="88"/>
      <c r="E27" s="88"/>
      <c r="F27" s="88"/>
    </row>
    <row r="28" spans="1:6" ht="15" customHeight="1" x14ac:dyDescent="0.25">
      <c r="A28" s="5" t="s">
        <v>451</v>
      </c>
      <c r="B28" s="6" t="s">
        <v>273</v>
      </c>
      <c r="C28" s="88"/>
      <c r="D28" s="88"/>
      <c r="E28" s="88"/>
      <c r="F28" s="88"/>
    </row>
    <row r="29" spans="1:6" ht="15" customHeight="1" x14ac:dyDescent="0.25">
      <c r="A29" s="5" t="s">
        <v>452</v>
      </c>
      <c r="B29" s="6" t="s">
        <v>278</v>
      </c>
      <c r="C29" s="88"/>
      <c r="D29" s="88"/>
      <c r="E29" s="88"/>
      <c r="F29" s="88"/>
    </row>
    <row r="30" spans="1:6" s="84" customFormat="1" ht="15" customHeight="1" x14ac:dyDescent="0.25">
      <c r="A30" s="7" t="s">
        <v>481</v>
      </c>
      <c r="B30" s="8" t="s">
        <v>281</v>
      </c>
      <c r="C30" s="118"/>
      <c r="D30" s="118"/>
      <c r="E30" s="118"/>
      <c r="F30" s="118"/>
    </row>
    <row r="31" spans="1:6" ht="15" customHeight="1" x14ac:dyDescent="0.25">
      <c r="A31" s="5" t="s">
        <v>453</v>
      </c>
      <c r="B31" s="6" t="s">
        <v>282</v>
      </c>
      <c r="C31" s="88"/>
      <c r="D31" s="88"/>
      <c r="E31" s="88"/>
      <c r="F31" s="88"/>
    </row>
    <row r="32" spans="1:6" s="84" customFormat="1" ht="15" customHeight="1" x14ac:dyDescent="0.25">
      <c r="A32" s="40" t="s">
        <v>482</v>
      </c>
      <c r="B32" s="50" t="s">
        <v>283</v>
      </c>
      <c r="C32" s="118"/>
      <c r="D32" s="118"/>
      <c r="E32" s="118"/>
      <c r="F32" s="118"/>
    </row>
    <row r="33" spans="1:6" ht="15" customHeight="1" x14ac:dyDescent="0.25">
      <c r="A33" s="13" t="s">
        <v>284</v>
      </c>
      <c r="B33" s="6" t="s">
        <v>285</v>
      </c>
      <c r="C33" s="88"/>
      <c r="D33" s="88"/>
      <c r="E33" s="88"/>
      <c r="F33" s="88"/>
    </row>
    <row r="34" spans="1:6" ht="15" customHeight="1" x14ac:dyDescent="0.25">
      <c r="A34" s="13" t="s">
        <v>454</v>
      </c>
      <c r="B34" s="6" t="s">
        <v>286</v>
      </c>
      <c r="C34" s="88"/>
      <c r="D34" s="88"/>
      <c r="E34" s="88"/>
      <c r="F34" s="88"/>
    </row>
    <row r="35" spans="1:6" ht="15" customHeight="1" x14ac:dyDescent="0.25">
      <c r="A35" s="13" t="s">
        <v>455</v>
      </c>
      <c r="B35" s="6" t="s">
        <v>287</v>
      </c>
      <c r="C35" s="88"/>
      <c r="D35" s="88"/>
      <c r="E35" s="88"/>
      <c r="F35" s="88"/>
    </row>
    <row r="36" spans="1:6" ht="15" customHeight="1" x14ac:dyDescent="0.25">
      <c r="A36" s="13" t="s">
        <v>456</v>
      </c>
      <c r="B36" s="6" t="s">
        <v>288</v>
      </c>
      <c r="C36" s="88"/>
      <c r="D36" s="88"/>
      <c r="E36" s="88"/>
      <c r="F36" s="88"/>
    </row>
    <row r="37" spans="1:6" ht="15" customHeight="1" x14ac:dyDescent="0.25">
      <c r="A37" s="13" t="s">
        <v>289</v>
      </c>
      <c r="B37" s="6" t="s">
        <v>290</v>
      </c>
      <c r="C37" s="88">
        <v>3146</v>
      </c>
      <c r="D37" s="88">
        <v>1595</v>
      </c>
      <c r="E37" s="88"/>
      <c r="F37" s="88">
        <v>4741</v>
      </c>
    </row>
    <row r="38" spans="1:6" ht="15" customHeight="1" x14ac:dyDescent="0.25">
      <c r="A38" s="13" t="s">
        <v>291</v>
      </c>
      <c r="B38" s="6" t="s">
        <v>292</v>
      </c>
      <c r="C38" s="88"/>
      <c r="D38" s="88"/>
      <c r="E38" s="88"/>
      <c r="F38" s="88"/>
    </row>
    <row r="39" spans="1:6" ht="15" customHeight="1" x14ac:dyDescent="0.25">
      <c r="A39" s="13" t="s">
        <v>293</v>
      </c>
      <c r="B39" s="6" t="s">
        <v>294</v>
      </c>
      <c r="C39" s="88"/>
      <c r="D39" s="88"/>
      <c r="E39" s="88"/>
      <c r="F39" s="88"/>
    </row>
    <row r="40" spans="1:6" ht="15" customHeight="1" x14ac:dyDescent="0.25">
      <c r="A40" s="13" t="s">
        <v>457</v>
      </c>
      <c r="B40" s="6" t="s">
        <v>295</v>
      </c>
      <c r="C40" s="88"/>
      <c r="D40" s="88"/>
      <c r="E40" s="88"/>
      <c r="F40" s="88"/>
    </row>
    <row r="41" spans="1:6" ht="15" customHeight="1" x14ac:dyDescent="0.25">
      <c r="A41" s="13" t="s">
        <v>458</v>
      </c>
      <c r="B41" s="6" t="s">
        <v>296</v>
      </c>
      <c r="C41" s="88"/>
      <c r="D41" s="88"/>
      <c r="E41" s="88"/>
      <c r="F41" s="88"/>
    </row>
    <row r="42" spans="1:6" ht="15" customHeight="1" x14ac:dyDescent="0.25">
      <c r="A42" s="13" t="s">
        <v>459</v>
      </c>
      <c r="B42" s="6" t="s">
        <v>297</v>
      </c>
      <c r="C42" s="88">
        <v>3146</v>
      </c>
      <c r="D42" s="88">
        <v>1595</v>
      </c>
      <c r="E42" s="88"/>
      <c r="F42" s="88">
        <v>4741</v>
      </c>
    </row>
    <row r="43" spans="1:6" s="84" customFormat="1" ht="15" customHeight="1" x14ac:dyDescent="0.25">
      <c r="A43" s="49" t="s">
        <v>483</v>
      </c>
      <c r="B43" s="50" t="s">
        <v>298</v>
      </c>
      <c r="C43" s="118">
        <v>3146</v>
      </c>
      <c r="D43" s="118">
        <v>1595</v>
      </c>
      <c r="E43" s="118"/>
      <c r="F43" s="118">
        <v>4741</v>
      </c>
    </row>
    <row r="44" spans="1:6" ht="15" customHeight="1" x14ac:dyDescent="0.25">
      <c r="A44" s="13" t="s">
        <v>307</v>
      </c>
      <c r="B44" s="6" t="s">
        <v>308</v>
      </c>
      <c r="C44" s="88"/>
      <c r="D44" s="88"/>
      <c r="E44" s="88"/>
      <c r="F44" s="88"/>
    </row>
    <row r="45" spans="1:6" ht="15" customHeight="1" x14ac:dyDescent="0.25">
      <c r="A45" s="5" t="s">
        <v>463</v>
      </c>
      <c r="B45" s="6" t="s">
        <v>309</v>
      </c>
      <c r="C45" s="88"/>
      <c r="D45" s="88"/>
      <c r="E45" s="88"/>
      <c r="F45" s="88"/>
    </row>
    <row r="46" spans="1:6" ht="15" customHeight="1" x14ac:dyDescent="0.25">
      <c r="A46" s="13" t="s">
        <v>464</v>
      </c>
      <c r="B46" s="6" t="s">
        <v>310</v>
      </c>
      <c r="C46" s="88"/>
      <c r="D46" s="88"/>
      <c r="E46" s="88"/>
      <c r="F46" s="88"/>
    </row>
    <row r="47" spans="1:6" s="84" customFormat="1" ht="15" customHeight="1" x14ac:dyDescent="0.25">
      <c r="A47" s="40" t="s">
        <v>485</v>
      </c>
      <c r="B47" s="50" t="s">
        <v>311</v>
      </c>
      <c r="C47" s="118"/>
      <c r="D47" s="118"/>
      <c r="E47" s="118"/>
      <c r="F47" s="118"/>
    </row>
    <row r="48" spans="1:6" s="84" customFormat="1" ht="15" customHeight="1" x14ac:dyDescent="0.25">
      <c r="A48" s="57" t="s">
        <v>543</v>
      </c>
      <c r="B48" s="59"/>
      <c r="C48" s="142"/>
      <c r="D48" s="142"/>
      <c r="E48" s="142"/>
      <c r="F48" s="142"/>
    </row>
    <row r="49" spans="1:6" ht="15" customHeight="1" x14ac:dyDescent="0.25">
      <c r="A49" s="5" t="s">
        <v>253</v>
      </c>
      <c r="B49" s="6" t="s">
        <v>254</v>
      </c>
      <c r="C49" s="88"/>
      <c r="D49" s="88"/>
      <c r="E49" s="88"/>
      <c r="F49" s="88"/>
    </row>
    <row r="50" spans="1:6" ht="15" customHeight="1" x14ac:dyDescent="0.25">
      <c r="A50" s="5" t="s">
        <v>255</v>
      </c>
      <c r="B50" s="6" t="s">
        <v>256</v>
      </c>
      <c r="C50" s="88"/>
      <c r="D50" s="88"/>
      <c r="E50" s="88"/>
      <c r="F50" s="88"/>
    </row>
    <row r="51" spans="1:6" ht="15" customHeight="1" x14ac:dyDescent="0.25">
      <c r="A51" s="5" t="s">
        <v>441</v>
      </c>
      <c r="B51" s="6" t="s">
        <v>257</v>
      </c>
      <c r="C51" s="88"/>
      <c r="D51" s="88"/>
      <c r="E51" s="88"/>
      <c r="F51" s="88"/>
    </row>
    <row r="52" spans="1:6" ht="15" customHeight="1" x14ac:dyDescent="0.25">
      <c r="A52" s="5" t="s">
        <v>442</v>
      </c>
      <c r="B52" s="6" t="s">
        <v>258</v>
      </c>
      <c r="C52" s="88"/>
      <c r="D52" s="88"/>
      <c r="E52" s="88"/>
      <c r="F52" s="88"/>
    </row>
    <row r="53" spans="1:6" ht="15" customHeight="1" x14ac:dyDescent="0.25">
      <c r="A53" s="5" t="s">
        <v>443</v>
      </c>
      <c r="B53" s="6" t="s">
        <v>259</v>
      </c>
      <c r="C53" s="88"/>
      <c r="D53" s="88"/>
      <c r="E53" s="88"/>
      <c r="F53" s="88"/>
    </row>
    <row r="54" spans="1:6" s="84" customFormat="1" ht="15" customHeight="1" x14ac:dyDescent="0.25">
      <c r="A54" s="40" t="s">
        <v>479</v>
      </c>
      <c r="B54" s="50" t="s">
        <v>260</v>
      </c>
      <c r="C54" s="118"/>
      <c r="D54" s="118"/>
      <c r="E54" s="118"/>
      <c r="F54" s="118"/>
    </row>
    <row r="55" spans="1:6" ht="15" customHeight="1" x14ac:dyDescent="0.25">
      <c r="A55" s="13" t="s">
        <v>460</v>
      </c>
      <c r="B55" s="6" t="s">
        <v>299</v>
      </c>
      <c r="C55" s="88"/>
      <c r="D55" s="88"/>
      <c r="E55" s="88"/>
      <c r="F55" s="88"/>
    </row>
    <row r="56" spans="1:6" ht="15" customHeight="1" x14ac:dyDescent="0.25">
      <c r="A56" s="13" t="s">
        <v>461</v>
      </c>
      <c r="B56" s="6" t="s">
        <v>300</v>
      </c>
      <c r="C56" s="88"/>
      <c r="D56" s="88"/>
      <c r="E56" s="88"/>
      <c r="F56" s="88"/>
    </row>
    <row r="57" spans="1:6" ht="15" customHeight="1" x14ac:dyDescent="0.25">
      <c r="A57" s="13" t="s">
        <v>301</v>
      </c>
      <c r="B57" s="6" t="s">
        <v>302</v>
      </c>
      <c r="C57" s="88"/>
      <c r="D57" s="88"/>
      <c r="E57" s="88"/>
      <c r="F57" s="88"/>
    </row>
    <row r="58" spans="1:6" ht="15" customHeight="1" x14ac:dyDescent="0.25">
      <c r="A58" s="13" t="s">
        <v>462</v>
      </c>
      <c r="B58" s="6" t="s">
        <v>303</v>
      </c>
      <c r="C58" s="88"/>
      <c r="D58" s="88"/>
      <c r="E58" s="88"/>
      <c r="F58" s="88"/>
    </row>
    <row r="59" spans="1:6" ht="15" customHeight="1" x14ac:dyDescent="0.25">
      <c r="A59" s="13" t="s">
        <v>304</v>
      </c>
      <c r="B59" s="6" t="s">
        <v>305</v>
      </c>
      <c r="C59" s="88"/>
      <c r="D59" s="88"/>
      <c r="E59" s="88"/>
      <c r="F59" s="88"/>
    </row>
    <row r="60" spans="1:6" s="84" customFormat="1" ht="15" customHeight="1" x14ac:dyDescent="0.25">
      <c r="A60" s="40" t="s">
        <v>484</v>
      </c>
      <c r="B60" s="50" t="s">
        <v>306</v>
      </c>
      <c r="C60" s="118"/>
      <c r="D60" s="118"/>
      <c r="E60" s="118"/>
      <c r="F60" s="118"/>
    </row>
    <row r="61" spans="1:6" ht="15" customHeight="1" x14ac:dyDescent="0.25">
      <c r="A61" s="13" t="s">
        <v>312</v>
      </c>
      <c r="B61" s="6" t="s">
        <v>313</v>
      </c>
      <c r="C61" s="88"/>
      <c r="D61" s="88"/>
      <c r="E61" s="88"/>
      <c r="F61" s="88"/>
    </row>
    <row r="62" spans="1:6" ht="15" customHeight="1" x14ac:dyDescent="0.25">
      <c r="A62" s="5" t="s">
        <v>465</v>
      </c>
      <c r="B62" s="6" t="s">
        <v>314</v>
      </c>
      <c r="C62" s="88"/>
      <c r="D62" s="88"/>
      <c r="E62" s="88"/>
      <c r="F62" s="88"/>
    </row>
    <row r="63" spans="1:6" ht="15" customHeight="1" x14ac:dyDescent="0.25">
      <c r="A63" s="13" t="s">
        <v>466</v>
      </c>
      <c r="B63" s="6" t="s">
        <v>315</v>
      </c>
      <c r="C63" s="88"/>
      <c r="D63" s="88"/>
      <c r="E63" s="88"/>
      <c r="F63" s="88"/>
    </row>
    <row r="64" spans="1:6" s="84" customFormat="1" ht="15" customHeight="1" x14ac:dyDescent="0.25">
      <c r="A64" s="40" t="s">
        <v>487</v>
      </c>
      <c r="B64" s="50" t="s">
        <v>316</v>
      </c>
      <c r="C64" s="118"/>
      <c r="D64" s="118"/>
      <c r="E64" s="118"/>
      <c r="F64" s="118"/>
    </row>
    <row r="65" spans="1:6" s="84" customFormat="1" ht="15" customHeight="1" x14ac:dyDescent="0.25">
      <c r="A65" s="57" t="s">
        <v>542</v>
      </c>
      <c r="B65" s="59"/>
      <c r="C65" s="142"/>
      <c r="D65" s="142"/>
      <c r="E65" s="142"/>
      <c r="F65" s="142"/>
    </row>
    <row r="66" spans="1:6" s="84" customFormat="1" ht="15.75" x14ac:dyDescent="0.25">
      <c r="A66" s="47" t="s">
        <v>486</v>
      </c>
      <c r="B66" s="36" t="s">
        <v>317</v>
      </c>
      <c r="C66" s="127">
        <v>3146</v>
      </c>
      <c r="D66" s="127">
        <v>1595</v>
      </c>
      <c r="E66" s="127"/>
      <c r="F66" s="127">
        <v>4741</v>
      </c>
    </row>
    <row r="67" spans="1:6" s="84" customFormat="1" ht="15.75" x14ac:dyDescent="0.25">
      <c r="A67" s="138" t="s">
        <v>551</v>
      </c>
      <c r="B67" s="58"/>
      <c r="C67" s="141"/>
      <c r="D67" s="141"/>
      <c r="E67" s="141"/>
      <c r="F67" s="141"/>
    </row>
    <row r="68" spans="1:6" s="84" customFormat="1" ht="15.75" x14ac:dyDescent="0.25">
      <c r="A68" s="138" t="s">
        <v>552</v>
      </c>
      <c r="B68" s="58"/>
      <c r="C68" s="141"/>
      <c r="D68" s="141"/>
      <c r="E68" s="141"/>
      <c r="F68" s="141"/>
    </row>
    <row r="69" spans="1:6" x14ac:dyDescent="0.25">
      <c r="A69" s="38" t="s">
        <v>468</v>
      </c>
      <c r="B69" s="5" t="s">
        <v>318</v>
      </c>
      <c r="C69" s="88"/>
      <c r="D69" s="88"/>
      <c r="E69" s="88"/>
      <c r="F69" s="88"/>
    </row>
    <row r="70" spans="1:6" x14ac:dyDescent="0.25">
      <c r="A70" s="13" t="s">
        <v>319</v>
      </c>
      <c r="B70" s="5" t="s">
        <v>320</v>
      </c>
      <c r="C70" s="88"/>
      <c r="D70" s="88"/>
      <c r="E70" s="88"/>
      <c r="F70" s="88"/>
    </row>
    <row r="71" spans="1:6" x14ac:dyDescent="0.25">
      <c r="A71" s="38" t="s">
        <v>469</v>
      </c>
      <c r="B71" s="5" t="s">
        <v>321</v>
      </c>
      <c r="C71" s="88"/>
      <c r="D71" s="88"/>
      <c r="E71" s="88"/>
      <c r="F71" s="88"/>
    </row>
    <row r="72" spans="1:6" s="84" customFormat="1" x14ac:dyDescent="0.25">
      <c r="A72" s="15" t="s">
        <v>488</v>
      </c>
      <c r="B72" s="7" t="s">
        <v>322</v>
      </c>
      <c r="C72" s="118"/>
      <c r="D72" s="118"/>
      <c r="E72" s="118"/>
      <c r="F72" s="118"/>
    </row>
    <row r="73" spans="1:6" x14ac:dyDescent="0.25">
      <c r="A73" s="13" t="s">
        <v>470</v>
      </c>
      <c r="B73" s="5" t="s">
        <v>323</v>
      </c>
      <c r="C73" s="88"/>
      <c r="D73" s="88"/>
      <c r="E73" s="88"/>
      <c r="F73" s="88"/>
    </row>
    <row r="74" spans="1:6" x14ac:dyDescent="0.25">
      <c r="A74" s="38" t="s">
        <v>324</v>
      </c>
      <c r="B74" s="5" t="s">
        <v>325</v>
      </c>
      <c r="C74" s="88"/>
      <c r="D74" s="88"/>
      <c r="E74" s="88"/>
      <c r="F74" s="88"/>
    </row>
    <row r="75" spans="1:6" x14ac:dyDescent="0.25">
      <c r="A75" s="13" t="s">
        <v>471</v>
      </c>
      <c r="B75" s="5" t="s">
        <v>326</v>
      </c>
      <c r="C75" s="88"/>
      <c r="D75" s="88"/>
      <c r="E75" s="88"/>
      <c r="F75" s="88"/>
    </row>
    <row r="76" spans="1:6" x14ac:dyDescent="0.25">
      <c r="A76" s="38" t="s">
        <v>327</v>
      </c>
      <c r="B76" s="5" t="s">
        <v>328</v>
      </c>
      <c r="C76" s="88"/>
      <c r="D76" s="88"/>
      <c r="E76" s="88"/>
      <c r="F76" s="88"/>
    </row>
    <row r="77" spans="1:6" s="84" customFormat="1" x14ac:dyDescent="0.25">
      <c r="A77" s="14" t="s">
        <v>489</v>
      </c>
      <c r="B77" s="7" t="s">
        <v>329</v>
      </c>
      <c r="C77" s="118"/>
      <c r="D77" s="118"/>
      <c r="E77" s="118"/>
      <c r="F77" s="118"/>
    </row>
    <row r="78" spans="1:6" x14ac:dyDescent="0.25">
      <c r="A78" s="5" t="s">
        <v>549</v>
      </c>
      <c r="B78" s="5" t="s">
        <v>330</v>
      </c>
      <c r="C78" s="88"/>
      <c r="D78" s="88"/>
      <c r="E78" s="88"/>
      <c r="F78" s="88"/>
    </row>
    <row r="79" spans="1:6" x14ac:dyDescent="0.25">
      <c r="A79" s="5" t="s">
        <v>550</v>
      </c>
      <c r="B79" s="5" t="s">
        <v>330</v>
      </c>
      <c r="C79" s="88"/>
      <c r="D79" s="88"/>
      <c r="E79" s="88"/>
      <c r="F79" s="88"/>
    </row>
    <row r="80" spans="1:6" x14ac:dyDescent="0.25">
      <c r="A80" s="5" t="s">
        <v>547</v>
      </c>
      <c r="B80" s="5" t="s">
        <v>331</v>
      </c>
      <c r="C80" s="88"/>
      <c r="D80" s="88"/>
      <c r="E80" s="88"/>
      <c r="F80" s="88"/>
    </row>
    <row r="81" spans="1:6" x14ac:dyDescent="0.25">
      <c r="A81" s="5" t="s">
        <v>548</v>
      </c>
      <c r="B81" s="5" t="s">
        <v>331</v>
      </c>
      <c r="C81" s="88"/>
      <c r="D81" s="88"/>
      <c r="E81" s="88"/>
      <c r="F81" s="88"/>
    </row>
    <row r="82" spans="1:6" s="84" customFormat="1" x14ac:dyDescent="0.25">
      <c r="A82" s="7" t="s">
        <v>490</v>
      </c>
      <c r="B82" s="7" t="s">
        <v>332</v>
      </c>
      <c r="C82" s="118"/>
      <c r="D82" s="118"/>
      <c r="E82" s="118"/>
      <c r="F82" s="118"/>
    </row>
    <row r="83" spans="1:6" x14ac:dyDescent="0.25">
      <c r="A83" s="38" t="s">
        <v>333</v>
      </c>
      <c r="B83" s="5" t="s">
        <v>334</v>
      </c>
      <c r="C83" s="88"/>
      <c r="D83" s="88"/>
      <c r="E83" s="88"/>
      <c r="F83" s="88"/>
    </row>
    <row r="84" spans="1:6" x14ac:dyDescent="0.25">
      <c r="A84" s="38" t="s">
        <v>335</v>
      </c>
      <c r="B84" s="5" t="s">
        <v>336</v>
      </c>
      <c r="C84" s="88"/>
      <c r="D84" s="88"/>
      <c r="E84" s="88"/>
      <c r="F84" s="88"/>
    </row>
    <row r="85" spans="1:6" x14ac:dyDescent="0.25">
      <c r="A85" s="38" t="s">
        <v>337</v>
      </c>
      <c r="B85" s="5" t="s">
        <v>338</v>
      </c>
      <c r="C85" s="88">
        <v>52652</v>
      </c>
      <c r="D85" s="88"/>
      <c r="E85" s="88"/>
      <c r="F85" s="88">
        <v>52652</v>
      </c>
    </row>
    <row r="86" spans="1:6" x14ac:dyDescent="0.25">
      <c r="A86" s="38" t="s">
        <v>339</v>
      </c>
      <c r="B86" s="5" t="s">
        <v>340</v>
      </c>
      <c r="C86" s="88"/>
      <c r="D86" s="88"/>
      <c r="E86" s="88"/>
      <c r="F86" s="88"/>
    </row>
    <row r="87" spans="1:6" x14ac:dyDescent="0.25">
      <c r="A87" s="13" t="s">
        <v>472</v>
      </c>
      <c r="B87" s="5" t="s">
        <v>341</v>
      </c>
      <c r="C87" s="88"/>
      <c r="D87" s="88"/>
      <c r="E87" s="88"/>
      <c r="F87" s="88"/>
    </row>
    <row r="88" spans="1:6" s="84" customFormat="1" x14ac:dyDescent="0.25">
      <c r="A88" s="15" t="s">
        <v>491</v>
      </c>
      <c r="B88" s="7" t="s">
        <v>342</v>
      </c>
      <c r="C88" s="118">
        <v>52625</v>
      </c>
      <c r="D88" s="118"/>
      <c r="E88" s="118"/>
      <c r="F88" s="118">
        <v>52625</v>
      </c>
    </row>
    <row r="89" spans="1:6" x14ac:dyDescent="0.25">
      <c r="A89" s="13" t="s">
        <v>343</v>
      </c>
      <c r="B89" s="5" t="s">
        <v>344</v>
      </c>
      <c r="C89" s="88"/>
      <c r="D89" s="88"/>
      <c r="E89" s="88"/>
      <c r="F89" s="88"/>
    </row>
    <row r="90" spans="1:6" x14ac:dyDescent="0.25">
      <c r="A90" s="13" t="s">
        <v>345</v>
      </c>
      <c r="B90" s="5" t="s">
        <v>346</v>
      </c>
      <c r="C90" s="88"/>
      <c r="D90" s="88"/>
      <c r="E90" s="88"/>
      <c r="F90" s="88"/>
    </row>
    <row r="91" spans="1:6" x14ac:dyDescent="0.25">
      <c r="A91" s="38" t="s">
        <v>347</v>
      </c>
      <c r="B91" s="5" t="s">
        <v>348</v>
      </c>
      <c r="C91" s="88"/>
      <c r="D91" s="88"/>
      <c r="E91" s="88"/>
      <c r="F91" s="88"/>
    </row>
    <row r="92" spans="1:6" x14ac:dyDescent="0.25">
      <c r="A92" s="38" t="s">
        <v>473</v>
      </c>
      <c r="B92" s="5" t="s">
        <v>349</v>
      </c>
      <c r="C92" s="88"/>
      <c r="D92" s="88"/>
      <c r="E92" s="88"/>
      <c r="F92" s="88"/>
    </row>
    <row r="93" spans="1:6" s="84" customFormat="1" x14ac:dyDescent="0.25">
      <c r="A93" s="14" t="s">
        <v>492</v>
      </c>
      <c r="B93" s="7" t="s">
        <v>350</v>
      </c>
      <c r="C93" s="118"/>
      <c r="D93" s="118"/>
      <c r="E93" s="118"/>
      <c r="F93" s="118"/>
    </row>
    <row r="94" spans="1:6" s="84" customFormat="1" x14ac:dyDescent="0.25">
      <c r="A94" s="15" t="s">
        <v>351</v>
      </c>
      <c r="B94" s="7" t="s">
        <v>352</v>
      </c>
      <c r="C94" s="118"/>
      <c r="D94" s="118"/>
      <c r="E94" s="118"/>
      <c r="F94" s="118"/>
    </row>
    <row r="95" spans="1:6" s="84" customFormat="1" ht="15.75" x14ac:dyDescent="0.25">
      <c r="A95" s="41" t="s">
        <v>493</v>
      </c>
      <c r="B95" s="42" t="s">
        <v>353</v>
      </c>
      <c r="C95" s="127"/>
      <c r="D95" s="127"/>
      <c r="E95" s="127"/>
      <c r="F95" s="127">
        <v>52625</v>
      </c>
    </row>
    <row r="96" spans="1:6" s="84" customFormat="1" ht="15.75" x14ac:dyDescent="0.25">
      <c r="A96" s="134" t="s">
        <v>475</v>
      </c>
      <c r="B96" s="134"/>
      <c r="C96" s="135">
        <v>55771</v>
      </c>
      <c r="D96" s="135">
        <v>1595</v>
      </c>
      <c r="E96" s="135"/>
      <c r="F96" s="135">
        <v>57366</v>
      </c>
    </row>
  </sheetData>
  <mergeCells count="2">
    <mergeCell ref="A1:F1"/>
    <mergeCell ref="A2:F2"/>
  </mergeCells>
  <phoneticPr fontId="27" type="noConversion"/>
  <pageMargins left="1.28" right="0.35433070866141736" top="1.18" bottom="0.15748031496062992" header="0.15748031496062992" footer="0.15748031496062992"/>
  <pageSetup paperSize="8"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55" workbookViewId="0">
      <selection activeCell="F48" sqref="F48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  <col min="6" max="6" width="13.28515625" customWidth="1"/>
  </cols>
  <sheetData>
    <row r="1" spans="1:8" ht="24" customHeight="1" x14ac:dyDescent="0.25">
      <c r="A1" s="189" t="s">
        <v>510</v>
      </c>
      <c r="B1" s="196"/>
      <c r="C1" s="196"/>
      <c r="D1" s="196"/>
      <c r="E1" s="196"/>
      <c r="F1" s="191"/>
    </row>
    <row r="2" spans="1:8" ht="24" customHeight="1" x14ac:dyDescent="0.25">
      <c r="A2" s="192" t="s">
        <v>511</v>
      </c>
      <c r="B2" s="190"/>
      <c r="C2" s="190"/>
      <c r="D2" s="190"/>
      <c r="E2" s="190"/>
      <c r="F2" s="191"/>
      <c r="H2" s="73"/>
    </row>
    <row r="3" spans="1:8" ht="18" x14ac:dyDescent="0.25">
      <c r="A3" s="48"/>
      <c r="F3" t="s">
        <v>575</v>
      </c>
    </row>
    <row r="4" spans="1:8" s="84" customFormat="1" x14ac:dyDescent="0.25">
      <c r="A4" s="78" t="s">
        <v>2</v>
      </c>
    </row>
    <row r="5" spans="1:8" s="84" customFormat="1" ht="51.75" x14ac:dyDescent="0.25">
      <c r="A5" s="2" t="s">
        <v>60</v>
      </c>
      <c r="B5" s="3" t="s">
        <v>39</v>
      </c>
      <c r="C5" s="103" t="s">
        <v>544</v>
      </c>
      <c r="D5" s="103" t="s">
        <v>545</v>
      </c>
      <c r="E5" s="103" t="s">
        <v>546</v>
      </c>
      <c r="F5" s="97" t="s">
        <v>29</v>
      </c>
    </row>
    <row r="6" spans="1:8" ht="15" customHeight="1" x14ac:dyDescent="0.25">
      <c r="A6" s="32" t="s">
        <v>232</v>
      </c>
      <c r="B6" s="6" t="s">
        <v>233</v>
      </c>
      <c r="C6" s="28">
        <f>SUM(ÖNKORMÁNYZATIBEVÉTEL:ÓVODAIBEVÉTEL!C6)</f>
        <v>13332</v>
      </c>
      <c r="D6" s="28">
        <f>SUM(ÖNKORMÁNYZATIBEVÉTEL:ÓVODAIBEVÉTEL!D6)</f>
        <v>0</v>
      </c>
      <c r="E6" s="28">
        <f>SUM(ÖNKORMÁNYZATIBEVÉTEL:ÓVODAIBEVÉTEL!E6)</f>
        <v>0</v>
      </c>
      <c r="F6" s="28">
        <f>SUM(ÖNKORMÁNYZATIBEVÉTEL:ÓVODAIBEVÉTEL!F6)</f>
        <v>13332</v>
      </c>
    </row>
    <row r="7" spans="1:8" ht="15" customHeight="1" x14ac:dyDescent="0.25">
      <c r="A7" s="5" t="s">
        <v>234</v>
      </c>
      <c r="B7" s="6" t="s">
        <v>235</v>
      </c>
      <c r="C7" s="28">
        <f>SUM(ÖNKORMÁNYZATIBEVÉTEL:ÓVODAIBEVÉTEL!C7)</f>
        <v>33262</v>
      </c>
      <c r="D7" s="28">
        <f>SUM(ÖNKORMÁNYZATIBEVÉTEL:ÓVODAIBEVÉTEL!D7)</f>
        <v>0</v>
      </c>
      <c r="E7" s="28">
        <f>SUM(ÖNKORMÁNYZATIBEVÉTEL:ÓVODAIBEVÉTEL!E7)</f>
        <v>0</v>
      </c>
      <c r="F7" s="28">
        <f>SUM(ÖNKORMÁNYZATIBEVÉTEL:ÓVODAIBEVÉTEL!F7)</f>
        <v>33262</v>
      </c>
    </row>
    <row r="8" spans="1:8" ht="15" customHeight="1" x14ac:dyDescent="0.25">
      <c r="A8" s="5" t="s">
        <v>236</v>
      </c>
      <c r="B8" s="6" t="s">
        <v>237</v>
      </c>
      <c r="C8" s="28">
        <f>SUM(ÖNKORMÁNYZATIBEVÉTEL:ÓVODAIBEVÉTEL!C8)</f>
        <v>12784</v>
      </c>
      <c r="D8" s="28">
        <f>SUM(ÖNKORMÁNYZATIBEVÉTEL:ÓVODAIBEVÉTEL!D8)</f>
        <v>0</v>
      </c>
      <c r="E8" s="28">
        <f>SUM(ÖNKORMÁNYZATIBEVÉTEL:ÓVODAIBEVÉTEL!E8)</f>
        <v>0</v>
      </c>
      <c r="F8" s="28">
        <f>SUM(ÖNKORMÁNYZATIBEVÉTEL:ÓVODAIBEVÉTEL!F8)</f>
        <v>12784</v>
      </c>
    </row>
    <row r="9" spans="1:8" ht="15" customHeight="1" x14ac:dyDescent="0.25">
      <c r="A9" s="5" t="s">
        <v>238</v>
      </c>
      <c r="B9" s="6" t="s">
        <v>239</v>
      </c>
      <c r="C9" s="28">
        <f>SUM(ÖNKORMÁNYZATIBEVÉTEL:ÓVODAIBEVÉTEL!C9)</f>
        <v>2097</v>
      </c>
      <c r="D9" s="28">
        <f>SUM(ÖNKORMÁNYZATIBEVÉTEL:ÓVODAIBEVÉTEL!D9)</f>
        <v>0</v>
      </c>
      <c r="E9" s="28">
        <f>SUM(ÖNKORMÁNYZATIBEVÉTEL:ÓVODAIBEVÉTEL!E9)</f>
        <v>0</v>
      </c>
      <c r="F9" s="28">
        <f>SUM(ÖNKORMÁNYZATIBEVÉTEL:ÓVODAIBEVÉTEL!F9)</f>
        <v>2097</v>
      </c>
    </row>
    <row r="10" spans="1:8" ht="15" customHeight="1" x14ac:dyDescent="0.25">
      <c r="A10" s="5" t="s">
        <v>240</v>
      </c>
      <c r="B10" s="6" t="s">
        <v>241</v>
      </c>
      <c r="C10" s="28">
        <f>SUM(ÖNKORMÁNYZATIBEVÉTEL:ÓVODAIBEVÉTEL!C10)</f>
        <v>21</v>
      </c>
      <c r="D10" s="28">
        <f>SUM(ÖNKORMÁNYZATIBEVÉTEL:ÓVODAIBEVÉTEL!D10)</f>
        <v>0</v>
      </c>
      <c r="E10" s="28">
        <f>SUM(ÖNKORMÁNYZATIBEVÉTEL:ÓVODAIBEVÉTEL!E10)</f>
        <v>0</v>
      </c>
      <c r="F10" s="28">
        <f>SUM(ÖNKORMÁNYZATIBEVÉTEL:ÓVODAIBEVÉTEL!F10)</f>
        <v>21</v>
      </c>
    </row>
    <row r="11" spans="1:8" ht="15" customHeight="1" x14ac:dyDescent="0.25">
      <c r="A11" s="5" t="s">
        <v>242</v>
      </c>
      <c r="B11" s="6" t="s">
        <v>243</v>
      </c>
      <c r="C11" s="28">
        <f>SUM(ÖNKORMÁNYZATIBEVÉTEL:ÓVODAIBEVÉTEL!C11)</f>
        <v>0</v>
      </c>
      <c r="D11" s="28">
        <f>SUM(ÖNKORMÁNYZATIBEVÉTEL:ÓVODAIBEVÉTEL!D11)</f>
        <v>0</v>
      </c>
      <c r="E11" s="28">
        <f>SUM(ÖNKORMÁNYZATIBEVÉTEL:ÓVODAIBEVÉTEL!E11)</f>
        <v>0</v>
      </c>
      <c r="F11" s="28">
        <f>SUM(ÖNKORMÁNYZATIBEVÉTEL:ÓVODAIBEVÉTEL!F11)</f>
        <v>0</v>
      </c>
    </row>
    <row r="12" spans="1:8" s="84" customFormat="1" ht="15" customHeight="1" x14ac:dyDescent="0.25">
      <c r="A12" s="7" t="s">
        <v>477</v>
      </c>
      <c r="B12" s="8" t="s">
        <v>244</v>
      </c>
      <c r="C12" s="143">
        <f>SUM(ÖNKORMÁNYZATIBEVÉTEL:ÓVODAIBEVÉTEL!C12)</f>
        <v>61496</v>
      </c>
      <c r="D12" s="143">
        <f>SUM(ÖNKORMÁNYZATIBEVÉTEL:ÓVODAIBEVÉTEL!D12)</f>
        <v>0</v>
      </c>
      <c r="E12" s="143">
        <f>SUM(ÖNKORMÁNYZATIBEVÉTEL:ÓVODAIBEVÉTEL!E12)</f>
        <v>0</v>
      </c>
      <c r="F12" s="143">
        <v>61496</v>
      </c>
    </row>
    <row r="13" spans="1:8" ht="15" customHeight="1" x14ac:dyDescent="0.25">
      <c r="A13" s="5" t="s">
        <v>245</v>
      </c>
      <c r="B13" s="6" t="s">
        <v>246</v>
      </c>
      <c r="C13" s="28">
        <f>SUM(ÖNKORMÁNYZATIBEVÉTEL:ÓVODAIBEVÉTEL!C13)</f>
        <v>0</v>
      </c>
      <c r="D13" s="28">
        <f>SUM(ÖNKORMÁNYZATIBEVÉTEL:ÓVODAIBEVÉTEL!D13)</f>
        <v>0</v>
      </c>
      <c r="E13" s="28">
        <f>SUM(ÖNKORMÁNYZATIBEVÉTEL:ÓVODAIBEVÉTEL!E13)</f>
        <v>0</v>
      </c>
      <c r="F13" s="28">
        <f>SUM(ÖNKORMÁNYZATIBEVÉTEL:ÓVODAIBEVÉTEL!F13)</f>
        <v>0</v>
      </c>
    </row>
    <row r="14" spans="1:8" ht="15" customHeight="1" x14ac:dyDescent="0.25">
      <c r="A14" s="5" t="s">
        <v>247</v>
      </c>
      <c r="B14" s="6" t="s">
        <v>248</v>
      </c>
      <c r="C14" s="28">
        <f>SUM(ÖNKORMÁNYZATIBEVÉTEL:ÓVODAIBEVÉTEL!C14)</f>
        <v>0</v>
      </c>
      <c r="D14" s="28">
        <f>SUM(ÖNKORMÁNYZATIBEVÉTEL:ÓVODAIBEVÉTEL!D14)</f>
        <v>0</v>
      </c>
      <c r="E14" s="28">
        <f>SUM(ÖNKORMÁNYZATIBEVÉTEL:ÓVODAIBEVÉTEL!E14)</f>
        <v>0</v>
      </c>
      <c r="F14" s="28">
        <f>SUM(ÖNKORMÁNYZATIBEVÉTEL:ÓVODAIBEVÉTEL!F14)</f>
        <v>0</v>
      </c>
    </row>
    <row r="15" spans="1:8" ht="15" customHeight="1" x14ac:dyDescent="0.25">
      <c r="A15" s="5" t="s">
        <v>438</v>
      </c>
      <c r="B15" s="6" t="s">
        <v>249</v>
      </c>
      <c r="C15" s="28">
        <f>SUM(ÖNKORMÁNYZATIBEVÉTEL:ÓVODAIBEVÉTEL!C15)</f>
        <v>0</v>
      </c>
      <c r="D15" s="28">
        <f>SUM(ÖNKORMÁNYZATIBEVÉTEL:ÓVODAIBEVÉTEL!D15)</f>
        <v>0</v>
      </c>
      <c r="E15" s="28">
        <f>SUM(ÖNKORMÁNYZATIBEVÉTEL:ÓVODAIBEVÉTEL!E15)</f>
        <v>0</v>
      </c>
      <c r="F15" s="28">
        <f>SUM(ÖNKORMÁNYZATIBEVÉTEL:ÓVODAIBEVÉTEL!F15)</f>
        <v>0</v>
      </c>
    </row>
    <row r="16" spans="1:8" ht="15" customHeight="1" x14ac:dyDescent="0.25">
      <c r="A16" s="5" t="s">
        <v>439</v>
      </c>
      <c r="B16" s="6" t="s">
        <v>250</v>
      </c>
      <c r="C16" s="28">
        <f>SUM(ÖNKORMÁNYZATIBEVÉTEL:ÓVODAIBEVÉTEL!C16)</f>
        <v>0</v>
      </c>
      <c r="D16" s="28">
        <f>SUM(ÖNKORMÁNYZATIBEVÉTEL:ÓVODAIBEVÉTEL!D16)</f>
        <v>0</v>
      </c>
      <c r="E16" s="28">
        <f>SUM(ÖNKORMÁNYZATIBEVÉTEL:ÓVODAIBEVÉTEL!E16)</f>
        <v>0</v>
      </c>
      <c r="F16" s="28">
        <f>SUM(ÖNKORMÁNYZATIBEVÉTEL:ÓVODAIBEVÉTEL!F16)</f>
        <v>0</v>
      </c>
    </row>
    <row r="17" spans="1:6" ht="15" customHeight="1" x14ac:dyDescent="0.25">
      <c r="A17" s="5" t="s">
        <v>440</v>
      </c>
      <c r="B17" s="6" t="s">
        <v>251</v>
      </c>
      <c r="C17" s="28">
        <f>SUM(ÖNKORMÁNYZATIBEVÉTEL:ÓVODAIBEVÉTEL!C17)</f>
        <v>4210</v>
      </c>
      <c r="D17" s="28">
        <f>SUM(ÖNKORMÁNYZATIBEVÉTEL:ÓVODAIBEVÉTEL!D17)</f>
        <v>0</v>
      </c>
      <c r="E17" s="28">
        <f>SUM(ÖNKORMÁNYZATIBEVÉTEL:ÓVODAIBEVÉTEL!E17)</f>
        <v>0</v>
      </c>
      <c r="F17" s="28">
        <f>SUM(ÖNKORMÁNYZATIBEVÉTEL:ÓVODAIBEVÉTEL!F17)</f>
        <v>4210</v>
      </c>
    </row>
    <row r="18" spans="1:6" s="84" customFormat="1" ht="15" customHeight="1" x14ac:dyDescent="0.25">
      <c r="A18" s="40" t="s">
        <v>478</v>
      </c>
      <c r="B18" s="50" t="s">
        <v>252</v>
      </c>
      <c r="C18" s="143">
        <f>SUM(ÖNKORMÁNYZATIBEVÉTEL:ÓVODAIBEVÉTEL!C18)</f>
        <v>65706</v>
      </c>
      <c r="D18" s="143">
        <f>SUM(ÖNKORMÁNYZATIBEVÉTEL:ÓVODAIBEVÉTEL!D18)</f>
        <v>0</v>
      </c>
      <c r="E18" s="143">
        <f>SUM(ÖNKORMÁNYZATIBEVÉTEL:ÓVODAIBEVÉTEL!E18)</f>
        <v>0</v>
      </c>
      <c r="F18" s="143">
        <f>SUM(ÖNKORMÁNYZATIBEVÉTEL:ÓVODAIBEVÉTEL!F18)</f>
        <v>65706</v>
      </c>
    </row>
    <row r="19" spans="1:6" ht="15" customHeight="1" x14ac:dyDescent="0.25">
      <c r="A19" s="5" t="s">
        <v>444</v>
      </c>
      <c r="B19" s="6" t="s">
        <v>261</v>
      </c>
      <c r="C19" s="28">
        <f>SUM(ÖNKORMÁNYZATIBEVÉTEL:ÓVODAIBEVÉTEL!C19)</f>
        <v>0</v>
      </c>
      <c r="D19" s="28">
        <f>SUM(ÖNKORMÁNYZATIBEVÉTEL:ÓVODAIBEVÉTEL!D19)</f>
        <v>0</v>
      </c>
      <c r="E19" s="28">
        <f>SUM(ÖNKORMÁNYZATIBEVÉTEL:ÓVODAIBEVÉTEL!E19)</f>
        <v>0</v>
      </c>
      <c r="F19" s="28">
        <f>SUM(ÖNKORMÁNYZATIBEVÉTEL:ÓVODAIBEVÉTEL!F19)</f>
        <v>0</v>
      </c>
    </row>
    <row r="20" spans="1:6" ht="15" customHeight="1" x14ac:dyDescent="0.25">
      <c r="A20" s="5" t="s">
        <v>445</v>
      </c>
      <c r="B20" s="6" t="s">
        <v>262</v>
      </c>
      <c r="C20" s="28">
        <f>SUM(ÖNKORMÁNYZATIBEVÉTEL:ÓVODAIBEVÉTEL!C20)</f>
        <v>0</v>
      </c>
      <c r="D20" s="28">
        <f>SUM(ÖNKORMÁNYZATIBEVÉTEL:ÓVODAIBEVÉTEL!D20)</f>
        <v>0</v>
      </c>
      <c r="E20" s="28">
        <f>SUM(ÖNKORMÁNYZATIBEVÉTEL:ÓVODAIBEVÉTEL!E20)</f>
        <v>0</v>
      </c>
      <c r="F20" s="28">
        <f>SUM(ÖNKORMÁNYZATIBEVÉTEL:ÓVODAIBEVÉTEL!F20)</f>
        <v>0</v>
      </c>
    </row>
    <row r="21" spans="1:6" s="84" customFormat="1" ht="15" customHeight="1" x14ac:dyDescent="0.25">
      <c r="A21" s="7" t="s">
        <v>480</v>
      </c>
      <c r="B21" s="8" t="s">
        <v>263</v>
      </c>
      <c r="C21" s="143">
        <f>SUM(ÖNKORMÁNYZATIBEVÉTEL:ÓVODAIBEVÉTEL!C21)</f>
        <v>0</v>
      </c>
      <c r="D21" s="143">
        <f>SUM(ÖNKORMÁNYZATIBEVÉTEL:ÓVODAIBEVÉTEL!D21)</f>
        <v>0</v>
      </c>
      <c r="E21" s="143">
        <f>SUM(ÖNKORMÁNYZATIBEVÉTEL:ÓVODAIBEVÉTEL!E21)</f>
        <v>0</v>
      </c>
      <c r="F21" s="143">
        <f>SUM(ÖNKORMÁNYZATIBEVÉTEL:ÓVODAIBEVÉTEL!F21)</f>
        <v>0</v>
      </c>
    </row>
    <row r="22" spans="1:6" ht="15" customHeight="1" x14ac:dyDescent="0.25">
      <c r="A22" s="5" t="s">
        <v>446</v>
      </c>
      <c r="B22" s="6" t="s">
        <v>264</v>
      </c>
      <c r="C22" s="28">
        <f>SUM(ÖNKORMÁNYZATIBEVÉTEL:ÓVODAIBEVÉTEL!C22)</f>
        <v>0</v>
      </c>
      <c r="D22" s="28">
        <f>SUM(ÖNKORMÁNYZATIBEVÉTEL:ÓVODAIBEVÉTEL!D22)</f>
        <v>0</v>
      </c>
      <c r="E22" s="28">
        <f>SUM(ÖNKORMÁNYZATIBEVÉTEL:ÓVODAIBEVÉTEL!E22)</f>
        <v>0</v>
      </c>
      <c r="F22" s="28">
        <f>SUM(ÖNKORMÁNYZATIBEVÉTEL:ÓVODAIBEVÉTEL!F22)</f>
        <v>0</v>
      </c>
    </row>
    <row r="23" spans="1:6" ht="15" customHeight="1" x14ac:dyDescent="0.25">
      <c r="A23" s="5" t="s">
        <v>447</v>
      </c>
      <c r="B23" s="6" t="s">
        <v>265</v>
      </c>
      <c r="C23" s="28">
        <f>SUM(ÖNKORMÁNYZATIBEVÉTEL:ÓVODAIBEVÉTEL!C23)</f>
        <v>0</v>
      </c>
      <c r="D23" s="28">
        <f>SUM(ÖNKORMÁNYZATIBEVÉTEL:ÓVODAIBEVÉTEL!D23)</f>
        <v>0</v>
      </c>
      <c r="E23" s="28">
        <f>SUM(ÖNKORMÁNYZATIBEVÉTEL:ÓVODAIBEVÉTEL!E23)</f>
        <v>0</v>
      </c>
      <c r="F23" s="28">
        <f>SUM(ÖNKORMÁNYZATIBEVÉTEL:ÓVODAIBEVÉTEL!F23)</f>
        <v>0</v>
      </c>
    </row>
    <row r="24" spans="1:6" ht="15" customHeight="1" x14ac:dyDescent="0.25">
      <c r="A24" s="5" t="s">
        <v>448</v>
      </c>
      <c r="B24" s="6" t="s">
        <v>266</v>
      </c>
      <c r="C24" s="28">
        <f>SUM(ÖNKORMÁNYZATIBEVÉTEL:ÓVODAIBEVÉTEL!C24)</f>
        <v>0</v>
      </c>
      <c r="D24" s="28">
        <f>SUM(ÖNKORMÁNYZATIBEVÉTEL:ÓVODAIBEVÉTEL!D24)</f>
        <v>3800</v>
      </c>
      <c r="E24" s="28">
        <f>SUM(ÖNKORMÁNYZATIBEVÉTEL:ÓVODAIBEVÉTEL!E24)</f>
        <v>0</v>
      </c>
      <c r="F24" s="28">
        <f>SUM(ÖNKORMÁNYZATIBEVÉTEL:ÓVODAIBEVÉTEL!F24)</f>
        <v>3800</v>
      </c>
    </row>
    <row r="25" spans="1:6" ht="15" customHeight="1" x14ac:dyDescent="0.25">
      <c r="A25" s="5" t="s">
        <v>449</v>
      </c>
      <c r="B25" s="6" t="s">
        <v>267</v>
      </c>
      <c r="C25" s="28">
        <f>SUM(ÖNKORMÁNYZATIBEVÉTEL:ÓVODAIBEVÉTEL!C25)</f>
        <v>0</v>
      </c>
      <c r="D25" s="28">
        <f>SUM(ÖNKORMÁNYZATIBEVÉTEL:ÓVODAIBEVÉTEL!D25)</f>
        <v>7500</v>
      </c>
      <c r="E25" s="28">
        <f>SUM(ÖNKORMÁNYZATIBEVÉTEL:ÓVODAIBEVÉTEL!E25)</f>
        <v>0</v>
      </c>
      <c r="F25" s="28">
        <f>SUM(ÖNKORMÁNYZATIBEVÉTEL:ÓVODAIBEVÉTEL!F25)</f>
        <v>7500</v>
      </c>
    </row>
    <row r="26" spans="1:6" ht="15" customHeight="1" x14ac:dyDescent="0.25">
      <c r="A26" s="5" t="s">
        <v>450</v>
      </c>
      <c r="B26" s="6" t="s">
        <v>270</v>
      </c>
      <c r="C26" s="28">
        <f>SUM(ÖNKORMÁNYZATIBEVÉTEL:ÓVODAIBEVÉTEL!C26)</f>
        <v>0</v>
      </c>
      <c r="D26" s="28">
        <f>SUM(ÖNKORMÁNYZATIBEVÉTEL:ÓVODAIBEVÉTEL!D26)</f>
        <v>0</v>
      </c>
      <c r="E26" s="28">
        <f>SUM(ÖNKORMÁNYZATIBEVÉTEL:ÓVODAIBEVÉTEL!E26)</f>
        <v>0</v>
      </c>
      <c r="F26" s="28">
        <f>SUM(ÖNKORMÁNYZATIBEVÉTEL:ÓVODAIBEVÉTEL!F26)</f>
        <v>0</v>
      </c>
    </row>
    <row r="27" spans="1:6" ht="15" customHeight="1" x14ac:dyDescent="0.25">
      <c r="A27" s="5" t="s">
        <v>271</v>
      </c>
      <c r="B27" s="6" t="s">
        <v>272</v>
      </c>
      <c r="C27" s="28">
        <f>SUM(ÖNKORMÁNYZATIBEVÉTEL:ÓVODAIBEVÉTEL!C27)</f>
        <v>0</v>
      </c>
      <c r="D27" s="28">
        <f>SUM(ÖNKORMÁNYZATIBEVÉTEL:ÓVODAIBEVÉTEL!D27)</f>
        <v>0</v>
      </c>
      <c r="E27" s="28">
        <f>SUM(ÖNKORMÁNYZATIBEVÉTEL:ÓVODAIBEVÉTEL!E27)</f>
        <v>0</v>
      </c>
      <c r="F27" s="28">
        <f>SUM(ÖNKORMÁNYZATIBEVÉTEL:ÓVODAIBEVÉTEL!F27)</f>
        <v>0</v>
      </c>
    </row>
    <row r="28" spans="1:6" ht="15" customHeight="1" x14ac:dyDescent="0.25">
      <c r="A28" s="5" t="s">
        <v>451</v>
      </c>
      <c r="B28" s="6" t="s">
        <v>273</v>
      </c>
      <c r="C28" s="28">
        <f>SUM(ÖNKORMÁNYZATIBEVÉTEL:ÓVODAIBEVÉTEL!C28)</f>
        <v>0</v>
      </c>
      <c r="D28" s="28">
        <f>SUM(ÖNKORMÁNYZATIBEVÉTEL:ÓVODAIBEVÉTEL!D28)</f>
        <v>3500</v>
      </c>
      <c r="E28" s="28">
        <f>SUM(ÖNKORMÁNYZATIBEVÉTEL:ÓVODAIBEVÉTEL!E28)</f>
        <v>0</v>
      </c>
      <c r="F28" s="28">
        <f>SUM(ÖNKORMÁNYZATIBEVÉTEL:ÓVODAIBEVÉTEL!F28)</f>
        <v>6500</v>
      </c>
    </row>
    <row r="29" spans="1:6" ht="15" customHeight="1" x14ac:dyDescent="0.25">
      <c r="A29" s="5" t="s">
        <v>452</v>
      </c>
      <c r="B29" s="6" t="s">
        <v>278</v>
      </c>
      <c r="C29" s="28">
        <f>SUM(ÖNKORMÁNYZATIBEVÉTEL:ÓVODAIBEVÉTEL!C29)</f>
        <v>0</v>
      </c>
      <c r="D29" s="28">
        <f>SUM(ÖNKORMÁNYZATIBEVÉTEL:ÓVODAIBEVÉTEL!D29)</f>
        <v>0</v>
      </c>
      <c r="E29" s="28">
        <f>SUM(ÖNKORMÁNYZATIBEVÉTEL:ÓVODAIBEVÉTEL!E29)</f>
        <v>0</v>
      </c>
      <c r="F29" s="28">
        <f>SUM(ÖNKORMÁNYZATIBEVÉTEL:ÓVODAIBEVÉTEL!F29)</f>
        <v>0</v>
      </c>
    </row>
    <row r="30" spans="1:6" s="84" customFormat="1" ht="15" customHeight="1" x14ac:dyDescent="0.25">
      <c r="A30" s="7" t="s">
        <v>481</v>
      </c>
      <c r="B30" s="8" t="s">
        <v>281</v>
      </c>
      <c r="C30" s="143">
        <f>SUM(ÖNKORMÁNYZATIBEVÉTEL:ÓVODAIBEVÉTEL!C30)</f>
        <v>0</v>
      </c>
      <c r="D30" s="143">
        <f>SUM(ÖNKORMÁNYZATIBEVÉTEL:ÓVODAIBEVÉTEL!D30)</f>
        <v>17800</v>
      </c>
      <c r="E30" s="143">
        <f>SUM(ÖNKORMÁNYZATIBEVÉTEL:ÓVODAIBEVÉTEL!E30)</f>
        <v>0</v>
      </c>
      <c r="F30" s="143">
        <f>SUM(ÖNKORMÁNYZATIBEVÉTEL:ÓVODAIBEVÉTEL!F30)</f>
        <v>17800</v>
      </c>
    </row>
    <row r="31" spans="1:6" ht="15" customHeight="1" x14ac:dyDescent="0.25">
      <c r="A31" s="5" t="s">
        <v>453</v>
      </c>
      <c r="B31" s="6" t="s">
        <v>282</v>
      </c>
      <c r="C31" s="28">
        <f>SUM(ÖNKORMÁNYZATIBEVÉTEL:ÓVODAIBEVÉTEL!C31)</f>
        <v>0</v>
      </c>
      <c r="D31" s="28">
        <f>SUM(ÖNKORMÁNYZATIBEVÉTEL:ÓVODAIBEVÉTEL!D31)</f>
        <v>0</v>
      </c>
      <c r="E31" s="28">
        <f>SUM(ÖNKORMÁNYZATIBEVÉTEL:ÓVODAIBEVÉTEL!E31)</f>
        <v>0</v>
      </c>
      <c r="F31" s="28">
        <f>SUM(ÖNKORMÁNYZATIBEVÉTEL:ÓVODAIBEVÉTEL!F31)</f>
        <v>0</v>
      </c>
    </row>
    <row r="32" spans="1:6" s="84" customFormat="1" ht="15" customHeight="1" x14ac:dyDescent="0.25">
      <c r="A32" s="40" t="s">
        <v>482</v>
      </c>
      <c r="B32" s="50" t="s">
        <v>283</v>
      </c>
      <c r="C32" s="143">
        <f>SUM(ÖNKORMÁNYZATIBEVÉTEL:ÓVODAIBEVÉTEL!C32)</f>
        <v>0</v>
      </c>
      <c r="D32" s="143">
        <f>SUM(ÖNKORMÁNYZATIBEVÉTEL:ÓVODAIBEVÉTEL!D32)</f>
        <v>17800</v>
      </c>
      <c r="E32" s="143">
        <f>SUM(ÖNKORMÁNYZATIBEVÉTEL:ÓVODAIBEVÉTEL!E32)</f>
        <v>0</v>
      </c>
      <c r="F32" s="143">
        <f>SUM(ÖNKORMÁNYZATIBEVÉTEL:ÓVODAIBEVÉTEL!F32)</f>
        <v>17800</v>
      </c>
    </row>
    <row r="33" spans="1:6" ht="15" customHeight="1" x14ac:dyDescent="0.25">
      <c r="A33" s="13" t="s">
        <v>284</v>
      </c>
      <c r="B33" s="6" t="s">
        <v>285</v>
      </c>
      <c r="C33" s="28">
        <f>SUM(ÖNKORMÁNYZATIBEVÉTEL:ÓVODAIBEVÉTEL!C33)</f>
        <v>0</v>
      </c>
      <c r="D33" s="28">
        <f>SUM(ÖNKORMÁNYZATIBEVÉTEL:ÓVODAIBEVÉTEL!D33)</f>
        <v>0</v>
      </c>
      <c r="E33" s="28">
        <f>SUM(ÖNKORMÁNYZATIBEVÉTEL:ÓVODAIBEVÉTEL!E33)</f>
        <v>0</v>
      </c>
      <c r="F33" s="28">
        <f>SUM(ÖNKORMÁNYZATIBEVÉTEL:ÓVODAIBEVÉTEL!F33)</f>
        <v>0</v>
      </c>
    </row>
    <row r="34" spans="1:6" ht="15" customHeight="1" x14ac:dyDescent="0.25">
      <c r="A34" s="13" t="s">
        <v>454</v>
      </c>
      <c r="B34" s="6" t="s">
        <v>286</v>
      </c>
      <c r="C34" s="28">
        <f>SUM(ÖNKORMÁNYZATIBEVÉTEL:ÓVODAIBEVÉTEL!C34)</f>
        <v>0</v>
      </c>
      <c r="D34" s="28">
        <f>SUM(ÖNKORMÁNYZATIBEVÉTEL:ÓVODAIBEVÉTEL!D34)</f>
        <v>1072</v>
      </c>
      <c r="E34" s="28">
        <f>SUM(ÖNKORMÁNYZATIBEVÉTEL:ÓVODAIBEVÉTEL!E34)</f>
        <v>0</v>
      </c>
      <c r="F34" s="28">
        <f>SUM(ÖNKORMÁNYZATIBEVÉTEL:ÓVODAIBEVÉTEL!F34)</f>
        <v>1072</v>
      </c>
    </row>
    <row r="35" spans="1:6" ht="15" customHeight="1" x14ac:dyDescent="0.25">
      <c r="A35" s="13" t="s">
        <v>455</v>
      </c>
      <c r="B35" s="6" t="s">
        <v>287</v>
      </c>
      <c r="C35" s="28">
        <f>SUM(ÖNKORMÁNYZATIBEVÉTEL:ÓVODAIBEVÉTEL!C35)</f>
        <v>0</v>
      </c>
      <c r="D35" s="28">
        <f>SUM(ÖNKORMÁNYZATIBEVÉTEL:ÓVODAIBEVÉTEL!D35)</f>
        <v>0</v>
      </c>
      <c r="E35" s="28">
        <f>SUM(ÖNKORMÁNYZATIBEVÉTEL:ÓVODAIBEVÉTEL!E35)</f>
        <v>0</v>
      </c>
      <c r="F35" s="28">
        <f>SUM(ÖNKORMÁNYZATIBEVÉTEL:ÓVODAIBEVÉTEL!F35)</f>
        <v>0</v>
      </c>
    </row>
    <row r="36" spans="1:6" ht="15" customHeight="1" x14ac:dyDescent="0.25">
      <c r="A36" s="13" t="s">
        <v>456</v>
      </c>
      <c r="B36" s="6" t="s">
        <v>288</v>
      </c>
      <c r="C36" s="28">
        <f>SUM(ÖNKORMÁNYZATIBEVÉTEL:ÓVODAIBEVÉTEL!C36)</f>
        <v>0</v>
      </c>
      <c r="D36" s="28">
        <f>SUM(ÖNKORMÁNYZATIBEVÉTEL:ÓVODAIBEVÉTEL!D36)</f>
        <v>0</v>
      </c>
      <c r="E36" s="28">
        <f>SUM(ÖNKORMÁNYZATIBEVÉTEL:ÓVODAIBEVÉTEL!E36)</f>
        <v>0</v>
      </c>
      <c r="F36" s="28">
        <f>SUM(ÖNKORMÁNYZATIBEVÉTEL:ÓVODAIBEVÉTEL!F36)</f>
        <v>0</v>
      </c>
    </row>
    <row r="37" spans="1:6" ht="15" customHeight="1" x14ac:dyDescent="0.25">
      <c r="A37" s="13" t="s">
        <v>289</v>
      </c>
      <c r="B37" s="6" t="s">
        <v>290</v>
      </c>
      <c r="C37" s="28">
        <f>SUM(ÖNKORMÁNYZATIBEVÉTEL:ÓVODAIBEVÉTEL!C37)</f>
        <v>7730</v>
      </c>
      <c r="D37" s="28">
        <f>SUM(ÖNKORMÁNYZATIBEVÉTEL:ÓVODAIBEVÉTEL!D37)</f>
        <v>2846</v>
      </c>
      <c r="E37" s="28">
        <f>SUM(ÖNKORMÁNYZATIBEVÉTEL:ÓVODAIBEVÉTEL!E37)</f>
        <v>0</v>
      </c>
      <c r="F37" s="28">
        <f>SUM(ÖNKORMÁNYZATIBEVÉTEL:ÓVODAIBEVÉTEL!F37)</f>
        <v>10576</v>
      </c>
    </row>
    <row r="38" spans="1:6" ht="15" customHeight="1" x14ac:dyDescent="0.25">
      <c r="A38" s="13" t="s">
        <v>291</v>
      </c>
      <c r="B38" s="6" t="s">
        <v>292</v>
      </c>
      <c r="C38" s="28">
        <f>SUM(ÖNKORMÁNYZATIBEVÉTEL:ÓVODAIBEVÉTEL!C38)</f>
        <v>0</v>
      </c>
      <c r="D38" s="28">
        <f>SUM(ÖNKORMÁNYZATIBEVÉTEL:ÓVODAIBEVÉTEL!D38)</f>
        <v>0</v>
      </c>
      <c r="E38" s="28">
        <f>SUM(ÖNKORMÁNYZATIBEVÉTEL:ÓVODAIBEVÉTEL!E38)</f>
        <v>0</v>
      </c>
      <c r="F38" s="28">
        <f>SUM(ÖNKORMÁNYZATIBEVÉTEL:ÓVODAIBEVÉTEL!F38)</f>
        <v>0</v>
      </c>
    </row>
    <row r="39" spans="1:6" ht="15" customHeight="1" x14ac:dyDescent="0.25">
      <c r="A39" s="13" t="s">
        <v>293</v>
      </c>
      <c r="B39" s="6" t="s">
        <v>294</v>
      </c>
      <c r="C39" s="28">
        <f>SUM(ÖNKORMÁNYZATIBEVÉTEL:ÓVODAIBEVÉTEL!C39)</f>
        <v>0</v>
      </c>
      <c r="D39" s="28">
        <f>SUM(ÖNKORMÁNYZATIBEVÉTEL:ÓVODAIBEVÉTEL!D39)</f>
        <v>0</v>
      </c>
      <c r="E39" s="28">
        <f>SUM(ÖNKORMÁNYZATIBEVÉTEL:ÓVODAIBEVÉTEL!E39)</f>
        <v>0</v>
      </c>
      <c r="F39" s="28">
        <f>SUM(ÖNKORMÁNYZATIBEVÉTEL:ÓVODAIBEVÉTEL!F39)</f>
        <v>0</v>
      </c>
    </row>
    <row r="40" spans="1:6" ht="15" customHeight="1" x14ac:dyDescent="0.25">
      <c r="A40" s="13" t="s">
        <v>457</v>
      </c>
      <c r="B40" s="6" t="s">
        <v>295</v>
      </c>
      <c r="C40" s="28">
        <f>SUM(ÖNKORMÁNYZATIBEVÉTEL:ÓVODAIBEVÉTEL!C40)</f>
        <v>0</v>
      </c>
      <c r="D40" s="28">
        <f>SUM(ÖNKORMÁNYZATIBEVÉTEL:ÓVODAIBEVÉTEL!D40)</f>
        <v>20</v>
      </c>
      <c r="E40" s="28">
        <f>SUM(ÖNKORMÁNYZATIBEVÉTEL:ÓVODAIBEVÉTEL!E40)</f>
        <v>0</v>
      </c>
      <c r="F40" s="28">
        <f>SUM(ÖNKORMÁNYZATIBEVÉTEL:ÓVODAIBEVÉTEL!F40)</f>
        <v>20</v>
      </c>
    </row>
    <row r="41" spans="1:6" ht="15" customHeight="1" x14ac:dyDescent="0.25">
      <c r="A41" s="13" t="s">
        <v>458</v>
      </c>
      <c r="B41" s="6" t="s">
        <v>296</v>
      </c>
      <c r="C41" s="28">
        <f>SUM(ÖNKORMÁNYZATIBEVÉTEL:ÓVODAIBEVÉTEL!C41)</f>
        <v>0</v>
      </c>
      <c r="D41" s="28">
        <f>SUM(ÖNKORMÁNYZATIBEVÉTEL:ÓVODAIBEVÉTEL!D41)</f>
        <v>0</v>
      </c>
      <c r="E41" s="28">
        <f>SUM(ÖNKORMÁNYZATIBEVÉTEL:ÓVODAIBEVÉTEL!E41)</f>
        <v>0</v>
      </c>
      <c r="F41" s="28">
        <f>SUM(ÖNKORMÁNYZATIBEVÉTEL:ÓVODAIBEVÉTEL!F41)</f>
        <v>0</v>
      </c>
    </row>
    <row r="42" spans="1:6" ht="15" customHeight="1" x14ac:dyDescent="0.25">
      <c r="A42" s="13" t="s">
        <v>459</v>
      </c>
      <c r="B42" s="6" t="s">
        <v>297</v>
      </c>
      <c r="C42" s="28"/>
      <c r="D42" s="28"/>
      <c r="E42" s="28">
        <f>SUM(ÖNKORMÁNYZATIBEVÉTEL:ÓVODAIBEVÉTEL!E42)</f>
        <v>0</v>
      </c>
      <c r="F42" s="28"/>
    </row>
    <row r="43" spans="1:6" s="84" customFormat="1" ht="15" customHeight="1" x14ac:dyDescent="0.25">
      <c r="A43" s="49" t="s">
        <v>483</v>
      </c>
      <c r="B43" s="50" t="s">
        <v>298</v>
      </c>
      <c r="C43" s="143">
        <f>SUM(C33:C42)</f>
        <v>7730</v>
      </c>
      <c r="D43" s="143">
        <f>SUM(D33:D42)</f>
        <v>3938</v>
      </c>
      <c r="E43" s="143">
        <f>SUM(ÖNKORMÁNYZATIBEVÉTEL:ÓVODAIBEVÉTEL!E43)</f>
        <v>0</v>
      </c>
      <c r="F43" s="143">
        <f>SUM(F34:F42)</f>
        <v>11668</v>
      </c>
    </row>
    <row r="44" spans="1:6" ht="15" customHeight="1" x14ac:dyDescent="0.25">
      <c r="A44" s="13" t="s">
        <v>307</v>
      </c>
      <c r="B44" s="6" t="s">
        <v>308</v>
      </c>
      <c r="C44" s="28">
        <f>SUM(ÖNKORMÁNYZATIBEVÉTEL:ÓVODAIBEVÉTEL!C44)</f>
        <v>0</v>
      </c>
      <c r="D44" s="28">
        <f>SUM(ÖNKORMÁNYZATIBEVÉTEL:ÓVODAIBEVÉTEL!D44)</f>
        <v>0</v>
      </c>
      <c r="E44" s="28">
        <f>SUM(ÖNKORMÁNYZATIBEVÉTEL:ÓVODAIBEVÉTEL!E44)</f>
        <v>0</v>
      </c>
      <c r="F44" s="28">
        <f>SUM(ÖNKORMÁNYZATIBEVÉTEL:ÓVODAIBEVÉTEL!F44)</f>
        <v>0</v>
      </c>
    </row>
    <row r="45" spans="1:6" ht="15" customHeight="1" x14ac:dyDescent="0.25">
      <c r="A45" s="5" t="s">
        <v>463</v>
      </c>
      <c r="B45" s="6" t="s">
        <v>309</v>
      </c>
      <c r="C45" s="28">
        <f>SUM(ÖNKORMÁNYZATIBEVÉTEL:ÓVODAIBEVÉTEL!C45)</f>
        <v>0</v>
      </c>
      <c r="D45" s="28">
        <f>SUM(ÖNKORMÁNYZATIBEVÉTEL:ÓVODAIBEVÉTEL!D45)</f>
        <v>12000</v>
      </c>
      <c r="E45" s="28">
        <f>SUM(ÖNKORMÁNYZATIBEVÉTEL:ÓVODAIBEVÉTEL!E45)</f>
        <v>0</v>
      </c>
      <c r="F45" s="28">
        <f>SUM(ÖNKORMÁNYZATIBEVÉTEL:ÓVODAIBEVÉTEL!F45)</f>
        <v>12000</v>
      </c>
    </row>
    <row r="46" spans="1:6" ht="15" customHeight="1" x14ac:dyDescent="0.25">
      <c r="A46" s="13" t="s">
        <v>464</v>
      </c>
      <c r="B46" s="6" t="s">
        <v>310</v>
      </c>
      <c r="C46" s="28">
        <f>SUM(ÖNKORMÁNYZATIBEVÉTEL:ÓVODAIBEVÉTEL!C46)</f>
        <v>0</v>
      </c>
      <c r="D46" s="28">
        <f>SUM(ÖNKORMÁNYZATIBEVÉTEL:ÓVODAIBEVÉTEL!D46)</f>
        <v>0</v>
      </c>
      <c r="E46" s="28">
        <f>SUM(ÖNKORMÁNYZATIBEVÉTEL:ÓVODAIBEVÉTEL!E46)</f>
        <v>0</v>
      </c>
      <c r="F46" s="28">
        <f>SUM(ÖNKORMÁNYZATIBEVÉTEL:ÓVODAIBEVÉTEL!F46)</f>
        <v>0</v>
      </c>
    </row>
    <row r="47" spans="1:6" s="84" customFormat="1" ht="15" customHeight="1" x14ac:dyDescent="0.25">
      <c r="A47" s="40" t="s">
        <v>485</v>
      </c>
      <c r="B47" s="50" t="s">
        <v>311</v>
      </c>
      <c r="C47" s="143">
        <f>SUM(ÖNKORMÁNYZATIBEVÉTEL:ÓVODAIBEVÉTEL!C47)</f>
        <v>0</v>
      </c>
      <c r="D47" s="143">
        <f>SUM(ÖNKORMÁNYZATIBEVÉTEL:ÓVODAIBEVÉTEL!D47)</f>
        <v>12000</v>
      </c>
      <c r="E47" s="143">
        <f>SUM(ÖNKORMÁNYZATIBEVÉTEL:ÓVODAIBEVÉTEL!E47)</f>
        <v>0</v>
      </c>
      <c r="F47" s="143">
        <f>SUM(ÖNKORMÁNYZATIBEVÉTEL:ÓVODAIBEVÉTEL!F47)</f>
        <v>12000</v>
      </c>
    </row>
    <row r="48" spans="1:6" s="84" customFormat="1" ht="15" customHeight="1" x14ac:dyDescent="0.25">
      <c r="A48" s="57" t="s">
        <v>543</v>
      </c>
      <c r="B48" s="59"/>
      <c r="C48" s="147">
        <f>C18+C32+C43+C47</f>
        <v>73436</v>
      </c>
      <c r="D48" s="147">
        <f t="shared" ref="D48:F48" si="0">D18+D32+D43+D47</f>
        <v>33738</v>
      </c>
      <c r="E48" s="147">
        <f t="shared" si="0"/>
        <v>0</v>
      </c>
      <c r="F48" s="147">
        <f t="shared" si="0"/>
        <v>107174</v>
      </c>
    </row>
    <row r="49" spans="1:6" ht="15" customHeight="1" x14ac:dyDescent="0.25">
      <c r="A49" s="5" t="s">
        <v>253</v>
      </c>
      <c r="B49" s="6" t="s">
        <v>254</v>
      </c>
      <c r="C49" s="28"/>
      <c r="D49" s="28">
        <f>SUM(ÖNKORMÁNYZATIBEVÉTEL:ÓVODAIBEVÉTEL!D49)</f>
        <v>0</v>
      </c>
      <c r="E49" s="28">
        <f>SUM(ÖNKORMÁNYZATIBEVÉTEL:ÓVODAIBEVÉTEL!E49)</f>
        <v>0</v>
      </c>
      <c r="F49" s="28">
        <f>SUM(ÖNKORMÁNYZATIBEVÉTEL:ÓVODAIBEVÉTEL!F49)</f>
        <v>0</v>
      </c>
    </row>
    <row r="50" spans="1:6" ht="15" customHeight="1" x14ac:dyDescent="0.25">
      <c r="A50" s="5" t="s">
        <v>255</v>
      </c>
      <c r="B50" s="6" t="s">
        <v>256</v>
      </c>
      <c r="C50" s="28">
        <f>SUM(ÖNKORMÁNYZATIBEVÉTEL:ÓVODAIBEVÉTEL!C50)</f>
        <v>0</v>
      </c>
      <c r="D50" s="28">
        <f>SUM(ÖNKORMÁNYZATIBEVÉTEL:ÓVODAIBEVÉTEL!D50)</f>
        <v>0</v>
      </c>
      <c r="E50" s="28">
        <f>SUM(ÖNKORMÁNYZATIBEVÉTEL:ÓVODAIBEVÉTEL!E50)</f>
        <v>0</v>
      </c>
      <c r="F50" s="28">
        <f>SUM(ÖNKORMÁNYZATIBEVÉTEL:ÓVODAIBEVÉTEL!F50)</f>
        <v>0</v>
      </c>
    </row>
    <row r="51" spans="1:6" ht="15" customHeight="1" x14ac:dyDescent="0.25">
      <c r="A51" s="5" t="s">
        <v>441</v>
      </c>
      <c r="B51" s="6" t="s">
        <v>257</v>
      </c>
      <c r="C51" s="28">
        <f>SUM(ÖNKORMÁNYZATIBEVÉTEL:ÓVODAIBEVÉTEL!C51)</f>
        <v>0</v>
      </c>
      <c r="D51" s="28">
        <f>SUM(ÖNKORMÁNYZATIBEVÉTEL:ÓVODAIBEVÉTEL!D51)</f>
        <v>0</v>
      </c>
      <c r="E51" s="28">
        <f>SUM(ÖNKORMÁNYZATIBEVÉTEL:ÓVODAIBEVÉTEL!E51)</f>
        <v>0</v>
      </c>
      <c r="F51" s="28">
        <f>SUM(ÖNKORMÁNYZATIBEVÉTEL:ÓVODAIBEVÉTEL!F51)</f>
        <v>0</v>
      </c>
    </row>
    <row r="52" spans="1:6" ht="15" customHeight="1" x14ac:dyDescent="0.25">
      <c r="A52" s="5" t="s">
        <v>442</v>
      </c>
      <c r="B52" s="6" t="s">
        <v>258</v>
      </c>
      <c r="C52" s="28">
        <f>SUM(ÖNKORMÁNYZATIBEVÉTEL:ÓVODAIBEVÉTEL!C52)</f>
        <v>0</v>
      </c>
      <c r="D52" s="28">
        <f>SUM(ÖNKORMÁNYZATIBEVÉTEL:ÓVODAIBEVÉTEL!D52)</f>
        <v>0</v>
      </c>
      <c r="E52" s="28">
        <f>SUM(ÖNKORMÁNYZATIBEVÉTEL:ÓVODAIBEVÉTEL!E52)</f>
        <v>0</v>
      </c>
      <c r="F52" s="28">
        <f>SUM(ÖNKORMÁNYZATIBEVÉTEL:ÓVODAIBEVÉTEL!F52)</f>
        <v>0</v>
      </c>
    </row>
    <row r="53" spans="1:6" ht="15" customHeight="1" x14ac:dyDescent="0.25">
      <c r="A53" s="5" t="s">
        <v>443</v>
      </c>
      <c r="B53" s="6" t="s">
        <v>259</v>
      </c>
      <c r="C53" s="28">
        <f>SUM(ÖNKORMÁNYZATIBEVÉTEL:ÓVODAIBEVÉTEL!C53)</f>
        <v>0</v>
      </c>
      <c r="D53" s="28">
        <f>SUM(ÖNKORMÁNYZATIBEVÉTEL:ÓVODAIBEVÉTEL!D53)</f>
        <v>0</v>
      </c>
      <c r="E53" s="28">
        <f>SUM(ÖNKORMÁNYZATIBEVÉTEL:ÓVODAIBEVÉTEL!E53)</f>
        <v>0</v>
      </c>
      <c r="F53" s="28">
        <f>SUM(ÖNKORMÁNYZATIBEVÉTEL:ÓVODAIBEVÉTEL!F53)</f>
        <v>0</v>
      </c>
    </row>
    <row r="54" spans="1:6" s="84" customFormat="1" ht="15" customHeight="1" x14ac:dyDescent="0.25">
      <c r="A54" s="40" t="s">
        <v>479</v>
      </c>
      <c r="B54" s="50" t="s">
        <v>260</v>
      </c>
      <c r="C54" s="143">
        <f>SUM(ÖNKORMÁNYZATIBEVÉTEL:ÓVODAIBEVÉTEL!C54)</f>
        <v>0</v>
      </c>
      <c r="D54" s="143">
        <f>SUM(ÖNKORMÁNYZATIBEVÉTEL:ÓVODAIBEVÉTEL!D54)</f>
        <v>0</v>
      </c>
      <c r="E54" s="143">
        <f>SUM(ÖNKORMÁNYZATIBEVÉTEL:ÓVODAIBEVÉTEL!E54)</f>
        <v>0</v>
      </c>
      <c r="F54" s="143">
        <f>SUM(ÖNKORMÁNYZATIBEVÉTEL:ÓVODAIBEVÉTEL!F54)</f>
        <v>0</v>
      </c>
    </row>
    <row r="55" spans="1:6" ht="15" customHeight="1" x14ac:dyDescent="0.25">
      <c r="A55" s="13" t="s">
        <v>460</v>
      </c>
      <c r="B55" s="6" t="s">
        <v>299</v>
      </c>
      <c r="C55" s="28">
        <f>SUM(ÖNKORMÁNYZATIBEVÉTEL:ÓVODAIBEVÉTEL!C55)</f>
        <v>0</v>
      </c>
      <c r="D55" s="28">
        <f>SUM(ÖNKORMÁNYZATIBEVÉTEL:ÓVODAIBEVÉTEL!D55)</f>
        <v>0</v>
      </c>
      <c r="E55" s="28">
        <f>SUM(ÖNKORMÁNYZATIBEVÉTEL:ÓVODAIBEVÉTEL!E55)</f>
        <v>0</v>
      </c>
      <c r="F55" s="28">
        <f>SUM(ÖNKORMÁNYZATIBEVÉTEL:ÓVODAIBEVÉTEL!F55)</f>
        <v>0</v>
      </c>
    </row>
    <row r="56" spans="1:6" ht="15" customHeight="1" x14ac:dyDescent="0.25">
      <c r="A56" s="13" t="s">
        <v>461</v>
      </c>
      <c r="B56" s="6" t="s">
        <v>300</v>
      </c>
      <c r="C56" s="28">
        <f>SUM(ÖNKORMÁNYZATIBEVÉTEL:ÓVODAIBEVÉTEL!C56)</f>
        <v>0</v>
      </c>
      <c r="D56" s="28">
        <f>SUM(ÖNKORMÁNYZATIBEVÉTEL:ÓVODAIBEVÉTEL!D56)</f>
        <v>5400</v>
      </c>
      <c r="E56" s="28">
        <f>SUM(ÖNKORMÁNYZATIBEVÉTEL:ÓVODAIBEVÉTEL!E56)</f>
        <v>0</v>
      </c>
      <c r="F56" s="28">
        <f>SUM(ÖNKORMÁNYZATIBEVÉTEL:ÓVODAIBEVÉTEL!F56)</f>
        <v>5400</v>
      </c>
    </row>
    <row r="57" spans="1:6" ht="15" customHeight="1" x14ac:dyDescent="0.25">
      <c r="A57" s="13" t="s">
        <v>301</v>
      </c>
      <c r="B57" s="6" t="s">
        <v>302</v>
      </c>
      <c r="C57" s="28">
        <f>SUM(ÖNKORMÁNYZATIBEVÉTEL:ÓVODAIBEVÉTEL!C57)</f>
        <v>0</v>
      </c>
      <c r="D57" s="28">
        <f>SUM(ÖNKORMÁNYZATIBEVÉTEL:ÓVODAIBEVÉTEL!D57)</f>
        <v>0</v>
      </c>
      <c r="E57" s="28">
        <f>SUM(ÖNKORMÁNYZATIBEVÉTEL:ÓVODAIBEVÉTEL!E57)</f>
        <v>0</v>
      </c>
      <c r="F57" s="28">
        <f>SUM(ÖNKORMÁNYZATIBEVÉTEL:ÓVODAIBEVÉTEL!F57)</f>
        <v>0</v>
      </c>
    </row>
    <row r="58" spans="1:6" ht="15" customHeight="1" x14ac:dyDescent="0.25">
      <c r="A58" s="13" t="s">
        <v>462</v>
      </c>
      <c r="B58" s="6" t="s">
        <v>303</v>
      </c>
      <c r="C58" s="28">
        <f>SUM(ÖNKORMÁNYZATIBEVÉTEL:ÓVODAIBEVÉTEL!C58)</f>
        <v>0</v>
      </c>
      <c r="D58" s="28">
        <f>SUM(ÖNKORMÁNYZATIBEVÉTEL:ÓVODAIBEVÉTEL!D58)</f>
        <v>0</v>
      </c>
      <c r="E58" s="28">
        <f>SUM(ÖNKORMÁNYZATIBEVÉTEL:ÓVODAIBEVÉTEL!E58)</f>
        <v>0</v>
      </c>
      <c r="F58" s="28">
        <f>SUM(ÖNKORMÁNYZATIBEVÉTEL:ÓVODAIBEVÉTEL!F58)</f>
        <v>0</v>
      </c>
    </row>
    <row r="59" spans="1:6" ht="15" customHeight="1" x14ac:dyDescent="0.25">
      <c r="A59" s="13" t="s">
        <v>304</v>
      </c>
      <c r="B59" s="6" t="s">
        <v>305</v>
      </c>
      <c r="C59" s="28">
        <f>SUM(ÖNKORMÁNYZATIBEVÉTEL:ÓVODAIBEVÉTEL!C59)</f>
        <v>0</v>
      </c>
      <c r="D59" s="28">
        <f>SUM(ÖNKORMÁNYZATIBEVÉTEL:ÓVODAIBEVÉTEL!D59)</f>
        <v>0</v>
      </c>
      <c r="E59" s="28">
        <f>SUM(ÖNKORMÁNYZATIBEVÉTEL:ÓVODAIBEVÉTEL!E59)</f>
        <v>0</v>
      </c>
      <c r="F59" s="28">
        <f>SUM(ÖNKORMÁNYZATIBEVÉTEL:ÓVODAIBEVÉTEL!F59)</f>
        <v>0</v>
      </c>
    </row>
    <row r="60" spans="1:6" s="84" customFormat="1" ht="15" customHeight="1" x14ac:dyDescent="0.25">
      <c r="A60" s="40" t="s">
        <v>484</v>
      </c>
      <c r="B60" s="50" t="s">
        <v>306</v>
      </c>
      <c r="C60" s="143">
        <f>SUM(ÖNKORMÁNYZATIBEVÉTEL:ÓVODAIBEVÉTEL!C60)</f>
        <v>0</v>
      </c>
      <c r="D60" s="143">
        <f>SUM(ÖNKORMÁNYZATIBEVÉTEL:ÓVODAIBEVÉTEL!D60)</f>
        <v>5400</v>
      </c>
      <c r="E60" s="143">
        <f>SUM(ÖNKORMÁNYZATIBEVÉTEL:ÓVODAIBEVÉTEL!E60)</f>
        <v>0</v>
      </c>
      <c r="F60" s="143">
        <f>SUM(ÖNKORMÁNYZATIBEVÉTEL:ÓVODAIBEVÉTEL!F60)</f>
        <v>5400</v>
      </c>
    </row>
    <row r="61" spans="1:6" ht="15" customHeight="1" x14ac:dyDescent="0.25">
      <c r="A61" s="13" t="s">
        <v>312</v>
      </c>
      <c r="B61" s="6" t="s">
        <v>313</v>
      </c>
      <c r="C61" s="28">
        <f>SUM(ÖNKORMÁNYZATIBEVÉTEL:ÓVODAIBEVÉTEL!C61)</f>
        <v>0</v>
      </c>
      <c r="D61" s="28">
        <f>SUM(ÖNKORMÁNYZATIBEVÉTEL:ÓVODAIBEVÉTEL!D61)</f>
        <v>0</v>
      </c>
      <c r="E61" s="28">
        <f>SUM(ÖNKORMÁNYZATIBEVÉTEL:ÓVODAIBEVÉTEL!E61)</f>
        <v>0</v>
      </c>
      <c r="F61" s="28">
        <f>SUM(ÖNKORMÁNYZATIBEVÉTEL:ÓVODAIBEVÉTEL!F61)</f>
        <v>0</v>
      </c>
    </row>
    <row r="62" spans="1:6" ht="15" customHeight="1" x14ac:dyDescent="0.25">
      <c r="A62" s="5" t="s">
        <v>465</v>
      </c>
      <c r="B62" s="6" t="s">
        <v>314</v>
      </c>
      <c r="C62" s="28">
        <f>SUM(ÖNKORMÁNYZATIBEVÉTEL:ÓVODAIBEVÉTEL!C62)</f>
        <v>0</v>
      </c>
      <c r="D62" s="28">
        <f>SUM(ÖNKORMÁNYZATIBEVÉTEL:ÓVODAIBEVÉTEL!D62)</f>
        <v>0</v>
      </c>
      <c r="E62" s="28">
        <f>SUM(ÖNKORMÁNYZATIBEVÉTEL:ÓVODAIBEVÉTEL!E62)</f>
        <v>0</v>
      </c>
      <c r="F62" s="28">
        <f>SUM(ÖNKORMÁNYZATIBEVÉTEL:ÓVODAIBEVÉTEL!F62)</f>
        <v>0</v>
      </c>
    </row>
    <row r="63" spans="1:6" ht="15" customHeight="1" x14ac:dyDescent="0.25">
      <c r="A63" s="13" t="s">
        <v>466</v>
      </c>
      <c r="B63" s="6" t="s">
        <v>315</v>
      </c>
      <c r="C63" s="28">
        <f>SUM(ÖNKORMÁNYZATIBEVÉTEL:ÓVODAIBEVÉTEL!C63)</f>
        <v>0</v>
      </c>
      <c r="D63" s="28">
        <f>SUM(ÖNKORMÁNYZATIBEVÉTEL:ÓVODAIBEVÉTEL!D63)</f>
        <v>6500</v>
      </c>
      <c r="E63" s="28">
        <f>SUM(ÖNKORMÁNYZATIBEVÉTEL:ÓVODAIBEVÉTEL!E63)</f>
        <v>0</v>
      </c>
      <c r="F63" s="28">
        <f>SUM(ÖNKORMÁNYZATIBEVÉTEL:ÓVODAIBEVÉTEL!F63)</f>
        <v>6500</v>
      </c>
    </row>
    <row r="64" spans="1:6" s="84" customFormat="1" ht="15" customHeight="1" x14ac:dyDescent="0.25">
      <c r="A64" s="40" t="s">
        <v>487</v>
      </c>
      <c r="B64" s="50" t="s">
        <v>316</v>
      </c>
      <c r="C64" s="143">
        <f>SUM(ÖNKORMÁNYZATIBEVÉTEL:ÓVODAIBEVÉTEL!C64)</f>
        <v>0</v>
      </c>
      <c r="D64" s="143">
        <f>SUM(ÖNKORMÁNYZATIBEVÉTEL:ÓVODAIBEVÉTEL!D64)</f>
        <v>6500</v>
      </c>
      <c r="E64" s="143">
        <f>SUM(ÖNKORMÁNYZATIBEVÉTEL:ÓVODAIBEVÉTEL!E64)</f>
        <v>0</v>
      </c>
      <c r="F64" s="143">
        <f>SUM(ÖNKORMÁNYZATIBEVÉTEL:ÓVODAIBEVÉTEL!F64)</f>
        <v>6500</v>
      </c>
    </row>
    <row r="65" spans="1:6" s="84" customFormat="1" ht="15" customHeight="1" x14ac:dyDescent="0.25">
      <c r="A65" s="57" t="s">
        <v>542</v>
      </c>
      <c r="B65" s="59"/>
      <c r="C65" s="147">
        <f>C54+C60+C64</f>
        <v>0</v>
      </c>
      <c r="D65" s="147">
        <f t="shared" ref="D65:F65" si="1">D54+D60+D64</f>
        <v>11900</v>
      </c>
      <c r="E65" s="147">
        <f t="shared" si="1"/>
        <v>0</v>
      </c>
      <c r="F65" s="147">
        <f t="shared" si="1"/>
        <v>11900</v>
      </c>
    </row>
    <row r="66" spans="1:6" s="84" customFormat="1" ht="15.75" x14ac:dyDescent="0.25">
      <c r="A66" s="47" t="s">
        <v>486</v>
      </c>
      <c r="B66" s="36" t="s">
        <v>317</v>
      </c>
      <c r="C66" s="145">
        <f>SUM(ÖNKORMÁNYZATIBEVÉTEL:ÓVODAIBEVÉTEL!C66)</f>
        <v>73436</v>
      </c>
      <c r="D66" s="145">
        <f>SUM(ÖNKORMÁNYZATIBEVÉTEL:ÓVODAIBEVÉTEL!D66)</f>
        <v>45638</v>
      </c>
      <c r="E66" s="145">
        <f>SUM(ÖNKORMÁNYZATIBEVÉTEL:ÓVODAIBEVÉTEL!E66)</f>
        <v>0</v>
      </c>
      <c r="F66" s="145">
        <f>SUM(ÖNKORMÁNYZATIBEVÉTEL:ÓVODAIBEVÉTEL!F66)</f>
        <v>119074</v>
      </c>
    </row>
    <row r="67" spans="1:6" s="84" customFormat="1" ht="15.75" x14ac:dyDescent="0.25">
      <c r="A67" s="138" t="s">
        <v>551</v>
      </c>
      <c r="B67" s="58"/>
      <c r="C67" s="146">
        <f>SUM(ÖNKORMÁNYZATIBEVÉTEL:ÓVODAIBEVÉTEL!C67)</f>
        <v>0</v>
      </c>
      <c r="D67" s="146">
        <f>SUM(ÖNKORMÁNYZATIBEVÉTEL:ÓVODAIBEVÉTEL!D67)</f>
        <v>0</v>
      </c>
      <c r="E67" s="146">
        <f>SUM(ÖNKORMÁNYZATIBEVÉTEL:ÓVODAIBEVÉTEL!E67)</f>
        <v>0</v>
      </c>
      <c r="F67" s="146">
        <f>SUM(ÖNKORMÁNYZATIBEVÉTEL:ÓVODAIBEVÉTEL!F67)</f>
        <v>0</v>
      </c>
    </row>
    <row r="68" spans="1:6" s="84" customFormat="1" ht="15.75" x14ac:dyDescent="0.25">
      <c r="A68" s="138" t="s">
        <v>552</v>
      </c>
      <c r="B68" s="58"/>
      <c r="C68" s="146">
        <f>SUM(ÖNKORMÁNYZATIBEVÉTEL:ÓVODAIBEVÉTEL!C68)</f>
        <v>0</v>
      </c>
      <c r="D68" s="146">
        <f>SUM(ÖNKORMÁNYZATIBEVÉTEL:ÓVODAIBEVÉTEL!D68)</f>
        <v>0</v>
      </c>
      <c r="E68" s="146">
        <f>SUM(ÖNKORMÁNYZATIBEVÉTEL:ÓVODAIBEVÉTEL!E68)</f>
        <v>0</v>
      </c>
      <c r="F68" s="146">
        <f>SUM(ÖNKORMÁNYZATIBEVÉTEL:ÓVODAIBEVÉTEL!F68)</f>
        <v>0</v>
      </c>
    </row>
    <row r="69" spans="1:6" x14ac:dyDescent="0.25">
      <c r="A69" s="38" t="s">
        <v>468</v>
      </c>
      <c r="B69" s="5" t="s">
        <v>318</v>
      </c>
      <c r="C69" s="28">
        <f>SUM(ÖNKORMÁNYZATIBEVÉTEL:ÓVODAIBEVÉTEL!C69)</f>
        <v>0</v>
      </c>
      <c r="D69" s="28">
        <f>SUM(ÖNKORMÁNYZATIBEVÉTEL:ÓVODAIBEVÉTEL!D69)</f>
        <v>0</v>
      </c>
      <c r="E69" s="28">
        <f>SUM(ÖNKORMÁNYZATIBEVÉTEL:ÓVODAIBEVÉTEL!E69)</f>
        <v>0</v>
      </c>
      <c r="F69" s="28">
        <f>SUM(ÖNKORMÁNYZATIBEVÉTEL:ÓVODAIBEVÉTEL!F69)</f>
        <v>0</v>
      </c>
    </row>
    <row r="70" spans="1:6" x14ac:dyDescent="0.25">
      <c r="A70" s="13" t="s">
        <v>319</v>
      </c>
      <c r="B70" s="5" t="s">
        <v>320</v>
      </c>
      <c r="C70" s="28">
        <f>SUM(ÖNKORMÁNYZATIBEVÉTEL:ÓVODAIBEVÉTEL!C70)</f>
        <v>0</v>
      </c>
      <c r="D70" s="28">
        <f>SUM(ÖNKORMÁNYZATIBEVÉTEL:ÓVODAIBEVÉTEL!D70)</f>
        <v>0</v>
      </c>
      <c r="E70" s="28">
        <f>SUM(ÖNKORMÁNYZATIBEVÉTEL:ÓVODAIBEVÉTEL!E70)</f>
        <v>0</v>
      </c>
      <c r="F70" s="28">
        <f>SUM(ÖNKORMÁNYZATIBEVÉTEL:ÓVODAIBEVÉTEL!F70)</f>
        <v>0</v>
      </c>
    </row>
    <row r="71" spans="1:6" x14ac:dyDescent="0.25">
      <c r="A71" s="38" t="s">
        <v>469</v>
      </c>
      <c r="B71" s="5" t="s">
        <v>321</v>
      </c>
      <c r="C71" s="28">
        <f>SUM(ÖNKORMÁNYZATIBEVÉTEL:ÓVODAIBEVÉTEL!C71)</f>
        <v>0</v>
      </c>
      <c r="D71" s="28">
        <f>SUM(ÖNKORMÁNYZATIBEVÉTEL:ÓVODAIBEVÉTEL!D71)</f>
        <v>0</v>
      </c>
      <c r="E71" s="28">
        <f>SUM(ÖNKORMÁNYZATIBEVÉTEL:ÓVODAIBEVÉTEL!E71)</f>
        <v>0</v>
      </c>
      <c r="F71" s="28">
        <f>SUM(ÖNKORMÁNYZATIBEVÉTEL:ÓVODAIBEVÉTEL!F71)</f>
        <v>0</v>
      </c>
    </row>
    <row r="72" spans="1:6" s="84" customFormat="1" x14ac:dyDescent="0.25">
      <c r="A72" s="15" t="s">
        <v>488</v>
      </c>
      <c r="B72" s="7" t="s">
        <v>322</v>
      </c>
      <c r="C72" s="143">
        <f>SUM(ÖNKORMÁNYZATIBEVÉTEL:ÓVODAIBEVÉTEL!C72)</f>
        <v>0</v>
      </c>
      <c r="D72" s="143">
        <f>SUM(ÖNKORMÁNYZATIBEVÉTEL:ÓVODAIBEVÉTEL!D72)</f>
        <v>0</v>
      </c>
      <c r="E72" s="143">
        <f>SUM(ÖNKORMÁNYZATIBEVÉTEL:ÓVODAIBEVÉTEL!E72)</f>
        <v>0</v>
      </c>
      <c r="F72" s="143">
        <f>SUM(ÖNKORMÁNYZATIBEVÉTEL:ÓVODAIBEVÉTEL!F72)</f>
        <v>0</v>
      </c>
    </row>
    <row r="73" spans="1:6" x14ac:dyDescent="0.25">
      <c r="A73" s="13" t="s">
        <v>470</v>
      </c>
      <c r="B73" s="5" t="s">
        <v>323</v>
      </c>
      <c r="C73" s="28">
        <f>SUM(ÖNKORMÁNYZATIBEVÉTEL:ÓVODAIBEVÉTEL!C73)</f>
        <v>0</v>
      </c>
      <c r="D73" s="28">
        <f>SUM(ÖNKORMÁNYZATIBEVÉTEL:ÓVODAIBEVÉTEL!D73)</f>
        <v>0</v>
      </c>
      <c r="E73" s="28">
        <f>SUM(ÖNKORMÁNYZATIBEVÉTEL:ÓVODAIBEVÉTEL!E73)</f>
        <v>0</v>
      </c>
      <c r="F73" s="28">
        <f>SUM(ÖNKORMÁNYZATIBEVÉTEL:ÓVODAIBEVÉTEL!F73)</f>
        <v>0</v>
      </c>
    </row>
    <row r="74" spans="1:6" x14ac:dyDescent="0.25">
      <c r="A74" s="38" t="s">
        <v>324</v>
      </c>
      <c r="B74" s="5" t="s">
        <v>325</v>
      </c>
      <c r="C74" s="28">
        <f>SUM(ÖNKORMÁNYZATIBEVÉTEL:ÓVODAIBEVÉTEL!C74)</f>
        <v>0</v>
      </c>
      <c r="D74" s="28">
        <f>SUM(ÖNKORMÁNYZATIBEVÉTEL:ÓVODAIBEVÉTEL!D74)</f>
        <v>0</v>
      </c>
      <c r="E74" s="28">
        <f>SUM(ÖNKORMÁNYZATIBEVÉTEL:ÓVODAIBEVÉTEL!E74)</f>
        <v>0</v>
      </c>
      <c r="F74" s="28">
        <f>SUM(ÖNKORMÁNYZATIBEVÉTEL:ÓVODAIBEVÉTEL!F74)</f>
        <v>0</v>
      </c>
    </row>
    <row r="75" spans="1:6" x14ac:dyDescent="0.25">
      <c r="A75" s="13" t="s">
        <v>471</v>
      </c>
      <c r="B75" s="5" t="s">
        <v>326</v>
      </c>
      <c r="C75" s="28">
        <f>SUM(ÖNKORMÁNYZATIBEVÉTEL:ÓVODAIBEVÉTEL!C75)</f>
        <v>0</v>
      </c>
      <c r="D75" s="28">
        <f>SUM(ÖNKORMÁNYZATIBEVÉTEL:ÓVODAIBEVÉTEL!D75)</f>
        <v>0</v>
      </c>
      <c r="E75" s="28">
        <f>SUM(ÖNKORMÁNYZATIBEVÉTEL:ÓVODAIBEVÉTEL!E75)</f>
        <v>0</v>
      </c>
      <c r="F75" s="28">
        <f>SUM(ÖNKORMÁNYZATIBEVÉTEL:ÓVODAIBEVÉTEL!F75)</f>
        <v>0</v>
      </c>
    </row>
    <row r="76" spans="1:6" x14ac:dyDescent="0.25">
      <c r="A76" s="38" t="s">
        <v>327</v>
      </c>
      <c r="B76" s="5" t="s">
        <v>328</v>
      </c>
      <c r="C76" s="28">
        <f>SUM(ÖNKORMÁNYZATIBEVÉTEL:ÓVODAIBEVÉTEL!C76)</f>
        <v>0</v>
      </c>
      <c r="D76" s="28">
        <f>SUM(ÖNKORMÁNYZATIBEVÉTEL:ÓVODAIBEVÉTEL!D76)</f>
        <v>0</v>
      </c>
      <c r="E76" s="28">
        <f>SUM(ÖNKORMÁNYZATIBEVÉTEL:ÓVODAIBEVÉTEL!E76)</f>
        <v>0</v>
      </c>
      <c r="F76" s="28">
        <f>SUM(ÖNKORMÁNYZATIBEVÉTEL:ÓVODAIBEVÉTEL!F76)</f>
        <v>0</v>
      </c>
    </row>
    <row r="77" spans="1:6" s="84" customFormat="1" x14ac:dyDescent="0.25">
      <c r="A77" s="14" t="s">
        <v>489</v>
      </c>
      <c r="B77" s="7" t="s">
        <v>329</v>
      </c>
      <c r="C77" s="143">
        <f>SUM(ÖNKORMÁNYZATIBEVÉTEL:ÓVODAIBEVÉTEL!C77)</f>
        <v>0</v>
      </c>
      <c r="D77" s="143">
        <f>SUM(ÖNKORMÁNYZATIBEVÉTEL:ÓVODAIBEVÉTEL!D77)</f>
        <v>0</v>
      </c>
      <c r="E77" s="143">
        <f>SUM(ÖNKORMÁNYZATIBEVÉTEL:ÓVODAIBEVÉTEL!E77)</f>
        <v>0</v>
      </c>
      <c r="F77" s="143">
        <f>SUM(ÖNKORMÁNYZATIBEVÉTEL:ÓVODAIBEVÉTEL!F77)</f>
        <v>0</v>
      </c>
    </row>
    <row r="78" spans="1:6" x14ac:dyDescent="0.25">
      <c r="A78" s="5" t="s">
        <v>549</v>
      </c>
      <c r="B78" s="5" t="s">
        <v>330</v>
      </c>
      <c r="C78" s="28">
        <f>SUM(ÖNKORMÁNYZATIBEVÉTEL:ÓVODAIBEVÉTEL!C78)</f>
        <v>0</v>
      </c>
      <c r="D78" s="28">
        <f>SUM(ÖNKORMÁNYZATIBEVÉTEL:ÓVODAIBEVÉTEL!D78)</f>
        <v>0</v>
      </c>
      <c r="E78" s="28">
        <f>SUM(ÖNKORMÁNYZATIBEVÉTEL:ÓVODAIBEVÉTEL!E78)</f>
        <v>0</v>
      </c>
      <c r="F78" s="28">
        <f>SUM(ÖNKORMÁNYZATIBEVÉTEL:ÓVODAIBEVÉTEL!F78)</f>
        <v>0</v>
      </c>
    </row>
    <row r="79" spans="1:6" x14ac:dyDescent="0.25">
      <c r="A79" s="5" t="s">
        <v>550</v>
      </c>
      <c r="B79" s="5" t="s">
        <v>330</v>
      </c>
      <c r="C79" s="28">
        <f>SUM(ÖNKORMÁNYZATIBEVÉTEL:ÓVODAIBEVÉTEL!C79)</f>
        <v>0</v>
      </c>
      <c r="D79" s="28">
        <f>SUM(ÖNKORMÁNYZATIBEVÉTEL:ÓVODAIBEVÉTEL!D79)</f>
        <v>0</v>
      </c>
      <c r="E79" s="28">
        <f>SUM(ÖNKORMÁNYZATIBEVÉTEL:ÓVODAIBEVÉTEL!E79)</f>
        <v>0</v>
      </c>
      <c r="F79" s="28">
        <f>SUM(ÖNKORMÁNYZATIBEVÉTEL:ÓVODAIBEVÉTEL!F79)</f>
        <v>0</v>
      </c>
    </row>
    <row r="80" spans="1:6" x14ac:dyDescent="0.25">
      <c r="A80" s="5" t="s">
        <v>547</v>
      </c>
      <c r="B80" s="5" t="s">
        <v>331</v>
      </c>
      <c r="C80" s="28">
        <f>SUM(ÖNKORMÁNYZATIBEVÉTEL:ÓVODAIBEVÉTEL!C80)</f>
        <v>0</v>
      </c>
      <c r="D80" s="28">
        <f>SUM(ÖNKORMÁNYZATIBEVÉTEL:ÓVODAIBEVÉTEL!D80)</f>
        <v>0</v>
      </c>
      <c r="E80" s="28">
        <f>SUM(ÖNKORMÁNYZATIBEVÉTEL:ÓVODAIBEVÉTEL!E80)</f>
        <v>0</v>
      </c>
      <c r="F80" s="28">
        <f>SUM(ÖNKORMÁNYZATIBEVÉTEL:ÓVODAIBEVÉTEL!F80)</f>
        <v>0</v>
      </c>
    </row>
    <row r="81" spans="1:6" x14ac:dyDescent="0.25">
      <c r="A81" s="5" t="s">
        <v>548</v>
      </c>
      <c r="B81" s="5" t="s">
        <v>331</v>
      </c>
      <c r="C81" s="28">
        <f>SUM(ÖNKORMÁNYZATIBEVÉTEL:ÓVODAIBEVÉTEL!C81)</f>
        <v>0</v>
      </c>
      <c r="D81" s="28">
        <f>SUM(ÖNKORMÁNYZATIBEVÉTEL:ÓVODAIBEVÉTEL!D81)</f>
        <v>0</v>
      </c>
      <c r="E81" s="28">
        <f>SUM(ÖNKORMÁNYZATIBEVÉTEL:ÓVODAIBEVÉTEL!E81)</f>
        <v>0</v>
      </c>
      <c r="F81" s="28">
        <f>SUM(ÖNKORMÁNYZATIBEVÉTEL:ÓVODAIBEVÉTEL!F81)</f>
        <v>0</v>
      </c>
    </row>
    <row r="82" spans="1:6" s="84" customFormat="1" x14ac:dyDescent="0.25">
      <c r="A82" s="7" t="s">
        <v>490</v>
      </c>
      <c r="B82" s="7" t="s">
        <v>332</v>
      </c>
      <c r="C82" s="143">
        <f>SUM(ÖNKORMÁNYZATIBEVÉTEL:ÓVODAIBEVÉTEL!C82)</f>
        <v>0</v>
      </c>
      <c r="D82" s="143">
        <f>SUM(ÖNKORMÁNYZATIBEVÉTEL:ÓVODAIBEVÉTEL!D82)</f>
        <v>0</v>
      </c>
      <c r="E82" s="143">
        <f>SUM(ÖNKORMÁNYZATIBEVÉTEL:ÓVODAIBEVÉTEL!E82)</f>
        <v>0</v>
      </c>
      <c r="F82" s="143">
        <f>SUM(ÖNKORMÁNYZATIBEVÉTEL:ÓVODAIBEVÉTEL!F82)</f>
        <v>0</v>
      </c>
    </row>
    <row r="83" spans="1:6" x14ac:dyDescent="0.25">
      <c r="A83" s="38" t="s">
        <v>333</v>
      </c>
      <c r="B83" s="5" t="s">
        <v>334</v>
      </c>
      <c r="C83" s="28">
        <f>SUM(ÖNKORMÁNYZATIBEVÉTEL:ÓVODAIBEVÉTEL!C83)</f>
        <v>0</v>
      </c>
      <c r="D83" s="28">
        <f>SUM(ÖNKORMÁNYZATIBEVÉTEL:ÓVODAIBEVÉTEL!D83)</f>
        <v>0</v>
      </c>
      <c r="E83" s="28">
        <f>SUM(ÖNKORMÁNYZATIBEVÉTEL:ÓVODAIBEVÉTEL!E83)</f>
        <v>0</v>
      </c>
      <c r="F83" s="28">
        <f>SUM(ÖNKORMÁNYZATIBEVÉTEL:ÓVODAIBEVÉTEL!F83)</f>
        <v>0</v>
      </c>
    </row>
    <row r="84" spans="1:6" x14ac:dyDescent="0.25">
      <c r="A84" s="38" t="s">
        <v>335</v>
      </c>
      <c r="B84" s="5" t="s">
        <v>336</v>
      </c>
      <c r="C84" s="28">
        <f>SUM(ÖNKORMÁNYZATIBEVÉTEL:ÓVODAIBEVÉTEL!C84)</f>
        <v>0</v>
      </c>
      <c r="D84" s="28">
        <f>SUM(ÖNKORMÁNYZATIBEVÉTEL:ÓVODAIBEVÉTEL!D84)</f>
        <v>0</v>
      </c>
      <c r="E84" s="28">
        <f>SUM(ÖNKORMÁNYZATIBEVÉTEL:ÓVODAIBEVÉTEL!E84)</f>
        <v>0</v>
      </c>
      <c r="F84" s="28">
        <f>SUM(ÖNKORMÁNYZATIBEVÉTEL:ÓVODAIBEVÉTEL!F84)</f>
        <v>0</v>
      </c>
    </row>
    <row r="85" spans="1:6" x14ac:dyDescent="0.25">
      <c r="A85" s="38" t="s">
        <v>337</v>
      </c>
      <c r="B85" s="5" t="s">
        <v>338</v>
      </c>
      <c r="C85" s="28">
        <f>SUM(ÖNKORMÁNYZATIBEVÉTEL:ÓVODAIBEVÉTEL!C85)</f>
        <v>52652</v>
      </c>
      <c r="D85" s="28">
        <f>SUM(ÖNKORMÁNYZATIBEVÉTEL:ÓVODAIBEVÉTEL!D85)</f>
        <v>0</v>
      </c>
      <c r="E85" s="28">
        <f>SUM(ÖNKORMÁNYZATIBEVÉTEL:ÓVODAIBEVÉTEL!E85)</f>
        <v>0</v>
      </c>
      <c r="F85" s="28">
        <f>SUM(ÖNKORMÁNYZATIBEVÉTEL:ÓVODAIBEVÉTEL!F85)</f>
        <v>52652</v>
      </c>
    </row>
    <row r="86" spans="1:6" x14ac:dyDescent="0.25">
      <c r="A86" s="38" t="s">
        <v>339</v>
      </c>
      <c r="B86" s="5" t="s">
        <v>340</v>
      </c>
      <c r="C86" s="28">
        <f>SUM(ÖNKORMÁNYZATIBEVÉTEL:ÓVODAIBEVÉTEL!C86)</f>
        <v>0</v>
      </c>
      <c r="D86" s="28">
        <f>SUM(ÖNKORMÁNYZATIBEVÉTEL:ÓVODAIBEVÉTEL!D86)</f>
        <v>0</v>
      </c>
      <c r="E86" s="28">
        <f>SUM(ÖNKORMÁNYZATIBEVÉTEL:ÓVODAIBEVÉTEL!E86)</f>
        <v>0</v>
      </c>
      <c r="F86" s="28">
        <f>SUM(ÖNKORMÁNYZATIBEVÉTEL:ÓVODAIBEVÉTEL!F86)</f>
        <v>0</v>
      </c>
    </row>
    <row r="87" spans="1:6" x14ac:dyDescent="0.25">
      <c r="A87" s="13" t="s">
        <v>472</v>
      </c>
      <c r="B87" s="5" t="s">
        <v>341</v>
      </c>
      <c r="C87" s="28">
        <f>SUM(ÖNKORMÁNYZATIBEVÉTEL:ÓVODAIBEVÉTEL!C87)</f>
        <v>0</v>
      </c>
      <c r="D87" s="28">
        <f>SUM(ÖNKORMÁNYZATIBEVÉTEL:ÓVODAIBEVÉTEL!D87)</f>
        <v>0</v>
      </c>
      <c r="E87" s="28">
        <f>SUM(ÖNKORMÁNYZATIBEVÉTEL:ÓVODAIBEVÉTEL!E87)</f>
        <v>0</v>
      </c>
      <c r="F87" s="28">
        <f>SUM(ÖNKORMÁNYZATIBEVÉTEL:ÓVODAIBEVÉTEL!F87)</f>
        <v>0</v>
      </c>
    </row>
    <row r="88" spans="1:6" s="84" customFormat="1" x14ac:dyDescent="0.25">
      <c r="A88" s="15" t="s">
        <v>491</v>
      </c>
      <c r="B88" s="7" t="s">
        <v>342</v>
      </c>
      <c r="C88" s="143">
        <f>SUM(ÖNKORMÁNYZATIBEVÉTEL:ÓVODAIBEVÉTEL!C88)</f>
        <v>52625</v>
      </c>
      <c r="D88" s="143">
        <f>SUM(ÖNKORMÁNYZATIBEVÉTEL:ÓVODAIBEVÉTEL!D88)</f>
        <v>0</v>
      </c>
      <c r="E88" s="143">
        <f>SUM(ÖNKORMÁNYZATIBEVÉTEL:ÓVODAIBEVÉTEL!E88)</f>
        <v>0</v>
      </c>
      <c r="F88" s="143">
        <f>SUM(ÖNKORMÁNYZATIBEVÉTEL:ÓVODAIBEVÉTEL!F88)</f>
        <v>52625</v>
      </c>
    </row>
    <row r="89" spans="1:6" x14ac:dyDescent="0.25">
      <c r="A89" s="13" t="s">
        <v>343</v>
      </c>
      <c r="B89" s="5" t="s">
        <v>344</v>
      </c>
      <c r="C89" s="28">
        <f>SUM(ÖNKORMÁNYZATIBEVÉTEL:ÓVODAIBEVÉTEL!C89)</f>
        <v>0</v>
      </c>
      <c r="D89" s="28">
        <f>SUM(ÖNKORMÁNYZATIBEVÉTEL:ÓVODAIBEVÉTEL!D89)</f>
        <v>0</v>
      </c>
      <c r="E89" s="28">
        <f>SUM(ÖNKORMÁNYZATIBEVÉTEL:ÓVODAIBEVÉTEL!E89)</f>
        <v>0</v>
      </c>
      <c r="F89" s="28">
        <f>SUM(ÖNKORMÁNYZATIBEVÉTEL:ÓVODAIBEVÉTEL!F89)</f>
        <v>0</v>
      </c>
    </row>
    <row r="90" spans="1:6" x14ac:dyDescent="0.25">
      <c r="A90" s="13" t="s">
        <v>345</v>
      </c>
      <c r="B90" s="5" t="s">
        <v>346</v>
      </c>
      <c r="C90" s="28">
        <f>SUM(ÖNKORMÁNYZATIBEVÉTEL:ÓVODAIBEVÉTEL!C90)</f>
        <v>0</v>
      </c>
      <c r="D90" s="28">
        <f>SUM(ÖNKORMÁNYZATIBEVÉTEL:ÓVODAIBEVÉTEL!D90)</f>
        <v>0</v>
      </c>
      <c r="E90" s="28">
        <f>SUM(ÖNKORMÁNYZATIBEVÉTEL:ÓVODAIBEVÉTEL!E90)</f>
        <v>0</v>
      </c>
      <c r="F90" s="28">
        <f>SUM(ÖNKORMÁNYZATIBEVÉTEL:ÓVODAIBEVÉTEL!F90)</f>
        <v>0</v>
      </c>
    </row>
    <row r="91" spans="1:6" x14ac:dyDescent="0.25">
      <c r="A91" s="38" t="s">
        <v>347</v>
      </c>
      <c r="B91" s="5" t="s">
        <v>348</v>
      </c>
      <c r="C91" s="28">
        <f>SUM(ÖNKORMÁNYZATIBEVÉTEL:ÓVODAIBEVÉTEL!C91)</f>
        <v>0</v>
      </c>
      <c r="D91" s="28">
        <f>SUM(ÖNKORMÁNYZATIBEVÉTEL:ÓVODAIBEVÉTEL!D91)</f>
        <v>0</v>
      </c>
      <c r="E91" s="28">
        <f>SUM(ÖNKORMÁNYZATIBEVÉTEL:ÓVODAIBEVÉTEL!E91)</f>
        <v>0</v>
      </c>
      <c r="F91" s="28">
        <f>SUM(ÖNKORMÁNYZATIBEVÉTEL:ÓVODAIBEVÉTEL!F91)</f>
        <v>0</v>
      </c>
    </row>
    <row r="92" spans="1:6" x14ac:dyDescent="0.25">
      <c r="A92" s="38" t="s">
        <v>473</v>
      </c>
      <c r="B92" s="5" t="s">
        <v>349</v>
      </c>
      <c r="C92" s="28">
        <f>SUM(ÖNKORMÁNYZATIBEVÉTEL:ÓVODAIBEVÉTEL!C92)</f>
        <v>0</v>
      </c>
      <c r="D92" s="28">
        <f>SUM(ÖNKORMÁNYZATIBEVÉTEL:ÓVODAIBEVÉTEL!D92)</f>
        <v>0</v>
      </c>
      <c r="E92" s="28">
        <f>SUM(ÖNKORMÁNYZATIBEVÉTEL:ÓVODAIBEVÉTEL!E92)</f>
        <v>0</v>
      </c>
      <c r="F92" s="28">
        <f>SUM(ÖNKORMÁNYZATIBEVÉTEL:ÓVODAIBEVÉTEL!F92)</f>
        <v>0</v>
      </c>
    </row>
    <row r="93" spans="1:6" s="84" customFormat="1" x14ac:dyDescent="0.25">
      <c r="A93" s="14" t="s">
        <v>492</v>
      </c>
      <c r="B93" s="7" t="s">
        <v>350</v>
      </c>
      <c r="C93" s="143">
        <f>SUM(ÖNKORMÁNYZATIBEVÉTEL:ÓVODAIBEVÉTEL!C93)</f>
        <v>0</v>
      </c>
      <c r="D93" s="143">
        <f>SUM(ÖNKORMÁNYZATIBEVÉTEL:ÓVODAIBEVÉTEL!D93)</f>
        <v>0</v>
      </c>
      <c r="E93" s="143">
        <f>SUM(ÖNKORMÁNYZATIBEVÉTEL:ÓVODAIBEVÉTEL!E93)</f>
        <v>0</v>
      </c>
      <c r="F93" s="143">
        <f>SUM(ÖNKORMÁNYZATIBEVÉTEL:ÓVODAIBEVÉTEL!F93)</f>
        <v>0</v>
      </c>
    </row>
    <row r="94" spans="1:6" s="84" customFormat="1" x14ac:dyDescent="0.25">
      <c r="A94" s="15" t="s">
        <v>351</v>
      </c>
      <c r="B94" s="7" t="s">
        <v>352</v>
      </c>
      <c r="C94" s="143">
        <f>SUM(ÖNKORMÁNYZATIBEVÉTEL:ÓVODAIBEVÉTEL!C94)</f>
        <v>0</v>
      </c>
      <c r="D94" s="143">
        <f>SUM(ÖNKORMÁNYZATIBEVÉTEL:ÓVODAIBEVÉTEL!D94)</f>
        <v>0</v>
      </c>
      <c r="E94" s="143">
        <f>SUM(ÖNKORMÁNYZATIBEVÉTEL:ÓVODAIBEVÉTEL!E94)</f>
        <v>0</v>
      </c>
      <c r="F94" s="143">
        <f>SUM(ÖNKORMÁNYZATIBEVÉTEL:ÓVODAIBEVÉTEL!F94)</f>
        <v>0</v>
      </c>
    </row>
    <row r="95" spans="1:6" s="84" customFormat="1" ht="15.75" x14ac:dyDescent="0.25">
      <c r="A95" s="41" t="s">
        <v>493</v>
      </c>
      <c r="B95" s="42" t="s">
        <v>353</v>
      </c>
      <c r="C95" s="145">
        <f>SUM(ÖNKORMÁNYZATIBEVÉTEL:ÓVODAIBEVÉTEL!C95)</f>
        <v>0</v>
      </c>
      <c r="D95" s="145">
        <f>SUM(ÖNKORMÁNYZATIBEVÉTEL:ÓVODAIBEVÉTEL!D95)</f>
        <v>0</v>
      </c>
      <c r="E95" s="145">
        <f>SUM(ÖNKORMÁNYZATIBEVÉTEL:ÓVODAIBEVÉTEL!E95)</f>
        <v>0</v>
      </c>
      <c r="F95" s="145">
        <f>SUM(ÖNKORMÁNYZATIBEVÉTEL:ÓVODAIBEVÉTEL!F95)</f>
        <v>52625</v>
      </c>
    </row>
    <row r="96" spans="1:6" s="84" customFormat="1" ht="15.75" x14ac:dyDescent="0.25">
      <c r="A96" s="134" t="s">
        <v>475</v>
      </c>
      <c r="B96" s="134"/>
      <c r="C96" s="144">
        <f>SUM(ÖNKORMÁNYZATIBEVÉTEL:ÓVODAIBEVÉTEL!C96)</f>
        <v>126061</v>
      </c>
      <c r="D96" s="144">
        <f>SUM(ÖNKORMÁNYZATIBEVÉTEL:ÓVODAIBEVÉTEL!D96)</f>
        <v>45638</v>
      </c>
      <c r="E96" s="144">
        <f>SUM(ÖNKORMÁNYZATIBEVÉTEL:ÓVODAIBEVÉTEL!E96)</f>
        <v>0</v>
      </c>
      <c r="F96" s="144">
        <f>SUM(ÖNKORMÁNYZATIBEVÉTEL:ÓVODAIBEVÉTEL!F96)</f>
        <v>171699</v>
      </c>
    </row>
  </sheetData>
  <mergeCells count="2">
    <mergeCell ref="A1:F1"/>
    <mergeCell ref="A2:F2"/>
  </mergeCells>
  <phoneticPr fontId="27" type="noConversion"/>
  <pageMargins left="1.55" right="0.27559055118110237" top="0.85" bottom="0.15748031496062992" header="1.05" footer="0.31496062992125984"/>
  <pageSetup paperSize="8" scale="7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4" sqref="D4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style="79" customWidth="1"/>
  </cols>
  <sheetData>
    <row r="1" spans="1:4" ht="25.5" customHeight="1" x14ac:dyDescent="0.25">
      <c r="A1" s="189" t="s">
        <v>510</v>
      </c>
      <c r="B1" s="196"/>
      <c r="C1" s="196"/>
      <c r="D1" s="196"/>
    </row>
    <row r="2" spans="1:4" ht="23.25" customHeight="1" x14ac:dyDescent="0.25">
      <c r="A2" s="192" t="s">
        <v>541</v>
      </c>
      <c r="B2" s="200"/>
      <c r="C2" s="200"/>
      <c r="D2" s="200"/>
    </row>
    <row r="3" spans="1:4" x14ac:dyDescent="0.25">
      <c r="A3" s="1"/>
      <c r="D3" s="79" t="s">
        <v>583</v>
      </c>
    </row>
    <row r="4" spans="1:4" x14ac:dyDescent="0.25">
      <c r="A4" s="1"/>
    </row>
    <row r="5" spans="1:4" s="102" customFormat="1" ht="51" customHeight="1" x14ac:dyDescent="0.25">
      <c r="A5" s="148" t="s">
        <v>540</v>
      </c>
      <c r="B5" s="148" t="s">
        <v>567</v>
      </c>
      <c r="C5" s="148" t="s">
        <v>568</v>
      </c>
      <c r="D5" s="104" t="s">
        <v>1</v>
      </c>
    </row>
    <row r="6" spans="1:4" ht="15" customHeight="1" x14ac:dyDescent="0.25">
      <c r="A6" s="55" t="s">
        <v>513</v>
      </c>
      <c r="B6" s="56"/>
      <c r="C6" s="56"/>
      <c r="D6" s="80"/>
    </row>
    <row r="7" spans="1:4" ht="15" customHeight="1" x14ac:dyDescent="0.25">
      <c r="A7" s="55" t="s">
        <v>514</v>
      </c>
      <c r="B7" s="56"/>
      <c r="C7" s="56"/>
      <c r="D7" s="80"/>
    </row>
    <row r="8" spans="1:4" ht="15" customHeight="1" x14ac:dyDescent="0.25">
      <c r="A8" s="55" t="s">
        <v>515</v>
      </c>
      <c r="B8" s="56">
        <v>1</v>
      </c>
      <c r="C8" s="56"/>
      <c r="D8" s="80">
        <f>SUM(B8:C8)</f>
        <v>1</v>
      </c>
    </row>
    <row r="9" spans="1:4" ht="15" customHeight="1" x14ac:dyDescent="0.25">
      <c r="A9" s="55" t="s">
        <v>516</v>
      </c>
      <c r="B9" s="56"/>
      <c r="C9" s="56"/>
      <c r="D9" s="80">
        <f t="shared" ref="D9:D32" si="0">SUM(B9:C9)</f>
        <v>0</v>
      </c>
    </row>
    <row r="10" spans="1:4" s="84" customFormat="1" ht="15" customHeight="1" x14ac:dyDescent="0.25">
      <c r="A10" s="54" t="s">
        <v>535</v>
      </c>
      <c r="B10" s="82">
        <v>1</v>
      </c>
      <c r="C10" s="82"/>
      <c r="D10" s="83">
        <f t="shared" si="0"/>
        <v>1</v>
      </c>
    </row>
    <row r="11" spans="1:4" ht="15" customHeight="1" x14ac:dyDescent="0.25">
      <c r="A11" s="55" t="s">
        <v>517</v>
      </c>
      <c r="B11" s="56"/>
      <c r="C11" s="56"/>
      <c r="D11" s="80">
        <f t="shared" si="0"/>
        <v>0</v>
      </c>
    </row>
    <row r="12" spans="1:4" ht="15" customHeight="1" x14ac:dyDescent="0.25">
      <c r="A12" s="55" t="s">
        <v>518</v>
      </c>
      <c r="B12" s="56"/>
      <c r="C12" s="56"/>
      <c r="D12" s="80">
        <f t="shared" si="0"/>
        <v>0</v>
      </c>
    </row>
    <row r="13" spans="1:4" ht="15" customHeight="1" x14ac:dyDescent="0.25">
      <c r="A13" s="55" t="s">
        <v>519</v>
      </c>
      <c r="B13" s="56"/>
      <c r="C13" s="56"/>
      <c r="D13" s="80">
        <f t="shared" si="0"/>
        <v>0</v>
      </c>
    </row>
    <row r="14" spans="1:4" ht="15" customHeight="1" x14ac:dyDescent="0.25">
      <c r="A14" s="55" t="s">
        <v>520</v>
      </c>
      <c r="B14" s="56"/>
      <c r="C14" s="56">
        <v>2</v>
      </c>
      <c r="D14" s="80">
        <f t="shared" si="0"/>
        <v>2</v>
      </c>
    </row>
    <row r="15" spans="1:4" ht="15" customHeight="1" x14ac:dyDescent="0.25">
      <c r="A15" s="55" t="s">
        <v>521</v>
      </c>
      <c r="B15" s="56"/>
      <c r="C15" s="56">
        <v>4</v>
      </c>
      <c r="D15" s="80">
        <f t="shared" si="0"/>
        <v>4</v>
      </c>
    </row>
    <row r="16" spans="1:4" ht="15" customHeight="1" x14ac:dyDescent="0.25">
      <c r="A16" s="55" t="s">
        <v>522</v>
      </c>
      <c r="B16" s="56">
        <v>1</v>
      </c>
      <c r="C16" s="56">
        <v>6</v>
      </c>
      <c r="D16" s="80">
        <f t="shared" si="0"/>
        <v>7</v>
      </c>
    </row>
    <row r="17" spans="1:4" ht="15" customHeight="1" x14ac:dyDescent="0.25">
      <c r="A17" s="55" t="s">
        <v>523</v>
      </c>
      <c r="B17" s="56"/>
      <c r="C17" s="56"/>
      <c r="D17" s="80">
        <f t="shared" si="0"/>
        <v>0</v>
      </c>
    </row>
    <row r="18" spans="1:4" s="84" customFormat="1" ht="15" customHeight="1" x14ac:dyDescent="0.25">
      <c r="A18" s="54" t="s">
        <v>536</v>
      </c>
      <c r="B18" s="82">
        <v>1</v>
      </c>
      <c r="C18" s="82">
        <v>12</v>
      </c>
      <c r="D18" s="83">
        <f t="shared" si="0"/>
        <v>13</v>
      </c>
    </row>
    <row r="19" spans="1:4" ht="15" customHeight="1" x14ac:dyDescent="0.25">
      <c r="A19" s="55" t="s">
        <v>524</v>
      </c>
      <c r="B19" s="56">
        <v>2</v>
      </c>
      <c r="C19" s="56"/>
      <c r="D19" s="80">
        <f t="shared" si="0"/>
        <v>2</v>
      </c>
    </row>
    <row r="20" spans="1:4" ht="15" customHeight="1" x14ac:dyDescent="0.25">
      <c r="A20" s="55" t="s">
        <v>525</v>
      </c>
      <c r="B20" s="56"/>
      <c r="C20" s="56"/>
      <c r="D20" s="80">
        <f t="shared" si="0"/>
        <v>0</v>
      </c>
    </row>
    <row r="21" spans="1:4" ht="15" customHeight="1" x14ac:dyDescent="0.25">
      <c r="A21" s="55" t="s">
        <v>526</v>
      </c>
      <c r="B21" s="56"/>
      <c r="C21" s="56"/>
      <c r="D21" s="80">
        <f t="shared" si="0"/>
        <v>0</v>
      </c>
    </row>
    <row r="22" spans="1:4" s="84" customFormat="1" ht="15" customHeight="1" x14ac:dyDescent="0.25">
      <c r="A22" s="54" t="s">
        <v>537</v>
      </c>
      <c r="B22" s="82">
        <v>2</v>
      </c>
      <c r="C22" s="82"/>
      <c r="D22" s="83">
        <f t="shared" si="0"/>
        <v>2</v>
      </c>
    </row>
    <row r="23" spans="1:4" ht="15" customHeight="1" x14ac:dyDescent="0.25">
      <c r="A23" s="55" t="s">
        <v>527</v>
      </c>
      <c r="B23" s="56">
        <v>1</v>
      </c>
      <c r="C23" s="56"/>
      <c r="D23" s="80">
        <f t="shared" si="0"/>
        <v>1</v>
      </c>
    </row>
    <row r="24" spans="1:4" ht="15" customHeight="1" x14ac:dyDescent="0.25">
      <c r="A24" s="55" t="s">
        <v>528</v>
      </c>
      <c r="B24" s="56"/>
      <c r="C24" s="56"/>
      <c r="D24" s="80">
        <f t="shared" si="0"/>
        <v>0</v>
      </c>
    </row>
    <row r="25" spans="1:4" ht="15" customHeight="1" x14ac:dyDescent="0.25">
      <c r="A25" s="55" t="s">
        <v>529</v>
      </c>
      <c r="B25" s="56"/>
      <c r="C25" s="56"/>
      <c r="D25" s="80">
        <f t="shared" si="0"/>
        <v>0</v>
      </c>
    </row>
    <row r="26" spans="1:4" s="84" customFormat="1" ht="15" customHeight="1" x14ac:dyDescent="0.25">
      <c r="A26" s="54" t="s">
        <v>538</v>
      </c>
      <c r="B26" s="82">
        <v>1</v>
      </c>
      <c r="C26" s="82"/>
      <c r="D26" s="83">
        <f t="shared" si="0"/>
        <v>1</v>
      </c>
    </row>
    <row r="27" spans="1:4" s="84" customFormat="1" ht="37.5" customHeight="1" x14ac:dyDescent="0.25">
      <c r="A27" s="54" t="s">
        <v>539</v>
      </c>
      <c r="B27" s="51"/>
      <c r="C27" s="85"/>
      <c r="D27" s="83">
        <f t="shared" si="0"/>
        <v>0</v>
      </c>
    </row>
    <row r="28" spans="1:4" ht="15" customHeight="1" x14ac:dyDescent="0.25">
      <c r="A28" s="55" t="s">
        <v>530</v>
      </c>
      <c r="B28" s="56"/>
      <c r="C28" s="56"/>
      <c r="D28" s="80">
        <f t="shared" si="0"/>
        <v>0</v>
      </c>
    </row>
    <row r="29" spans="1:4" ht="15" customHeight="1" x14ac:dyDescent="0.25">
      <c r="A29" s="55" t="s">
        <v>531</v>
      </c>
      <c r="B29" s="56"/>
      <c r="C29" s="56"/>
      <c r="D29" s="80">
        <f t="shared" si="0"/>
        <v>0</v>
      </c>
    </row>
    <row r="30" spans="1:4" ht="15" customHeight="1" x14ac:dyDescent="0.25">
      <c r="A30" s="55" t="s">
        <v>532</v>
      </c>
      <c r="B30" s="56"/>
      <c r="C30" s="56"/>
      <c r="D30" s="80">
        <f t="shared" si="0"/>
        <v>0</v>
      </c>
    </row>
    <row r="31" spans="1:4" ht="15" customHeight="1" x14ac:dyDescent="0.25">
      <c r="A31" s="55" t="s">
        <v>533</v>
      </c>
      <c r="B31" s="56"/>
      <c r="C31" s="56"/>
      <c r="D31" s="80">
        <f t="shared" si="0"/>
        <v>0</v>
      </c>
    </row>
    <row r="32" spans="1:4" s="84" customFormat="1" ht="28.5" customHeight="1" x14ac:dyDescent="0.25">
      <c r="A32" s="54" t="s">
        <v>534</v>
      </c>
      <c r="B32" s="82"/>
      <c r="C32" s="82"/>
      <c r="D32" s="83">
        <f t="shared" si="0"/>
        <v>0</v>
      </c>
    </row>
    <row r="33" spans="1:3" x14ac:dyDescent="0.25">
      <c r="A33" s="197"/>
      <c r="B33" s="198"/>
      <c r="C33" s="198"/>
    </row>
    <row r="34" spans="1:3" x14ac:dyDescent="0.25">
      <c r="A34" s="199"/>
      <c r="B34" s="198"/>
      <c r="C34" s="198"/>
    </row>
  </sheetData>
  <mergeCells count="4">
    <mergeCell ref="A33:C33"/>
    <mergeCell ref="A34:C34"/>
    <mergeCell ref="A1:D1"/>
    <mergeCell ref="A2:D2"/>
  </mergeCells>
  <phoneticPr fontId="27" type="noConversion"/>
  <pageMargins left="1.299212598425197" right="0.31496062992125984" top="0.74803149606299213" bottom="0.74803149606299213" header="0.31496062992125984" footer="0.31496062992125984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16</vt:i4>
      </vt:variant>
    </vt:vector>
  </HeadingPairs>
  <TitlesOfParts>
    <vt:vector size="34" baseType="lpstr">
      <vt:lpstr>1.sz.melléklet</vt:lpstr>
      <vt:lpstr>ÖNKORMÁNYZATIKIADÁSOK</vt:lpstr>
      <vt:lpstr>ÓVODAIKIADÁSOK</vt:lpstr>
      <vt:lpstr>ÖSSZESEN KIADÁSOK</vt:lpstr>
      <vt:lpstr>bevételek</vt:lpstr>
      <vt:lpstr>ÖNKORMÁNYZATIBEVÉTEL</vt:lpstr>
      <vt:lpstr>ÓVODAIBEVÉTEL</vt:lpstr>
      <vt:lpstr>BEVÉTELEK ÖSSZESEN</vt:lpstr>
      <vt:lpstr>létszám</vt:lpstr>
      <vt:lpstr>beruházások felújítások</vt:lpstr>
      <vt:lpstr>EU projektek</vt:lpstr>
      <vt:lpstr>finanszírozás</vt:lpstr>
      <vt:lpstr>szociális kiadások</vt:lpstr>
      <vt:lpstr>helyi adók</vt:lpstr>
      <vt:lpstr>Gördülő mérleg</vt:lpstr>
      <vt:lpstr>EI FELHASZN TERV</vt:lpstr>
      <vt:lpstr>EI FELHASZN TERV (2)</vt:lpstr>
      <vt:lpstr>Munka9</vt:lpstr>
      <vt:lpstr>'1.sz.melléklet'!Nyomtatási_terület</vt:lpstr>
      <vt:lpstr>'beruházások felújítások'!Nyomtatási_terület</vt:lpstr>
      <vt:lpstr>bevételek!Nyomtatási_terület</vt:lpstr>
      <vt:lpstr>'BEVÉTELEK ÖSSZESEN'!Nyomtatási_terület</vt:lpstr>
      <vt:lpstr>'EI FELHASZN TERV'!Nyomtatási_terület</vt:lpstr>
      <vt:lpstr>'EI FELHASZN TERV (2)'!Nyomtatási_terület</vt:lpstr>
      <vt:lpstr>'EU projektek'!Nyomtatási_terület</vt:lpstr>
      <vt:lpstr>finanszírozás!Nyomtatási_terület</vt:lpstr>
      <vt:lpstr>'Gördülő mérleg'!Nyomtatási_terület</vt:lpstr>
      <vt:lpstr>létszám!Nyomtatási_terület</vt:lpstr>
      <vt:lpstr>ÓVODAIBEVÉTEL!Nyomtatási_terület</vt:lpstr>
      <vt:lpstr>ÓVODAIKIADÁSOK!Nyomtatási_terület</vt:lpstr>
      <vt:lpstr>ÖNKORMÁNYZATIBEVÉTEL!Nyomtatási_terület</vt:lpstr>
      <vt:lpstr>ÖNKORMÁNYZATIKIADÁSOK!Nyomtatási_terület</vt:lpstr>
      <vt:lpstr>'ÖSSZESEN KIADÁSOK'!Nyomtatási_terület</vt:lpstr>
      <vt:lpstr>'szociális kiadások'!Nyomtatási_terület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Judit</cp:lastModifiedBy>
  <cp:lastPrinted>2014-02-05T09:29:13Z</cp:lastPrinted>
  <dcterms:created xsi:type="dcterms:W3CDTF">2014-01-03T21:48:14Z</dcterms:created>
  <dcterms:modified xsi:type="dcterms:W3CDTF">2014-02-12T13:05:04Z</dcterms:modified>
</cp:coreProperties>
</file>