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'Munka1'!$A$1:$C$113</definedName>
  </definedNames>
  <calcPr fullCalcOnLoad="1"/>
</workbook>
</file>

<file path=xl/sharedStrings.xml><?xml version="1.0" encoding="utf-8"?>
<sst xmlns="http://schemas.openxmlformats.org/spreadsheetml/2006/main" count="206" uniqueCount="185">
  <si>
    <t>B E V É T E L E K</t>
  </si>
  <si>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</si>
  <si>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</si>
  <si>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</si>
  <si>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</si>
  <si>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</si>
  <si>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</si>
  <si>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</si>
  <si>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</si>
  <si>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</si>
  <si>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</si>
  <si>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</si>
  <si>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</si>
  <si>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</si>
  <si>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</si>
  <si>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</si>
  <si>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</si>
  <si>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</si>
  <si>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</si>
  <si>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</si>
  <si>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</si>
  <si>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</si>
  <si>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</si>
  <si>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</si>
  <si>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</si>
  <si>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</si>
  <si>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</si>
  <si>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</si>
  <si>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</si>
  <si>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</si>
  <si>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</si>
  <si>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</si>
  <si>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</si>
  <si>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</si>
  <si>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</si>
  <si>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</si>
  <si>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</si>
  <si>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</si>
  <si>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</si>
  <si>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</si>
  <si>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</si>
  <si>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</si>
  <si>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</si>
  <si>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</si>
  <si>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</si>
  <si>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</si>
  <si>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</si>
  <si>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</si>
  <si>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</si>
  <si>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</si>
  <si>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</si>
  <si>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</si>
  <si>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</si>
  <si>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</si>
  <si>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</si>
  <si>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</si>
  <si>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</si>
  <si>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</si>
  <si>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</si>
  <si>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</si>
  <si>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</si>
  <si>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</si>
  <si>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</si>
  <si>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</si>
  <si>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</si>
  <si>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</si>
  <si>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</si>
  <si>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</si>
  <si>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</si>
  <si>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</si>
  <si>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</si>
  <si>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</si>
  <si>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</si>
  <si>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</si>
  <si>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</si>
  <si>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</si>
  <si>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</si>
  <si>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</si>
  <si>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</si>
  <si>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</si>
  <si>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</si>
  <si>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</si>
  <si>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</si>
  <si>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</si>
  <si>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</si>
  <si>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</si>
  <si>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</si>
  <si>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</si>
  <si>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</si>
  <si>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</si>
  <si>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</si>
  <si>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Céltartalék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</si>
  <si>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</si>
  <si>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</si>
  <si>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</si>
  <si>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</si>
  <si>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</si>
  <si>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</si>
  <si>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</si>
  <si>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</si>
  <si>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</si>
  <si>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</si>
  <si>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</si>
  <si>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</si>
  <si>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</si>
  <si>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</si>
  <si>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</si>
  <si>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</si>
  <si>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</si>
  <si>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</si>
  <si>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</si>
  <si>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</si>
  <si>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</si>
  <si>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</si>
  <si>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</si>
  <si>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</si>
  <si>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</si>
  <si>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</si>
  <si>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</si>
  <si>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</si>
  <si>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</si>
  <si>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</si>
  <si>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</si>
  <si>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</si>
  <si>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</si>
  <si>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</si>
  <si>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</si>
  <si>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            Csabán Béla polgármester                       Szakmáry Lászlóné jegyző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</si>
  <si>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</si>
  <si>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</si>
  <si>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</si>
  <si>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</si>
  <si>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</si>
  <si>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</si>
  <si>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</si>
  <si>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</si>
  <si>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</si>
  <si>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</si>
  <si>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</si>
  <si>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</si>
  <si>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</si>
  <si>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</si>
  <si>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</si>
  <si>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</si>
  <si>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</si>
  <si>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</si>
  <si>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</si>
  <si>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EU-s támogatás </t>
  </si>
  <si>
    <t xml:space="preserve">      ebből Hétszínvirág óvoda finanszírozása</t>
  </si>
  <si>
    <t>2.2.1</t>
  </si>
  <si>
    <t>2.2.2</t>
  </si>
  <si>
    <t>2.2.3</t>
  </si>
  <si>
    <t>2.2.3.1</t>
  </si>
  <si>
    <t>2.2.3.2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</si>
  <si>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</si>
  <si>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</si>
  <si>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</si>
  <si>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</si>
  <si>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</si>
  <si>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Lakástámogatás</t>
  </si>
  <si>
    <t>2.5.1</t>
  </si>
  <si>
    <t>Államháztartáson belüli megelőlegezés visszafizetés</t>
  </si>
  <si>
    <t xml:space="preserve">   - Egyéb működési célú támogatások ÁH-n belülre intézmény finanszírozás</t>
  </si>
  <si>
    <t>1.8</t>
  </si>
  <si>
    <t xml:space="preserve"> forint</t>
  </si>
  <si>
    <t>2.2.4</t>
  </si>
  <si>
    <t xml:space="preserve">     Vértestola Önkormányzat működ támog. Közös Hivatal</t>
  </si>
  <si>
    <t>1.8.1</t>
  </si>
  <si>
    <t>Ingatlanok értékesítése (áfa nélkül)</t>
  </si>
  <si>
    <t>1.9</t>
  </si>
  <si>
    <t xml:space="preserve">        Háziorvosi szolgálatnak iskola egészségügyi ellátásra </t>
  </si>
  <si>
    <t xml:space="preserve">        Baji fogászat támogatása</t>
  </si>
  <si>
    <t xml:space="preserve">        Bursa ösztöndíj</t>
  </si>
  <si>
    <t>1.10</t>
  </si>
  <si>
    <t>1.11</t>
  </si>
  <si>
    <t>2020. évi előirányzat</t>
  </si>
  <si>
    <t>Tardos Község Önkormányzata 2020. ÉVI KÖLTSÉGVETÉSÉNEK  ÖSSZEVONT PÉNZÜGYI MÉRLEGE</t>
  </si>
  <si>
    <t xml:space="preserve">Tardos Község Önkormányzata 2020. ÉVI KÖLTSÉGVETÉSÉNEK ÖSSZEVONT PÉNZÜGYI MÉRLEGE </t>
  </si>
  <si>
    <t>1.8.2</t>
  </si>
  <si>
    <t>1.8.3</t>
  </si>
  <si>
    <t xml:space="preserve">                   Tardos Futbal Klub  500 000 Ft</t>
  </si>
  <si>
    <t xml:space="preserve">                   Vörösmárvány Alapítvány   360 000 Ft</t>
  </si>
  <si>
    <t xml:space="preserve">                   Srint Futó Klub  50 000 Ft</t>
  </si>
  <si>
    <t xml:space="preserve"> 1. melléklet   1/2020. (II.12.) önkormányzati rendelethez</t>
  </si>
  <si>
    <t>1.  melléklet    1/2020. (II.12.)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</si>
</sst>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0" applyFont="1" applyBorder="1" applyAlignment="1" applyProtection="1">
      <alignment horizontal="left" wrapText="1" indent="1"/>
      <protection/>
    </xf>
    <xf numFmtId="174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74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/>
    </xf>
    <xf numFmtId="174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0" applyFont="1" applyBorder="1" applyAlignment="1" applyProtection="1">
      <alignment wrapText="1"/>
      <protection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4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174" fontId="7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4" fontId="8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0" fontId="8" fillId="0" borderId="31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1" xfId="54" applyFont="1" applyFill="1" applyBorder="1" applyAlignment="1" applyProtection="1">
      <alignment horizontal="left" indent="6"/>
      <protection/>
    </xf>
    <xf numFmtId="49" fontId="8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33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34" xfId="54" applyFont="1" applyFill="1" applyBorder="1" applyAlignment="1" applyProtection="1">
      <alignment horizontal="left" vertical="center" wrapText="1" indent="6"/>
      <protection/>
    </xf>
    <xf numFmtId="174" fontId="8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4" xfId="54" applyFont="1" applyFill="1" applyBorder="1" applyAlignment="1" applyProtection="1">
      <alignment horizontal="left" vertical="center" wrapText="1" indent="1"/>
      <protection/>
    </xf>
    <xf numFmtId="174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174" fontId="11" fillId="0" borderId="13" xfId="0" applyNumberFormat="1" applyFont="1" applyBorder="1" applyAlignment="1" applyProtection="1">
      <alignment horizontal="right" vertical="center" wrapText="1" indent="1"/>
      <protection/>
    </xf>
    <xf numFmtId="174" fontId="12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1" fillId="0" borderId="26" xfId="0" applyFont="1" applyBorder="1" applyAlignment="1" applyProtection="1">
      <alignment horizontal="left" vertical="center" wrapText="1" indent="1"/>
      <protection/>
    </xf>
    <xf numFmtId="0" fontId="12" fillId="0" borderId="27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4" fontId="3" fillId="0" borderId="0" xfId="54" applyNumberFormat="1" applyFont="1" applyFill="1" applyBorder="1" applyAlignment="1" applyProtection="1">
      <alignment horizontal="center" vertical="center"/>
      <protection/>
    </xf>
    <xf numFmtId="174" fontId="2" fillId="0" borderId="0" xfId="54" applyNumberFormat="1" applyFont="1" applyFill="1" applyBorder="1" applyAlignment="1" applyProtection="1">
      <alignment horizontal="center" vertical="center"/>
      <protection/>
    </xf>
    <xf numFmtId="0" fontId="14" fillId="0" borderId="0" xfId="54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7" xfId="0" applyFont="1" applyBorder="1" applyAlignment="1" applyProtection="1">
      <alignment horizontal="left" wrapText="1" indent="1"/>
      <protection/>
    </xf>
    <xf numFmtId="174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6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7" xfId="54" applyFont="1" applyFill="1" applyBorder="1" applyAlignment="1" applyProtection="1">
      <alignment horizontal="left" vertical="center" wrapText="1" indent="6"/>
      <protection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174" fontId="8" fillId="0" borderId="39" xfId="54" applyNumberFormat="1" applyFont="1" applyFill="1" applyBorder="1" applyAlignment="1" applyProtection="1">
      <alignment horizontal="left" vertical="center" wrapText="1" indent="1"/>
      <protection locked="0"/>
    </xf>
    <xf numFmtId="174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174" fontId="4" fillId="0" borderId="10" xfId="54" applyNumberFormat="1" applyFont="1" applyFill="1" applyBorder="1" applyAlignment="1" applyProtection="1">
      <alignment horizontal="left"/>
      <protection/>
    </xf>
    <xf numFmtId="0" fontId="3" fillId="0" borderId="0" xfId="54" applyFont="1" applyFill="1" applyAlignment="1" applyProtection="1">
      <alignment horizontal="center"/>
      <protection/>
    </xf>
    <xf numFmtId="174" fontId="4" fillId="0" borderId="10" xfId="54" applyNumberFormat="1" applyFont="1" applyFill="1" applyBorder="1" applyAlignment="1" applyProtection="1">
      <alignment horizontal="left" vertical="center"/>
      <protection/>
    </xf>
    <xf numFmtId="174" fontId="4" fillId="0" borderId="0" xfId="54" applyNumberFormat="1" applyFont="1" applyFill="1" applyBorder="1" applyAlignment="1" applyProtection="1">
      <alignment horizontal="left" vertical="center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  <xf numFmtId="174" fontId="2" fillId="0" borderId="0" xfId="54" applyNumberFormat="1" applyFont="1" applyFill="1" applyBorder="1" applyAlignment="1" applyProtection="1">
      <alignment horizontal="center" vertical="center"/>
      <protection/>
    </xf>
    <xf numFmtId="174" fontId="3" fillId="0" borderId="0" xfId="54" applyNumberFormat="1" applyFont="1" applyFill="1" applyBorder="1" applyAlignment="1" applyProtection="1">
      <alignment horizontal="center" vertical="center"/>
      <protection/>
    </xf>
    <xf numFmtId="174" fontId="2" fillId="0" borderId="0" xfId="54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PageLayoutView="0" workbookViewId="0" topLeftCell="A1">
      <selection activeCell="A67" sqref="A67:C67"/>
    </sheetView>
  </sheetViews>
  <sheetFormatPr defaultColWidth="9.140625" defaultRowHeight="15"/>
  <cols>
    <col min="1" max="1" width="8.140625" style="67" customWidth="1"/>
    <col min="2" max="2" width="78.57421875" style="67" customWidth="1"/>
    <col min="3" max="3" width="18.57421875" style="68" customWidth="1"/>
    <col min="4" max="4" width="7.7109375" style="1" customWidth="1"/>
    <col min="5" max="16384" width="9.140625" style="1" customWidth="1"/>
  </cols>
  <sheetData>
    <row r="1" spans="1:3" ht="15.75" customHeight="1">
      <c r="A1" s="88" t="s">
        <v>183</v>
      </c>
      <c r="B1" s="88"/>
      <c r="C1" s="88"/>
    </row>
    <row r="2" spans="1:3" ht="15.75" customHeight="1">
      <c r="A2" s="86" t="s">
        <v>177</v>
      </c>
      <c r="B2" s="86"/>
      <c r="C2" s="86"/>
    </row>
    <row r="3" spans="1:4" ht="15.75" customHeight="1">
      <c r="A3" s="87" t="s">
        <v>0</v>
      </c>
      <c r="B3" s="87"/>
      <c r="C3" s="87"/>
      <c r="D3" s="69"/>
    </row>
    <row r="4" spans="1:4" ht="15.75" customHeight="1">
      <c r="A4" s="69"/>
      <c r="B4" s="69"/>
      <c r="C4" s="70" t="s">
        <v>125</v>
      </c>
      <c r="D4" s="69"/>
    </row>
    <row r="5" spans="1:3" ht="15.75" customHeight="1" thickBot="1">
      <c r="A5" s="83"/>
      <c r="B5" s="83"/>
      <c r="C5" s="2" t="s">
        <v>164</v>
      </c>
    </row>
    <row r="6" spans="1:3" ht="37.5" customHeight="1" thickBot="1">
      <c r="A6" s="3" t="s">
        <v>1</v>
      </c>
      <c r="B6" s="4" t="s">
        <v>2</v>
      </c>
      <c r="C6" s="5" t="s">
        <v>175</v>
      </c>
    </row>
    <row r="7" spans="1:3" s="9" customFormat="1" ht="12" customHeight="1" thickBot="1">
      <c r="A7" s="6"/>
      <c r="B7" s="7" t="s">
        <v>116</v>
      </c>
      <c r="C7" s="8" t="s">
        <v>115</v>
      </c>
    </row>
    <row r="8" spans="1:3" s="13" customFormat="1" ht="12" customHeight="1" thickBot="1">
      <c r="A8" s="10" t="s">
        <v>3</v>
      </c>
      <c r="B8" s="11" t="s">
        <v>98</v>
      </c>
      <c r="C8" s="12">
        <f>+C9+C10+C11+C12+C13+C14</f>
        <v>123149281</v>
      </c>
    </row>
    <row r="9" spans="1:3" s="13" customFormat="1" ht="12" customHeight="1">
      <c r="A9" s="14" t="s">
        <v>4</v>
      </c>
      <c r="B9" s="15" t="s">
        <v>5</v>
      </c>
      <c r="C9" s="16">
        <v>52907679</v>
      </c>
    </row>
    <row r="10" spans="1:3" s="13" customFormat="1" ht="12" customHeight="1">
      <c r="A10" s="17" t="s">
        <v>6</v>
      </c>
      <c r="B10" s="18" t="s">
        <v>7</v>
      </c>
      <c r="C10" s="19">
        <v>43035650</v>
      </c>
    </row>
    <row r="11" spans="1:3" s="13" customFormat="1" ht="12" customHeight="1">
      <c r="A11" s="17" t="s">
        <v>8</v>
      </c>
      <c r="B11" s="18" t="s">
        <v>158</v>
      </c>
      <c r="C11" s="19">
        <v>25088009</v>
      </c>
    </row>
    <row r="12" spans="1:3" s="13" customFormat="1" ht="12" customHeight="1">
      <c r="A12" s="17" t="s">
        <v>9</v>
      </c>
      <c r="B12" s="18" t="s">
        <v>10</v>
      </c>
      <c r="C12" s="19">
        <v>2117943</v>
      </c>
    </row>
    <row r="13" spans="1:3" s="13" customFormat="1" ht="12" customHeight="1">
      <c r="A13" s="17" t="s">
        <v>11</v>
      </c>
      <c r="B13" s="18" t="s">
        <v>12</v>
      </c>
      <c r="C13" s="19"/>
    </row>
    <row r="14" spans="1:3" s="13" customFormat="1" ht="12" customHeight="1" thickBot="1">
      <c r="A14" s="20" t="s">
        <v>13</v>
      </c>
      <c r="B14" s="21" t="s">
        <v>14</v>
      </c>
      <c r="C14" s="19"/>
    </row>
    <row r="15" spans="1:3" s="13" customFormat="1" ht="12" customHeight="1" thickBot="1">
      <c r="A15" s="10" t="s">
        <v>15</v>
      </c>
      <c r="B15" s="22" t="s">
        <v>99</v>
      </c>
      <c r="C15" s="12">
        <f>+C17</f>
        <v>124175006</v>
      </c>
    </row>
    <row r="16" spans="1:3" s="13" customFormat="1" ht="12" customHeight="1">
      <c r="A16" s="14" t="s">
        <v>16</v>
      </c>
      <c r="B16" s="15" t="s">
        <v>17</v>
      </c>
      <c r="C16" s="16"/>
    </row>
    <row r="17" spans="1:3" s="13" customFormat="1" ht="12" customHeight="1">
      <c r="A17" s="17" t="s">
        <v>18</v>
      </c>
      <c r="B17" s="18" t="s">
        <v>22</v>
      </c>
      <c r="C17" s="19">
        <f>SUM(C23+C24+C20+C19+C18)</f>
        <v>124175006</v>
      </c>
    </row>
    <row r="18" spans="1:3" s="13" customFormat="1" ht="12" customHeight="1">
      <c r="A18" s="20" t="s">
        <v>149</v>
      </c>
      <c r="B18" s="21" t="s">
        <v>144</v>
      </c>
      <c r="C18" s="23">
        <v>5416800</v>
      </c>
    </row>
    <row r="19" spans="1:3" s="13" customFormat="1" ht="12" customHeight="1">
      <c r="A19" s="20" t="s">
        <v>150</v>
      </c>
      <c r="B19" s="21" t="s">
        <v>145</v>
      </c>
      <c r="C19" s="23">
        <v>2193248</v>
      </c>
    </row>
    <row r="20" spans="1:3" s="13" customFormat="1" ht="12" customHeight="1">
      <c r="A20" s="20" t="s">
        <v>151</v>
      </c>
      <c r="B20" s="21" t="s">
        <v>146</v>
      </c>
      <c r="C20" s="23">
        <f>SUM(C21:C22)</f>
        <v>113066087</v>
      </c>
    </row>
    <row r="21" spans="1:3" s="13" customFormat="1" ht="12" customHeight="1">
      <c r="A21" s="20" t="s">
        <v>152</v>
      </c>
      <c r="B21" s="21" t="s">
        <v>148</v>
      </c>
      <c r="C21" s="23">
        <v>69688516</v>
      </c>
    </row>
    <row r="22" spans="1:3" s="13" customFormat="1" ht="12" customHeight="1">
      <c r="A22" s="20" t="s">
        <v>153</v>
      </c>
      <c r="B22" s="21" t="s">
        <v>154</v>
      </c>
      <c r="C22" s="23">
        <v>43377571</v>
      </c>
    </row>
    <row r="23" spans="1:3" s="13" customFormat="1" ht="12" customHeight="1">
      <c r="A23" s="20" t="s">
        <v>165</v>
      </c>
      <c r="B23" s="21" t="s">
        <v>166</v>
      </c>
      <c r="C23" s="23">
        <v>2917590</v>
      </c>
    </row>
    <row r="24" spans="1:3" s="13" customFormat="1" ht="12" customHeight="1" thickBot="1">
      <c r="A24" s="20" t="s">
        <v>19</v>
      </c>
      <c r="B24" s="21" t="s">
        <v>147</v>
      </c>
      <c r="C24" s="23">
        <v>581281</v>
      </c>
    </row>
    <row r="25" spans="1:3" s="13" customFormat="1" ht="12" customHeight="1" thickBot="1">
      <c r="A25" s="10" t="s">
        <v>23</v>
      </c>
      <c r="B25" s="11" t="s">
        <v>100</v>
      </c>
      <c r="C25" s="12">
        <v>6463755</v>
      </c>
    </row>
    <row r="26" spans="1:3" s="13" customFormat="1" ht="12" customHeight="1" thickBot="1">
      <c r="A26" s="10" t="s">
        <v>26</v>
      </c>
      <c r="B26" s="11" t="s">
        <v>101</v>
      </c>
      <c r="C26" s="24">
        <f>SUM(C27+C32+C33)</f>
        <v>55200000</v>
      </c>
    </row>
    <row r="27" spans="1:3" s="13" customFormat="1" ht="12" customHeight="1">
      <c r="A27" s="14" t="s">
        <v>27</v>
      </c>
      <c r="B27" s="15" t="s">
        <v>102</v>
      </c>
      <c r="C27" s="25">
        <f>SUM(C28:C31)</f>
        <v>48050000</v>
      </c>
    </row>
    <row r="28" spans="1:3" s="13" customFormat="1" ht="12" customHeight="1">
      <c r="A28" s="17" t="s">
        <v>28</v>
      </c>
      <c r="B28" s="18" t="s">
        <v>95</v>
      </c>
      <c r="C28" s="19">
        <v>3300000</v>
      </c>
    </row>
    <row r="29" spans="1:3" s="13" customFormat="1" ht="12" customHeight="1">
      <c r="A29" s="17" t="s">
        <v>117</v>
      </c>
      <c r="B29" s="18" t="s">
        <v>96</v>
      </c>
      <c r="C29" s="19">
        <v>4600000</v>
      </c>
    </row>
    <row r="30" spans="1:3" s="13" customFormat="1" ht="12" customHeight="1">
      <c r="A30" s="17" t="s">
        <v>118</v>
      </c>
      <c r="B30" s="18" t="s">
        <v>97</v>
      </c>
      <c r="C30" s="19">
        <v>150000</v>
      </c>
    </row>
    <row r="31" spans="1:3" s="13" customFormat="1" ht="12" customHeight="1">
      <c r="A31" s="17" t="s">
        <v>129</v>
      </c>
      <c r="B31" s="18" t="s">
        <v>128</v>
      </c>
      <c r="C31" s="19">
        <v>40000000</v>
      </c>
    </row>
    <row r="32" spans="1:3" s="13" customFormat="1" ht="12" customHeight="1">
      <c r="A32" s="17" t="s">
        <v>119</v>
      </c>
      <c r="B32" s="18" t="s">
        <v>29</v>
      </c>
      <c r="C32" s="19">
        <v>7000000</v>
      </c>
    </row>
    <row r="33" spans="1:3" s="13" customFormat="1" ht="12" customHeight="1" thickBot="1">
      <c r="A33" s="20" t="s">
        <v>120</v>
      </c>
      <c r="B33" s="21" t="s">
        <v>30</v>
      </c>
      <c r="C33" s="23">
        <v>150000</v>
      </c>
    </row>
    <row r="34" spans="1:3" s="13" customFormat="1" ht="12" customHeight="1" thickBot="1">
      <c r="A34" s="10" t="s">
        <v>31</v>
      </c>
      <c r="B34" s="11" t="s">
        <v>103</v>
      </c>
      <c r="C34" s="12">
        <f>SUM(C35:C42)</f>
        <v>29662564</v>
      </c>
    </row>
    <row r="35" spans="1:3" s="13" customFormat="1" ht="12" customHeight="1">
      <c r="A35" s="14" t="s">
        <v>32</v>
      </c>
      <c r="B35" s="15" t="s">
        <v>33</v>
      </c>
      <c r="C35" s="16"/>
    </row>
    <row r="36" spans="1:3" s="13" customFormat="1" ht="12" customHeight="1">
      <c r="A36" s="17" t="s">
        <v>34</v>
      </c>
      <c r="B36" s="18" t="s">
        <v>35</v>
      </c>
      <c r="C36" s="19">
        <v>4515100</v>
      </c>
    </row>
    <row r="37" spans="1:3" s="13" customFormat="1" ht="12" customHeight="1">
      <c r="A37" s="17" t="s">
        <v>36</v>
      </c>
      <c r="B37" s="18" t="s">
        <v>37</v>
      </c>
      <c r="C37" s="19">
        <v>6342500</v>
      </c>
    </row>
    <row r="38" spans="1:3" s="13" customFormat="1" ht="12" customHeight="1">
      <c r="A38" s="17" t="s">
        <v>38</v>
      </c>
      <c r="B38" s="18" t="s">
        <v>39</v>
      </c>
      <c r="C38" s="19">
        <v>5426374</v>
      </c>
    </row>
    <row r="39" spans="1:3" s="13" customFormat="1" ht="12" customHeight="1">
      <c r="A39" s="17" t="s">
        <v>40</v>
      </c>
      <c r="B39" s="18" t="s">
        <v>41</v>
      </c>
      <c r="C39" s="19">
        <v>7083989</v>
      </c>
    </row>
    <row r="40" spans="1:3" s="13" customFormat="1" ht="12" customHeight="1">
      <c r="A40" s="17" t="s">
        <v>42</v>
      </c>
      <c r="B40" s="18" t="s">
        <v>43</v>
      </c>
      <c r="C40" s="19">
        <v>5246601</v>
      </c>
    </row>
    <row r="41" spans="1:3" s="13" customFormat="1" ht="12" customHeight="1">
      <c r="A41" s="17" t="s">
        <v>44</v>
      </c>
      <c r="B41" s="18" t="s">
        <v>45</v>
      </c>
      <c r="C41" s="19">
        <v>768000</v>
      </c>
    </row>
    <row r="42" spans="1:3" s="13" customFormat="1" ht="12" customHeight="1" thickBot="1">
      <c r="A42" s="17" t="s">
        <v>46</v>
      </c>
      <c r="B42" s="18" t="s">
        <v>47</v>
      </c>
      <c r="C42" s="19">
        <v>280000</v>
      </c>
    </row>
    <row r="43" spans="1:3" s="13" customFormat="1" ht="12" customHeight="1" thickBot="1">
      <c r="A43" s="10" t="s">
        <v>48</v>
      </c>
      <c r="B43" s="11" t="s">
        <v>104</v>
      </c>
      <c r="C43" s="12">
        <f>SUM(C44:C46)</f>
        <v>1752760</v>
      </c>
    </row>
    <row r="44" spans="1:3" s="13" customFormat="1" ht="12" customHeight="1">
      <c r="A44" s="14" t="s">
        <v>49</v>
      </c>
      <c r="B44" s="15" t="s">
        <v>50</v>
      </c>
      <c r="C44" s="27"/>
    </row>
    <row r="45" spans="1:3" s="13" customFormat="1" ht="12" customHeight="1">
      <c r="A45" s="17" t="s">
        <v>51</v>
      </c>
      <c r="B45" s="18" t="s">
        <v>168</v>
      </c>
      <c r="C45" s="26">
        <v>1752760</v>
      </c>
    </row>
    <row r="46" spans="1:3" s="13" customFormat="1" ht="12" customHeight="1" thickBot="1">
      <c r="A46" s="17" t="s">
        <v>52</v>
      </c>
      <c r="B46" s="18" t="s">
        <v>53</v>
      </c>
      <c r="C46" s="26"/>
    </row>
    <row r="47" spans="1:3" s="13" customFormat="1" ht="12" customHeight="1" thickBot="1">
      <c r="A47" s="10" t="s">
        <v>54</v>
      </c>
      <c r="B47" s="11" t="s">
        <v>105</v>
      </c>
      <c r="C47" s="12">
        <f>SUM(C48:C48)</f>
        <v>0</v>
      </c>
    </row>
    <row r="48" spans="1:3" s="13" customFormat="1" ht="12" customHeight="1">
      <c r="A48" s="17" t="s">
        <v>123</v>
      </c>
      <c r="B48" s="18" t="s">
        <v>55</v>
      </c>
      <c r="C48" s="19"/>
    </row>
    <row r="49" spans="1:3" s="13" customFormat="1" ht="12" customHeight="1" thickBot="1">
      <c r="A49" s="20" t="s">
        <v>124</v>
      </c>
      <c r="B49" s="21" t="s">
        <v>155</v>
      </c>
      <c r="C49" s="23"/>
    </row>
    <row r="50" spans="1:3" s="13" customFormat="1" ht="12" customHeight="1" thickBot="1">
      <c r="A50" s="10" t="s">
        <v>56</v>
      </c>
      <c r="B50" s="22" t="s">
        <v>106</v>
      </c>
      <c r="C50" s="12">
        <f>SUM(C51:C53)</f>
        <v>1605000</v>
      </c>
    </row>
    <row r="51" spans="1:3" s="13" customFormat="1" ht="12" customHeight="1">
      <c r="A51" s="14" t="s">
        <v>57</v>
      </c>
      <c r="B51" s="15" t="s">
        <v>58</v>
      </c>
      <c r="C51" s="26"/>
    </row>
    <row r="52" spans="1:3" s="13" customFormat="1" ht="12" customHeight="1">
      <c r="A52" s="17" t="s">
        <v>59</v>
      </c>
      <c r="B52" s="18" t="s">
        <v>60</v>
      </c>
      <c r="C52" s="26">
        <v>1605000</v>
      </c>
    </row>
    <row r="53" spans="1:3" s="13" customFormat="1" ht="12" customHeight="1" thickBot="1">
      <c r="A53" s="51" t="s">
        <v>156</v>
      </c>
      <c r="B53" s="74" t="s">
        <v>157</v>
      </c>
      <c r="C53" s="75"/>
    </row>
    <row r="54" spans="1:3" s="13" customFormat="1" ht="12" customHeight="1" thickBot="1">
      <c r="A54" s="10" t="s">
        <v>61</v>
      </c>
      <c r="B54" s="11" t="s">
        <v>107</v>
      </c>
      <c r="C54" s="24">
        <f>+C8+C15+C25+C26+C34+C43+C47+C50</f>
        <v>342008366</v>
      </c>
    </row>
    <row r="55" spans="1:3" s="13" customFormat="1" ht="12" customHeight="1" thickBot="1">
      <c r="A55" s="28" t="s">
        <v>62</v>
      </c>
      <c r="B55" s="22" t="s">
        <v>108</v>
      </c>
      <c r="C55" s="12">
        <f>SUM(C55)</f>
        <v>0</v>
      </c>
    </row>
    <row r="56" spans="1:3" s="13" customFormat="1" ht="12" customHeight="1" thickBot="1">
      <c r="A56" s="28" t="s">
        <v>63</v>
      </c>
      <c r="B56" s="22" t="s">
        <v>109</v>
      </c>
      <c r="C56" s="12"/>
    </row>
    <row r="57" spans="1:3" s="13" customFormat="1" ht="12" customHeight="1" thickBot="1">
      <c r="A57" s="28" t="s">
        <v>64</v>
      </c>
      <c r="B57" s="22" t="s">
        <v>110</v>
      </c>
      <c r="C57" s="12">
        <f>SUM(C58:C59)</f>
        <v>148745000</v>
      </c>
    </row>
    <row r="58" spans="1:3" s="13" customFormat="1" ht="12" customHeight="1">
      <c r="A58" s="14" t="s">
        <v>65</v>
      </c>
      <c r="B58" s="15" t="s">
        <v>66</v>
      </c>
      <c r="C58" s="26">
        <v>148745000</v>
      </c>
    </row>
    <row r="59" spans="1:3" s="13" customFormat="1" ht="12" customHeight="1" thickBot="1">
      <c r="A59" s="20" t="s">
        <v>67</v>
      </c>
      <c r="B59" s="21" t="s">
        <v>68</v>
      </c>
      <c r="C59" s="26"/>
    </row>
    <row r="60" spans="1:3" s="13" customFormat="1" ht="12" customHeight="1" thickBot="1">
      <c r="A60" s="28" t="s">
        <v>69</v>
      </c>
      <c r="B60" s="22" t="s">
        <v>111</v>
      </c>
      <c r="C60" s="12"/>
    </row>
    <row r="61" spans="1:3" s="13" customFormat="1" ht="12" customHeight="1" thickBot="1">
      <c r="A61" s="28" t="s">
        <v>70</v>
      </c>
      <c r="B61" s="22" t="s">
        <v>112</v>
      </c>
      <c r="C61" s="12"/>
    </row>
    <row r="62" spans="1:3" s="13" customFormat="1" ht="13.5" customHeight="1" thickBot="1">
      <c r="A62" s="28" t="s">
        <v>71</v>
      </c>
      <c r="B62" s="22" t="s">
        <v>72</v>
      </c>
      <c r="C62" s="29"/>
    </row>
    <row r="63" spans="1:3" s="13" customFormat="1" ht="15.75" customHeight="1" thickBot="1">
      <c r="A63" s="28" t="s">
        <v>73</v>
      </c>
      <c r="B63" s="30" t="s">
        <v>113</v>
      </c>
      <c r="C63" s="24">
        <f>SUM(C56+C57+C60+C62)</f>
        <v>148745000</v>
      </c>
    </row>
    <row r="64" spans="1:3" s="13" customFormat="1" ht="16.5" customHeight="1" thickBot="1">
      <c r="A64" s="31" t="s">
        <v>74</v>
      </c>
      <c r="B64" s="32" t="s">
        <v>114</v>
      </c>
      <c r="C64" s="24">
        <f>SUM(C54+C63)</f>
        <v>490753366</v>
      </c>
    </row>
    <row r="65" spans="1:3" s="13" customFormat="1" ht="23.25" customHeight="1">
      <c r="A65" s="33"/>
      <c r="B65" s="34"/>
      <c r="C65" s="35"/>
    </row>
    <row r="66" spans="1:3" s="13" customFormat="1" ht="22.5" customHeight="1">
      <c r="A66" s="33"/>
      <c r="B66" s="71" t="s">
        <v>127</v>
      </c>
      <c r="C66" s="35"/>
    </row>
    <row r="67" spans="1:3" ht="16.5" customHeight="1">
      <c r="A67" s="88" t="s">
        <v>184</v>
      </c>
      <c r="B67" s="88"/>
      <c r="C67" s="88"/>
    </row>
    <row r="68" spans="1:3" ht="16.5" customHeight="1">
      <c r="A68" s="86" t="s">
        <v>176</v>
      </c>
      <c r="B68" s="86"/>
      <c r="C68" s="86"/>
    </row>
    <row r="69" spans="1:3" ht="16.5" customHeight="1">
      <c r="A69" s="69"/>
      <c r="B69" s="69" t="s">
        <v>75</v>
      </c>
      <c r="C69" s="69"/>
    </row>
    <row r="70" spans="1:3" ht="16.5" customHeight="1">
      <c r="A70" s="69"/>
      <c r="B70" s="69"/>
      <c r="C70" s="70" t="s">
        <v>126</v>
      </c>
    </row>
    <row r="71" spans="1:3" s="37" customFormat="1" ht="16.5" customHeight="1" thickBot="1">
      <c r="A71" s="81"/>
      <c r="B71" s="81"/>
      <c r="C71" s="36" t="s">
        <v>164</v>
      </c>
    </row>
    <row r="72" spans="1:3" ht="37.5" customHeight="1" thickBot="1">
      <c r="A72" s="3" t="s">
        <v>1</v>
      </c>
      <c r="B72" s="4" t="s">
        <v>76</v>
      </c>
      <c r="C72" s="5" t="s">
        <v>175</v>
      </c>
    </row>
    <row r="73" spans="1:3" s="9" customFormat="1" ht="12" customHeight="1" thickBot="1">
      <c r="A73" s="38"/>
      <c r="B73" s="39" t="s">
        <v>116</v>
      </c>
      <c r="C73" s="40" t="s">
        <v>115</v>
      </c>
    </row>
    <row r="74" spans="1:3" ht="12" customHeight="1" thickBot="1">
      <c r="A74" s="41" t="s">
        <v>3</v>
      </c>
      <c r="B74" s="42" t="s">
        <v>133</v>
      </c>
      <c r="C74" s="43">
        <f>SUM(C75:C79)</f>
        <v>345346137</v>
      </c>
    </row>
    <row r="75" spans="1:3" ht="12" customHeight="1">
      <c r="A75" s="44" t="s">
        <v>4</v>
      </c>
      <c r="B75" s="45" t="s">
        <v>77</v>
      </c>
      <c r="C75" s="46">
        <v>110837820</v>
      </c>
    </row>
    <row r="76" spans="1:3" ht="12" customHeight="1">
      <c r="A76" s="17" t="s">
        <v>6</v>
      </c>
      <c r="B76" s="47" t="s">
        <v>78</v>
      </c>
      <c r="C76" s="19">
        <v>19745093</v>
      </c>
    </row>
    <row r="77" spans="1:3" ht="12" customHeight="1">
      <c r="A77" s="17" t="s">
        <v>8</v>
      </c>
      <c r="B77" s="47" t="s">
        <v>79</v>
      </c>
      <c r="C77" s="23">
        <v>92899337</v>
      </c>
    </row>
    <row r="78" spans="1:3" ht="12" customHeight="1">
      <c r="A78" s="17" t="s">
        <v>9</v>
      </c>
      <c r="B78" s="48" t="s">
        <v>80</v>
      </c>
      <c r="C78" s="23">
        <v>4562000</v>
      </c>
    </row>
    <row r="79" spans="1:3" ht="12" customHeight="1">
      <c r="A79" s="17" t="s">
        <v>81</v>
      </c>
      <c r="B79" s="49" t="s">
        <v>82</v>
      </c>
      <c r="C79" s="23">
        <f>SUM(C80+C81+C84+C88+C89+C90)</f>
        <v>117301887</v>
      </c>
    </row>
    <row r="80" spans="1:3" ht="12" customHeight="1">
      <c r="A80" s="17" t="s">
        <v>13</v>
      </c>
      <c r="B80" s="47" t="s">
        <v>83</v>
      </c>
      <c r="C80" s="23">
        <v>690800</v>
      </c>
    </row>
    <row r="81" spans="1:3" ht="12" customHeight="1">
      <c r="A81" s="17" t="s">
        <v>130</v>
      </c>
      <c r="B81" s="50" t="s">
        <v>162</v>
      </c>
      <c r="C81" s="23">
        <f>SUM(C82:C83)</f>
        <v>113066087</v>
      </c>
    </row>
    <row r="82" spans="1:3" ht="12" customHeight="1">
      <c r="A82" s="17" t="s">
        <v>131</v>
      </c>
      <c r="B82" s="50" t="s">
        <v>122</v>
      </c>
      <c r="C82" s="23">
        <v>69688516</v>
      </c>
    </row>
    <row r="83" spans="1:3" ht="12" customHeight="1">
      <c r="A83" s="17" t="s">
        <v>132</v>
      </c>
      <c r="B83" s="50" t="s">
        <v>121</v>
      </c>
      <c r="C83" s="23">
        <v>43377571</v>
      </c>
    </row>
    <row r="84" spans="1:3" ht="12" customHeight="1" thickBot="1">
      <c r="A84" s="52" t="s">
        <v>163</v>
      </c>
      <c r="B84" s="53" t="s">
        <v>84</v>
      </c>
      <c r="C84" s="54">
        <v>2500000</v>
      </c>
    </row>
    <row r="85" spans="1:3" ht="12" customHeight="1" thickBot="1">
      <c r="A85" s="76" t="s">
        <v>167</v>
      </c>
      <c r="B85" s="77" t="s">
        <v>180</v>
      </c>
      <c r="C85" s="79"/>
    </row>
    <row r="86" spans="1:3" ht="12" customHeight="1" thickBot="1">
      <c r="A86" s="76" t="s">
        <v>178</v>
      </c>
      <c r="B86" s="77" t="s">
        <v>181</v>
      </c>
      <c r="C86" s="79"/>
    </row>
    <row r="87" spans="1:3" ht="12" customHeight="1" thickBot="1">
      <c r="A87" s="76" t="s">
        <v>179</v>
      </c>
      <c r="B87" s="77" t="s">
        <v>182</v>
      </c>
      <c r="C87" s="79"/>
    </row>
    <row r="88" spans="1:3" ht="12" customHeight="1" thickBot="1">
      <c r="A88" s="76" t="s">
        <v>169</v>
      </c>
      <c r="B88" s="77" t="s">
        <v>170</v>
      </c>
      <c r="C88" s="80">
        <v>45000</v>
      </c>
    </row>
    <row r="89" spans="1:3" ht="12" customHeight="1" thickBot="1">
      <c r="A89" s="76" t="s">
        <v>173</v>
      </c>
      <c r="B89" s="77" t="s">
        <v>171</v>
      </c>
      <c r="C89" s="80">
        <v>600000</v>
      </c>
    </row>
    <row r="90" spans="1:3" ht="12" customHeight="1" thickBot="1">
      <c r="A90" s="76" t="s">
        <v>174</v>
      </c>
      <c r="B90" s="77" t="s">
        <v>172</v>
      </c>
      <c r="C90" s="80">
        <v>400000</v>
      </c>
    </row>
    <row r="91" spans="1:3" ht="12" customHeight="1" thickBot="1">
      <c r="A91" s="73" t="s">
        <v>15</v>
      </c>
      <c r="B91" s="55" t="s">
        <v>134</v>
      </c>
      <c r="C91" s="12">
        <f>+C92+C94+C96</f>
        <v>105040585</v>
      </c>
    </row>
    <row r="92" spans="1:3" ht="12" customHeight="1">
      <c r="A92" s="14" t="s">
        <v>16</v>
      </c>
      <c r="B92" s="47" t="s">
        <v>85</v>
      </c>
      <c r="C92" s="16">
        <v>10681971</v>
      </c>
    </row>
    <row r="93" spans="1:3" ht="12" customHeight="1">
      <c r="A93" s="14" t="s">
        <v>18</v>
      </c>
      <c r="B93" s="56" t="s">
        <v>86</v>
      </c>
      <c r="C93" s="16"/>
    </row>
    <row r="94" spans="1:3" ht="12" customHeight="1">
      <c r="A94" s="14" t="s">
        <v>19</v>
      </c>
      <c r="B94" s="56" t="s">
        <v>87</v>
      </c>
      <c r="C94" s="19">
        <v>91358614</v>
      </c>
    </row>
    <row r="95" spans="1:3" ht="12" customHeight="1">
      <c r="A95" s="14" t="s">
        <v>20</v>
      </c>
      <c r="B95" s="56" t="s">
        <v>88</v>
      </c>
      <c r="C95" s="57">
        <v>15977977</v>
      </c>
    </row>
    <row r="96" spans="1:3" ht="12" customHeight="1">
      <c r="A96" s="14" t="s">
        <v>21</v>
      </c>
      <c r="B96" s="58" t="s">
        <v>89</v>
      </c>
      <c r="C96" s="57">
        <f>SUM(C97:C97)</f>
        <v>3000000</v>
      </c>
    </row>
    <row r="97" spans="1:3" ht="12" customHeight="1" thickBot="1">
      <c r="A97" s="51" t="s">
        <v>160</v>
      </c>
      <c r="B97" s="58" t="s">
        <v>159</v>
      </c>
      <c r="C97" s="19">
        <v>3000000</v>
      </c>
    </row>
    <row r="98" spans="1:3" ht="12" customHeight="1" thickBot="1">
      <c r="A98" s="10" t="s">
        <v>23</v>
      </c>
      <c r="B98" s="59" t="s">
        <v>135</v>
      </c>
      <c r="C98" s="12">
        <f>+C99+C100</f>
        <v>35440673</v>
      </c>
    </row>
    <row r="99" spans="1:3" ht="12" customHeight="1">
      <c r="A99" s="14" t="s">
        <v>24</v>
      </c>
      <c r="B99" s="60" t="s">
        <v>90</v>
      </c>
      <c r="C99" s="16">
        <v>30440673</v>
      </c>
    </row>
    <row r="100" spans="1:3" ht="12" customHeight="1" thickBot="1">
      <c r="A100" s="20" t="s">
        <v>25</v>
      </c>
      <c r="B100" s="56" t="s">
        <v>91</v>
      </c>
      <c r="C100" s="16">
        <v>5000000</v>
      </c>
    </row>
    <row r="101" spans="1:3" ht="12" customHeight="1" thickBot="1">
      <c r="A101" s="10" t="s">
        <v>92</v>
      </c>
      <c r="B101" s="59" t="s">
        <v>136</v>
      </c>
      <c r="C101" s="12">
        <f>+C74+C91+C98</f>
        <v>485827395</v>
      </c>
    </row>
    <row r="102" spans="1:3" ht="12" customHeight="1" thickBot="1">
      <c r="A102" s="10" t="s">
        <v>31</v>
      </c>
      <c r="B102" s="59" t="s">
        <v>137</v>
      </c>
      <c r="C102" s="12"/>
    </row>
    <row r="103" spans="1:3" ht="12" customHeight="1" thickBot="1">
      <c r="A103" s="10" t="s">
        <v>48</v>
      </c>
      <c r="B103" s="59" t="s">
        <v>138</v>
      </c>
      <c r="C103" s="12"/>
    </row>
    <row r="104" spans="1:3" ht="12" customHeight="1" thickBot="1">
      <c r="A104" s="10" t="s">
        <v>93</v>
      </c>
      <c r="B104" s="59" t="s">
        <v>139</v>
      </c>
      <c r="C104" s="24">
        <f>SUM(C105)</f>
        <v>4925971</v>
      </c>
    </row>
    <row r="105" spans="1:3" ht="12" customHeight="1" thickBot="1">
      <c r="A105" s="73" t="s">
        <v>123</v>
      </c>
      <c r="B105" s="78" t="s">
        <v>161</v>
      </c>
      <c r="C105" s="24">
        <v>4925971</v>
      </c>
    </row>
    <row r="106" spans="1:3" ht="12" customHeight="1" thickBot="1">
      <c r="A106" s="10" t="s">
        <v>56</v>
      </c>
      <c r="B106" s="59" t="s">
        <v>140</v>
      </c>
      <c r="C106" s="61"/>
    </row>
    <row r="107" spans="1:9" ht="15" customHeight="1" thickBot="1">
      <c r="A107" s="10" t="s">
        <v>61</v>
      </c>
      <c r="B107" s="59" t="s">
        <v>141</v>
      </c>
      <c r="C107" s="62">
        <f>+C102+C103+C104+C106</f>
        <v>4925971</v>
      </c>
      <c r="F107" s="63"/>
      <c r="G107" s="64"/>
      <c r="H107" s="64"/>
      <c r="I107" s="64"/>
    </row>
    <row r="108" spans="1:3" s="13" customFormat="1" ht="12.75" customHeight="1" thickBot="1">
      <c r="A108" s="65" t="s">
        <v>94</v>
      </c>
      <c r="B108" s="66" t="s">
        <v>142</v>
      </c>
      <c r="C108" s="62">
        <f>+C101+C107</f>
        <v>490753366</v>
      </c>
    </row>
    <row r="109" ht="7.5" customHeight="1"/>
    <row r="110" spans="1:3" ht="15.75">
      <c r="A110" s="82"/>
      <c r="B110" s="82"/>
      <c r="C110" s="82"/>
    </row>
    <row r="111" spans="1:3" ht="15" customHeight="1">
      <c r="A111" s="84"/>
      <c r="B111" s="84"/>
      <c r="C111" s="72"/>
    </row>
    <row r="112" spans="1:3" ht="15.75">
      <c r="A112" s="85" t="s">
        <v>143</v>
      </c>
      <c r="B112" s="85"/>
      <c r="C112" s="85"/>
    </row>
    <row r="117" spans="1:3" ht="15.75">
      <c r="A117" s="82"/>
      <c r="B117" s="82"/>
      <c r="C117" s="82"/>
    </row>
    <row r="118" spans="1:3" ht="16.5" thickBot="1">
      <c r="A118" s="83"/>
      <c r="B118" s="83"/>
      <c r="C118" s="2"/>
    </row>
    <row r="119" spans="1:3" ht="16.5" thickBot="1">
      <c r="A119" s="10"/>
      <c r="B119" s="55"/>
      <c r="C119" s="12"/>
    </row>
    <row r="120" spans="1:3" ht="16.5" thickBot="1">
      <c r="A120" s="10"/>
      <c r="B120" s="55"/>
      <c r="C120" s="12"/>
    </row>
  </sheetData>
  <sheetProtection/>
  <mergeCells count="12">
    <mergeCell ref="A2:C2"/>
    <mergeCell ref="A3:C3"/>
    <mergeCell ref="A68:C68"/>
    <mergeCell ref="A1:C1"/>
    <mergeCell ref="A5:B5"/>
    <mergeCell ref="A67:C67"/>
    <mergeCell ref="A71:B71"/>
    <mergeCell ref="A117:C117"/>
    <mergeCell ref="A118:B118"/>
    <mergeCell ref="A111:B111"/>
    <mergeCell ref="A112:C112"/>
    <mergeCell ref="A110:C110"/>
  </mergeCells>
  <printOptions/>
  <pageMargins left="0.7" right="0.7" top="0.75" bottom="0.75" header="0.3" footer="0.3"/>
  <pageSetup horizontalDpi="200" verticalDpi="200" orientation="portrait" paperSize="9" scale="83" r:id="rId1"/>
  <headerFooter>
    <oddHeader xml:space="preserve">&amp;C
                                   </oddHeader>
  </headerFooter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2016-02-06T09:49:32Z</cp:lastPrinted>
  <dcterms:created xsi:type="dcterms:W3CDTF">2006-10-17T13:40:18Z</dcterms:created>
  <dcterms:modified xsi:type="dcterms:W3CDTF">2020-02-12T09:37:18Z</dcterms:modified>
  <cp:category/>
  <cp:version/>
  <cp:contentType/>
  <cp:contentStatus/>
</cp:coreProperties>
</file>