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orbanp\Documents\2019. évi költségvetés\Várbalog\"/>
    </mc:Choice>
  </mc:AlternateContent>
  <xr:revisionPtr revIDLastSave="0" documentId="13_ncr:1_{0D24A466-75B8-4CDD-9AC2-CF4D123C04FD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várbalog" sheetId="5" r:id="rId1"/>
    <sheet name="2.sz. működési és felhalm.mérle" sheetId="6" r:id="rId2"/>
    <sheet name="3. mell.Felhalmozási." sheetId="17" r:id="rId3"/>
    <sheet name="4. mell.támogatások" sheetId="16" r:id="rId4"/>
    <sheet name="5. mell.létszámadatok" sheetId="19" r:id="rId5"/>
    <sheet name="6.sz.mell.kötelező feladatok" sheetId="32" r:id="rId6"/>
    <sheet name="7.sz.mell.önként vállalt felada" sheetId="34" r:id="rId7"/>
    <sheet name="8.sz.mell.állami feladatok" sheetId="35" r:id="rId8"/>
    <sheet name="9. mell. címrend" sheetId="24" r:id="rId9"/>
    <sheet name="10. mell. közvetett támogatások" sheetId="25" r:id="rId10"/>
    <sheet name="11. mell. több éves döntések" sheetId="26" r:id="rId11"/>
    <sheet name="12. mell. előirányzat felhs.üte" sheetId="27" r:id="rId12"/>
    <sheet name="13. mell.gördülő" sheetId="31" r:id="rId13"/>
  </sheets>
  <definedNames>
    <definedName name="__xlfn_IFERROR">NA()</definedName>
    <definedName name="_xlnm.Print_Area" localSheetId="10">'11. mell. több éves döntések'!$A$1:$M$27</definedName>
    <definedName name="_xlnm.Print_Area" localSheetId="11">'12. mell. előirányzat felhs.üte'!$A$1:$N$17</definedName>
    <definedName name="_xlnm.Print_Area" localSheetId="12">'13. mell.gördülő'!$A$1:$F$145</definedName>
    <definedName name="_xlnm.Print_Area" localSheetId="1">'2.sz. működési és felhalm.mérle'!$A$1:$E$65</definedName>
    <definedName name="_xlnm.Print_Area" localSheetId="5">'6.sz.mell.kötelező feladatok'!$A$1:$C$149</definedName>
    <definedName name="_xlnm.Print_Area" localSheetId="6">'7.sz.mell.önként vállalt felada'!$A$1:$C$149</definedName>
    <definedName name="_xlnm.Print_Area" localSheetId="7">'8.sz.mell.állami feladatok'!$A$1:$C$149</definedName>
    <definedName name="_xlnm.Print_Area" localSheetId="0">várbalog!$A$1:$C$149</definedName>
  </definedNames>
  <calcPr calcId="181029"/>
</workbook>
</file>

<file path=xl/calcChain.xml><?xml version="1.0" encoding="utf-8"?>
<calcChain xmlns="http://schemas.openxmlformats.org/spreadsheetml/2006/main">
  <c r="N13" i="27" l="1"/>
  <c r="N14" i="27"/>
  <c r="N15" i="27"/>
  <c r="N16" i="27"/>
  <c r="N5" i="27"/>
  <c r="N6" i="27"/>
  <c r="N7" i="27"/>
  <c r="N8" i="27"/>
  <c r="N9" i="27"/>
  <c r="N10" i="27"/>
  <c r="N11" i="27"/>
  <c r="N2" i="27"/>
  <c r="C90" i="5"/>
  <c r="C90" i="32"/>
  <c r="B15" i="17" l="1"/>
  <c r="C95" i="5" l="1"/>
  <c r="C84" i="5"/>
  <c r="C61" i="5"/>
  <c r="C33" i="5"/>
  <c r="C26" i="5"/>
  <c r="C5" i="5"/>
  <c r="C7" i="6" l="1"/>
  <c r="E7" i="6"/>
  <c r="C8" i="6"/>
  <c r="E8" i="6"/>
  <c r="C9" i="6"/>
  <c r="E9" i="6"/>
  <c r="E11" i="6"/>
  <c r="C12" i="6"/>
  <c r="C20" i="6"/>
  <c r="C19" i="6" s="1"/>
  <c r="C24" i="6"/>
  <c r="E27" i="6"/>
  <c r="C37" i="6"/>
  <c r="C48" i="6" s="1"/>
  <c r="E37" i="6"/>
  <c r="C38" i="6"/>
  <c r="E38" i="6"/>
  <c r="C39" i="6"/>
  <c r="E39" i="6"/>
  <c r="C40" i="6"/>
  <c r="E40" i="6"/>
  <c r="C41" i="6"/>
  <c r="E41" i="6"/>
  <c r="C55" i="6"/>
  <c r="C61" i="6" s="1"/>
  <c r="E57" i="6"/>
  <c r="E61" i="6" s="1"/>
  <c r="E48" i="6" l="1"/>
  <c r="C27" i="6"/>
  <c r="N4" i="27" l="1"/>
  <c r="N3" i="27"/>
  <c r="C138" i="35" l="1"/>
  <c r="C133" i="35"/>
  <c r="C128" i="35"/>
  <c r="C124" i="35"/>
  <c r="C143" i="35" s="1"/>
  <c r="C120" i="35"/>
  <c r="C106" i="35"/>
  <c r="C95" i="35"/>
  <c r="C90" i="35" s="1"/>
  <c r="C77" i="35"/>
  <c r="C73" i="35"/>
  <c r="C70" i="35"/>
  <c r="C65" i="35"/>
  <c r="C61" i="35"/>
  <c r="C55" i="35"/>
  <c r="C50" i="35"/>
  <c r="C44" i="35"/>
  <c r="C33" i="35"/>
  <c r="C27" i="35"/>
  <c r="C26" i="35"/>
  <c r="C19" i="35"/>
  <c r="C12" i="35"/>
  <c r="C5" i="35"/>
  <c r="C138" i="34"/>
  <c r="C133" i="34"/>
  <c r="C128" i="34"/>
  <c r="C124" i="34"/>
  <c r="C120" i="34"/>
  <c r="C106" i="34"/>
  <c r="C90" i="34"/>
  <c r="C77" i="34"/>
  <c r="C73" i="34"/>
  <c r="C70" i="34"/>
  <c r="C65" i="34"/>
  <c r="C61" i="34"/>
  <c r="C55" i="34"/>
  <c r="C50" i="34"/>
  <c r="C44" i="34"/>
  <c r="C33" i="34"/>
  <c r="C27" i="34"/>
  <c r="C26" i="34" s="1"/>
  <c r="C19" i="34"/>
  <c r="C12" i="34"/>
  <c r="C5" i="34"/>
  <c r="C138" i="32"/>
  <c r="C133" i="32"/>
  <c r="C128" i="32"/>
  <c r="C124" i="32"/>
  <c r="C120" i="32"/>
  <c r="C77" i="32"/>
  <c r="C73" i="32"/>
  <c r="C65" i="32"/>
  <c r="C61" i="32"/>
  <c r="C55" i="32"/>
  <c r="C50" i="32"/>
  <c r="C44" i="32"/>
  <c r="C19" i="32"/>
  <c r="C83" i="35" l="1"/>
  <c r="C149" i="35" s="1"/>
  <c r="C123" i="35"/>
  <c r="C144" i="35" s="1"/>
  <c r="C143" i="32"/>
  <c r="C143" i="34"/>
  <c r="C123" i="32"/>
  <c r="C60" i="35"/>
  <c r="C84" i="35" s="1"/>
  <c r="C83" i="34"/>
  <c r="C149" i="34" s="1"/>
  <c r="C60" i="34"/>
  <c r="C123" i="34"/>
  <c r="C83" i="32"/>
  <c r="C149" i="32" s="1"/>
  <c r="C144" i="34" l="1"/>
  <c r="C144" i="32"/>
  <c r="C84" i="34"/>
  <c r="C84" i="32"/>
  <c r="C148" i="32"/>
  <c r="C148" i="35"/>
  <c r="C148" i="34"/>
  <c r="E6" i="6"/>
  <c r="F120" i="31" l="1"/>
  <c r="E120" i="31"/>
  <c r="D120" i="31"/>
  <c r="F106" i="31"/>
  <c r="E106" i="31"/>
  <c r="D106" i="31"/>
  <c r="F90" i="31"/>
  <c r="E90" i="31"/>
  <c r="D90" i="31"/>
  <c r="F70" i="31"/>
  <c r="F83" i="31" s="1"/>
  <c r="E70" i="31"/>
  <c r="E83" i="31" s="1"/>
  <c r="D70" i="31"/>
  <c r="D83" i="31" s="1"/>
  <c r="F55" i="31"/>
  <c r="E55" i="31"/>
  <c r="D55" i="31"/>
  <c r="F50" i="31"/>
  <c r="E50" i="31"/>
  <c r="D50" i="31"/>
  <c r="F44" i="31"/>
  <c r="E44" i="31"/>
  <c r="D44" i="31"/>
  <c r="F33" i="31"/>
  <c r="E33" i="31"/>
  <c r="D33" i="31"/>
  <c r="F26" i="31"/>
  <c r="E26" i="31"/>
  <c r="D26" i="31"/>
  <c r="F19" i="31"/>
  <c r="E19" i="31"/>
  <c r="D19" i="31"/>
  <c r="F12" i="31"/>
  <c r="E12" i="31"/>
  <c r="D12" i="31"/>
  <c r="F5" i="31"/>
  <c r="E5" i="31"/>
  <c r="D5" i="31"/>
  <c r="D123" i="31" l="1"/>
  <c r="D144" i="31" s="1"/>
  <c r="E123" i="31"/>
  <c r="E144" i="31" s="1"/>
  <c r="F123" i="31"/>
  <c r="F144" i="31" s="1"/>
  <c r="F60" i="31"/>
  <c r="F84" i="31" s="1"/>
  <c r="D60" i="31"/>
  <c r="D84" i="31" s="1"/>
  <c r="E60" i="31"/>
  <c r="E84" i="31" s="1"/>
  <c r="C12" i="27"/>
  <c r="D12" i="27"/>
  <c r="E12" i="27"/>
  <c r="F12" i="27"/>
  <c r="G12" i="27"/>
  <c r="H12" i="27"/>
  <c r="I12" i="27"/>
  <c r="J12" i="27"/>
  <c r="K12" i="27"/>
  <c r="L12" i="27"/>
  <c r="M12" i="27"/>
  <c r="C17" i="27"/>
  <c r="D17" i="27"/>
  <c r="E17" i="27"/>
  <c r="F17" i="27"/>
  <c r="G17" i="27"/>
  <c r="H17" i="27"/>
  <c r="I17" i="27"/>
  <c r="J17" i="27"/>
  <c r="K17" i="27"/>
  <c r="L17" i="27"/>
  <c r="M17" i="27"/>
  <c r="B17" i="27"/>
  <c r="C30" i="25"/>
  <c r="D30" i="25"/>
  <c r="K8" i="19"/>
  <c r="H8" i="19"/>
  <c r="J11" i="19"/>
  <c r="J10" i="19"/>
  <c r="I8" i="19"/>
  <c r="E10" i="6"/>
  <c r="E18" i="6" s="1"/>
  <c r="E28" i="6" s="1"/>
  <c r="F21" i="16"/>
  <c r="F14" i="16"/>
  <c r="C106" i="5"/>
  <c r="C120" i="5"/>
  <c r="C124" i="5"/>
  <c r="C128" i="5"/>
  <c r="C133" i="5"/>
  <c r="C138" i="5"/>
  <c r="B12" i="27"/>
  <c r="N12" i="27" l="1"/>
  <c r="N17" i="27"/>
  <c r="C143" i="5"/>
  <c r="C6" i="6"/>
  <c r="C18" i="6" s="1"/>
  <c r="J8" i="19"/>
  <c r="F23" i="16"/>
  <c r="C149" i="5"/>
  <c r="E62" i="6"/>
  <c r="C29" i="6" l="1"/>
  <c r="C28" i="6"/>
  <c r="E29" i="6"/>
  <c r="E30" i="6"/>
  <c r="C30" i="6"/>
  <c r="E65" i="6"/>
  <c r="C65" i="6" l="1"/>
  <c r="C148" i="5"/>
  <c r="C123" i="5"/>
  <c r="C144" i="5" s="1"/>
</calcChain>
</file>

<file path=xl/sharedStrings.xml><?xml version="1.0" encoding="utf-8"?>
<sst xmlns="http://schemas.openxmlformats.org/spreadsheetml/2006/main" count="1764" uniqueCount="458">
  <si>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</si>
  <si>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</si>
  <si>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</si>
  <si>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</si>
  <si>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</si>
  <si>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</si>
  <si>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</si>
  <si>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</si>
  <si>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</si>
  <si>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</si>
  <si>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</si>
  <si>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</si>
  <si>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</si>
  <si>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</si>
  <si>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</si>
  <si>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</si>
  <si>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</si>
  <si>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</si>
  <si>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</si>
  <si>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</si>
  <si>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</si>
  <si>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</si>
  <si>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</si>
  <si>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</si>
  <si>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</si>
  <si>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</si>
  <si>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</si>
  <si>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</si>
  <si>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</si>
  <si>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</si>
  <si>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</si>
  <si>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</si>
  <si>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</si>
  <si>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</si>
  <si>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</si>
  <si>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</si>
  <si>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</si>
  <si>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</si>
  <si>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</si>
  <si>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</si>
  <si>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</si>
  <si>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</si>
  <si>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</si>
  <si>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</si>
  <si>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</si>
  <si>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</si>
  <si>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</si>
  <si>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</si>
  <si>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</si>
  <si>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</si>
  <si>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</si>
  <si>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</si>
  <si>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</si>
  <si>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</si>
  <si>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</si>
  <si>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</si>
  <si>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</si>
  <si>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</si>
  <si>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</si>
  <si>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</si>
  <si>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</si>
  <si>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</si>
  <si>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</si>
  <si>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</si>
  <si>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</si>
  <si>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</si>
  <si>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</si>
  <si>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</si>
  <si>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</si>
  <si>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</si>
  <si>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</si>
  <si>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</si>
  <si>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</si>
  <si>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</si>
  <si>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</si>
  <si>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</si>
  <si>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</si>
  <si>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</si>
  <si>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</si>
  <si>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</si>
  <si>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</si>
  <si>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</si>
  <si>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</si>
  <si>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</si>
  <si>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</si>
  <si>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</si>
  <si>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</si>
  <si>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</si>
  <si>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</si>
  <si>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</si>
  <si>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</si>
  <si>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</si>
  <si>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</si>
  <si>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</si>
  <si>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</si>
  <si>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</si>
  <si>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</si>
  <si>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</si>
  <si>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</si>
  <si>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</si>
  <si>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</si>
  <si>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</si>
  <si>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</si>
  <si>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</si>
  <si>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</si>
  <si>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</si>
  <si>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</si>
  <si>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</si>
  <si>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</si>
  <si>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</si>
  <si>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</si>
  <si>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</si>
  <si>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</si>
  <si>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</si>
  <si>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</si>
  <si>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</si>
  <si>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</si>
  <si>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</si>
  <si>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</si>
  <si>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</si>
  <si>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</si>
  <si>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</si>
  <si>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</si>
  <si>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</si>
  <si>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</si>
  <si>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</si>
  <si>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</si>
  <si>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</si>
  <si>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</si>
  <si>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</si>
  <si>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</si>
  <si>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</si>
  <si>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</si>
  <si>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</si>
  <si>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</si>
  <si>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</si>
  <si>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</si>
  <si>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</si>
  <si>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</si>
  <si>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</si>
  <si>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</si>
  <si>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</si>
  <si>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</si>
  <si>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</si>
  <si>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</si>
  <si>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</si>
  <si>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</si>
  <si>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</si>
  <si>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</si>
  <si>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</si>
  <si>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</si>
  <si>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</si>
  <si>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</si>
  <si>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</si>
  <si>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</si>
  <si>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</si>
  <si>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</si>
  <si>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</si>
  <si>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</si>
  <si>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</si>
  <si>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</si>
  <si>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</si>
  <si>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</si>
  <si>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</si>
  <si>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</si>
  <si>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</si>
  <si>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</si>
  <si>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</si>
  <si>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</si>
  <si>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</si>
  <si>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</si>
  <si>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</si>
  <si>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</si>
  <si>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</si>
  <si>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</si>
  <si>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</si>
  <si>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</si>
  <si>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</si>
  <si>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</si>
  <si>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</si>
  <si>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</si>
  <si>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</si>
  <si>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</si>
  <si>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</si>
  <si>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</si>
  <si>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</si>
  <si>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</si>
  <si>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</si>
  <si>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</si>
  <si>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</si>
  <si>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</si>
  <si>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</si>
  <si>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</si>
  <si>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</si>
  <si>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</si>
  <si>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</si>
  <si>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</si>
  <si>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</si>
  <si>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</si>
  <si>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</si>
  <si>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</si>
  <si>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</si>
  <si>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</si>
  <si>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</si>
  <si>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</si>
  <si>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</si>
  <si>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</si>
  <si>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</si>
  <si>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</si>
  <si>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</si>
  <si>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</si>
  <si>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</si>
  <si>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</si>
  <si>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</si>
  <si>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</si>
  <si>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</si>
  <si>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</si>
  <si>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</si>
  <si>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</si>
  <si>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</si>
  <si>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</si>
  <si>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</si>
  <si>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</si>
  <si>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</si>
  <si>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</si>
  <si>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</si>
  <si>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</si>
  <si>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</si>
  <si>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</si>
  <si>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</si>
  <si>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</si>
  <si>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</si>
  <si>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</si>
  <si>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</si>
  <si>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</si>
  <si>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</si>
  <si>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</si>
  <si>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</si>
  <si>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</si>
  <si>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</si>
  <si>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</si>
  <si>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</si>
  <si>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</si>
  <si>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</si>
  <si>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</si>
  <si>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</si>
  <si>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</si>
  <si>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</si>
  <si>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</si>
  <si>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</si>
  <si>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Sajátos működési működési bevételek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</si>
  <si>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</si>
  <si>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</si>
  <si>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</si>
  <si>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</si>
  <si>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</si>
  <si>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</si>
  <si>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</si>
  <si>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</si>
  <si>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</si>
  <si>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</si>
  <si>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</si>
  <si>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</si>
  <si>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</si>
  <si>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</si>
  <si>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</si>
  <si>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</si>
  <si>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</si>
  <si>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</si>
  <si>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</si>
  <si>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</si>
  <si>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</si>
  <si>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</si>
  <si>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</si>
  <si>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</si>
  <si>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</si>
  <si>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</si>
  <si>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</si>
  <si>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</si>
  <si>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</si>
  <si>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</si>
  <si>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</si>
  <si>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</si>
  <si>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</si>
  <si>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</si>
  <si>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</si>
  <si>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</si>
  <si>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</si>
  <si>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</si>
  <si>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</si>
  <si>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</si>
  <si>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</si>
  <si>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</si>
  <si>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</si>
  <si>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</si>
  <si>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</si>
  <si>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</si>
  <si>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</si>
  <si>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</si>
  <si>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</si>
  <si>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</si>
  <si>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</si>
  <si>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</si>
  <si>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</si>
  <si>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</si>
  <si>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</si>
  <si>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</si>
  <si>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</si>
  <si>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</si>
  <si>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</si>
  <si>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</si>
  <si>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</si>
  <si>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</si>
  <si>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</si>
  <si>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</si>
  <si>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</si>
  <si>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</si>
  <si>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</si>
  <si>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</si>
  <si>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</si>
  <si>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</si>
  <si>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</si>
  <si>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</si>
  <si>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</si>
  <si>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Központi, irányítószervi támogatás:</t>
  </si>
  <si>
    <t>5.-ből EU-s támogatás</t>
  </si>
  <si>
    <t>BEVÉTEL MINDÖSSZESEN</t>
  </si>
  <si>
    <t>KIADÁS MINDÖSSZESEN</t>
  </si>
  <si>
    <t>Céltartalék /2017. évi műk.tart:150 000, pályázati önerő:20 000</t>
  </si>
  <si>
    <t>Összesen:</t>
  </si>
  <si>
    <t>eFt</t>
  </si>
  <si>
    <t>Működési célú p.e. átadás államháztartáson kívülre:</t>
  </si>
  <si>
    <t>Mindösszesen műk.c. p.e. átadása:</t>
  </si>
  <si>
    <t xml:space="preserve">   - Egyéb működési célú támogatások államháztartáson kívülre </t>
  </si>
  <si>
    <t>Intézményfinanszírozások</t>
  </si>
  <si>
    <t>Finanszírozások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</si>
  <si>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</si>
  <si>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</si>
  <si>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</si>
  <si>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</si>
  <si>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támogatások államháztartáson belülre:</t>
  </si>
  <si>
    <t>LÉTSZÁMKERET</t>
  </si>
  <si>
    <t>BETÖLTÖTT ÁLLÁSHELY</t>
  </si>
  <si>
    <t>SZAKMAI</t>
  </si>
  <si>
    <t>ÜZEMELTETÉS</t>
  </si>
  <si>
    <t>ÖSSZ:</t>
  </si>
  <si>
    <t>ÖNKORMÁNYZAT</t>
  </si>
  <si>
    <t>JOGALKOTÁS</t>
  </si>
  <si>
    <t>KÖZFOGLALKOZTATÁS</t>
  </si>
  <si>
    <t>VÁROS ÉS KÖZSÉGGAZDÁLKODÁS</t>
  </si>
  <si>
    <t>CÍM</t>
  </si>
  <si>
    <t>ALCÍM, SZÁM</t>
  </si>
  <si>
    <t>CÍMNÉV</t>
  </si>
  <si>
    <t>ALCÍMNÉV</t>
  </si>
  <si>
    <t xml:space="preserve"> 1/1.</t>
  </si>
  <si>
    <t xml:space="preserve"> 1/2.</t>
  </si>
  <si>
    <t xml:space="preserve"> 1/3.</t>
  </si>
  <si>
    <t xml:space="preserve">ÖNKORMÁNYZAT </t>
  </si>
  <si>
    <t>ÖNKORMÁNYZATI JOGALKOTÁS</t>
  </si>
  <si>
    <t>KÖZSÉG ÉS VÁROSGAZDÁLKODÁS</t>
  </si>
  <si>
    <t>KÖZUTAK  ÉPÍTÉSE,ÜZEMELTETÉSE</t>
  </si>
  <si>
    <t>TÁMOGATÁSOK</t>
  </si>
  <si>
    <t xml:space="preserve">SZOLGÁLATI ÉS BÉRLAKÁSOK </t>
  </si>
  <si>
    <t>KÖZTEMETŐ FENNTARTÁS</t>
  </si>
  <si>
    <t>KÖZVILÁGÍTÁS</t>
  </si>
  <si>
    <t>SEGÉLYEZÉS</t>
  </si>
  <si>
    <t>Az önkormányzat által adott közvetett támogatások
(kedvezmények)</t>
  </si>
  <si>
    <t>Sor-szám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</si>
  <si>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</si>
  <si>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</si>
  <si>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</si>
  <si>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</si>
  <si>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</si>
  <si>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</si>
  <si>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</si>
  <si>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</si>
  <si>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</si>
  <si>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</si>
  <si>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</si>
  <si>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</si>
  <si>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</si>
  <si>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</si>
  <si>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</si>
  <si>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</si>
  <si>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</si>
  <si>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</si>
  <si>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Ellátottak térítési díjának tv.-i előirás miatt  történő elengedése</t>
  </si>
  <si>
    <t>Több évre kiható döntésekből származó kötelezettségek ,célok szerint,évenkénti bontásban</t>
  </si>
  <si>
    <t>Érték: ezer Ft-ban</t>
  </si>
  <si>
    <t>Sorsz.</t>
  </si>
  <si>
    <t>Kötelezettség</t>
  </si>
  <si>
    <t>Kötelezettség-</t>
  </si>
  <si>
    <t>Kötelezettségek a következő években</t>
  </si>
  <si>
    <t>Összesen</t>
  </si>
  <si>
    <t>jogcíme</t>
  </si>
  <si>
    <t>vállalás éve</t>
  </si>
  <si>
    <t>teljesítés</t>
  </si>
  <si>
    <t>(6-7-8-9)</t>
  </si>
  <si>
    <t>után</t>
  </si>
  <si>
    <t>Működési célú hiteltörlesztés (tőke+kamat)</t>
  </si>
  <si>
    <t>Felhalmozási célú</t>
  </si>
  <si>
    <t xml:space="preserve">hiteltörlesztés </t>
  </si>
  <si>
    <t>(tőke+kamat)</t>
  </si>
  <si>
    <t>Beruházás célonként</t>
  </si>
  <si>
    <t>Ingatlan felújítás</t>
  </si>
  <si>
    <t>Összesen (1+4+7+9)</t>
  </si>
  <si>
    <t>Bevétel:</t>
  </si>
  <si>
    <t>Összes bevétel</t>
  </si>
  <si>
    <t>Összes kiadás</t>
  </si>
  <si>
    <t>Működési bevételek</t>
  </si>
  <si>
    <t>Felhalmozási célú átvett pénzeszközök</t>
  </si>
  <si>
    <t>Hitel, kölkcsön</t>
  </si>
  <si>
    <t>belföldi értékpapír</t>
  </si>
  <si>
    <t>Előző évi maradvány</t>
  </si>
  <si>
    <t>Tartalék</t>
  </si>
  <si>
    <t>B E V É T E L E K VÁRBALOG KÖZSÉG  ÖNKORMÁNYZAT</t>
  </si>
  <si>
    <t>K I A D Á S O K VÁRBALOG KÖZSÉG ÖNKORMÁNYZAT</t>
  </si>
  <si>
    <t>Működési célú támoagtások ÁH kívülről</t>
  </si>
  <si>
    <t>Önkormányzat</t>
  </si>
  <si>
    <t>Civil szervezetek támogatása:</t>
  </si>
  <si>
    <t>Várbalog Község Önkormányzata</t>
  </si>
  <si>
    <t>létszáma</t>
  </si>
  <si>
    <t>Jánossomorja Város Önkormányzata KÖH Kirendeltség finanszírozása</t>
  </si>
  <si>
    <t>Önként vállalt feladatok</t>
  </si>
  <si>
    <t xml:space="preserve"> Állami feladatok</t>
  </si>
  <si>
    <t>Kötelező feldatok</t>
  </si>
  <si>
    <t xml:space="preserve"> 1/4.</t>
  </si>
  <si>
    <t xml:space="preserve"> 1/5.</t>
  </si>
  <si>
    <t xml:space="preserve"> 1/6.</t>
  </si>
  <si>
    <t xml:space="preserve"> 1/7.</t>
  </si>
  <si>
    <t xml:space="preserve"> 1/8.</t>
  </si>
  <si>
    <t xml:space="preserve"> 1/9.</t>
  </si>
  <si>
    <t>Felhalmozási kiadások</t>
  </si>
  <si>
    <t>Költségvetési működési kiadások</t>
  </si>
  <si>
    <t>K I A D Á S O K VÁRBALOG KÖZSÉG ÖNKORMÁNYZATA</t>
  </si>
  <si>
    <t>B E V É T E L E K  VÁRBALOG KÖZSÉG ÖNKORMÁNYZATA</t>
  </si>
  <si>
    <t>2019. évi előirányzat</t>
  </si>
  <si>
    <t>2020. évi előirányzat</t>
  </si>
  <si>
    <t xml:space="preserve">Céltartalék </t>
  </si>
  <si>
    <t>A KÖLTSÉGVETÉS CÍMRENDJE 2018.ÉVRE</t>
  </si>
  <si>
    <t>2021. évi előirányzat</t>
  </si>
  <si>
    <t>harangláb</t>
  </si>
  <si>
    <t>Társulásnak:</t>
  </si>
  <si>
    <t>2019. ÉVI BERUHÁZÁSI  ÉS FELÚJÍTÁSI FELADATOK TERVEZETT ELŐIRÁNYZATAI</t>
  </si>
  <si>
    <t>Beruházás:</t>
  </si>
  <si>
    <t>temetőkapu:</t>
  </si>
  <si>
    <t>tolóeke, szín építése::</t>
  </si>
  <si>
    <t>hangosító berendezés:</t>
  </si>
  <si>
    <t>Felújítás:</t>
  </si>
  <si>
    <t>Ady utca:</t>
  </si>
  <si>
    <t>Hivatali lépcső, esőbeálló:</t>
  </si>
  <si>
    <t xml:space="preserve">2019 .ÉVI TÁMOGATÁSÉRTÉKŰ KIADÁSOK,VÉGLEGES PÉNZESZKÖZÁTADÁSOK   RÉSZLETEZÉSE </t>
  </si>
  <si>
    <t>2018 évi</t>
  </si>
  <si>
    <t>2018.előtt</t>
  </si>
  <si>
    <t>szoc.tüzifa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</si>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</sst>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mmm\ d/"/>
    <numFmt numFmtId="166" formatCode="0.0"/>
    <numFmt numFmtId="167" formatCode="#,##0.0"/>
  </numFmts>
  <fonts count="44" x14ac:knownFonts="1">
    <font>
      <sz val="10"/>
      <name val="Times New Roman CE"/>
      <family val="1"/>
      <charset val="238"/>
    </font>
    <font>
      <sz val="10"/>
      <name val="Arial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5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5"/>
      <name val="Arial CE"/>
      <family val="2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10"/>
      <name val="Arial CE"/>
      <charset val="238"/>
    </font>
    <font>
      <sz val="14"/>
      <name val="Arial CE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>
        <bgColor indexed="22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dashed">
        <color indexed="8"/>
      </right>
      <top style="medium">
        <color indexed="8"/>
      </top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1" fillId="0" borderId="0"/>
    <xf numFmtId="0" fontId="4" fillId="0" borderId="0"/>
    <xf numFmtId="0" fontId="42" fillId="0" borderId="0"/>
  </cellStyleXfs>
  <cellXfs count="333">
    <xf numFmtId="0" fontId="0" fillId="0" borderId="0" xfId="0"/>
    <xf numFmtId="0" fontId="4" fillId="0" borderId="0" xfId="5" applyFont="1" applyFill="1" applyProtection="1"/>
    <xf numFmtId="0" fontId="4" fillId="0" borderId="0" xfId="5" applyFont="1" applyFill="1" applyAlignment="1" applyProtection="1">
      <alignment horizontal="right" vertical="center" indent="1"/>
    </xf>
    <xf numFmtId="0" fontId="4" fillId="0" borderId="0" xfId="5" applyFill="1" applyProtection="1"/>
    <xf numFmtId="0" fontId="7" fillId="0" borderId="1" xfId="0" applyFont="1" applyFill="1" applyBorder="1" applyAlignment="1" applyProtection="1">
      <alignment horizontal="right" vertical="center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3" xfId="5" applyFont="1" applyFill="1" applyBorder="1" applyAlignment="1" applyProtection="1">
      <alignment horizontal="center" vertical="center" wrapText="1"/>
    </xf>
    <xf numFmtId="0" fontId="8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10" fillId="0" borderId="0" xfId="5" applyFont="1" applyFill="1" applyProtection="1"/>
    <xf numFmtId="0" fontId="9" fillId="0" borderId="2" xfId="5" applyFont="1" applyFill="1" applyBorder="1" applyAlignment="1" applyProtection="1">
      <alignment horizontal="left" vertical="center" wrapText="1" indent="1"/>
    </xf>
    <xf numFmtId="0" fontId="9" fillId="0" borderId="3" xfId="5" applyFont="1" applyFill="1" applyBorder="1" applyAlignment="1" applyProtection="1">
      <alignment horizontal="lef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</xf>
    <xf numFmtId="0" fontId="0" fillId="0" borderId="0" xfId="5" applyFont="1" applyFill="1" applyProtection="1"/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horizontal="left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1" fillId="0" borderId="13" xfId="0" applyFont="1" applyBorder="1" applyAlignment="1" applyProtection="1">
      <alignment wrapText="1"/>
    </xf>
    <xf numFmtId="0" fontId="11" fillId="0" borderId="8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4" fillId="0" borderId="0" xfId="5" applyFill="1" applyAlignment="1" applyProtection="1"/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left" vertical="center" wrapText="1" indent="1"/>
    </xf>
    <xf numFmtId="0" fontId="9" fillId="0" borderId="6" xfId="5" applyFont="1" applyFill="1" applyBorder="1" applyAlignment="1" applyProtection="1">
      <alignment vertical="center" wrapText="1"/>
    </xf>
    <xf numFmtId="164" fontId="9" fillId="0" borderId="7" xfId="5" applyNumberFormat="1" applyFont="1" applyFill="1" applyBorder="1" applyAlignment="1" applyProtection="1">
      <alignment horizontal="right" vertical="center" wrapText="1" indent="1"/>
    </xf>
    <xf numFmtId="49" fontId="10" fillId="0" borderId="16" xfId="5" applyNumberFormat="1" applyFont="1" applyFill="1" applyBorder="1" applyAlignment="1" applyProtection="1">
      <alignment horizontal="left" vertical="center" wrapText="1" indent="1"/>
    </xf>
    <xf numFmtId="0" fontId="10" fillId="0" borderId="17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vertical="center" wrapText="1" indent="1"/>
    </xf>
    <xf numFmtId="0" fontId="10" fillId="0" borderId="18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11" xfId="5" applyFont="1" applyFill="1" applyBorder="1" applyAlignment="1" applyProtection="1">
      <alignment horizontal="left" indent="6"/>
    </xf>
    <xf numFmtId="0" fontId="10" fillId="0" borderId="11" xfId="5" applyFont="1" applyFill="1" applyBorder="1" applyAlignment="1" applyProtection="1">
      <alignment horizontal="left" vertical="center" wrapText="1" indent="6"/>
    </xf>
    <xf numFmtId="49" fontId="10" fillId="0" borderId="19" xfId="5" applyNumberFormat="1" applyFont="1" applyFill="1" applyBorder="1" applyAlignment="1" applyProtection="1">
      <alignment horizontal="left" vertical="center" wrapText="1" indent="1"/>
    </xf>
    <xf numFmtId="0" fontId="10" fillId="0" borderId="13" xfId="5" applyFont="1" applyFill="1" applyBorder="1" applyAlignment="1" applyProtection="1">
      <alignment horizontal="left" vertical="center" wrapText="1" indent="6"/>
    </xf>
    <xf numFmtId="49" fontId="10" fillId="0" borderId="20" xfId="5" applyNumberFormat="1" applyFont="1" applyFill="1" applyBorder="1" applyAlignment="1" applyProtection="1">
      <alignment horizontal="left" vertical="center" wrapText="1" indent="1"/>
    </xf>
    <xf numFmtId="0" fontId="10" fillId="0" borderId="21" xfId="5" applyFont="1" applyFill="1" applyBorder="1" applyAlignment="1" applyProtection="1">
      <alignment horizontal="left" vertical="center" wrapText="1" indent="6"/>
    </xf>
    <xf numFmtId="0" fontId="9" fillId="0" borderId="3" xfId="5" applyFont="1" applyFill="1" applyBorder="1" applyAlignment="1" applyProtection="1">
      <alignment vertical="center" wrapText="1"/>
    </xf>
    <xf numFmtId="0" fontId="10" fillId="0" borderId="13" xfId="5" applyFont="1" applyFill="1" applyBorder="1" applyAlignment="1" applyProtection="1">
      <alignment horizontal="left" vertical="center" wrapText="1" indent="1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 indent="1"/>
    </xf>
    <xf numFmtId="0" fontId="10" fillId="0" borderId="9" xfId="5" applyFont="1" applyFill="1" applyBorder="1" applyAlignment="1" applyProtection="1">
      <alignment horizontal="left" vertical="center" wrapText="1" indent="6"/>
    </xf>
    <xf numFmtId="0" fontId="10" fillId="0" borderId="9" xfId="5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1"/>
    </xf>
    <xf numFmtId="0" fontId="13" fillId="0" borderId="0" xfId="5" applyFont="1" applyFill="1" applyProtection="1"/>
    <xf numFmtId="0" fontId="5" fillId="0" borderId="0" xfId="5" applyFont="1" applyFill="1" applyProtection="1"/>
    <xf numFmtId="0" fontId="12" fillId="0" borderId="14" xfId="0" applyFont="1" applyBorder="1" applyAlignment="1" applyProtection="1">
      <alignment horizontal="left" vertical="center" wrapText="1" indent="1"/>
    </xf>
    <xf numFmtId="0" fontId="14" fillId="0" borderId="15" xfId="0" applyFont="1" applyBorder="1" applyAlignment="1" applyProtection="1">
      <alignment horizontal="lef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5" applyNumberFormat="1" applyFont="1" applyFill="1" applyBorder="1" applyAlignment="1" applyProtection="1">
      <alignment horizontal="right" vertical="center" wrapText="1" indent="1"/>
    </xf>
    <xf numFmtId="164" fontId="9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10" fillId="0" borderId="33" xfId="0" applyNumberFormat="1" applyFont="1" applyFill="1" applyBorder="1" applyAlignment="1" applyProtection="1">
      <alignment horizontal="left" vertical="center" wrapText="1" indent="1"/>
    </xf>
    <xf numFmtId="164" fontId="15" fillId="0" borderId="30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22" xfId="0" applyNumberFormat="1" applyFont="1" applyFill="1" applyBorder="1" applyAlignment="1" applyProtection="1">
      <alignment horizontal="righ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5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2"/>
    </xf>
    <xf numFmtId="164" fontId="10" fillId="0" borderId="11" xfId="0" applyNumberFormat="1" applyFont="1" applyFill="1" applyBorder="1" applyAlignment="1" applyProtection="1">
      <alignment horizontal="left" vertical="center" wrapText="1" indent="2"/>
    </xf>
    <xf numFmtId="164" fontId="16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Fill="1" applyBorder="1" applyAlignment="1" applyProtection="1">
      <alignment horizontal="left" vertical="center" wrapText="1" indent="2"/>
    </xf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3" fontId="18" fillId="0" borderId="0" xfId="0" applyNumberFormat="1" applyFont="1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/>
    <xf numFmtId="164" fontId="10" fillId="0" borderId="24" xfId="5" applyNumberFormat="1" applyFont="1" applyFill="1" applyBorder="1" applyAlignment="1" applyProtection="1">
      <alignment horizontal="right" vertical="center" wrapText="1" indent="1"/>
    </xf>
    <xf numFmtId="0" fontId="0" fillId="0" borderId="0" xfId="0" applyProtection="1"/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37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Border="1"/>
    <xf numFmtId="0" fontId="23" fillId="0" borderId="0" xfId="0" applyFont="1" applyBorder="1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35" xfId="0" applyBorder="1"/>
    <xf numFmtId="0" fontId="24" fillId="0" borderId="41" xfId="0" applyFont="1" applyBorder="1"/>
    <xf numFmtId="0" fontId="24" fillId="0" borderId="42" xfId="0" applyFont="1" applyBorder="1"/>
    <xf numFmtId="165" fontId="23" fillId="0" borderId="43" xfId="0" applyNumberFormat="1" applyFont="1" applyBorder="1"/>
    <xf numFmtId="0" fontId="19" fillId="0" borderId="44" xfId="0" applyFont="1" applyBorder="1"/>
    <xf numFmtId="0" fontId="18" fillId="0" borderId="44" xfId="0" applyFont="1" applyBorder="1"/>
    <xf numFmtId="0" fontId="19" fillId="0" borderId="35" xfId="0" applyFont="1" applyBorder="1"/>
    <xf numFmtId="0" fontId="19" fillId="0" borderId="28" xfId="0" applyFont="1" applyBorder="1"/>
    <xf numFmtId="0" fontId="0" fillId="0" borderId="33" xfId="0" applyBorder="1"/>
    <xf numFmtId="165" fontId="23" fillId="0" borderId="33" xfId="0" applyNumberFormat="1" applyFont="1" applyBorder="1"/>
    <xf numFmtId="3" fontId="18" fillId="0" borderId="30" xfId="0" applyNumberFormat="1" applyFont="1" applyBorder="1"/>
    <xf numFmtId="3" fontId="0" fillId="0" borderId="33" xfId="0" applyNumberFormat="1" applyFont="1" applyBorder="1"/>
    <xf numFmtId="3" fontId="25" fillId="0" borderId="45" xfId="0" applyNumberFormat="1" applyFont="1" applyBorder="1"/>
    <xf numFmtId="3" fontId="0" fillId="0" borderId="0" xfId="0" applyNumberFormat="1" applyFont="1" applyBorder="1"/>
    <xf numFmtId="3" fontId="0" fillId="0" borderId="46" xfId="0" applyNumberFormat="1" applyBorder="1"/>
    <xf numFmtId="3" fontId="0" fillId="0" borderId="45" xfId="0" applyNumberFormat="1" applyBorder="1"/>
    <xf numFmtId="3" fontId="26" fillId="0" borderId="45" xfId="0" applyNumberFormat="1" applyFont="1" applyBorder="1"/>
    <xf numFmtId="3" fontId="27" fillId="0" borderId="30" xfId="0" applyNumberFormat="1" applyFont="1" applyBorder="1"/>
    <xf numFmtId="0" fontId="24" fillId="0" borderId="47" xfId="0" applyFont="1" applyBorder="1"/>
    <xf numFmtId="3" fontId="25" fillId="0" borderId="49" xfId="0" applyNumberFormat="1" applyFont="1" applyBorder="1"/>
    <xf numFmtId="0" fontId="18" fillId="0" borderId="50" xfId="0" applyFont="1" applyBorder="1" applyAlignment="1">
      <alignment horizontal="left"/>
    </xf>
    <xf numFmtId="0" fontId="18" fillId="0" borderId="50" xfId="0" applyFont="1" applyBorder="1" applyAlignment="1">
      <alignment horizontal="center"/>
    </xf>
    <xf numFmtId="0" fontId="22" fillId="0" borderId="50" xfId="0" applyFont="1" applyBorder="1" applyAlignment="1">
      <alignment horizontal="left"/>
    </xf>
    <xf numFmtId="0" fontId="22" fillId="0" borderId="50" xfId="0" applyFont="1" applyBorder="1" applyAlignment="1">
      <alignment horizontal="right"/>
    </xf>
    <xf numFmtId="0" fontId="0" fillId="0" borderId="50" xfId="0" applyBorder="1"/>
    <xf numFmtId="0" fontId="20" fillId="0" borderId="50" xfId="0" applyFont="1" applyBorder="1"/>
    <xf numFmtId="0" fontId="0" fillId="0" borderId="50" xfId="0" applyFont="1" applyBorder="1"/>
    <xf numFmtId="0" fontId="0" fillId="0" borderId="50" xfId="0" applyFont="1" applyFill="1" applyBorder="1"/>
    <xf numFmtId="0" fontId="0" fillId="0" borderId="50" xfId="0" applyBorder="1" applyAlignment="1">
      <alignment horizontal="right"/>
    </xf>
    <xf numFmtId="0" fontId="28" fillId="0" borderId="44" xfId="0" applyFont="1" applyBorder="1"/>
    <xf numFmtId="0" fontId="29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31" fillId="0" borderId="0" xfId="0" applyNumberFormat="1" applyFo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4" fontId="34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4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 applyProtection="1">
      <alignment horizontal="left" vertical="center" wrapText="1" indent="1"/>
    </xf>
    <xf numFmtId="164" fontId="1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Fill="1" applyBorder="1" applyAlignment="1" applyProtection="1">
      <alignment horizontal="left" vertical="center" wrapText="1" indent="8"/>
    </xf>
    <xf numFmtId="0" fontId="11" fillId="0" borderId="51" xfId="0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Fill="1" applyBorder="1" applyAlignment="1" applyProtection="1">
      <alignment vertical="center" wrapText="1"/>
    </xf>
    <xf numFmtId="164" fontId="9" fillId="0" borderId="15" xfId="0" applyNumberFormat="1" applyFont="1" applyFill="1" applyBorder="1" applyAlignment="1" applyProtection="1">
      <alignment vertical="center" wrapText="1"/>
    </xf>
    <xf numFmtId="164" fontId="9" fillId="0" borderId="52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36" fillId="0" borderId="0" xfId="3" applyFont="1"/>
    <xf numFmtId="0" fontId="37" fillId="0" borderId="0" xfId="3" applyFont="1"/>
    <xf numFmtId="49" fontId="37" fillId="0" borderId="0" xfId="3" applyNumberFormat="1" applyFont="1" applyBorder="1" applyAlignment="1">
      <alignment vertical="top" wrapText="1"/>
    </xf>
    <xf numFmtId="0" fontId="37" fillId="0" borderId="0" xfId="3" applyFont="1" applyBorder="1" applyAlignment="1">
      <alignment horizontal="right" vertical="top" wrapText="1"/>
    </xf>
    <xf numFmtId="49" fontId="37" fillId="0" borderId="0" xfId="3" applyNumberFormat="1" applyFont="1" applyAlignment="1"/>
    <xf numFmtId="0" fontId="37" fillId="0" borderId="0" xfId="3" applyFont="1" applyAlignment="1">
      <alignment horizontal="right"/>
    </xf>
    <xf numFmtId="0" fontId="39" fillId="0" borderId="0" xfId="3" applyFont="1" applyAlignment="1">
      <alignment horizontal="right"/>
    </xf>
    <xf numFmtId="0" fontId="38" fillId="0" borderId="50" xfId="3" applyFont="1" applyBorder="1"/>
    <xf numFmtId="49" fontId="38" fillId="0" borderId="50" xfId="3" applyNumberFormat="1" applyFont="1" applyBorder="1" applyAlignment="1">
      <alignment wrapText="1"/>
    </xf>
    <xf numFmtId="0" fontId="38" fillId="0" borderId="53" xfId="3" applyFont="1" applyBorder="1" applyAlignment="1">
      <alignment horizontal="right" wrapText="1"/>
    </xf>
    <xf numFmtId="0" fontId="38" fillId="0" borderId="53" xfId="3" applyFont="1" applyBorder="1" applyAlignment="1">
      <alignment horizontal="center" wrapText="1"/>
    </xf>
    <xf numFmtId="0" fontId="37" fillId="0" borderId="50" xfId="3" applyFont="1" applyBorder="1"/>
    <xf numFmtId="0" fontId="38" fillId="0" borderId="54" xfId="3" applyFont="1" applyBorder="1" applyAlignment="1">
      <alignment horizontal="right" wrapText="1"/>
    </xf>
    <xf numFmtId="0" fontId="38" fillId="0" borderId="55" xfId="3" applyFont="1" applyBorder="1" applyAlignment="1">
      <alignment horizontal="center" wrapText="1"/>
    </xf>
    <xf numFmtId="0" fontId="38" fillId="0" borderId="54" xfId="3" applyFont="1" applyBorder="1" applyAlignment="1">
      <alignment horizontal="center" vertical="top" wrapText="1"/>
    </xf>
    <xf numFmtId="0" fontId="38" fillId="0" borderId="54" xfId="3" applyFont="1" applyBorder="1" applyAlignment="1">
      <alignment horizontal="center" wrapText="1"/>
    </xf>
    <xf numFmtId="49" fontId="37" fillId="0" borderId="50" xfId="3" applyNumberFormat="1" applyFont="1" applyBorder="1" applyAlignment="1">
      <alignment wrapText="1"/>
    </xf>
    <xf numFmtId="0" fontId="37" fillId="0" borderId="56" xfId="3" applyFont="1" applyBorder="1" applyAlignment="1">
      <alignment horizontal="right" wrapText="1"/>
    </xf>
    <xf numFmtId="0" fontId="38" fillId="0" borderId="57" xfId="3" applyFont="1" applyBorder="1" applyAlignment="1">
      <alignment horizontal="center" wrapText="1"/>
    </xf>
    <xf numFmtId="0" fontId="38" fillId="0" borderId="56" xfId="3" applyFont="1" applyBorder="1" applyAlignment="1">
      <alignment horizontal="center" vertical="top" wrapText="1"/>
    </xf>
    <xf numFmtId="0" fontId="37" fillId="0" borderId="56" xfId="3" applyFont="1" applyBorder="1" applyAlignment="1">
      <alignment wrapText="1"/>
    </xf>
    <xf numFmtId="49" fontId="38" fillId="0" borderId="50" xfId="3" applyNumberFormat="1" applyFont="1" applyBorder="1" applyAlignment="1">
      <alignment vertical="top" wrapText="1"/>
    </xf>
    <xf numFmtId="0" fontId="38" fillId="0" borderId="56" xfId="3" applyFont="1" applyBorder="1" applyAlignment="1">
      <alignment horizontal="right" vertical="top" wrapText="1"/>
    </xf>
    <xf numFmtId="0" fontId="37" fillId="2" borderId="58" xfId="3" applyFont="1" applyFill="1" applyBorder="1" applyAlignment="1">
      <alignment horizontal="right" vertical="top" wrapText="1"/>
    </xf>
    <xf numFmtId="0" fontId="37" fillId="3" borderId="58" xfId="3" applyFont="1" applyFill="1" applyBorder="1" applyAlignment="1">
      <alignment horizontal="right" vertical="top" wrapText="1"/>
    </xf>
    <xf numFmtId="0" fontId="37" fillId="3" borderId="58" xfId="3" applyFont="1" applyFill="1" applyBorder="1" applyAlignment="1">
      <alignment horizontal="center" vertical="top" wrapText="1"/>
    </xf>
    <xf numFmtId="0" fontId="38" fillId="3" borderId="58" xfId="3" applyFont="1" applyFill="1" applyBorder="1" applyAlignment="1">
      <alignment horizontal="center" vertical="top" wrapText="1"/>
    </xf>
    <xf numFmtId="0" fontId="37" fillId="0" borderId="59" xfId="3" applyFont="1" applyBorder="1" applyAlignment="1">
      <alignment horizontal="right" vertical="top" wrapText="1"/>
    </xf>
    <xf numFmtId="0" fontId="37" fillId="0" borderId="60" xfId="3" applyFont="1" applyBorder="1" applyAlignment="1">
      <alignment horizontal="right" vertical="top" wrapText="1"/>
    </xf>
    <xf numFmtId="0" fontId="37" fillId="0" borderId="60" xfId="3" applyFont="1" applyBorder="1" applyAlignment="1">
      <alignment horizontal="center" vertical="top" wrapText="1"/>
    </xf>
    <xf numFmtId="0" fontId="37" fillId="0" borderId="58" xfId="3" applyFont="1" applyBorder="1" applyAlignment="1">
      <alignment horizontal="right" vertical="top" wrapText="1"/>
    </xf>
    <xf numFmtId="0" fontId="37" fillId="0" borderId="61" xfId="3" applyFont="1" applyBorder="1" applyAlignment="1">
      <alignment horizontal="right" vertical="top" wrapText="1"/>
    </xf>
    <xf numFmtId="0" fontId="37" fillId="0" borderId="61" xfId="3" applyFont="1" applyBorder="1" applyAlignment="1">
      <alignment horizontal="center" vertical="top" wrapText="1"/>
    </xf>
    <xf numFmtId="0" fontId="37" fillId="2" borderId="59" xfId="3" applyFont="1" applyFill="1" applyBorder="1" applyAlignment="1">
      <alignment horizontal="right" vertical="top" wrapText="1"/>
    </xf>
    <xf numFmtId="0" fontId="37" fillId="3" borderId="60" xfId="3" applyFont="1" applyFill="1" applyBorder="1" applyAlignment="1">
      <alignment horizontal="right" wrapText="1"/>
    </xf>
    <xf numFmtId="0" fontId="37" fillId="3" borderId="60" xfId="3" applyFont="1" applyFill="1" applyBorder="1" applyAlignment="1">
      <alignment horizontal="center" wrapText="1"/>
    </xf>
    <xf numFmtId="0" fontId="37" fillId="2" borderId="62" xfId="3" applyFont="1" applyFill="1" applyBorder="1" applyAlignment="1">
      <alignment horizontal="right" vertical="top" wrapText="1"/>
    </xf>
    <xf numFmtId="0" fontId="37" fillId="3" borderId="63" xfId="3" applyFont="1" applyFill="1" applyBorder="1" applyAlignment="1">
      <alignment horizontal="right" wrapText="1"/>
    </xf>
    <xf numFmtId="0" fontId="37" fillId="3" borderId="63" xfId="3" applyFont="1" applyFill="1" applyBorder="1" applyAlignment="1">
      <alignment horizontal="center" wrapText="1"/>
    </xf>
    <xf numFmtId="0" fontId="37" fillId="3" borderId="61" xfId="3" applyFont="1" applyFill="1" applyBorder="1" applyAlignment="1">
      <alignment horizontal="right" wrapText="1"/>
    </xf>
    <xf numFmtId="0" fontId="37" fillId="3" borderId="61" xfId="3" applyFont="1" applyFill="1" applyBorder="1" applyAlignment="1">
      <alignment horizontal="center" wrapText="1"/>
    </xf>
    <xf numFmtId="0" fontId="37" fillId="2" borderId="59" xfId="3" applyFont="1" applyFill="1" applyBorder="1" applyAlignment="1">
      <alignment horizontal="right" wrapText="1"/>
    </xf>
    <xf numFmtId="0" fontId="37" fillId="2" borderId="58" xfId="3" applyFont="1" applyFill="1" applyBorder="1" applyAlignment="1">
      <alignment horizontal="right" wrapText="1"/>
    </xf>
    <xf numFmtId="0" fontId="37" fillId="0" borderId="59" xfId="3" applyFont="1" applyBorder="1" applyAlignment="1">
      <alignment horizontal="right" wrapText="1"/>
    </xf>
    <xf numFmtId="0" fontId="37" fillId="0" borderId="60" xfId="3" applyFont="1" applyBorder="1" applyAlignment="1">
      <alignment horizontal="right" wrapText="1"/>
    </xf>
    <xf numFmtId="0" fontId="37" fillId="0" borderId="60" xfId="3" applyFont="1" applyBorder="1" applyAlignment="1">
      <alignment horizontal="center" wrapText="1"/>
    </xf>
    <xf numFmtId="0" fontId="37" fillId="0" borderId="58" xfId="3" applyFont="1" applyBorder="1" applyAlignment="1">
      <alignment horizontal="right" wrapText="1"/>
    </xf>
    <xf numFmtId="0" fontId="37" fillId="0" borderId="61" xfId="3" applyFont="1" applyBorder="1" applyAlignment="1">
      <alignment horizontal="right" wrapText="1"/>
    </xf>
    <xf numFmtId="0" fontId="37" fillId="0" borderId="61" xfId="3" applyFont="1" applyBorder="1" applyAlignment="1">
      <alignment horizontal="center" wrapText="1"/>
    </xf>
    <xf numFmtId="0" fontId="37" fillId="0" borderId="64" xfId="3" applyFont="1" applyBorder="1" applyAlignment="1">
      <alignment horizontal="right" vertical="top" wrapText="1"/>
    </xf>
    <xf numFmtId="0" fontId="37" fillId="3" borderId="65" xfId="3" applyFont="1" applyFill="1" applyBorder="1" applyAlignment="1">
      <alignment horizontal="right" wrapText="1"/>
    </xf>
    <xf numFmtId="0" fontId="37" fillId="3" borderId="65" xfId="3" applyFont="1" applyFill="1" applyBorder="1" applyAlignment="1">
      <alignment horizontal="center" wrapText="1"/>
    </xf>
    <xf numFmtId="0" fontId="37" fillId="2" borderId="56" xfId="3" applyFont="1" applyFill="1" applyBorder="1" applyAlignment="1">
      <alignment horizontal="right" vertical="top" wrapText="1"/>
    </xf>
    <xf numFmtId="0" fontId="37" fillId="3" borderId="56" xfId="3" applyFont="1" applyFill="1" applyBorder="1" applyAlignment="1">
      <alignment horizontal="right" wrapText="1"/>
    </xf>
    <xf numFmtId="0" fontId="37" fillId="3" borderId="56" xfId="3" applyFont="1" applyFill="1" applyBorder="1" applyAlignment="1">
      <alignment horizontal="center" wrapText="1"/>
    </xf>
    <xf numFmtId="0" fontId="38" fillId="3" borderId="56" xfId="3" applyFont="1" applyFill="1" applyBorder="1" applyAlignment="1">
      <alignment horizontal="center" wrapText="1"/>
    </xf>
    <xf numFmtId="0" fontId="37" fillId="0" borderId="0" xfId="3" applyFont="1" applyAlignment="1">
      <alignment horizontal="right" vertical="center"/>
    </xf>
    <xf numFmtId="2" fontId="37" fillId="0" borderId="0" xfId="3" applyNumberFormat="1" applyFont="1"/>
    <xf numFmtId="0" fontId="40" fillId="0" borderId="50" xfId="4" applyFont="1" applyBorder="1" applyAlignment="1">
      <alignment horizontal="left"/>
    </xf>
    <xf numFmtId="1" fontId="1" fillId="0" borderId="50" xfId="4" applyNumberFormat="1" applyBorder="1" applyAlignment="1">
      <alignment horizontal="center"/>
    </xf>
    <xf numFmtId="0" fontId="1" fillId="0" borderId="50" xfId="4" applyBorder="1" applyAlignment="1">
      <alignment horizontal="center"/>
    </xf>
    <xf numFmtId="0" fontId="1" fillId="0" borderId="66" xfId="4" applyBorder="1" applyAlignment="1">
      <alignment horizontal="center"/>
    </xf>
    <xf numFmtId="0" fontId="40" fillId="0" borderId="50" xfId="4" applyFont="1" applyBorder="1" applyAlignment="1">
      <alignment horizontal="center"/>
    </xf>
    <xf numFmtId="0" fontId="1" fillId="0" borderId="0" xfId="4" applyAlignment="1">
      <alignment horizontal="center"/>
    </xf>
    <xf numFmtId="0" fontId="1" fillId="0" borderId="50" xfId="4" applyBorder="1"/>
    <xf numFmtId="1" fontId="1" fillId="0" borderId="50" xfId="4" applyNumberFormat="1" applyBorder="1"/>
    <xf numFmtId="1" fontId="1" fillId="0" borderId="0" xfId="4" applyNumberFormat="1"/>
    <xf numFmtId="0" fontId="1" fillId="0" borderId="0" xfId="4"/>
    <xf numFmtId="0" fontId="40" fillId="0" borderId="50" xfId="4" applyFont="1" applyBorder="1"/>
    <xf numFmtId="0" fontId="40" fillId="0" borderId="0" xfId="4" applyFont="1"/>
    <xf numFmtId="0" fontId="1" fillId="0" borderId="67" xfId="4" applyBorder="1"/>
    <xf numFmtId="1" fontId="41" fillId="0" borderId="50" xfId="4" applyNumberFormat="1" applyFont="1" applyBorder="1"/>
    <xf numFmtId="0" fontId="7" fillId="0" borderId="1" xfId="6" applyFont="1" applyFill="1" applyBorder="1" applyAlignment="1" applyProtection="1">
      <alignment horizontal="right" vertical="center"/>
    </xf>
    <xf numFmtId="0" fontId="11" fillId="0" borderId="9" xfId="6" applyFont="1" applyBorder="1" applyAlignment="1" applyProtection="1">
      <alignment horizontal="left" wrapText="1" indent="1"/>
    </xf>
    <xf numFmtId="0" fontId="11" fillId="0" borderId="11" xfId="6" applyFont="1" applyBorder="1" applyAlignment="1" applyProtection="1">
      <alignment horizontal="left" wrapText="1" indent="1"/>
    </xf>
    <xf numFmtId="0" fontId="11" fillId="0" borderId="13" xfId="6" applyFont="1" applyBorder="1" applyAlignment="1" applyProtection="1">
      <alignment horizontal="left" wrapText="1" indent="1"/>
    </xf>
    <xf numFmtId="0" fontId="12" fillId="0" borderId="3" xfId="6" applyFont="1" applyBorder="1" applyAlignment="1" applyProtection="1">
      <alignment horizontal="left" vertical="center" wrapText="1" indent="1"/>
    </xf>
    <xf numFmtId="0" fontId="12" fillId="0" borderId="2" xfId="6" applyFont="1" applyBorder="1" applyAlignment="1" applyProtection="1">
      <alignment wrapText="1"/>
    </xf>
    <xf numFmtId="0" fontId="11" fillId="0" borderId="13" xfId="6" applyFont="1" applyBorder="1" applyAlignment="1" applyProtection="1">
      <alignment wrapText="1"/>
    </xf>
    <xf numFmtId="0" fontId="11" fillId="0" borderId="8" xfId="6" applyFont="1" applyBorder="1" applyAlignment="1" applyProtection="1">
      <alignment wrapText="1"/>
    </xf>
    <xf numFmtId="0" fontId="11" fillId="0" borderId="10" xfId="6" applyFont="1" applyBorder="1" applyAlignment="1" applyProtection="1">
      <alignment wrapText="1"/>
    </xf>
    <xf numFmtId="0" fontId="11" fillId="0" borderId="12" xfId="6" applyFont="1" applyBorder="1" applyAlignment="1" applyProtection="1">
      <alignment wrapText="1"/>
    </xf>
    <xf numFmtId="0" fontId="12" fillId="0" borderId="3" xfId="6" applyFont="1" applyBorder="1" applyAlignment="1" applyProtection="1">
      <alignment wrapText="1"/>
    </xf>
    <xf numFmtId="0" fontId="12" fillId="0" borderId="14" xfId="6" applyFont="1" applyBorder="1" applyAlignment="1" applyProtection="1">
      <alignment wrapText="1"/>
    </xf>
    <xf numFmtId="0" fontId="12" fillId="0" borderId="15" xfId="6" applyFont="1" applyBorder="1" applyAlignment="1" applyProtection="1">
      <alignment wrapText="1"/>
    </xf>
    <xf numFmtId="0" fontId="7" fillId="0" borderId="1" xfId="6" applyFont="1" applyFill="1" applyBorder="1" applyAlignment="1" applyProtection="1">
      <alignment horizontal="right"/>
    </xf>
    <xf numFmtId="0" fontId="11" fillId="0" borderId="13" xfId="6" applyFont="1" applyBorder="1" applyAlignment="1" applyProtection="1">
      <alignment horizontal="left" vertical="center" wrapText="1" indent="1"/>
    </xf>
    <xf numFmtId="0" fontId="11" fillId="0" borderId="11" xfId="6" applyFont="1" applyBorder="1" applyAlignment="1" applyProtection="1">
      <alignment horizontal="left" vertical="center" wrapText="1" indent="1"/>
    </xf>
    <xf numFmtId="0" fontId="12" fillId="0" borderId="14" xfId="6" applyFont="1" applyBorder="1" applyAlignment="1" applyProtection="1">
      <alignment horizontal="left" vertical="center" wrapText="1" indent="1"/>
    </xf>
    <xf numFmtId="0" fontId="14" fillId="0" borderId="15" xfId="6" applyFont="1" applyBorder="1" applyAlignment="1" applyProtection="1">
      <alignment horizontal="left" vertical="center" wrapText="1" indent="1"/>
    </xf>
    <xf numFmtId="0" fontId="0" fillId="0" borderId="50" xfId="0" applyFont="1" applyBorder="1" applyAlignment="1">
      <alignment wrapText="1"/>
    </xf>
    <xf numFmtId="166" fontId="25" fillId="0" borderId="49" xfId="0" applyNumberFormat="1" applyFont="1" applyBorder="1"/>
    <xf numFmtId="167" fontId="26" fillId="0" borderId="45" xfId="0" applyNumberFormat="1" applyFont="1" applyBorder="1"/>
    <xf numFmtId="167" fontId="18" fillId="0" borderId="48" xfId="0" applyNumberFormat="1" applyFont="1" applyBorder="1"/>
    <xf numFmtId="167" fontId="27" fillId="0" borderId="30" xfId="0" applyNumberFormat="1" applyFont="1" applyBorder="1"/>
    <xf numFmtId="1" fontId="43" fillId="0" borderId="50" xfId="4" applyNumberFormat="1" applyFont="1" applyBorder="1"/>
    <xf numFmtId="164" fontId="6" fillId="0" borderId="1" xfId="5" applyNumberFormat="1" applyFont="1" applyFill="1" applyBorder="1" applyAlignment="1" applyProtection="1">
      <alignment horizontal="left"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6" fillId="0" borderId="1" xfId="5" applyNumberFormat="1" applyFont="1" applyFill="1" applyBorder="1" applyAlignment="1" applyProtection="1">
      <alignment horizontal="left"/>
    </xf>
    <xf numFmtId="0" fontId="5" fillId="0" borderId="0" xfId="5" applyFont="1" applyFill="1" applyBorder="1" applyAlignment="1" applyProtection="1">
      <alignment horizontal="center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10" fillId="0" borderId="40" xfId="0" applyFont="1" applyFill="1" applyBorder="1" applyAlignment="1">
      <alignment horizontal="justify" vertical="center" wrapText="1"/>
    </xf>
    <xf numFmtId="0" fontId="38" fillId="3" borderId="60" xfId="3" applyFont="1" applyFill="1" applyBorder="1" applyAlignment="1">
      <alignment horizontal="center" wrapText="1"/>
    </xf>
    <xf numFmtId="0" fontId="38" fillId="3" borderId="61" xfId="3" applyFont="1" applyFill="1" applyBorder="1" applyAlignment="1">
      <alignment horizontal="center" wrapText="1"/>
    </xf>
    <xf numFmtId="0" fontId="38" fillId="3" borderId="65" xfId="3" applyFont="1" applyFill="1" applyBorder="1" applyAlignment="1">
      <alignment horizontal="center" wrapText="1"/>
    </xf>
    <xf numFmtId="49" fontId="38" fillId="0" borderId="0" xfId="3" applyNumberFormat="1" applyFont="1" applyBorder="1" applyAlignment="1">
      <alignment horizontal="center" vertical="top" wrapText="1"/>
    </xf>
    <xf numFmtId="0" fontId="38" fillId="0" borderId="68" xfId="3" applyFont="1" applyBorder="1" applyAlignment="1">
      <alignment horizontal="center" vertical="top" wrapText="1"/>
    </xf>
    <xf numFmtId="0" fontId="38" fillId="0" borderId="69" xfId="3" applyFont="1" applyBorder="1" applyAlignment="1">
      <alignment horizontal="center" vertical="top" wrapText="1"/>
    </xf>
    <xf numFmtId="0" fontId="38" fillId="0" borderId="70" xfId="3" applyFont="1" applyBorder="1" applyAlignment="1">
      <alignment horizontal="center" vertical="top" wrapText="1"/>
    </xf>
    <xf numFmtId="0" fontId="38" fillId="3" borderId="60" xfId="3" applyFont="1" applyFill="1" applyBorder="1" applyAlignment="1">
      <alignment horizontal="center" vertical="top" wrapText="1"/>
    </xf>
    <xf numFmtId="0" fontId="38" fillId="3" borderId="61" xfId="3" applyFont="1" applyFill="1" applyBorder="1" applyAlignment="1">
      <alignment horizontal="center" vertical="top" wrapText="1"/>
    </xf>
    <xf numFmtId="0" fontId="38" fillId="3" borderId="63" xfId="3" applyFont="1" applyFill="1" applyBorder="1" applyAlignment="1">
      <alignment horizontal="center" wrapText="1"/>
    </xf>
    <xf numFmtId="0" fontId="18" fillId="0" borderId="0" xfId="0" applyFont="1" applyBorder="1" applyAlignment="1"/>
    <xf numFmtId="164" fontId="4" fillId="0" borderId="0" xfId="5" applyNumberFormat="1" applyFill="1" applyProtection="1"/>
  </cellXfs>
  <cellStyles count="7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 2 2" xfId="6" xr:uid="{00000000-0005-0000-0000-000004000000}"/>
    <cellStyle name="Normál 3" xfId="4" xr:uid="{00000000-0005-0000-0000-000005000000}"/>
    <cellStyle name="Normál_KVRENMUNKA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G149"/>
  <sheetViews>
    <sheetView tabSelected="1" view="pageBreakPreview" zoomScale="120" zoomScaleNormal="120" zoomScaleSheetLayoutView="100" workbookViewId="0">
      <selection activeCell="I100" sqref="I100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5" t="s">
        <v>415</v>
      </c>
      <c r="B1" s="305"/>
      <c r="C1" s="305"/>
    </row>
    <row r="2" spans="1:3" ht="15.95" customHeight="1" thickBot="1" x14ac:dyDescent="0.3">
      <c r="A2" s="304"/>
      <c r="B2" s="304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436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20575</v>
      </c>
    </row>
    <row r="6" spans="1:3" s="15" customFormat="1" ht="12" customHeight="1" x14ac:dyDescent="0.2">
      <c r="A6" s="16" t="s">
        <v>6</v>
      </c>
      <c r="B6" s="17" t="s">
        <v>7</v>
      </c>
      <c r="C6" s="64">
        <v>15794</v>
      </c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>
        <v>2981</v>
      </c>
    </row>
    <row r="9" spans="1:3" s="15" customFormat="1" ht="12" customHeight="1" x14ac:dyDescent="0.2">
      <c r="A9" s="18" t="s">
        <v>12</v>
      </c>
      <c r="B9" s="19" t="s">
        <v>13</v>
      </c>
      <c r="C9" s="65">
        <v>1800</v>
      </c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v>1168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>
        <v>1168</v>
      </c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/>
    </row>
    <row r="20" spans="1:3" s="15" customFormat="1" ht="12" customHeight="1" x14ac:dyDescent="0.2">
      <c r="A20" s="16" t="s">
        <v>34</v>
      </c>
      <c r="B20" s="17" t="s">
        <v>35</v>
      </c>
      <c r="C20" s="64">
        <v>0</v>
      </c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SUM(C28:C32)</f>
        <v>14457</v>
      </c>
    </row>
    <row r="27" spans="1:3" s="15" customFormat="1" ht="12" customHeight="1" x14ac:dyDescent="0.2">
      <c r="A27" s="16" t="s">
        <v>48</v>
      </c>
      <c r="B27" s="17" t="s">
        <v>49</v>
      </c>
      <c r="C27" s="67"/>
    </row>
    <row r="28" spans="1:3" s="15" customFormat="1" ht="12" customHeight="1" x14ac:dyDescent="0.2">
      <c r="A28" s="18" t="s">
        <v>50</v>
      </c>
      <c r="B28" s="19" t="s">
        <v>51</v>
      </c>
      <c r="C28" s="65">
        <v>6100</v>
      </c>
    </row>
    <row r="29" spans="1:3" s="15" customFormat="1" ht="12" customHeight="1" x14ac:dyDescent="0.2">
      <c r="A29" s="18" t="s">
        <v>52</v>
      </c>
      <c r="B29" s="19" t="s">
        <v>53</v>
      </c>
      <c r="C29" s="65">
        <v>7000</v>
      </c>
    </row>
    <row r="30" spans="1:3" s="15" customFormat="1" ht="12" customHeight="1" x14ac:dyDescent="0.2">
      <c r="A30" s="18" t="s">
        <v>54</v>
      </c>
      <c r="B30" s="19" t="s">
        <v>55</v>
      </c>
      <c r="C30" s="65">
        <v>1300</v>
      </c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>
        <v>57</v>
      </c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SUM(C34:C38)</f>
        <v>354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>
        <v>52</v>
      </c>
    </row>
    <row r="36" spans="1:3" s="15" customFormat="1" ht="12" customHeight="1" x14ac:dyDescent="0.2">
      <c r="A36" s="18" t="s">
        <v>66</v>
      </c>
      <c r="B36" s="19" t="s">
        <v>67</v>
      </c>
      <c r="C36" s="65">
        <v>270</v>
      </c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>
        <v>32</v>
      </c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/>
    </row>
    <row r="45" spans="1:3" s="15" customFormat="1" ht="12" customHeight="1" x14ac:dyDescent="0.2">
      <c r="A45" s="16" t="s">
        <v>84</v>
      </c>
      <c r="B45" s="17" t="s">
        <v>85</v>
      </c>
      <c r="C45" s="64">
        <v>0</v>
      </c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/>
    </row>
    <row r="51" spans="1:3" s="15" customFormat="1" ht="12" customHeight="1" x14ac:dyDescent="0.2">
      <c r="A51" s="16" t="s">
        <v>96</v>
      </c>
      <c r="B51" s="17" t="s">
        <v>97</v>
      </c>
      <c r="C51" s="64">
        <v>0</v>
      </c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/>
    </row>
    <row r="56" spans="1:3" s="15" customFormat="1" ht="12" customHeight="1" x14ac:dyDescent="0.2">
      <c r="A56" s="16" t="s">
        <v>106</v>
      </c>
      <c r="B56" s="17" t="s">
        <v>107</v>
      </c>
      <c r="C56" s="65">
        <v>0</v>
      </c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/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C5+C12+C26+C33</f>
        <v>36554</v>
      </c>
    </row>
    <row r="62" spans="1:3" s="15" customFormat="1" ht="12" customHeight="1" x14ac:dyDescent="0.2">
      <c r="A62" s="16" t="s">
        <v>118</v>
      </c>
      <c r="B62" s="17" t="s">
        <v>119</v>
      </c>
      <c r="C62" s="65">
        <v>0</v>
      </c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/>
    </row>
    <row r="66" spans="1:3" s="15" customFormat="1" ht="12" customHeight="1" x14ac:dyDescent="0.2">
      <c r="A66" s="16" t="s">
        <v>126</v>
      </c>
      <c r="B66" s="17" t="s">
        <v>127</v>
      </c>
      <c r="C66" s="65">
        <v>0</v>
      </c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v>30000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30000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/>
    </row>
    <row r="74" spans="1:3" s="15" customFormat="1" ht="12" customHeight="1" x14ac:dyDescent="0.2">
      <c r="A74" s="16" t="s">
        <v>142</v>
      </c>
      <c r="B74" s="17" t="s">
        <v>143</v>
      </c>
      <c r="C74" s="65">
        <v>0</v>
      </c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/>
    </row>
    <row r="78" spans="1:3" s="15" customFormat="1" ht="12" customHeight="1" x14ac:dyDescent="0.2">
      <c r="A78" s="25" t="s">
        <v>149</v>
      </c>
      <c r="B78" s="17" t="s">
        <v>150</v>
      </c>
      <c r="C78" s="65">
        <v>0</v>
      </c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v>30000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C61+C70</f>
        <v>66554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5" t="s">
        <v>416</v>
      </c>
      <c r="B86" s="305"/>
      <c r="C86" s="305"/>
    </row>
    <row r="87" spans="1:3" s="35" customFormat="1" ht="16.5" customHeight="1" thickBot="1" x14ac:dyDescent="0.3">
      <c r="A87" s="306" t="s">
        <v>163</v>
      </c>
      <c r="B87" s="306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436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31319</v>
      </c>
    </row>
    <row r="91" spans="1:3" ht="12" customHeight="1" x14ac:dyDescent="0.25">
      <c r="A91" s="42" t="s">
        <v>6</v>
      </c>
      <c r="B91" s="43" t="s">
        <v>166</v>
      </c>
      <c r="C91" s="69">
        <v>9406</v>
      </c>
    </row>
    <row r="92" spans="1:3" ht="12" customHeight="1" x14ac:dyDescent="0.25">
      <c r="A92" s="18" t="s">
        <v>8</v>
      </c>
      <c r="B92" s="44" t="s">
        <v>167</v>
      </c>
      <c r="C92" s="65">
        <v>1834</v>
      </c>
    </row>
    <row r="93" spans="1:3" ht="12" customHeight="1" x14ac:dyDescent="0.25">
      <c r="A93" s="18" t="s">
        <v>10</v>
      </c>
      <c r="B93" s="44" t="s">
        <v>168</v>
      </c>
      <c r="C93" s="66">
        <v>12974</v>
      </c>
    </row>
    <row r="94" spans="1:3" ht="12" customHeight="1" x14ac:dyDescent="0.25">
      <c r="A94" s="18" t="s">
        <v>12</v>
      </c>
      <c r="B94" s="45" t="s">
        <v>169</v>
      </c>
      <c r="C94" s="66">
        <v>2981</v>
      </c>
    </row>
    <row r="95" spans="1:3" ht="12" customHeight="1" x14ac:dyDescent="0.25">
      <c r="A95" s="18" t="s">
        <v>170</v>
      </c>
      <c r="B95" s="46" t="s">
        <v>171</v>
      </c>
      <c r="C95" s="66">
        <f>SUM(C96:C105)</f>
        <v>4124</v>
      </c>
    </row>
    <row r="96" spans="1:3" ht="12" customHeight="1" x14ac:dyDescent="0.25">
      <c r="A96" s="18" t="s">
        <v>16</v>
      </c>
      <c r="B96" s="44" t="s">
        <v>172</v>
      </c>
      <c r="C96" s="66">
        <v>824</v>
      </c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>
        <v>1460</v>
      </c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>
        <v>1840</v>
      </c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19709</v>
      </c>
    </row>
    <row r="107" spans="1:3" ht="12" customHeight="1" x14ac:dyDescent="0.25">
      <c r="A107" s="16" t="s">
        <v>20</v>
      </c>
      <c r="B107" s="44" t="s">
        <v>192</v>
      </c>
      <c r="C107" s="64">
        <v>2500</v>
      </c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>
        <v>17209</v>
      </c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15526</v>
      </c>
    </row>
    <row r="121" spans="1:3" ht="12" customHeight="1" x14ac:dyDescent="0.25">
      <c r="A121" s="16" t="s">
        <v>34</v>
      </c>
      <c r="B121" s="58" t="s">
        <v>211</v>
      </c>
      <c r="C121" s="64">
        <v>15526</v>
      </c>
    </row>
    <row r="122" spans="1:3" ht="12" customHeight="1" thickBot="1" x14ac:dyDescent="0.3">
      <c r="A122" s="20" t="s">
        <v>36</v>
      </c>
      <c r="B122" s="54" t="s">
        <v>438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66554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66554</v>
      </c>
    </row>
    <row r="146" spans="1:3" ht="15.75" customHeight="1" x14ac:dyDescent="0.25">
      <c r="A146" s="307" t="s">
        <v>336</v>
      </c>
      <c r="B146" s="307"/>
      <c r="C146" s="307"/>
    </row>
    <row r="147" spans="1:3" ht="15" customHeight="1" thickBot="1" x14ac:dyDescent="0.3">
      <c r="A147" s="304" t="s">
        <v>337</v>
      </c>
      <c r="B147" s="304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-66554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30000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1.sz. melléklet</oddHeader>
  </headerFooter>
  <rowBreaks count="1" manualBreakCount="1">
    <brk id="73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D31"/>
  <sheetViews>
    <sheetView view="pageLayout" topLeftCell="A16" zoomScale="86" zoomScaleNormal="100" zoomScalePageLayoutView="86" workbookViewId="0">
      <selection activeCell="D8" sqref="D8"/>
    </sheetView>
  </sheetViews>
  <sheetFormatPr defaultRowHeight="12.75" x14ac:dyDescent="0.2"/>
  <cols>
    <col min="1" max="1" width="5.83203125" style="175" customWidth="1"/>
    <col min="2" max="2" width="54.83203125" style="176" customWidth="1"/>
    <col min="3" max="4" width="17.6640625" style="176" customWidth="1"/>
    <col min="5" max="16384" width="9.33203125" style="176"/>
  </cols>
  <sheetData>
    <row r="1" spans="1:4" ht="31.5" customHeight="1" x14ac:dyDescent="0.25">
      <c r="B1" s="319" t="s">
        <v>366</v>
      </c>
      <c r="C1" s="319"/>
      <c r="D1" s="319"/>
    </row>
    <row r="2" spans="1:4" s="179" customFormat="1" ht="16.5" thickBot="1" x14ac:dyDescent="0.3">
      <c r="A2" s="177"/>
      <c r="B2" s="178"/>
      <c r="D2" s="180" t="s">
        <v>238</v>
      </c>
    </row>
    <row r="3" spans="1:4" s="184" customFormat="1" ht="48" customHeight="1" thickBot="1" x14ac:dyDescent="0.25">
      <c r="A3" s="181" t="s">
        <v>367</v>
      </c>
      <c r="B3" s="182" t="s">
        <v>3</v>
      </c>
      <c r="C3" s="182" t="s">
        <v>368</v>
      </c>
      <c r="D3" s="183" t="s">
        <v>369</v>
      </c>
    </row>
    <row r="4" spans="1:4" s="184" customFormat="1" ht="14.1" customHeight="1" thickBot="1" x14ac:dyDescent="0.25">
      <c r="A4" s="185">
        <v>1</v>
      </c>
      <c r="B4" s="186">
        <v>2</v>
      </c>
      <c r="C4" s="186">
        <v>3</v>
      </c>
      <c r="D4" s="187">
        <v>4</v>
      </c>
    </row>
    <row r="5" spans="1:4" ht="18" customHeight="1" x14ac:dyDescent="0.2">
      <c r="A5" s="188" t="s">
        <v>4</v>
      </c>
      <c r="B5" s="189" t="s">
        <v>370</v>
      </c>
      <c r="C5" s="190"/>
      <c r="D5" s="191"/>
    </row>
    <row r="6" spans="1:4" ht="18" customHeight="1" x14ac:dyDescent="0.2">
      <c r="A6" s="192" t="s">
        <v>18</v>
      </c>
      <c r="B6" s="193" t="s">
        <v>371</v>
      </c>
      <c r="C6" s="194"/>
      <c r="D6" s="195"/>
    </row>
    <row r="7" spans="1:4" ht="18" customHeight="1" x14ac:dyDescent="0.2">
      <c r="A7" s="192" t="s">
        <v>32</v>
      </c>
      <c r="B7" s="193" t="s">
        <v>372</v>
      </c>
      <c r="C7" s="194"/>
      <c r="D7" s="195"/>
    </row>
    <row r="8" spans="1:4" ht="18" customHeight="1" x14ac:dyDescent="0.2">
      <c r="A8" s="192" t="s">
        <v>213</v>
      </c>
      <c r="B8" s="193" t="s">
        <v>373</v>
      </c>
      <c r="C8" s="194"/>
      <c r="D8" s="195"/>
    </row>
    <row r="9" spans="1:4" ht="18" customHeight="1" x14ac:dyDescent="0.2">
      <c r="A9" s="192" t="s">
        <v>60</v>
      </c>
      <c r="B9" s="193" t="s">
        <v>374</v>
      </c>
      <c r="C9" s="194"/>
      <c r="D9" s="195"/>
    </row>
    <row r="10" spans="1:4" ht="18" customHeight="1" x14ac:dyDescent="0.2">
      <c r="A10" s="192" t="s">
        <v>82</v>
      </c>
      <c r="B10" s="193" t="s">
        <v>375</v>
      </c>
      <c r="C10" s="194"/>
      <c r="D10" s="195"/>
    </row>
    <row r="11" spans="1:4" ht="18" customHeight="1" x14ac:dyDescent="0.2">
      <c r="A11" s="192" t="s">
        <v>224</v>
      </c>
      <c r="B11" s="196" t="s">
        <v>376</v>
      </c>
      <c r="C11" s="194"/>
      <c r="D11" s="195"/>
    </row>
    <row r="12" spans="1:4" ht="18" customHeight="1" x14ac:dyDescent="0.2">
      <c r="A12" s="192" t="s">
        <v>114</v>
      </c>
      <c r="B12" s="196" t="s">
        <v>377</v>
      </c>
      <c r="C12" s="194"/>
      <c r="D12" s="195"/>
    </row>
    <row r="13" spans="1:4" ht="18" customHeight="1" x14ac:dyDescent="0.2">
      <c r="A13" s="192" t="s">
        <v>235</v>
      </c>
      <c r="B13" s="196" t="s">
        <v>378</v>
      </c>
      <c r="C13" s="194"/>
      <c r="D13" s="195"/>
    </row>
    <row r="14" spans="1:4" ht="18" customHeight="1" x14ac:dyDescent="0.2">
      <c r="A14" s="192" t="s">
        <v>251</v>
      </c>
      <c r="B14" s="196" t="s">
        <v>379</v>
      </c>
      <c r="C14" s="194"/>
      <c r="D14" s="195"/>
    </row>
    <row r="15" spans="1:4" ht="22.5" customHeight="1" x14ac:dyDescent="0.2">
      <c r="A15" s="192" t="s">
        <v>252</v>
      </c>
      <c r="B15" s="196" t="s">
        <v>380</v>
      </c>
      <c r="C15" s="194"/>
      <c r="D15" s="195"/>
    </row>
    <row r="16" spans="1:4" ht="18" customHeight="1" x14ac:dyDescent="0.2">
      <c r="A16" s="192" t="s">
        <v>253</v>
      </c>
      <c r="B16" s="193" t="s">
        <v>381</v>
      </c>
      <c r="C16" s="194">
        <v>1200</v>
      </c>
      <c r="D16" s="195">
        <v>85</v>
      </c>
    </row>
    <row r="17" spans="1:4" ht="18" customHeight="1" x14ac:dyDescent="0.2">
      <c r="A17" s="192" t="s">
        <v>256</v>
      </c>
      <c r="B17" s="193" t="s">
        <v>382</v>
      </c>
      <c r="C17" s="194"/>
      <c r="D17" s="195"/>
    </row>
    <row r="18" spans="1:4" ht="18" customHeight="1" x14ac:dyDescent="0.2">
      <c r="A18" s="192" t="s">
        <v>259</v>
      </c>
      <c r="B18" s="193" t="s">
        <v>383</v>
      </c>
      <c r="C18" s="194"/>
      <c r="D18" s="195"/>
    </row>
    <row r="19" spans="1:4" ht="18" customHeight="1" x14ac:dyDescent="0.2">
      <c r="A19" s="192" t="s">
        <v>262</v>
      </c>
      <c r="B19" s="193" t="s">
        <v>384</v>
      </c>
      <c r="C19" s="194"/>
      <c r="D19" s="195"/>
    </row>
    <row r="20" spans="1:4" ht="18" customHeight="1" x14ac:dyDescent="0.2">
      <c r="A20" s="192" t="s">
        <v>265</v>
      </c>
      <c r="B20" s="193" t="s">
        <v>385</v>
      </c>
      <c r="C20" s="194"/>
      <c r="D20" s="195"/>
    </row>
    <row r="21" spans="1:4" ht="18" customHeight="1" x14ac:dyDescent="0.2">
      <c r="A21" s="192" t="s">
        <v>268</v>
      </c>
      <c r="B21" s="197" t="s">
        <v>386</v>
      </c>
      <c r="C21" s="198"/>
      <c r="D21" s="195"/>
    </row>
    <row r="22" spans="1:4" ht="18" customHeight="1" x14ac:dyDescent="0.2">
      <c r="A22" s="192" t="s">
        <v>271</v>
      </c>
      <c r="B22" s="199"/>
      <c r="C22" s="198"/>
      <c r="D22" s="195"/>
    </row>
    <row r="23" spans="1:4" ht="18" customHeight="1" x14ac:dyDescent="0.2">
      <c r="A23" s="192" t="s">
        <v>274</v>
      </c>
      <c r="B23" s="199"/>
      <c r="C23" s="198"/>
      <c r="D23" s="195"/>
    </row>
    <row r="24" spans="1:4" ht="18" customHeight="1" x14ac:dyDescent="0.2">
      <c r="A24" s="192" t="s">
        <v>277</v>
      </c>
      <c r="B24" s="199"/>
      <c r="C24" s="198"/>
      <c r="D24" s="195"/>
    </row>
    <row r="25" spans="1:4" ht="18" customHeight="1" x14ac:dyDescent="0.2">
      <c r="A25" s="192" t="s">
        <v>279</v>
      </c>
      <c r="B25" s="199"/>
      <c r="C25" s="198"/>
      <c r="D25" s="195"/>
    </row>
    <row r="26" spans="1:4" ht="18" customHeight="1" x14ac:dyDescent="0.2">
      <c r="A26" s="192" t="s">
        <v>282</v>
      </c>
      <c r="B26" s="199"/>
      <c r="C26" s="198"/>
      <c r="D26" s="195"/>
    </row>
    <row r="27" spans="1:4" ht="18" customHeight="1" x14ac:dyDescent="0.2">
      <c r="A27" s="192" t="s">
        <v>285</v>
      </c>
      <c r="B27" s="199"/>
      <c r="C27" s="198"/>
      <c r="D27" s="195"/>
    </row>
    <row r="28" spans="1:4" ht="18" customHeight="1" x14ac:dyDescent="0.2">
      <c r="A28" s="192" t="s">
        <v>288</v>
      </c>
      <c r="B28" s="199"/>
      <c r="C28" s="198"/>
      <c r="D28" s="195"/>
    </row>
    <row r="29" spans="1:4" ht="18" customHeight="1" thickBot="1" x14ac:dyDescent="0.25">
      <c r="A29" s="200" t="s">
        <v>319</v>
      </c>
      <c r="B29" s="201"/>
      <c r="C29" s="202"/>
      <c r="D29" s="203"/>
    </row>
    <row r="30" spans="1:4" ht="18" customHeight="1" thickBot="1" x14ac:dyDescent="0.25">
      <c r="A30" s="185" t="s">
        <v>322</v>
      </c>
      <c r="B30" s="204" t="s">
        <v>329</v>
      </c>
      <c r="C30" s="205">
        <f>+C5+C6+C7+C8+C9+C16+C17+C18+C19+C20+C21+C22+C23+C24+C25+C26+C27+C28+C29</f>
        <v>1200</v>
      </c>
      <c r="D30" s="206">
        <f>+D5+D6+D7+D8+D9+D16+D17+D18+D19+D20+D21+D22+D23+D24+D25+D26+D27+D28+D29</f>
        <v>85</v>
      </c>
    </row>
    <row r="31" spans="1:4" ht="8.25" customHeight="1" x14ac:dyDescent="0.2">
      <c r="A31" s="207"/>
      <c r="B31" s="320"/>
      <c r="C31" s="320"/>
      <c r="D31" s="320"/>
    </row>
  </sheetData>
  <sheetProtection sheet="1" objects="1" scenarios="1"/>
  <mergeCells count="2">
    <mergeCell ref="B1:D1"/>
    <mergeCell ref="B31:D31"/>
  </mergeCells>
  <printOptions horizontalCentered="1"/>
  <pageMargins left="0.78749999999999998" right="0.78749999999999998" top="1.0631944444444446" bottom="0.98402777777777772" header="0.78749999999999998" footer="0.51180555555555551"/>
  <pageSetup paperSize="9" scale="95" firstPageNumber="0" orientation="portrait" r:id="rId1"/>
  <headerFooter alignWithMargins="0">
    <oddHeader>&amp;R10.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N64"/>
  <sheetViews>
    <sheetView view="pageLayout" zoomScaleNormal="100" workbookViewId="0">
      <selection activeCell="J4" sqref="J4"/>
    </sheetView>
  </sheetViews>
  <sheetFormatPr defaultRowHeight="18" x14ac:dyDescent="0.25"/>
  <cols>
    <col min="1" max="1" width="9.33203125" style="208"/>
    <col min="2" max="2" width="31.1640625" style="208" customWidth="1"/>
    <col min="3" max="3" width="21.33203125" style="208" customWidth="1"/>
    <col min="4" max="4" width="17.33203125" style="208" customWidth="1"/>
    <col min="5" max="5" width="16.33203125" style="208" customWidth="1"/>
    <col min="6" max="6" width="22.33203125" style="208" customWidth="1"/>
    <col min="7" max="9" width="9.33203125" style="208"/>
    <col min="10" max="10" width="19.83203125" style="208" customWidth="1"/>
    <col min="11" max="16384" width="9.33203125" style="208"/>
  </cols>
  <sheetData>
    <row r="4" spans="1:14" ht="18.75" x14ac:dyDescent="0.3">
      <c r="E4" s="209"/>
      <c r="F4" s="210"/>
      <c r="G4" s="211"/>
      <c r="H4" s="211"/>
      <c r="I4" s="211"/>
      <c r="J4" s="211"/>
      <c r="K4" s="209"/>
      <c r="L4" s="209"/>
      <c r="M4" s="209"/>
      <c r="N4" s="209"/>
    </row>
    <row r="5" spans="1:14" ht="18.75" customHeight="1" x14ac:dyDescent="0.3">
      <c r="B5" s="324" t="s">
        <v>387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209"/>
      <c r="N5" s="209"/>
    </row>
    <row r="6" spans="1:14" ht="19.5" thickBot="1" x14ac:dyDescent="0.35">
      <c r="E6" s="209"/>
      <c r="F6" s="212"/>
      <c r="G6" s="213"/>
      <c r="H6" s="213"/>
      <c r="I6" s="214" t="s">
        <v>388</v>
      </c>
      <c r="J6" s="209"/>
      <c r="K6" s="209"/>
      <c r="L6" s="209"/>
      <c r="M6" s="209"/>
      <c r="N6" s="209"/>
    </row>
    <row r="7" spans="1:14" ht="77.25" customHeight="1" thickTop="1" thickBot="1" x14ac:dyDescent="0.35">
      <c r="A7" s="215" t="s">
        <v>389</v>
      </c>
      <c r="B7" s="216" t="s">
        <v>390</v>
      </c>
      <c r="C7" s="217" t="s">
        <v>391</v>
      </c>
      <c r="D7" s="217" t="s">
        <v>453</v>
      </c>
      <c r="E7" s="217" t="s">
        <v>452</v>
      </c>
      <c r="F7" s="325" t="s">
        <v>392</v>
      </c>
      <c r="G7" s="326"/>
      <c r="H7" s="326"/>
      <c r="I7" s="327"/>
      <c r="J7" s="218" t="s">
        <v>393</v>
      </c>
    </row>
    <row r="8" spans="1:14" ht="19.5" thickTop="1" x14ac:dyDescent="0.3">
      <c r="A8" s="219"/>
      <c r="B8" s="216" t="s">
        <v>394</v>
      </c>
      <c r="C8" s="220" t="s">
        <v>395</v>
      </c>
      <c r="D8" s="220" t="s">
        <v>396</v>
      </c>
      <c r="E8" s="220" t="s">
        <v>396</v>
      </c>
      <c r="F8" s="221">
        <v>2019</v>
      </c>
      <c r="G8" s="221">
        <v>2020</v>
      </c>
      <c r="H8" s="221">
        <v>2021</v>
      </c>
      <c r="I8" s="222">
        <v>2022</v>
      </c>
      <c r="J8" s="223" t="s">
        <v>397</v>
      </c>
    </row>
    <row r="9" spans="1:14" ht="19.5" thickBot="1" x14ac:dyDescent="0.35">
      <c r="A9" s="219"/>
      <c r="B9" s="224"/>
      <c r="C9" s="225"/>
      <c r="D9" s="225"/>
      <c r="E9" s="225"/>
      <c r="F9" s="226"/>
      <c r="G9" s="226"/>
      <c r="H9" s="226"/>
      <c r="I9" s="227" t="s">
        <v>398</v>
      </c>
      <c r="J9" s="228"/>
    </row>
    <row r="10" spans="1:14" ht="20.25" thickTop="1" thickBot="1" x14ac:dyDescent="0.35">
      <c r="A10" s="215" t="s">
        <v>4</v>
      </c>
      <c r="B10" s="229" t="s">
        <v>18</v>
      </c>
      <c r="C10" s="230" t="s">
        <v>32</v>
      </c>
      <c r="D10" s="230" t="s">
        <v>213</v>
      </c>
      <c r="E10" s="230" t="s">
        <v>60</v>
      </c>
      <c r="F10" s="227" t="s">
        <v>82</v>
      </c>
      <c r="G10" s="227" t="s">
        <v>224</v>
      </c>
      <c r="H10" s="227" t="s">
        <v>104</v>
      </c>
      <c r="I10" s="227" t="s">
        <v>114</v>
      </c>
      <c r="J10" s="227" t="s">
        <v>235</v>
      </c>
    </row>
    <row r="11" spans="1:14" ht="54" customHeight="1" thickTop="1" thickBot="1" x14ac:dyDescent="0.35">
      <c r="A11" s="219" t="s">
        <v>18</v>
      </c>
      <c r="B11" s="229" t="s">
        <v>399</v>
      </c>
      <c r="C11" s="231"/>
      <c r="D11" s="232"/>
      <c r="E11" s="232"/>
      <c r="F11" s="233"/>
      <c r="G11" s="233"/>
      <c r="H11" s="233"/>
      <c r="I11" s="233"/>
      <c r="J11" s="234"/>
    </row>
    <row r="12" spans="1:14" ht="18.75" x14ac:dyDescent="0.3">
      <c r="A12" s="219"/>
      <c r="B12" s="229"/>
      <c r="C12" s="235"/>
      <c r="D12" s="236"/>
      <c r="E12" s="236"/>
      <c r="F12" s="237"/>
      <c r="G12" s="237"/>
      <c r="H12" s="237"/>
      <c r="I12" s="237"/>
      <c r="J12" s="328"/>
    </row>
    <row r="13" spans="1:14" ht="19.5" thickBot="1" x14ac:dyDescent="0.35">
      <c r="A13" s="219"/>
      <c r="B13" s="229"/>
      <c r="C13" s="238"/>
      <c r="D13" s="239"/>
      <c r="E13" s="239"/>
      <c r="F13" s="240"/>
      <c r="G13" s="240"/>
      <c r="H13" s="240"/>
      <c r="I13" s="240"/>
      <c r="J13" s="329"/>
    </row>
    <row r="14" spans="1:14" ht="37.5" customHeight="1" x14ac:dyDescent="0.3">
      <c r="A14" s="219" t="s">
        <v>32</v>
      </c>
      <c r="B14" s="229" t="s">
        <v>400</v>
      </c>
      <c r="C14" s="241"/>
      <c r="D14" s="242"/>
      <c r="E14" s="242"/>
      <c r="F14" s="243"/>
      <c r="G14" s="243"/>
      <c r="H14" s="243"/>
      <c r="I14" s="243"/>
      <c r="J14" s="321"/>
    </row>
    <row r="15" spans="1:14" ht="36" customHeight="1" x14ac:dyDescent="0.3">
      <c r="A15" s="219" t="s">
        <v>213</v>
      </c>
      <c r="B15" s="229" t="s">
        <v>401</v>
      </c>
      <c r="C15" s="244"/>
      <c r="D15" s="245"/>
      <c r="E15" s="245"/>
      <c r="F15" s="246"/>
      <c r="G15" s="246"/>
      <c r="H15" s="246"/>
      <c r="I15" s="246"/>
      <c r="J15" s="330"/>
    </row>
    <row r="16" spans="1:14" ht="39" customHeight="1" thickBot="1" x14ac:dyDescent="0.35">
      <c r="A16" s="219" t="s">
        <v>60</v>
      </c>
      <c r="B16" s="229" t="s">
        <v>402</v>
      </c>
      <c r="C16" s="231"/>
      <c r="D16" s="247"/>
      <c r="E16" s="247"/>
      <c r="F16" s="248"/>
      <c r="G16" s="248"/>
      <c r="H16" s="248"/>
      <c r="I16" s="248"/>
      <c r="J16" s="322"/>
    </row>
    <row r="17" spans="1:14" ht="18.75" x14ac:dyDescent="0.3">
      <c r="A17" s="219"/>
      <c r="B17" s="229"/>
      <c r="C17" s="235"/>
      <c r="D17" s="236"/>
      <c r="E17" s="236"/>
      <c r="F17" s="237"/>
      <c r="G17" s="237"/>
      <c r="H17" s="237"/>
      <c r="I17" s="237"/>
      <c r="J17" s="328"/>
    </row>
    <row r="18" spans="1:14" ht="19.5" thickBot="1" x14ac:dyDescent="0.35">
      <c r="A18" s="219"/>
      <c r="B18" s="229"/>
      <c r="C18" s="238"/>
      <c r="D18" s="239"/>
      <c r="E18" s="239"/>
      <c r="F18" s="240"/>
      <c r="G18" s="240"/>
      <c r="H18" s="240"/>
      <c r="I18" s="240"/>
      <c r="J18" s="329"/>
    </row>
    <row r="19" spans="1:14" ht="18.75" x14ac:dyDescent="0.3">
      <c r="A19" s="219" t="s">
        <v>82</v>
      </c>
      <c r="B19" s="216" t="s">
        <v>403</v>
      </c>
      <c r="C19" s="249"/>
      <c r="D19" s="242"/>
      <c r="E19" s="242"/>
      <c r="F19" s="243">
        <v>16709</v>
      </c>
      <c r="G19" s="243"/>
      <c r="H19" s="243"/>
      <c r="I19" s="243"/>
      <c r="J19" s="321">
        <v>16709</v>
      </c>
    </row>
    <row r="20" spans="1:14" ht="19.5" thickBot="1" x14ac:dyDescent="0.35">
      <c r="A20" s="219"/>
      <c r="B20" s="216"/>
      <c r="C20" s="250"/>
      <c r="D20" s="247"/>
      <c r="E20" s="247"/>
      <c r="F20" s="248"/>
      <c r="G20" s="248"/>
      <c r="H20" s="248"/>
      <c r="I20" s="248"/>
      <c r="J20" s="322"/>
    </row>
    <row r="21" spans="1:14" ht="18.75" x14ac:dyDescent="0.3">
      <c r="A21" s="219"/>
      <c r="B21" s="216"/>
      <c r="C21" s="251"/>
      <c r="D21" s="252"/>
      <c r="E21" s="252"/>
      <c r="F21" s="253"/>
      <c r="G21" s="253"/>
      <c r="H21" s="253"/>
      <c r="I21" s="253"/>
      <c r="J21" s="321"/>
    </row>
    <row r="22" spans="1:14" ht="19.5" thickBot="1" x14ac:dyDescent="0.35">
      <c r="A22" s="219"/>
      <c r="B22" s="216"/>
      <c r="C22" s="254"/>
      <c r="D22" s="255"/>
      <c r="E22" s="255"/>
      <c r="F22" s="256"/>
      <c r="G22" s="256"/>
      <c r="H22" s="256"/>
      <c r="I22" s="256"/>
      <c r="J22" s="322"/>
    </row>
    <row r="23" spans="1:14" ht="18.75" x14ac:dyDescent="0.3">
      <c r="A23" s="219" t="s">
        <v>224</v>
      </c>
      <c r="B23" s="216" t="s">
        <v>404</v>
      </c>
      <c r="C23" s="249"/>
      <c r="D23" s="242"/>
      <c r="E23" s="242"/>
      <c r="F23" s="243"/>
      <c r="G23" s="243"/>
      <c r="H23" s="243"/>
      <c r="I23" s="243"/>
      <c r="J23" s="321"/>
    </row>
    <row r="24" spans="1:14" ht="19.5" thickBot="1" x14ac:dyDescent="0.35">
      <c r="A24" s="219"/>
      <c r="B24" s="216"/>
      <c r="C24" s="250"/>
      <c r="D24" s="247"/>
      <c r="E24" s="247"/>
      <c r="F24" s="248"/>
      <c r="G24" s="248"/>
      <c r="H24" s="248"/>
      <c r="I24" s="248"/>
      <c r="J24" s="322"/>
    </row>
    <row r="25" spans="1:14" ht="18.75" x14ac:dyDescent="0.3">
      <c r="A25" s="219" t="s">
        <v>104</v>
      </c>
      <c r="B25" s="229" t="s">
        <v>454</v>
      </c>
      <c r="C25" s="235"/>
      <c r="D25" s="242"/>
      <c r="E25" s="242"/>
      <c r="F25" s="243">
        <v>696</v>
      </c>
      <c r="G25" s="243"/>
      <c r="H25" s="243"/>
      <c r="I25" s="243"/>
      <c r="J25" s="321">
        <v>696</v>
      </c>
    </row>
    <row r="26" spans="1:14" ht="19.5" thickBot="1" x14ac:dyDescent="0.35">
      <c r="A26" s="219"/>
      <c r="B26" s="229"/>
      <c r="C26" s="257"/>
      <c r="D26" s="258"/>
      <c r="E26" s="258"/>
      <c r="F26" s="259"/>
      <c r="G26" s="259"/>
      <c r="H26" s="259"/>
      <c r="I26" s="259"/>
      <c r="J26" s="323"/>
    </row>
    <row r="27" spans="1:14" ht="63" customHeight="1" thickTop="1" thickBot="1" x14ac:dyDescent="0.35">
      <c r="A27" s="219" t="s">
        <v>114</v>
      </c>
      <c r="B27" s="229" t="s">
        <v>405</v>
      </c>
      <c r="C27" s="260"/>
      <c r="D27" s="261"/>
      <c r="E27" s="261"/>
      <c r="F27" s="262">
        <v>17405</v>
      </c>
      <c r="G27" s="262"/>
      <c r="H27" s="262"/>
      <c r="I27" s="262"/>
      <c r="J27" s="263">
        <v>17405</v>
      </c>
    </row>
    <row r="28" spans="1:14" ht="19.5" thickTop="1" x14ac:dyDescent="0.3">
      <c r="E28" s="209"/>
      <c r="F28" s="212"/>
      <c r="G28" s="213"/>
      <c r="H28" s="213"/>
      <c r="I28" s="264"/>
      <c r="J28" s="265"/>
      <c r="K28" s="209"/>
      <c r="L28" s="209"/>
      <c r="M28" s="209"/>
      <c r="N28" s="209"/>
    </row>
    <row r="64" ht="18.75" customHeight="1" x14ac:dyDescent="0.25"/>
  </sheetData>
  <mergeCells count="9">
    <mergeCell ref="J21:J22"/>
    <mergeCell ref="J23:J24"/>
    <mergeCell ref="J25:J26"/>
    <mergeCell ref="B5:L5"/>
    <mergeCell ref="F7:I7"/>
    <mergeCell ref="J12:J13"/>
    <mergeCell ref="J14:J16"/>
    <mergeCell ref="J17:J18"/>
    <mergeCell ref="J19:J20"/>
  </mergeCells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&amp;C11. melléklet</oddHeader>
  </headerFooter>
  <rowBreaks count="1" manualBreakCount="1">
    <brk id="2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U18"/>
  <sheetViews>
    <sheetView view="pageLayout" topLeftCell="G1" zoomScaleNormal="100" workbookViewId="0">
      <selection activeCell="P16" sqref="P16"/>
    </sheetView>
  </sheetViews>
  <sheetFormatPr defaultRowHeight="12.75" x14ac:dyDescent="0.2"/>
  <cols>
    <col min="1" max="1" width="69.6640625" style="275" customWidth="1"/>
    <col min="2" max="2" width="13.33203125" style="274" customWidth="1"/>
    <col min="3" max="3" width="19.1640625" style="275" customWidth="1"/>
    <col min="4" max="4" width="16" style="275" customWidth="1"/>
    <col min="5" max="5" width="13.6640625" style="275" customWidth="1"/>
    <col min="6" max="6" width="16.1640625" style="275" customWidth="1"/>
    <col min="7" max="7" width="18.1640625" style="275" customWidth="1"/>
    <col min="8" max="8" width="14.83203125" style="275" customWidth="1"/>
    <col min="9" max="9" width="15.1640625" style="275" customWidth="1"/>
    <col min="10" max="10" width="14.83203125" style="275" customWidth="1"/>
    <col min="11" max="11" width="15.1640625" style="275" customWidth="1"/>
    <col min="12" max="12" width="16" style="275" customWidth="1"/>
    <col min="13" max="13" width="16.33203125" style="275" customWidth="1"/>
    <col min="14" max="14" width="17.6640625" style="275" customWidth="1"/>
    <col min="15" max="15" width="16.5" style="275" customWidth="1"/>
    <col min="16" max="16384" width="9.33203125" style="275"/>
  </cols>
  <sheetData>
    <row r="1" spans="1:255" s="271" customFormat="1" x14ac:dyDescent="0.2">
      <c r="A1" s="266" t="s">
        <v>406</v>
      </c>
      <c r="B1" s="267">
        <v>1</v>
      </c>
      <c r="C1" s="268">
        <v>2</v>
      </c>
      <c r="D1" s="268">
        <v>3</v>
      </c>
      <c r="E1" s="268">
        <v>4</v>
      </c>
      <c r="F1" s="268">
        <v>5</v>
      </c>
      <c r="G1" s="268">
        <v>6</v>
      </c>
      <c r="H1" s="268">
        <v>7</v>
      </c>
      <c r="I1" s="268">
        <v>8</v>
      </c>
      <c r="J1" s="268">
        <v>9</v>
      </c>
      <c r="K1" s="268">
        <v>10</v>
      </c>
      <c r="L1" s="268">
        <v>11</v>
      </c>
      <c r="M1" s="269">
        <v>12</v>
      </c>
      <c r="N1" s="270" t="s">
        <v>393</v>
      </c>
    </row>
    <row r="2" spans="1:255" x14ac:dyDescent="0.2">
      <c r="A2" s="272" t="s">
        <v>242</v>
      </c>
      <c r="B2" s="273">
        <v>1714</v>
      </c>
      <c r="C2" s="273">
        <v>1714</v>
      </c>
      <c r="D2" s="273">
        <v>1714</v>
      </c>
      <c r="E2" s="273">
        <v>1714</v>
      </c>
      <c r="F2" s="273">
        <v>1714</v>
      </c>
      <c r="G2" s="273">
        <v>1714</v>
      </c>
      <c r="H2" s="273">
        <v>1714</v>
      </c>
      <c r="I2" s="273">
        <v>1714</v>
      </c>
      <c r="J2" s="273">
        <v>1714</v>
      </c>
      <c r="K2" s="273">
        <v>1714</v>
      </c>
      <c r="L2" s="273">
        <v>1714</v>
      </c>
      <c r="M2" s="273">
        <v>1721</v>
      </c>
      <c r="N2" s="273">
        <f>SUM(B2:M2)</f>
        <v>20575</v>
      </c>
      <c r="O2" s="274"/>
    </row>
    <row r="3" spans="1:255" x14ac:dyDescent="0.2">
      <c r="A3" s="272" t="s">
        <v>244</v>
      </c>
      <c r="B3" s="273">
        <v>97</v>
      </c>
      <c r="C3" s="273">
        <v>97</v>
      </c>
      <c r="D3" s="273">
        <v>97</v>
      </c>
      <c r="E3" s="273">
        <v>97</v>
      </c>
      <c r="F3" s="273">
        <v>97</v>
      </c>
      <c r="G3" s="273">
        <v>97</v>
      </c>
      <c r="H3" s="273">
        <v>97</v>
      </c>
      <c r="I3" s="273">
        <v>97</v>
      </c>
      <c r="J3" s="273">
        <v>97</v>
      </c>
      <c r="K3" s="273">
        <v>97</v>
      </c>
      <c r="L3" s="273">
        <v>97</v>
      </c>
      <c r="M3" s="273">
        <v>101</v>
      </c>
      <c r="N3" s="273">
        <f>SUM(B3:M3)</f>
        <v>1168</v>
      </c>
      <c r="O3" s="274"/>
    </row>
    <row r="4" spans="1:255" x14ac:dyDescent="0.2">
      <c r="A4" s="272" t="s">
        <v>247</v>
      </c>
      <c r="B4" s="273">
        <v>1121</v>
      </c>
      <c r="C4" s="273">
        <v>1121</v>
      </c>
      <c r="D4" s="273">
        <v>1121</v>
      </c>
      <c r="E4" s="273">
        <v>1121</v>
      </c>
      <c r="F4" s="273">
        <v>1121</v>
      </c>
      <c r="G4" s="273">
        <v>1121</v>
      </c>
      <c r="H4" s="273">
        <v>1121</v>
      </c>
      <c r="I4" s="273">
        <v>1121</v>
      </c>
      <c r="J4" s="273">
        <v>1121</v>
      </c>
      <c r="K4" s="273">
        <v>1121</v>
      </c>
      <c r="L4" s="273">
        <v>1121</v>
      </c>
      <c r="M4" s="273">
        <v>2126</v>
      </c>
      <c r="N4" s="273">
        <f>SUM(B4:M4)</f>
        <v>14457</v>
      </c>
      <c r="O4" s="274"/>
    </row>
    <row r="5" spans="1:255" x14ac:dyDescent="0.2">
      <c r="A5" s="272" t="s">
        <v>409</v>
      </c>
      <c r="B5" s="273">
        <v>29</v>
      </c>
      <c r="C5" s="273">
        <v>29</v>
      </c>
      <c r="D5" s="273">
        <v>29</v>
      </c>
      <c r="E5" s="273">
        <v>29</v>
      </c>
      <c r="F5" s="273">
        <v>29</v>
      </c>
      <c r="G5" s="303">
        <v>29</v>
      </c>
      <c r="H5" s="273">
        <v>29</v>
      </c>
      <c r="I5" s="273">
        <v>29</v>
      </c>
      <c r="J5" s="273">
        <v>29</v>
      </c>
      <c r="K5" s="273">
        <v>29</v>
      </c>
      <c r="L5" s="273">
        <v>29</v>
      </c>
      <c r="M5" s="273">
        <v>35</v>
      </c>
      <c r="N5" s="273">
        <f t="shared" ref="N5:N17" si="0">SUM(B5:M5)</f>
        <v>354</v>
      </c>
      <c r="O5" s="274"/>
    </row>
    <row r="6" spans="1:255" x14ac:dyDescent="0.2">
      <c r="A6" s="272" t="s">
        <v>295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>
        <f t="shared" si="0"/>
        <v>0</v>
      </c>
      <c r="O6" s="274"/>
    </row>
    <row r="7" spans="1:255" x14ac:dyDescent="0.2">
      <c r="A7" s="272" t="s">
        <v>248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>
        <f t="shared" si="0"/>
        <v>0</v>
      </c>
      <c r="O7" s="274"/>
    </row>
    <row r="8" spans="1:255" x14ac:dyDescent="0.2">
      <c r="A8" s="272" t="s">
        <v>410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>
        <f t="shared" si="0"/>
        <v>0</v>
      </c>
      <c r="O8" s="274"/>
    </row>
    <row r="9" spans="1:255" x14ac:dyDescent="0.2">
      <c r="A9" s="272" t="s">
        <v>411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>
        <f t="shared" si="0"/>
        <v>0</v>
      </c>
      <c r="O9" s="274"/>
    </row>
    <row r="10" spans="1:255" x14ac:dyDescent="0.2">
      <c r="A10" s="272" t="s">
        <v>412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>
        <f t="shared" si="0"/>
        <v>0</v>
      </c>
      <c r="O10" s="274"/>
    </row>
    <row r="11" spans="1:255" x14ac:dyDescent="0.2">
      <c r="A11" s="272" t="s">
        <v>413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>
        <v>30000</v>
      </c>
      <c r="N11" s="273">
        <f t="shared" si="0"/>
        <v>30000</v>
      </c>
      <c r="O11" s="274"/>
    </row>
    <row r="12" spans="1:255" s="277" customFormat="1" x14ac:dyDescent="0.2">
      <c r="A12" s="276" t="s">
        <v>407</v>
      </c>
      <c r="B12" s="273">
        <f>SUM(B2:B11)</f>
        <v>2961</v>
      </c>
      <c r="C12" s="273">
        <f t="shared" ref="C12:M12" si="1">SUM(C2:C11)</f>
        <v>2961</v>
      </c>
      <c r="D12" s="273">
        <f t="shared" si="1"/>
        <v>2961</v>
      </c>
      <c r="E12" s="273">
        <f t="shared" si="1"/>
        <v>2961</v>
      </c>
      <c r="F12" s="273">
        <f t="shared" si="1"/>
        <v>2961</v>
      </c>
      <c r="G12" s="273">
        <f t="shared" si="1"/>
        <v>2961</v>
      </c>
      <c r="H12" s="273">
        <f t="shared" si="1"/>
        <v>2961</v>
      </c>
      <c r="I12" s="273">
        <f t="shared" si="1"/>
        <v>2961</v>
      </c>
      <c r="J12" s="273">
        <f t="shared" si="1"/>
        <v>2961</v>
      </c>
      <c r="K12" s="273">
        <f t="shared" si="1"/>
        <v>2961</v>
      </c>
      <c r="L12" s="273">
        <f t="shared" si="1"/>
        <v>2961</v>
      </c>
      <c r="M12" s="273">
        <f t="shared" si="1"/>
        <v>33983</v>
      </c>
      <c r="N12" s="273">
        <f t="shared" si="0"/>
        <v>66554</v>
      </c>
      <c r="O12" s="274"/>
    </row>
    <row r="13" spans="1:255" x14ac:dyDescent="0.2">
      <c r="A13" s="276" t="s">
        <v>240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>
        <f t="shared" si="0"/>
        <v>0</v>
      </c>
      <c r="O13" s="274"/>
    </row>
    <row r="14" spans="1:255" s="278" customFormat="1" ht="12.75" customHeight="1" thickBot="1" x14ac:dyDescent="0.25">
      <c r="A14" s="272" t="s">
        <v>433</v>
      </c>
      <c r="B14" s="273">
        <v>2609</v>
      </c>
      <c r="C14" s="273">
        <v>2609</v>
      </c>
      <c r="D14" s="273">
        <v>2609</v>
      </c>
      <c r="E14" s="273">
        <v>2609</v>
      </c>
      <c r="F14" s="273">
        <v>2609</v>
      </c>
      <c r="G14" s="273">
        <v>2609</v>
      </c>
      <c r="H14" s="273">
        <v>2609</v>
      </c>
      <c r="I14" s="273">
        <v>2609</v>
      </c>
      <c r="J14" s="273">
        <v>2609</v>
      </c>
      <c r="K14" s="273">
        <v>2609</v>
      </c>
      <c r="L14" s="273">
        <v>2609</v>
      </c>
      <c r="M14" s="273">
        <v>2620</v>
      </c>
      <c r="N14" s="273">
        <f t="shared" si="0"/>
        <v>31319</v>
      </c>
      <c r="O14" s="274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275"/>
      <c r="AL14" s="275"/>
      <c r="AM14" s="275"/>
      <c r="AN14" s="275"/>
      <c r="AO14" s="275"/>
      <c r="AP14" s="275"/>
      <c r="AQ14" s="275"/>
      <c r="AR14" s="275"/>
      <c r="AS14" s="275"/>
      <c r="AT14" s="275"/>
      <c r="AU14" s="275"/>
      <c r="AV14" s="275"/>
      <c r="AW14" s="275"/>
      <c r="AX14" s="275"/>
      <c r="AY14" s="275"/>
      <c r="AZ14" s="275"/>
      <c r="BA14" s="275"/>
      <c r="BB14" s="275"/>
      <c r="BC14" s="275"/>
      <c r="BD14" s="275"/>
      <c r="BE14" s="275"/>
      <c r="BF14" s="275"/>
      <c r="BG14" s="275"/>
      <c r="BH14" s="275"/>
      <c r="BI14" s="275"/>
      <c r="BJ14" s="275"/>
      <c r="BK14" s="275"/>
      <c r="BL14" s="275"/>
      <c r="BM14" s="275"/>
      <c r="BN14" s="275"/>
      <c r="BO14" s="275"/>
      <c r="BP14" s="275"/>
      <c r="BQ14" s="275"/>
      <c r="BR14" s="275"/>
      <c r="BS14" s="275"/>
      <c r="BT14" s="275"/>
      <c r="BU14" s="275"/>
      <c r="BV14" s="275"/>
      <c r="BW14" s="275"/>
      <c r="BX14" s="275"/>
      <c r="BY14" s="275"/>
      <c r="BZ14" s="275"/>
      <c r="CA14" s="275"/>
      <c r="CB14" s="275"/>
      <c r="CC14" s="275"/>
      <c r="CD14" s="275"/>
      <c r="CE14" s="275"/>
      <c r="CF14" s="275"/>
      <c r="CG14" s="275"/>
      <c r="CH14" s="275"/>
      <c r="CI14" s="275"/>
      <c r="CJ14" s="275"/>
      <c r="CK14" s="275"/>
      <c r="CL14" s="275"/>
      <c r="CM14" s="275"/>
      <c r="CN14" s="275"/>
      <c r="CO14" s="275"/>
      <c r="CP14" s="275"/>
      <c r="CQ14" s="275"/>
      <c r="CR14" s="275"/>
      <c r="CS14" s="275"/>
      <c r="CT14" s="275"/>
      <c r="CU14" s="275"/>
      <c r="CV14" s="275"/>
      <c r="CW14" s="275"/>
      <c r="CX14" s="275"/>
      <c r="CY14" s="275"/>
      <c r="CZ14" s="275"/>
      <c r="DA14" s="275"/>
      <c r="DB14" s="275"/>
      <c r="DC14" s="275"/>
      <c r="DD14" s="275"/>
      <c r="DE14" s="275"/>
      <c r="DF14" s="275"/>
      <c r="DG14" s="275"/>
      <c r="DH14" s="275"/>
      <c r="DI14" s="275"/>
      <c r="DJ14" s="275"/>
      <c r="DK14" s="275"/>
      <c r="DL14" s="275"/>
      <c r="DM14" s="275"/>
      <c r="DN14" s="275"/>
      <c r="DO14" s="275"/>
      <c r="DP14" s="275"/>
      <c r="DQ14" s="275"/>
      <c r="DR14" s="275"/>
      <c r="DS14" s="275"/>
      <c r="DT14" s="275"/>
      <c r="DU14" s="275"/>
      <c r="DV14" s="275"/>
      <c r="DW14" s="275"/>
      <c r="DX14" s="275"/>
      <c r="DY14" s="275"/>
      <c r="DZ14" s="275"/>
      <c r="EA14" s="275"/>
      <c r="EB14" s="275"/>
      <c r="EC14" s="275"/>
      <c r="ED14" s="275"/>
      <c r="EE14" s="275"/>
      <c r="EF14" s="275"/>
      <c r="EG14" s="275"/>
      <c r="EH14" s="275"/>
      <c r="EI14" s="275"/>
      <c r="EJ14" s="275"/>
      <c r="EK14" s="275"/>
      <c r="EL14" s="275"/>
      <c r="EM14" s="275"/>
      <c r="EN14" s="275"/>
      <c r="EO14" s="275"/>
      <c r="EP14" s="275"/>
      <c r="EQ14" s="275"/>
      <c r="ER14" s="275"/>
      <c r="ES14" s="275"/>
      <c r="ET14" s="275"/>
      <c r="EU14" s="275"/>
      <c r="EV14" s="275"/>
      <c r="EW14" s="275"/>
      <c r="EX14" s="275"/>
      <c r="EY14" s="275"/>
      <c r="EZ14" s="275"/>
      <c r="FA14" s="275"/>
      <c r="FB14" s="275"/>
      <c r="FC14" s="275"/>
      <c r="FD14" s="275"/>
      <c r="FE14" s="275"/>
      <c r="FF14" s="275"/>
      <c r="FG14" s="275"/>
      <c r="FH14" s="275"/>
      <c r="FI14" s="275"/>
      <c r="FJ14" s="275"/>
      <c r="FK14" s="275"/>
      <c r="FL14" s="275"/>
      <c r="FM14" s="275"/>
      <c r="FN14" s="275"/>
      <c r="FO14" s="275"/>
      <c r="FP14" s="275"/>
      <c r="FQ14" s="275"/>
      <c r="FR14" s="275"/>
      <c r="FS14" s="275"/>
      <c r="FT14" s="275"/>
      <c r="FU14" s="275"/>
      <c r="FV14" s="275"/>
      <c r="FW14" s="275"/>
      <c r="FX14" s="275"/>
      <c r="FY14" s="275"/>
      <c r="FZ14" s="275"/>
      <c r="GA14" s="275"/>
      <c r="GB14" s="275"/>
      <c r="GC14" s="275"/>
      <c r="GD14" s="275"/>
      <c r="GE14" s="275"/>
      <c r="GF14" s="275"/>
      <c r="GG14" s="275"/>
      <c r="GH14" s="275"/>
      <c r="GI14" s="275"/>
      <c r="GJ14" s="275"/>
      <c r="GK14" s="275"/>
      <c r="GL14" s="275"/>
      <c r="GM14" s="275"/>
      <c r="GN14" s="275"/>
      <c r="GO14" s="275"/>
      <c r="GP14" s="275"/>
      <c r="GQ14" s="275"/>
      <c r="GR14" s="275"/>
      <c r="GS14" s="275"/>
      <c r="GT14" s="275"/>
      <c r="GU14" s="275"/>
      <c r="GV14" s="275"/>
      <c r="GW14" s="275"/>
      <c r="GX14" s="275"/>
      <c r="GY14" s="275"/>
      <c r="GZ14" s="275"/>
      <c r="HA14" s="275"/>
      <c r="HB14" s="275"/>
      <c r="HC14" s="275"/>
      <c r="HD14" s="275"/>
      <c r="HE14" s="275"/>
      <c r="HF14" s="275"/>
      <c r="HG14" s="275"/>
      <c r="HH14" s="275"/>
      <c r="HI14" s="275"/>
      <c r="HJ14" s="275"/>
      <c r="HK14" s="275"/>
      <c r="HL14" s="275"/>
      <c r="HM14" s="275"/>
      <c r="HN14" s="275"/>
      <c r="HO14" s="275"/>
      <c r="HP14" s="275"/>
      <c r="HQ14" s="275"/>
      <c r="HR14" s="275"/>
      <c r="HS14" s="275"/>
      <c r="HT14" s="275"/>
      <c r="HU14" s="275"/>
      <c r="HV14" s="275"/>
      <c r="HW14" s="275"/>
      <c r="HX14" s="275"/>
      <c r="HY14" s="275"/>
      <c r="HZ14" s="275"/>
      <c r="IA14" s="275"/>
      <c r="IB14" s="275"/>
      <c r="IC14" s="275"/>
      <c r="ID14" s="275"/>
      <c r="IE14" s="275"/>
      <c r="IF14" s="275"/>
      <c r="IG14" s="275"/>
      <c r="IH14" s="275"/>
      <c r="II14" s="275"/>
      <c r="IJ14" s="275"/>
      <c r="IK14" s="275"/>
      <c r="IL14" s="275"/>
      <c r="IM14" s="275"/>
      <c r="IN14" s="275"/>
      <c r="IO14" s="275"/>
      <c r="IP14" s="275"/>
      <c r="IQ14" s="275"/>
      <c r="IR14" s="275"/>
      <c r="IS14" s="275"/>
      <c r="IT14" s="275"/>
      <c r="IU14" s="275"/>
    </row>
    <row r="15" spans="1:255" ht="12" customHeight="1" x14ac:dyDescent="0.2">
      <c r="A15" s="272" t="s">
        <v>432</v>
      </c>
      <c r="B15" s="273">
        <v>352</v>
      </c>
      <c r="C15" s="273">
        <v>352</v>
      </c>
      <c r="D15" s="273">
        <v>352</v>
      </c>
      <c r="E15" s="273">
        <v>352</v>
      </c>
      <c r="F15" s="273">
        <v>352</v>
      </c>
      <c r="G15" s="273">
        <v>352</v>
      </c>
      <c r="H15" s="273">
        <v>352</v>
      </c>
      <c r="I15" s="273">
        <v>352</v>
      </c>
      <c r="J15" s="273">
        <v>352</v>
      </c>
      <c r="K15" s="273">
        <v>352</v>
      </c>
      <c r="L15" s="273">
        <v>352</v>
      </c>
      <c r="M15" s="273">
        <v>15837</v>
      </c>
      <c r="N15" s="273">
        <f t="shared" si="0"/>
        <v>19709</v>
      </c>
      <c r="O15" s="274"/>
    </row>
    <row r="16" spans="1:255" x14ac:dyDescent="0.2">
      <c r="A16" s="272" t="s">
        <v>414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>
        <v>15526</v>
      </c>
      <c r="N16" s="273">
        <f t="shared" si="0"/>
        <v>15526</v>
      </c>
      <c r="O16" s="274"/>
    </row>
    <row r="17" spans="1:15" s="277" customFormat="1" x14ac:dyDescent="0.2">
      <c r="A17" s="276" t="s">
        <v>408</v>
      </c>
      <c r="B17" s="279">
        <f t="shared" ref="B17:M17" si="2">SUM(B14:B16)</f>
        <v>2961</v>
      </c>
      <c r="C17" s="279">
        <f t="shared" si="2"/>
        <v>2961</v>
      </c>
      <c r="D17" s="279">
        <f t="shared" si="2"/>
        <v>2961</v>
      </c>
      <c r="E17" s="279">
        <f t="shared" si="2"/>
        <v>2961</v>
      </c>
      <c r="F17" s="279">
        <f t="shared" si="2"/>
        <v>2961</v>
      </c>
      <c r="G17" s="279">
        <f t="shared" si="2"/>
        <v>2961</v>
      </c>
      <c r="H17" s="279">
        <f t="shared" si="2"/>
        <v>2961</v>
      </c>
      <c r="I17" s="279">
        <f t="shared" si="2"/>
        <v>2961</v>
      </c>
      <c r="J17" s="279">
        <f t="shared" si="2"/>
        <v>2961</v>
      </c>
      <c r="K17" s="279">
        <f t="shared" si="2"/>
        <v>2961</v>
      </c>
      <c r="L17" s="279">
        <f t="shared" si="2"/>
        <v>2961</v>
      </c>
      <c r="M17" s="279">
        <f t="shared" si="2"/>
        <v>33983</v>
      </c>
      <c r="N17" s="273">
        <f t="shared" si="0"/>
        <v>66554</v>
      </c>
      <c r="O17" s="274"/>
    </row>
    <row r="18" spans="1:15" x14ac:dyDescent="0.2"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</row>
  </sheetData>
  <pageMargins left="0.75" right="0.75" top="1" bottom="1" header="0.5" footer="0.5"/>
  <pageSetup paperSize="8" scale="70" orientation="landscape" r:id="rId1"/>
  <headerFooter alignWithMargins="0">
    <oddHeader>&amp;LElőirányzat felhasználási terv&amp;C12.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G149"/>
  <sheetViews>
    <sheetView view="pageLayout" zoomScaleNormal="120" zoomScaleSheetLayoutView="100" workbookViewId="0">
      <selection activeCell="G109" sqref="G109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4" width="11.83203125" style="3" customWidth="1"/>
    <col min="5" max="5" width="12.33203125" style="3" customWidth="1"/>
    <col min="6" max="6" width="12.1640625" style="3" customWidth="1"/>
    <col min="7" max="256" width="9.33203125" style="3"/>
    <col min="257" max="257" width="9.5" style="3" customWidth="1"/>
    <col min="258" max="258" width="91.6640625" style="3" customWidth="1"/>
    <col min="259" max="259" width="21.6640625" style="3" customWidth="1"/>
    <col min="260" max="512" width="9.33203125" style="3"/>
    <col min="513" max="513" width="9.5" style="3" customWidth="1"/>
    <col min="514" max="514" width="91.6640625" style="3" customWidth="1"/>
    <col min="515" max="515" width="21.6640625" style="3" customWidth="1"/>
    <col min="516" max="768" width="9.33203125" style="3"/>
    <col min="769" max="769" width="9.5" style="3" customWidth="1"/>
    <col min="770" max="770" width="91.6640625" style="3" customWidth="1"/>
    <col min="771" max="771" width="21.6640625" style="3" customWidth="1"/>
    <col min="772" max="1024" width="9.33203125" style="3"/>
    <col min="1025" max="1025" width="9.5" style="3" customWidth="1"/>
    <col min="1026" max="1026" width="91.6640625" style="3" customWidth="1"/>
    <col min="1027" max="1027" width="21.6640625" style="3" customWidth="1"/>
    <col min="1028" max="1280" width="9.33203125" style="3"/>
    <col min="1281" max="1281" width="9.5" style="3" customWidth="1"/>
    <col min="1282" max="1282" width="91.6640625" style="3" customWidth="1"/>
    <col min="1283" max="1283" width="21.6640625" style="3" customWidth="1"/>
    <col min="1284" max="1536" width="9.33203125" style="3"/>
    <col min="1537" max="1537" width="9.5" style="3" customWidth="1"/>
    <col min="1538" max="1538" width="91.6640625" style="3" customWidth="1"/>
    <col min="1539" max="1539" width="21.6640625" style="3" customWidth="1"/>
    <col min="1540" max="1792" width="9.33203125" style="3"/>
    <col min="1793" max="1793" width="9.5" style="3" customWidth="1"/>
    <col min="1794" max="1794" width="91.6640625" style="3" customWidth="1"/>
    <col min="1795" max="1795" width="21.6640625" style="3" customWidth="1"/>
    <col min="1796" max="2048" width="9.33203125" style="3"/>
    <col min="2049" max="2049" width="9.5" style="3" customWidth="1"/>
    <col min="2050" max="2050" width="91.6640625" style="3" customWidth="1"/>
    <col min="2051" max="2051" width="21.6640625" style="3" customWidth="1"/>
    <col min="2052" max="2304" width="9.33203125" style="3"/>
    <col min="2305" max="2305" width="9.5" style="3" customWidth="1"/>
    <col min="2306" max="2306" width="91.6640625" style="3" customWidth="1"/>
    <col min="2307" max="2307" width="21.6640625" style="3" customWidth="1"/>
    <col min="2308" max="2560" width="9.33203125" style="3"/>
    <col min="2561" max="2561" width="9.5" style="3" customWidth="1"/>
    <col min="2562" max="2562" width="91.6640625" style="3" customWidth="1"/>
    <col min="2563" max="2563" width="21.6640625" style="3" customWidth="1"/>
    <col min="2564" max="2816" width="9.33203125" style="3"/>
    <col min="2817" max="2817" width="9.5" style="3" customWidth="1"/>
    <col min="2818" max="2818" width="91.6640625" style="3" customWidth="1"/>
    <col min="2819" max="2819" width="21.6640625" style="3" customWidth="1"/>
    <col min="2820" max="3072" width="9.33203125" style="3"/>
    <col min="3073" max="3073" width="9.5" style="3" customWidth="1"/>
    <col min="3074" max="3074" width="91.6640625" style="3" customWidth="1"/>
    <col min="3075" max="3075" width="21.6640625" style="3" customWidth="1"/>
    <col min="3076" max="3328" width="9.33203125" style="3"/>
    <col min="3329" max="3329" width="9.5" style="3" customWidth="1"/>
    <col min="3330" max="3330" width="91.6640625" style="3" customWidth="1"/>
    <col min="3331" max="3331" width="21.6640625" style="3" customWidth="1"/>
    <col min="3332" max="3584" width="9.33203125" style="3"/>
    <col min="3585" max="3585" width="9.5" style="3" customWidth="1"/>
    <col min="3586" max="3586" width="91.6640625" style="3" customWidth="1"/>
    <col min="3587" max="3587" width="21.6640625" style="3" customWidth="1"/>
    <col min="3588" max="3840" width="9.33203125" style="3"/>
    <col min="3841" max="3841" width="9.5" style="3" customWidth="1"/>
    <col min="3842" max="3842" width="91.6640625" style="3" customWidth="1"/>
    <col min="3843" max="3843" width="21.6640625" style="3" customWidth="1"/>
    <col min="3844" max="4096" width="9.33203125" style="3"/>
    <col min="4097" max="4097" width="9.5" style="3" customWidth="1"/>
    <col min="4098" max="4098" width="91.6640625" style="3" customWidth="1"/>
    <col min="4099" max="4099" width="21.6640625" style="3" customWidth="1"/>
    <col min="4100" max="4352" width="9.33203125" style="3"/>
    <col min="4353" max="4353" width="9.5" style="3" customWidth="1"/>
    <col min="4354" max="4354" width="91.6640625" style="3" customWidth="1"/>
    <col min="4355" max="4355" width="21.6640625" style="3" customWidth="1"/>
    <col min="4356" max="4608" width="9.33203125" style="3"/>
    <col min="4609" max="4609" width="9.5" style="3" customWidth="1"/>
    <col min="4610" max="4610" width="91.6640625" style="3" customWidth="1"/>
    <col min="4611" max="4611" width="21.6640625" style="3" customWidth="1"/>
    <col min="4612" max="4864" width="9.33203125" style="3"/>
    <col min="4865" max="4865" width="9.5" style="3" customWidth="1"/>
    <col min="4866" max="4866" width="91.6640625" style="3" customWidth="1"/>
    <col min="4867" max="4867" width="21.6640625" style="3" customWidth="1"/>
    <col min="4868" max="5120" width="9.33203125" style="3"/>
    <col min="5121" max="5121" width="9.5" style="3" customWidth="1"/>
    <col min="5122" max="5122" width="91.6640625" style="3" customWidth="1"/>
    <col min="5123" max="5123" width="21.6640625" style="3" customWidth="1"/>
    <col min="5124" max="5376" width="9.33203125" style="3"/>
    <col min="5377" max="5377" width="9.5" style="3" customWidth="1"/>
    <col min="5378" max="5378" width="91.6640625" style="3" customWidth="1"/>
    <col min="5379" max="5379" width="21.6640625" style="3" customWidth="1"/>
    <col min="5380" max="5632" width="9.33203125" style="3"/>
    <col min="5633" max="5633" width="9.5" style="3" customWidth="1"/>
    <col min="5634" max="5634" width="91.6640625" style="3" customWidth="1"/>
    <col min="5635" max="5635" width="21.6640625" style="3" customWidth="1"/>
    <col min="5636" max="5888" width="9.33203125" style="3"/>
    <col min="5889" max="5889" width="9.5" style="3" customWidth="1"/>
    <col min="5890" max="5890" width="91.6640625" style="3" customWidth="1"/>
    <col min="5891" max="5891" width="21.6640625" style="3" customWidth="1"/>
    <col min="5892" max="6144" width="9.33203125" style="3"/>
    <col min="6145" max="6145" width="9.5" style="3" customWidth="1"/>
    <col min="6146" max="6146" width="91.6640625" style="3" customWidth="1"/>
    <col min="6147" max="6147" width="21.6640625" style="3" customWidth="1"/>
    <col min="6148" max="6400" width="9.33203125" style="3"/>
    <col min="6401" max="6401" width="9.5" style="3" customWidth="1"/>
    <col min="6402" max="6402" width="91.6640625" style="3" customWidth="1"/>
    <col min="6403" max="6403" width="21.6640625" style="3" customWidth="1"/>
    <col min="6404" max="6656" width="9.33203125" style="3"/>
    <col min="6657" max="6657" width="9.5" style="3" customWidth="1"/>
    <col min="6658" max="6658" width="91.6640625" style="3" customWidth="1"/>
    <col min="6659" max="6659" width="21.6640625" style="3" customWidth="1"/>
    <col min="6660" max="6912" width="9.33203125" style="3"/>
    <col min="6913" max="6913" width="9.5" style="3" customWidth="1"/>
    <col min="6914" max="6914" width="91.6640625" style="3" customWidth="1"/>
    <col min="6915" max="6915" width="21.6640625" style="3" customWidth="1"/>
    <col min="6916" max="7168" width="9.33203125" style="3"/>
    <col min="7169" max="7169" width="9.5" style="3" customWidth="1"/>
    <col min="7170" max="7170" width="91.6640625" style="3" customWidth="1"/>
    <col min="7171" max="7171" width="21.6640625" style="3" customWidth="1"/>
    <col min="7172" max="7424" width="9.33203125" style="3"/>
    <col min="7425" max="7425" width="9.5" style="3" customWidth="1"/>
    <col min="7426" max="7426" width="91.6640625" style="3" customWidth="1"/>
    <col min="7427" max="7427" width="21.6640625" style="3" customWidth="1"/>
    <col min="7428" max="7680" width="9.33203125" style="3"/>
    <col min="7681" max="7681" width="9.5" style="3" customWidth="1"/>
    <col min="7682" max="7682" width="91.6640625" style="3" customWidth="1"/>
    <col min="7683" max="7683" width="21.6640625" style="3" customWidth="1"/>
    <col min="7684" max="7936" width="9.33203125" style="3"/>
    <col min="7937" max="7937" width="9.5" style="3" customWidth="1"/>
    <col min="7938" max="7938" width="91.6640625" style="3" customWidth="1"/>
    <col min="7939" max="7939" width="21.6640625" style="3" customWidth="1"/>
    <col min="7940" max="8192" width="9.33203125" style="3"/>
    <col min="8193" max="8193" width="9.5" style="3" customWidth="1"/>
    <col min="8194" max="8194" width="91.6640625" style="3" customWidth="1"/>
    <col min="8195" max="8195" width="21.6640625" style="3" customWidth="1"/>
    <col min="8196" max="8448" width="9.33203125" style="3"/>
    <col min="8449" max="8449" width="9.5" style="3" customWidth="1"/>
    <col min="8450" max="8450" width="91.6640625" style="3" customWidth="1"/>
    <col min="8451" max="8451" width="21.6640625" style="3" customWidth="1"/>
    <col min="8452" max="8704" width="9.33203125" style="3"/>
    <col min="8705" max="8705" width="9.5" style="3" customWidth="1"/>
    <col min="8706" max="8706" width="91.6640625" style="3" customWidth="1"/>
    <col min="8707" max="8707" width="21.6640625" style="3" customWidth="1"/>
    <col min="8708" max="8960" width="9.33203125" style="3"/>
    <col min="8961" max="8961" width="9.5" style="3" customWidth="1"/>
    <col min="8962" max="8962" width="91.6640625" style="3" customWidth="1"/>
    <col min="8963" max="8963" width="21.6640625" style="3" customWidth="1"/>
    <col min="8964" max="9216" width="9.33203125" style="3"/>
    <col min="9217" max="9217" width="9.5" style="3" customWidth="1"/>
    <col min="9218" max="9218" width="91.6640625" style="3" customWidth="1"/>
    <col min="9219" max="9219" width="21.6640625" style="3" customWidth="1"/>
    <col min="9220" max="9472" width="9.33203125" style="3"/>
    <col min="9473" max="9473" width="9.5" style="3" customWidth="1"/>
    <col min="9474" max="9474" width="91.6640625" style="3" customWidth="1"/>
    <col min="9475" max="9475" width="21.6640625" style="3" customWidth="1"/>
    <col min="9476" max="9728" width="9.33203125" style="3"/>
    <col min="9729" max="9729" width="9.5" style="3" customWidth="1"/>
    <col min="9730" max="9730" width="91.6640625" style="3" customWidth="1"/>
    <col min="9731" max="9731" width="21.6640625" style="3" customWidth="1"/>
    <col min="9732" max="9984" width="9.33203125" style="3"/>
    <col min="9985" max="9985" width="9.5" style="3" customWidth="1"/>
    <col min="9986" max="9986" width="91.6640625" style="3" customWidth="1"/>
    <col min="9987" max="9987" width="21.6640625" style="3" customWidth="1"/>
    <col min="9988" max="10240" width="9.33203125" style="3"/>
    <col min="10241" max="10241" width="9.5" style="3" customWidth="1"/>
    <col min="10242" max="10242" width="91.6640625" style="3" customWidth="1"/>
    <col min="10243" max="10243" width="21.6640625" style="3" customWidth="1"/>
    <col min="10244" max="10496" width="9.33203125" style="3"/>
    <col min="10497" max="10497" width="9.5" style="3" customWidth="1"/>
    <col min="10498" max="10498" width="91.6640625" style="3" customWidth="1"/>
    <col min="10499" max="10499" width="21.6640625" style="3" customWidth="1"/>
    <col min="10500" max="10752" width="9.33203125" style="3"/>
    <col min="10753" max="10753" width="9.5" style="3" customWidth="1"/>
    <col min="10754" max="10754" width="91.6640625" style="3" customWidth="1"/>
    <col min="10755" max="10755" width="21.6640625" style="3" customWidth="1"/>
    <col min="10756" max="11008" width="9.33203125" style="3"/>
    <col min="11009" max="11009" width="9.5" style="3" customWidth="1"/>
    <col min="11010" max="11010" width="91.6640625" style="3" customWidth="1"/>
    <col min="11011" max="11011" width="21.6640625" style="3" customWidth="1"/>
    <col min="11012" max="11264" width="9.33203125" style="3"/>
    <col min="11265" max="11265" width="9.5" style="3" customWidth="1"/>
    <col min="11266" max="11266" width="91.6640625" style="3" customWidth="1"/>
    <col min="11267" max="11267" width="21.6640625" style="3" customWidth="1"/>
    <col min="11268" max="11520" width="9.33203125" style="3"/>
    <col min="11521" max="11521" width="9.5" style="3" customWidth="1"/>
    <col min="11522" max="11522" width="91.6640625" style="3" customWidth="1"/>
    <col min="11523" max="11523" width="21.6640625" style="3" customWidth="1"/>
    <col min="11524" max="11776" width="9.33203125" style="3"/>
    <col min="11777" max="11777" width="9.5" style="3" customWidth="1"/>
    <col min="11778" max="11778" width="91.6640625" style="3" customWidth="1"/>
    <col min="11779" max="11779" width="21.6640625" style="3" customWidth="1"/>
    <col min="11780" max="12032" width="9.33203125" style="3"/>
    <col min="12033" max="12033" width="9.5" style="3" customWidth="1"/>
    <col min="12034" max="12034" width="91.6640625" style="3" customWidth="1"/>
    <col min="12035" max="12035" width="21.6640625" style="3" customWidth="1"/>
    <col min="12036" max="12288" width="9.33203125" style="3"/>
    <col min="12289" max="12289" width="9.5" style="3" customWidth="1"/>
    <col min="12290" max="12290" width="91.6640625" style="3" customWidth="1"/>
    <col min="12291" max="12291" width="21.6640625" style="3" customWidth="1"/>
    <col min="12292" max="12544" width="9.33203125" style="3"/>
    <col min="12545" max="12545" width="9.5" style="3" customWidth="1"/>
    <col min="12546" max="12546" width="91.6640625" style="3" customWidth="1"/>
    <col min="12547" max="12547" width="21.6640625" style="3" customWidth="1"/>
    <col min="12548" max="12800" width="9.33203125" style="3"/>
    <col min="12801" max="12801" width="9.5" style="3" customWidth="1"/>
    <col min="12802" max="12802" width="91.6640625" style="3" customWidth="1"/>
    <col min="12803" max="12803" width="21.6640625" style="3" customWidth="1"/>
    <col min="12804" max="13056" width="9.33203125" style="3"/>
    <col min="13057" max="13057" width="9.5" style="3" customWidth="1"/>
    <col min="13058" max="13058" width="91.6640625" style="3" customWidth="1"/>
    <col min="13059" max="13059" width="21.6640625" style="3" customWidth="1"/>
    <col min="13060" max="13312" width="9.33203125" style="3"/>
    <col min="13313" max="13313" width="9.5" style="3" customWidth="1"/>
    <col min="13314" max="13314" width="91.6640625" style="3" customWidth="1"/>
    <col min="13315" max="13315" width="21.6640625" style="3" customWidth="1"/>
    <col min="13316" max="13568" width="9.33203125" style="3"/>
    <col min="13569" max="13569" width="9.5" style="3" customWidth="1"/>
    <col min="13570" max="13570" width="91.6640625" style="3" customWidth="1"/>
    <col min="13571" max="13571" width="21.6640625" style="3" customWidth="1"/>
    <col min="13572" max="13824" width="9.33203125" style="3"/>
    <col min="13825" max="13825" width="9.5" style="3" customWidth="1"/>
    <col min="13826" max="13826" width="91.6640625" style="3" customWidth="1"/>
    <col min="13827" max="13827" width="21.6640625" style="3" customWidth="1"/>
    <col min="13828" max="14080" width="9.33203125" style="3"/>
    <col min="14081" max="14081" width="9.5" style="3" customWidth="1"/>
    <col min="14082" max="14082" width="91.6640625" style="3" customWidth="1"/>
    <col min="14083" max="14083" width="21.6640625" style="3" customWidth="1"/>
    <col min="14084" max="14336" width="9.33203125" style="3"/>
    <col min="14337" max="14337" width="9.5" style="3" customWidth="1"/>
    <col min="14338" max="14338" width="91.6640625" style="3" customWidth="1"/>
    <col min="14339" max="14339" width="21.6640625" style="3" customWidth="1"/>
    <col min="14340" max="14592" width="9.33203125" style="3"/>
    <col min="14593" max="14593" width="9.5" style="3" customWidth="1"/>
    <col min="14594" max="14594" width="91.6640625" style="3" customWidth="1"/>
    <col min="14595" max="14595" width="21.6640625" style="3" customWidth="1"/>
    <col min="14596" max="14848" width="9.33203125" style="3"/>
    <col min="14849" max="14849" width="9.5" style="3" customWidth="1"/>
    <col min="14850" max="14850" width="91.6640625" style="3" customWidth="1"/>
    <col min="14851" max="14851" width="21.6640625" style="3" customWidth="1"/>
    <col min="14852" max="15104" width="9.33203125" style="3"/>
    <col min="15105" max="15105" width="9.5" style="3" customWidth="1"/>
    <col min="15106" max="15106" width="91.6640625" style="3" customWidth="1"/>
    <col min="15107" max="15107" width="21.6640625" style="3" customWidth="1"/>
    <col min="15108" max="15360" width="9.33203125" style="3"/>
    <col min="15361" max="15361" width="9.5" style="3" customWidth="1"/>
    <col min="15362" max="15362" width="91.6640625" style="3" customWidth="1"/>
    <col min="15363" max="15363" width="21.6640625" style="3" customWidth="1"/>
    <col min="15364" max="15616" width="9.33203125" style="3"/>
    <col min="15617" max="15617" width="9.5" style="3" customWidth="1"/>
    <col min="15618" max="15618" width="91.6640625" style="3" customWidth="1"/>
    <col min="15619" max="15619" width="21.6640625" style="3" customWidth="1"/>
    <col min="15620" max="15872" width="9.33203125" style="3"/>
    <col min="15873" max="15873" width="9.5" style="3" customWidth="1"/>
    <col min="15874" max="15874" width="91.6640625" style="3" customWidth="1"/>
    <col min="15875" max="15875" width="21.6640625" style="3" customWidth="1"/>
    <col min="15876" max="16128" width="9.33203125" style="3"/>
    <col min="16129" max="16129" width="9.5" style="3" customWidth="1"/>
    <col min="16130" max="16130" width="91.6640625" style="3" customWidth="1"/>
    <col min="16131" max="16131" width="21.6640625" style="3" customWidth="1"/>
    <col min="16132" max="16384" width="9.33203125" style="3"/>
  </cols>
  <sheetData>
    <row r="1" spans="1:6" ht="15.95" customHeight="1" x14ac:dyDescent="0.25">
      <c r="A1" s="305" t="s">
        <v>435</v>
      </c>
      <c r="B1" s="305"/>
      <c r="C1" s="305"/>
    </row>
    <row r="2" spans="1:6" ht="15.95" customHeight="1" thickBot="1" x14ac:dyDescent="0.3">
      <c r="A2" s="304" t="s">
        <v>0</v>
      </c>
      <c r="B2" s="304"/>
      <c r="C2" s="280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436</v>
      </c>
      <c r="D3" s="7" t="s">
        <v>455</v>
      </c>
      <c r="E3" s="7" t="s">
        <v>456</v>
      </c>
      <c r="F3" s="7" t="s">
        <v>457</v>
      </c>
    </row>
    <row r="4" spans="1:6" s="11" customFormat="1" ht="12" customHeight="1" thickBot="1" x14ac:dyDescent="0.25">
      <c r="A4" s="8">
        <v>1</v>
      </c>
      <c r="B4" s="9">
        <v>2</v>
      </c>
      <c r="C4" s="10">
        <v>3</v>
      </c>
      <c r="D4" s="10">
        <v>4</v>
      </c>
      <c r="E4" s="10">
        <v>5</v>
      </c>
      <c r="F4" s="10">
        <v>6</v>
      </c>
    </row>
    <row r="5" spans="1:6" s="15" customFormat="1" ht="12" customHeight="1" thickBot="1" x14ac:dyDescent="0.25">
      <c r="A5" s="12" t="s">
        <v>4</v>
      </c>
      <c r="B5" s="13" t="s">
        <v>5</v>
      </c>
      <c r="C5" s="14">
        <v>20575</v>
      </c>
      <c r="D5" s="14">
        <f t="shared" ref="D5:F5" si="0">SUM(D6:D11)</f>
        <v>17708</v>
      </c>
      <c r="E5" s="14">
        <f t="shared" si="0"/>
        <v>17708</v>
      </c>
      <c r="F5" s="14">
        <f t="shared" si="0"/>
        <v>17708</v>
      </c>
    </row>
    <row r="6" spans="1:6" s="15" customFormat="1" ht="12" customHeight="1" x14ac:dyDescent="0.2">
      <c r="A6" s="16" t="s">
        <v>6</v>
      </c>
      <c r="B6" s="281" t="s">
        <v>7</v>
      </c>
      <c r="C6" s="15">
        <v>15794</v>
      </c>
      <c r="D6" s="67">
        <v>13830</v>
      </c>
      <c r="E6" s="67">
        <v>13830</v>
      </c>
      <c r="F6" s="67">
        <v>13830</v>
      </c>
    </row>
    <row r="7" spans="1:6" s="15" customFormat="1" ht="12" customHeight="1" x14ac:dyDescent="0.2">
      <c r="A7" s="18" t="s">
        <v>8</v>
      </c>
      <c r="B7" s="282" t="s">
        <v>9</v>
      </c>
      <c r="C7" s="67"/>
      <c r="D7" s="67"/>
      <c r="E7" s="67"/>
      <c r="F7" s="67"/>
    </row>
    <row r="8" spans="1:6" s="15" customFormat="1" ht="12" customHeight="1" x14ac:dyDescent="0.2">
      <c r="A8" s="18" t="s">
        <v>10</v>
      </c>
      <c r="B8" s="282" t="s">
        <v>11</v>
      </c>
      <c r="C8" s="67">
        <v>2981</v>
      </c>
      <c r="D8" s="67">
        <v>2678</v>
      </c>
      <c r="E8" s="67">
        <v>2678</v>
      </c>
      <c r="F8" s="67">
        <v>2678</v>
      </c>
    </row>
    <row r="9" spans="1:6" s="15" customFormat="1" ht="12" customHeight="1" x14ac:dyDescent="0.2">
      <c r="A9" s="18" t="s">
        <v>12</v>
      </c>
      <c r="B9" s="282" t="s">
        <v>13</v>
      </c>
      <c r="C9" s="67">
        <v>1800</v>
      </c>
      <c r="D9" s="67">
        <v>1200</v>
      </c>
      <c r="E9" s="67">
        <v>1200</v>
      </c>
      <c r="F9" s="67">
        <v>1200</v>
      </c>
    </row>
    <row r="10" spans="1:6" s="15" customFormat="1" ht="12" customHeight="1" x14ac:dyDescent="0.2">
      <c r="A10" s="18" t="s">
        <v>14</v>
      </c>
      <c r="B10" s="282" t="s">
        <v>15</v>
      </c>
      <c r="C10" s="67"/>
      <c r="D10" s="67"/>
      <c r="E10" s="67"/>
      <c r="F10" s="67"/>
    </row>
    <row r="11" spans="1:6" s="15" customFormat="1" ht="12" customHeight="1" thickBot="1" x14ac:dyDescent="0.25">
      <c r="A11" s="20" t="s">
        <v>16</v>
      </c>
      <c r="B11" s="283" t="s">
        <v>17</v>
      </c>
      <c r="C11" s="67"/>
      <c r="D11" s="67"/>
      <c r="E11" s="67"/>
      <c r="F11" s="67"/>
    </row>
    <row r="12" spans="1:6" s="15" customFormat="1" ht="12" customHeight="1" thickBot="1" x14ac:dyDescent="0.25">
      <c r="A12" s="12" t="s">
        <v>18</v>
      </c>
      <c r="B12" s="284" t="s">
        <v>19</v>
      </c>
      <c r="C12" s="14">
        <v>1168</v>
      </c>
      <c r="D12" s="14">
        <f t="shared" ref="D12:F12" si="1">SUM(D13:D18)</f>
        <v>2884</v>
      </c>
      <c r="E12" s="14">
        <f t="shared" si="1"/>
        <v>2884</v>
      </c>
      <c r="F12" s="14">
        <f t="shared" si="1"/>
        <v>2884</v>
      </c>
    </row>
    <row r="13" spans="1:6" s="15" customFormat="1" ht="12" customHeight="1" x14ac:dyDescent="0.2">
      <c r="A13" s="16" t="s">
        <v>20</v>
      </c>
      <c r="B13" s="281" t="s">
        <v>21</v>
      </c>
      <c r="C13" s="67"/>
      <c r="D13" s="67"/>
      <c r="E13" s="67"/>
      <c r="F13" s="67"/>
    </row>
    <row r="14" spans="1:6" s="15" customFormat="1" ht="12" customHeight="1" x14ac:dyDescent="0.2">
      <c r="A14" s="18" t="s">
        <v>22</v>
      </c>
      <c r="B14" s="282" t="s">
        <v>23</v>
      </c>
      <c r="C14" s="67"/>
      <c r="D14" s="67"/>
      <c r="E14" s="67"/>
      <c r="F14" s="67"/>
    </row>
    <row r="15" spans="1:6" s="15" customFormat="1" ht="12" customHeight="1" x14ac:dyDescent="0.2">
      <c r="A15" s="18" t="s">
        <v>24</v>
      </c>
      <c r="B15" s="282" t="s">
        <v>25</v>
      </c>
      <c r="C15" s="67"/>
      <c r="D15" s="67"/>
      <c r="E15" s="67"/>
      <c r="F15" s="67"/>
    </row>
    <row r="16" spans="1:6" s="15" customFormat="1" ht="12" customHeight="1" x14ac:dyDescent="0.2">
      <c r="A16" s="18" t="s">
        <v>26</v>
      </c>
      <c r="B16" s="282" t="s">
        <v>27</v>
      </c>
      <c r="C16" s="67"/>
      <c r="D16" s="67"/>
      <c r="E16" s="67"/>
      <c r="F16" s="67"/>
    </row>
    <row r="17" spans="1:6" s="15" customFormat="1" ht="12" customHeight="1" x14ac:dyDescent="0.2">
      <c r="A17" s="18" t="s">
        <v>28</v>
      </c>
      <c r="B17" s="282" t="s">
        <v>29</v>
      </c>
      <c r="C17" s="67">
        <v>1168</v>
      </c>
      <c r="D17" s="67">
        <v>2884</v>
      </c>
      <c r="E17" s="67">
        <v>2884</v>
      </c>
      <c r="F17" s="67">
        <v>2884</v>
      </c>
    </row>
    <row r="18" spans="1:6" s="15" customFormat="1" ht="12" customHeight="1" thickBot="1" x14ac:dyDescent="0.25">
      <c r="A18" s="20" t="s">
        <v>30</v>
      </c>
      <c r="B18" s="283" t="s">
        <v>31</v>
      </c>
      <c r="C18" s="67"/>
      <c r="D18" s="67"/>
      <c r="E18" s="67"/>
      <c r="F18" s="67"/>
    </row>
    <row r="19" spans="1:6" s="15" customFormat="1" ht="12" customHeight="1" thickBot="1" x14ac:dyDescent="0.25">
      <c r="A19" s="12" t="s">
        <v>32</v>
      </c>
      <c r="B19" s="13" t="s">
        <v>33</v>
      </c>
      <c r="C19" s="14"/>
      <c r="D19" s="14">
        <f t="shared" ref="D19:F19" si="2">SUM(D20:D25)</f>
        <v>0</v>
      </c>
      <c r="E19" s="14">
        <f t="shared" si="2"/>
        <v>0</v>
      </c>
      <c r="F19" s="14">
        <f t="shared" si="2"/>
        <v>0</v>
      </c>
    </row>
    <row r="20" spans="1:6" s="15" customFormat="1" ht="12" customHeight="1" x14ac:dyDescent="0.2">
      <c r="A20" s="16" t="s">
        <v>34</v>
      </c>
      <c r="B20" s="281" t="s">
        <v>35</v>
      </c>
      <c r="C20" s="67">
        <v>0</v>
      </c>
      <c r="D20" s="67"/>
      <c r="E20" s="67"/>
      <c r="F20" s="67"/>
    </row>
    <row r="21" spans="1:6" s="15" customFormat="1" ht="12" customHeight="1" x14ac:dyDescent="0.2">
      <c r="A21" s="18" t="s">
        <v>36</v>
      </c>
      <c r="B21" s="282" t="s">
        <v>37</v>
      </c>
      <c r="C21" s="67"/>
      <c r="D21" s="67"/>
      <c r="E21" s="67"/>
      <c r="F21" s="67"/>
    </row>
    <row r="22" spans="1:6" s="15" customFormat="1" ht="12" customHeight="1" x14ac:dyDescent="0.2">
      <c r="A22" s="18" t="s">
        <v>38</v>
      </c>
      <c r="B22" s="282" t="s">
        <v>39</v>
      </c>
      <c r="C22" s="67"/>
      <c r="D22" s="67"/>
      <c r="E22" s="67"/>
      <c r="F22" s="67"/>
    </row>
    <row r="23" spans="1:6" s="15" customFormat="1" ht="12" customHeight="1" x14ac:dyDescent="0.2">
      <c r="A23" s="18" t="s">
        <v>40</v>
      </c>
      <c r="B23" s="282" t="s">
        <v>41</v>
      </c>
      <c r="C23" s="67"/>
      <c r="D23" s="67"/>
      <c r="E23" s="67"/>
      <c r="F23" s="67"/>
    </row>
    <row r="24" spans="1:6" s="15" customFormat="1" ht="12" customHeight="1" x14ac:dyDescent="0.2">
      <c r="A24" s="18" t="s">
        <v>42</v>
      </c>
      <c r="B24" s="282" t="s">
        <v>43</v>
      </c>
      <c r="C24" s="67"/>
      <c r="D24" s="67"/>
      <c r="E24" s="67"/>
      <c r="F24" s="67"/>
    </row>
    <row r="25" spans="1:6" s="15" customFormat="1" ht="12" customHeight="1" thickBot="1" x14ac:dyDescent="0.25">
      <c r="A25" s="20" t="s">
        <v>44</v>
      </c>
      <c r="B25" s="283" t="s">
        <v>45</v>
      </c>
      <c r="C25" s="67"/>
      <c r="D25" s="67"/>
      <c r="E25" s="67"/>
      <c r="F25" s="67"/>
    </row>
    <row r="26" spans="1:6" s="15" customFormat="1" ht="12" customHeight="1" thickBot="1" x14ac:dyDescent="0.25">
      <c r="A26" s="12" t="s">
        <v>46</v>
      </c>
      <c r="B26" s="13" t="s">
        <v>47</v>
      </c>
      <c r="C26" s="14">
        <v>14457</v>
      </c>
      <c r="D26" s="14">
        <f t="shared" ref="D26:F26" si="3">SUM(D27,D30,D31,D32)</f>
        <v>14500</v>
      </c>
      <c r="E26" s="14">
        <f t="shared" si="3"/>
        <v>14500</v>
      </c>
      <c r="F26" s="14">
        <f t="shared" si="3"/>
        <v>14500</v>
      </c>
    </row>
    <row r="27" spans="1:6" s="15" customFormat="1" ht="12" customHeight="1" x14ac:dyDescent="0.2">
      <c r="A27" s="16" t="s">
        <v>48</v>
      </c>
      <c r="B27" s="281" t="s">
        <v>49</v>
      </c>
      <c r="C27" s="67"/>
      <c r="D27" s="67">
        <v>13300</v>
      </c>
      <c r="E27" s="67">
        <v>13300</v>
      </c>
      <c r="F27" s="67">
        <v>13300</v>
      </c>
    </row>
    <row r="28" spans="1:6" s="15" customFormat="1" ht="12" customHeight="1" x14ac:dyDescent="0.2">
      <c r="A28" s="18" t="s">
        <v>50</v>
      </c>
      <c r="B28" s="282" t="s">
        <v>51</v>
      </c>
      <c r="C28" s="67">
        <v>6100</v>
      </c>
      <c r="D28" s="67">
        <v>6300</v>
      </c>
      <c r="E28" s="67">
        <v>6300</v>
      </c>
      <c r="F28" s="67">
        <v>6300</v>
      </c>
    </row>
    <row r="29" spans="1:6" s="15" customFormat="1" ht="12" customHeight="1" x14ac:dyDescent="0.2">
      <c r="A29" s="18" t="s">
        <v>52</v>
      </c>
      <c r="B29" s="282" t="s">
        <v>53</v>
      </c>
      <c r="C29" s="67">
        <v>7000</v>
      </c>
      <c r="D29" s="67">
        <v>7000</v>
      </c>
      <c r="E29" s="67">
        <v>7000</v>
      </c>
      <c r="F29" s="67">
        <v>7000</v>
      </c>
    </row>
    <row r="30" spans="1:6" s="15" customFormat="1" ht="12" customHeight="1" x14ac:dyDescent="0.2">
      <c r="A30" s="18" t="s">
        <v>54</v>
      </c>
      <c r="B30" s="282" t="s">
        <v>55</v>
      </c>
      <c r="C30" s="67">
        <v>1300</v>
      </c>
      <c r="D30" s="67">
        <v>1200</v>
      </c>
      <c r="E30" s="67">
        <v>1200</v>
      </c>
      <c r="F30" s="67">
        <v>1200</v>
      </c>
    </row>
    <row r="31" spans="1:6" s="15" customFormat="1" ht="12" customHeight="1" x14ac:dyDescent="0.2">
      <c r="A31" s="18" t="s">
        <v>56</v>
      </c>
      <c r="B31" s="282" t="s">
        <v>57</v>
      </c>
      <c r="C31" s="67"/>
      <c r="D31" s="67"/>
      <c r="E31" s="67"/>
      <c r="F31" s="67"/>
    </row>
    <row r="32" spans="1:6" s="15" customFormat="1" ht="12" customHeight="1" thickBot="1" x14ac:dyDescent="0.25">
      <c r="A32" s="20" t="s">
        <v>58</v>
      </c>
      <c r="B32" s="283" t="s">
        <v>59</v>
      </c>
      <c r="C32" s="67">
        <v>57</v>
      </c>
      <c r="D32" s="67"/>
      <c r="E32" s="67"/>
      <c r="F32" s="67"/>
    </row>
    <row r="33" spans="1:6" s="15" customFormat="1" ht="12" customHeight="1" thickBot="1" x14ac:dyDescent="0.25">
      <c r="A33" s="12" t="s">
        <v>60</v>
      </c>
      <c r="B33" s="13" t="s">
        <v>61</v>
      </c>
      <c r="C33" s="14">
        <v>354</v>
      </c>
      <c r="D33" s="14">
        <f t="shared" ref="D33:F33" si="4">SUM(D34:D43)</f>
        <v>1652</v>
      </c>
      <c r="E33" s="14">
        <f t="shared" si="4"/>
        <v>1652</v>
      </c>
      <c r="F33" s="14">
        <f t="shared" si="4"/>
        <v>1652</v>
      </c>
    </row>
    <row r="34" spans="1:6" s="15" customFormat="1" ht="12" customHeight="1" x14ac:dyDescent="0.2">
      <c r="A34" s="16" t="s">
        <v>62</v>
      </c>
      <c r="B34" s="281" t="s">
        <v>63</v>
      </c>
      <c r="C34" s="67"/>
      <c r="D34" s="67"/>
      <c r="E34" s="67"/>
      <c r="F34" s="67"/>
    </row>
    <row r="35" spans="1:6" s="15" customFormat="1" ht="12" customHeight="1" x14ac:dyDescent="0.2">
      <c r="A35" s="18" t="s">
        <v>64</v>
      </c>
      <c r="B35" s="282" t="s">
        <v>65</v>
      </c>
      <c r="C35" s="67">
        <v>52</v>
      </c>
      <c r="D35" s="67"/>
      <c r="E35" s="67"/>
      <c r="F35" s="67"/>
    </row>
    <row r="36" spans="1:6" s="15" customFormat="1" ht="12" customHeight="1" x14ac:dyDescent="0.2">
      <c r="A36" s="18" t="s">
        <v>66</v>
      </c>
      <c r="B36" s="282" t="s">
        <v>67</v>
      </c>
      <c r="C36" s="67">
        <v>270</v>
      </c>
      <c r="D36" s="67"/>
      <c r="E36" s="67"/>
      <c r="F36" s="67"/>
    </row>
    <row r="37" spans="1:6" s="15" customFormat="1" ht="12" customHeight="1" x14ac:dyDescent="0.2">
      <c r="A37" s="18" t="s">
        <v>68</v>
      </c>
      <c r="B37" s="282" t="s">
        <v>69</v>
      </c>
      <c r="C37" s="67"/>
      <c r="D37" s="67">
        <v>100</v>
      </c>
      <c r="E37" s="67">
        <v>100</v>
      </c>
      <c r="F37" s="67">
        <v>100</v>
      </c>
    </row>
    <row r="38" spans="1:6" s="15" customFormat="1" ht="12" customHeight="1" x14ac:dyDescent="0.2">
      <c r="A38" s="18" t="s">
        <v>70</v>
      </c>
      <c r="B38" s="282" t="s">
        <v>71</v>
      </c>
      <c r="C38" s="67">
        <v>32</v>
      </c>
      <c r="D38" s="67"/>
      <c r="E38" s="67"/>
      <c r="F38" s="67"/>
    </row>
    <row r="39" spans="1:6" s="15" customFormat="1" ht="12" customHeight="1" x14ac:dyDescent="0.2">
      <c r="A39" s="18" t="s">
        <v>72</v>
      </c>
      <c r="B39" s="282" t="s">
        <v>73</v>
      </c>
      <c r="C39" s="67"/>
      <c r="D39" s="67"/>
      <c r="E39" s="67"/>
      <c r="F39" s="67"/>
    </row>
    <row r="40" spans="1:6" s="15" customFormat="1" ht="12" customHeight="1" x14ac:dyDescent="0.2">
      <c r="A40" s="18" t="s">
        <v>74</v>
      </c>
      <c r="B40" s="282" t="s">
        <v>75</v>
      </c>
      <c r="C40" s="67"/>
      <c r="D40" s="67"/>
      <c r="E40" s="67"/>
      <c r="F40" s="67"/>
    </row>
    <row r="41" spans="1:6" s="15" customFormat="1" ht="12" customHeight="1" x14ac:dyDescent="0.2">
      <c r="A41" s="18" t="s">
        <v>76</v>
      </c>
      <c r="B41" s="282" t="s">
        <v>77</v>
      </c>
      <c r="C41" s="67"/>
      <c r="D41" s="67"/>
      <c r="E41" s="67"/>
      <c r="F41" s="67"/>
    </row>
    <row r="42" spans="1:6" s="15" customFormat="1" ht="12" customHeight="1" x14ac:dyDescent="0.2">
      <c r="A42" s="18" t="s">
        <v>78</v>
      </c>
      <c r="B42" s="282" t="s">
        <v>79</v>
      </c>
      <c r="C42" s="67"/>
      <c r="D42" s="67"/>
      <c r="E42" s="67"/>
      <c r="F42" s="67"/>
    </row>
    <row r="43" spans="1:6" s="15" customFormat="1" ht="12" customHeight="1" thickBot="1" x14ac:dyDescent="0.25">
      <c r="A43" s="20" t="s">
        <v>80</v>
      </c>
      <c r="B43" s="283" t="s">
        <v>81</v>
      </c>
      <c r="C43" s="67"/>
      <c r="D43" s="67">
        <v>1552</v>
      </c>
      <c r="E43" s="67">
        <v>1552</v>
      </c>
      <c r="F43" s="67">
        <v>1552</v>
      </c>
    </row>
    <row r="44" spans="1:6" s="15" customFormat="1" ht="12" customHeight="1" thickBot="1" x14ac:dyDescent="0.25">
      <c r="A44" s="12" t="s">
        <v>82</v>
      </c>
      <c r="B44" s="13" t="s">
        <v>83</v>
      </c>
      <c r="C44" s="14"/>
      <c r="D44" s="14">
        <f t="shared" ref="D44:F44" si="5">SUM(D45:D49)</f>
        <v>0</v>
      </c>
      <c r="E44" s="14">
        <f t="shared" si="5"/>
        <v>0</v>
      </c>
      <c r="F44" s="14">
        <f t="shared" si="5"/>
        <v>0</v>
      </c>
    </row>
    <row r="45" spans="1:6" s="15" customFormat="1" ht="12" customHeight="1" x14ac:dyDescent="0.2">
      <c r="A45" s="16" t="s">
        <v>84</v>
      </c>
      <c r="B45" s="281" t="s">
        <v>85</v>
      </c>
      <c r="C45" s="67">
        <v>0</v>
      </c>
      <c r="D45" s="67"/>
      <c r="E45" s="67"/>
      <c r="F45" s="67"/>
    </row>
    <row r="46" spans="1:6" s="15" customFormat="1" ht="12" customHeight="1" x14ac:dyDescent="0.2">
      <c r="A46" s="18" t="s">
        <v>86</v>
      </c>
      <c r="B46" s="282" t="s">
        <v>87</v>
      </c>
      <c r="C46" s="67"/>
      <c r="D46" s="67"/>
      <c r="E46" s="67"/>
      <c r="F46" s="67"/>
    </row>
    <row r="47" spans="1:6" s="15" customFormat="1" ht="12" customHeight="1" x14ac:dyDescent="0.2">
      <c r="A47" s="18" t="s">
        <v>88</v>
      </c>
      <c r="B47" s="282" t="s">
        <v>89</v>
      </c>
      <c r="C47" s="67"/>
      <c r="D47" s="67"/>
      <c r="E47" s="67"/>
      <c r="F47" s="67"/>
    </row>
    <row r="48" spans="1:6" s="15" customFormat="1" ht="12" customHeight="1" x14ac:dyDescent="0.2">
      <c r="A48" s="18" t="s">
        <v>90</v>
      </c>
      <c r="B48" s="282" t="s">
        <v>91</v>
      </c>
      <c r="C48" s="67"/>
      <c r="D48" s="67"/>
      <c r="E48" s="67"/>
      <c r="F48" s="67"/>
    </row>
    <row r="49" spans="1:6" s="15" customFormat="1" ht="12" customHeight="1" thickBot="1" x14ac:dyDescent="0.25">
      <c r="A49" s="20" t="s">
        <v>92</v>
      </c>
      <c r="B49" s="283" t="s">
        <v>93</v>
      </c>
      <c r="C49" s="67"/>
      <c r="D49" s="67"/>
      <c r="E49" s="67"/>
      <c r="F49" s="67"/>
    </row>
    <row r="50" spans="1:6" s="15" customFormat="1" ht="12" customHeight="1" thickBot="1" x14ac:dyDescent="0.25">
      <c r="A50" s="12" t="s">
        <v>94</v>
      </c>
      <c r="B50" s="13" t="s">
        <v>95</v>
      </c>
      <c r="C50" s="14"/>
      <c r="D50" s="14">
        <f t="shared" ref="D50:F50" si="6">SUM(D51:D54)</f>
        <v>0</v>
      </c>
      <c r="E50" s="14">
        <f t="shared" si="6"/>
        <v>0</v>
      </c>
      <c r="F50" s="14">
        <f t="shared" si="6"/>
        <v>0</v>
      </c>
    </row>
    <row r="51" spans="1:6" s="15" customFormat="1" ht="12" customHeight="1" x14ac:dyDescent="0.2">
      <c r="A51" s="16" t="s">
        <v>96</v>
      </c>
      <c r="B51" s="281" t="s">
        <v>97</v>
      </c>
      <c r="C51" s="67">
        <v>0</v>
      </c>
      <c r="D51" s="67"/>
      <c r="E51" s="67"/>
      <c r="F51" s="67"/>
    </row>
    <row r="52" spans="1:6" s="15" customFormat="1" ht="12" customHeight="1" x14ac:dyDescent="0.2">
      <c r="A52" s="18" t="s">
        <v>98</v>
      </c>
      <c r="B52" s="282" t="s">
        <v>99</v>
      </c>
      <c r="C52" s="67"/>
      <c r="D52" s="67"/>
      <c r="E52" s="67"/>
      <c r="F52" s="67"/>
    </row>
    <row r="53" spans="1:6" s="15" customFormat="1" ht="12" customHeight="1" x14ac:dyDescent="0.2">
      <c r="A53" s="18" t="s">
        <v>100</v>
      </c>
      <c r="B53" s="282" t="s">
        <v>101</v>
      </c>
      <c r="C53" s="67"/>
      <c r="D53" s="67"/>
      <c r="E53" s="67"/>
      <c r="F53" s="67"/>
    </row>
    <row r="54" spans="1:6" s="15" customFormat="1" ht="12" customHeight="1" thickBot="1" x14ac:dyDescent="0.25">
      <c r="A54" s="20" t="s">
        <v>102</v>
      </c>
      <c r="B54" s="283" t="s">
        <v>103</v>
      </c>
      <c r="C54" s="67"/>
      <c r="D54" s="67"/>
      <c r="E54" s="67"/>
      <c r="F54" s="67"/>
    </row>
    <row r="55" spans="1:6" s="15" customFormat="1" ht="12" customHeight="1" thickBot="1" x14ac:dyDescent="0.25">
      <c r="A55" s="12" t="s">
        <v>104</v>
      </c>
      <c r="B55" s="284" t="s">
        <v>105</v>
      </c>
      <c r="C55" s="14"/>
      <c r="D55" s="14">
        <f t="shared" ref="D55:F55" si="7">SUM(D56:D59)</f>
        <v>0</v>
      </c>
      <c r="E55" s="14">
        <f t="shared" si="7"/>
        <v>0</v>
      </c>
      <c r="F55" s="14">
        <f t="shared" si="7"/>
        <v>0</v>
      </c>
    </row>
    <row r="56" spans="1:6" s="15" customFormat="1" ht="12" customHeight="1" x14ac:dyDescent="0.2">
      <c r="A56" s="16" t="s">
        <v>106</v>
      </c>
      <c r="B56" s="281" t="s">
        <v>107</v>
      </c>
      <c r="C56" s="67">
        <v>0</v>
      </c>
      <c r="D56" s="67"/>
      <c r="E56" s="67"/>
      <c r="F56" s="67"/>
    </row>
    <row r="57" spans="1:6" s="15" customFormat="1" ht="12" customHeight="1" x14ac:dyDescent="0.2">
      <c r="A57" s="18" t="s">
        <v>108</v>
      </c>
      <c r="B57" s="282" t="s">
        <v>109</v>
      </c>
      <c r="C57" s="67"/>
      <c r="D57" s="67"/>
      <c r="E57" s="67"/>
      <c r="F57" s="67"/>
    </row>
    <row r="58" spans="1:6" s="15" customFormat="1" ht="12" customHeight="1" x14ac:dyDescent="0.2">
      <c r="A58" s="18" t="s">
        <v>110</v>
      </c>
      <c r="B58" s="282" t="s">
        <v>111</v>
      </c>
      <c r="C58" s="67"/>
      <c r="D58" s="67"/>
      <c r="E58" s="67"/>
      <c r="F58" s="67"/>
    </row>
    <row r="59" spans="1:6" s="15" customFormat="1" ht="12" customHeight="1" thickBot="1" x14ac:dyDescent="0.25">
      <c r="A59" s="20" t="s">
        <v>112</v>
      </c>
      <c r="B59" s="283" t="s">
        <v>113</v>
      </c>
      <c r="C59" s="67"/>
      <c r="D59" s="67"/>
      <c r="E59" s="67"/>
      <c r="F59" s="67"/>
    </row>
    <row r="60" spans="1:6" s="15" customFormat="1" ht="12" customHeight="1" thickBot="1" x14ac:dyDescent="0.25">
      <c r="A60" s="12" t="s">
        <v>114</v>
      </c>
      <c r="B60" s="13" t="s">
        <v>115</v>
      </c>
      <c r="C60" s="14"/>
      <c r="D60" s="14">
        <f t="shared" ref="D60:F60" si="8">D5+D12+D19+D26+D33+D44+D50</f>
        <v>36744</v>
      </c>
      <c r="E60" s="14">
        <f t="shared" si="8"/>
        <v>36744</v>
      </c>
      <c r="F60" s="14">
        <f t="shared" si="8"/>
        <v>36744</v>
      </c>
    </row>
    <row r="61" spans="1:6" s="15" customFormat="1" ht="12" customHeight="1" thickBot="1" x14ac:dyDescent="0.25">
      <c r="A61" s="285" t="s">
        <v>116</v>
      </c>
      <c r="B61" s="284" t="s">
        <v>117</v>
      </c>
      <c r="C61" s="14">
        <v>36554</v>
      </c>
      <c r="D61" s="14"/>
      <c r="E61" s="14"/>
      <c r="F61" s="14"/>
    </row>
    <row r="62" spans="1:6" s="15" customFormat="1" ht="12" customHeight="1" x14ac:dyDescent="0.2">
      <c r="A62" s="16" t="s">
        <v>118</v>
      </c>
      <c r="B62" s="281" t="s">
        <v>119</v>
      </c>
      <c r="C62" s="67">
        <v>0</v>
      </c>
      <c r="D62" s="67"/>
      <c r="E62" s="67"/>
      <c r="F62" s="67"/>
    </row>
    <row r="63" spans="1:6" s="15" customFormat="1" ht="12" customHeight="1" x14ac:dyDescent="0.2">
      <c r="A63" s="18" t="s">
        <v>120</v>
      </c>
      <c r="B63" s="282" t="s">
        <v>121</v>
      </c>
      <c r="C63" s="67"/>
      <c r="D63" s="67"/>
      <c r="E63" s="67"/>
      <c r="F63" s="67"/>
    </row>
    <row r="64" spans="1:6" s="15" customFormat="1" ht="12" customHeight="1" thickBot="1" x14ac:dyDescent="0.25">
      <c r="A64" s="20" t="s">
        <v>122</v>
      </c>
      <c r="B64" s="286" t="s">
        <v>123</v>
      </c>
      <c r="C64" s="67"/>
      <c r="D64" s="67"/>
      <c r="E64" s="67"/>
      <c r="F64" s="67"/>
    </row>
    <row r="65" spans="1:6" s="15" customFormat="1" ht="12" customHeight="1" thickBot="1" x14ac:dyDescent="0.25">
      <c r="A65" s="285" t="s">
        <v>124</v>
      </c>
      <c r="B65" s="284" t="s">
        <v>125</v>
      </c>
      <c r="C65" s="14"/>
      <c r="D65" s="14"/>
      <c r="E65" s="14"/>
      <c r="F65" s="14"/>
    </row>
    <row r="66" spans="1:6" s="15" customFormat="1" ht="12" customHeight="1" x14ac:dyDescent="0.2">
      <c r="A66" s="16" t="s">
        <v>126</v>
      </c>
      <c r="B66" s="281" t="s">
        <v>127</v>
      </c>
      <c r="C66" s="67">
        <v>0</v>
      </c>
      <c r="D66" s="67"/>
      <c r="E66" s="67"/>
      <c r="F66" s="67"/>
    </row>
    <row r="67" spans="1:6" s="15" customFormat="1" ht="12" customHeight="1" x14ac:dyDescent="0.2">
      <c r="A67" s="18" t="s">
        <v>128</v>
      </c>
      <c r="B67" s="282" t="s">
        <v>129</v>
      </c>
      <c r="C67" s="67"/>
      <c r="D67" s="67"/>
      <c r="E67" s="67"/>
      <c r="F67" s="67"/>
    </row>
    <row r="68" spans="1:6" s="15" customFormat="1" ht="12" customHeight="1" x14ac:dyDescent="0.2">
      <c r="A68" s="18" t="s">
        <v>130</v>
      </c>
      <c r="B68" s="282" t="s">
        <v>131</v>
      </c>
      <c r="C68" s="67"/>
      <c r="D68" s="67"/>
      <c r="E68" s="67"/>
      <c r="F68" s="67"/>
    </row>
    <row r="69" spans="1:6" s="15" customFormat="1" ht="12" customHeight="1" thickBot="1" x14ac:dyDescent="0.25">
      <c r="A69" s="20" t="s">
        <v>132</v>
      </c>
      <c r="B69" s="283" t="s">
        <v>133</v>
      </c>
      <c r="C69" s="67"/>
      <c r="D69" s="67"/>
      <c r="E69" s="67"/>
      <c r="F69" s="67"/>
    </row>
    <row r="70" spans="1:6" s="15" customFormat="1" ht="12" customHeight="1" thickBot="1" x14ac:dyDescent="0.25">
      <c r="A70" s="285" t="s">
        <v>134</v>
      </c>
      <c r="B70" s="284" t="s">
        <v>135</v>
      </c>
      <c r="C70" s="14">
        <v>30000</v>
      </c>
      <c r="D70" s="14">
        <f t="shared" ref="D70:F70" si="9">SUM(D71:D72)</f>
        <v>30000</v>
      </c>
      <c r="E70" s="14">
        <f t="shared" si="9"/>
        <v>20000</v>
      </c>
      <c r="F70" s="14">
        <f t="shared" si="9"/>
        <v>20000</v>
      </c>
    </row>
    <row r="71" spans="1:6" s="15" customFormat="1" ht="12" customHeight="1" x14ac:dyDescent="0.2">
      <c r="A71" s="16" t="s">
        <v>136</v>
      </c>
      <c r="B71" s="281" t="s">
        <v>137</v>
      </c>
      <c r="C71" s="67">
        <v>30000</v>
      </c>
      <c r="D71" s="67">
        <v>30000</v>
      </c>
      <c r="E71" s="67">
        <v>20000</v>
      </c>
      <c r="F71" s="67">
        <v>20000</v>
      </c>
    </row>
    <row r="72" spans="1:6" s="15" customFormat="1" ht="12" customHeight="1" thickBot="1" x14ac:dyDescent="0.25">
      <c r="A72" s="20" t="s">
        <v>138</v>
      </c>
      <c r="B72" s="283" t="s">
        <v>139</v>
      </c>
      <c r="C72" s="67"/>
      <c r="D72" s="67"/>
      <c r="E72" s="67"/>
      <c r="F72" s="67"/>
    </row>
    <row r="73" spans="1:6" s="15" customFormat="1" ht="12" customHeight="1" thickBot="1" x14ac:dyDescent="0.25">
      <c r="A73" s="285" t="s">
        <v>140</v>
      </c>
      <c r="B73" s="284" t="s">
        <v>141</v>
      </c>
      <c r="C73" s="14"/>
      <c r="D73" s="14"/>
      <c r="E73" s="14"/>
      <c r="F73" s="14"/>
    </row>
    <row r="74" spans="1:6" s="15" customFormat="1" ht="12" customHeight="1" x14ac:dyDescent="0.2">
      <c r="A74" s="16" t="s">
        <v>142</v>
      </c>
      <c r="B74" s="281" t="s">
        <v>143</v>
      </c>
      <c r="C74" s="67">
        <v>0</v>
      </c>
      <c r="D74" s="67"/>
      <c r="E74" s="67"/>
      <c r="F74" s="67"/>
    </row>
    <row r="75" spans="1:6" s="15" customFormat="1" ht="12" customHeight="1" x14ac:dyDescent="0.2">
      <c r="A75" s="18" t="s">
        <v>144</v>
      </c>
      <c r="B75" s="282" t="s">
        <v>145</v>
      </c>
      <c r="C75" s="67"/>
      <c r="D75" s="67"/>
      <c r="E75" s="67"/>
      <c r="F75" s="67"/>
    </row>
    <row r="76" spans="1:6" s="15" customFormat="1" ht="12" customHeight="1" thickBot="1" x14ac:dyDescent="0.25">
      <c r="A76" s="20" t="s">
        <v>146</v>
      </c>
      <c r="B76" s="283" t="s">
        <v>335</v>
      </c>
      <c r="C76" s="67"/>
      <c r="D76" s="67"/>
      <c r="E76" s="67"/>
      <c r="F76" s="67"/>
    </row>
    <row r="77" spans="1:6" s="15" customFormat="1" ht="12" customHeight="1" thickBot="1" x14ac:dyDescent="0.25">
      <c r="A77" s="285" t="s">
        <v>147</v>
      </c>
      <c r="B77" s="284" t="s">
        <v>148</v>
      </c>
      <c r="C77" s="14"/>
      <c r="D77" s="14"/>
      <c r="E77" s="14"/>
      <c r="F77" s="14"/>
    </row>
    <row r="78" spans="1:6" s="15" customFormat="1" ht="12" customHeight="1" x14ac:dyDescent="0.2">
      <c r="A78" s="287" t="s">
        <v>149</v>
      </c>
      <c r="B78" s="281" t="s">
        <v>150</v>
      </c>
      <c r="C78" s="67">
        <v>0</v>
      </c>
      <c r="D78" s="67"/>
      <c r="E78" s="67"/>
      <c r="F78" s="67"/>
    </row>
    <row r="79" spans="1:6" s="15" customFormat="1" ht="12" customHeight="1" x14ac:dyDescent="0.2">
      <c r="A79" s="288" t="s">
        <v>151</v>
      </c>
      <c r="B79" s="282" t="s">
        <v>152</v>
      </c>
      <c r="C79" s="67"/>
      <c r="D79" s="67"/>
      <c r="E79" s="67"/>
      <c r="F79" s="67"/>
    </row>
    <row r="80" spans="1:6" s="15" customFormat="1" ht="12" customHeight="1" x14ac:dyDescent="0.2">
      <c r="A80" s="288" t="s">
        <v>153</v>
      </c>
      <c r="B80" s="282" t="s">
        <v>154</v>
      </c>
      <c r="C80" s="67"/>
      <c r="D80" s="67"/>
      <c r="E80" s="67"/>
      <c r="F80" s="67"/>
    </row>
    <row r="81" spans="1:6" s="15" customFormat="1" ht="12" customHeight="1" thickBot="1" x14ac:dyDescent="0.25">
      <c r="A81" s="289" t="s">
        <v>155</v>
      </c>
      <c r="B81" s="283" t="s">
        <v>156</v>
      </c>
      <c r="C81" s="67"/>
      <c r="D81" s="67"/>
      <c r="E81" s="67"/>
      <c r="F81" s="67"/>
    </row>
    <row r="82" spans="1:6" s="15" customFormat="1" ht="13.5" customHeight="1" thickBot="1" x14ac:dyDescent="0.25">
      <c r="A82" s="285" t="s">
        <v>157</v>
      </c>
      <c r="B82" s="284" t="s">
        <v>158</v>
      </c>
      <c r="C82" s="14"/>
      <c r="D82" s="14"/>
      <c r="E82" s="14"/>
      <c r="F82" s="14"/>
    </row>
    <row r="83" spans="1:6" s="15" customFormat="1" ht="15.75" customHeight="1" thickBot="1" x14ac:dyDescent="0.25">
      <c r="A83" s="285" t="s">
        <v>159</v>
      </c>
      <c r="B83" s="290" t="s">
        <v>160</v>
      </c>
      <c r="C83" s="14">
        <v>30000</v>
      </c>
      <c r="D83" s="14">
        <f t="shared" ref="D83:F83" si="10">D61+D65+D70+D73+D77+D82</f>
        <v>30000</v>
      </c>
      <c r="E83" s="14">
        <f t="shared" si="10"/>
        <v>20000</v>
      </c>
      <c r="F83" s="14">
        <f t="shared" si="10"/>
        <v>20000</v>
      </c>
    </row>
    <row r="84" spans="1:6" s="15" customFormat="1" ht="16.5" customHeight="1" thickBot="1" x14ac:dyDescent="0.25">
      <c r="A84" s="291" t="s">
        <v>161</v>
      </c>
      <c r="B84" s="292" t="s">
        <v>162</v>
      </c>
      <c r="C84" s="14">
        <v>66554</v>
      </c>
      <c r="D84" s="14">
        <f t="shared" ref="D84:F84" si="11">D60+D83</f>
        <v>66744</v>
      </c>
      <c r="E84" s="14">
        <f t="shared" si="11"/>
        <v>56744</v>
      </c>
      <c r="F84" s="14">
        <f t="shared" si="11"/>
        <v>56744</v>
      </c>
    </row>
    <row r="85" spans="1:6" s="15" customFormat="1" ht="15.75" customHeight="1" x14ac:dyDescent="0.2">
      <c r="A85" s="31"/>
      <c r="B85" s="32"/>
      <c r="C85" s="33"/>
    </row>
    <row r="86" spans="1:6" ht="16.5" customHeight="1" x14ac:dyDescent="0.25">
      <c r="A86" s="305" t="s">
        <v>434</v>
      </c>
      <c r="B86" s="305"/>
      <c r="C86" s="305"/>
    </row>
    <row r="87" spans="1:6" s="35" customFormat="1" ht="16.5" customHeight="1" thickBot="1" x14ac:dyDescent="0.3">
      <c r="A87" s="306" t="s">
        <v>163</v>
      </c>
      <c r="B87" s="306"/>
      <c r="C87" s="293" t="s">
        <v>1</v>
      </c>
    </row>
    <row r="88" spans="1:6" ht="38.1" customHeight="1" thickBot="1" x14ac:dyDescent="0.3">
      <c r="A88" s="5" t="s">
        <v>2</v>
      </c>
      <c r="B88" s="6" t="s">
        <v>164</v>
      </c>
      <c r="C88" s="7" t="s">
        <v>436</v>
      </c>
      <c r="D88" s="7" t="s">
        <v>436</v>
      </c>
      <c r="E88" s="7" t="s">
        <v>437</v>
      </c>
      <c r="F88" s="7" t="s">
        <v>440</v>
      </c>
    </row>
    <row r="89" spans="1:6" s="11" customFormat="1" ht="12" customHeight="1" thickBot="1" x14ac:dyDescent="0.25">
      <c r="A89" s="36">
        <v>1</v>
      </c>
      <c r="B89" s="37">
        <v>2</v>
      </c>
      <c r="C89" s="38">
        <v>3</v>
      </c>
      <c r="D89" s="38">
        <v>3</v>
      </c>
      <c r="E89" s="38">
        <v>3</v>
      </c>
      <c r="F89" s="38">
        <v>3</v>
      </c>
    </row>
    <row r="90" spans="1:6" ht="12" customHeight="1" thickBot="1" x14ac:dyDescent="0.3">
      <c r="A90" s="39" t="s">
        <v>4</v>
      </c>
      <c r="B90" s="40" t="s">
        <v>165</v>
      </c>
      <c r="C90" s="14">
        <v>31319</v>
      </c>
      <c r="D90" s="14">
        <f t="shared" ref="D90:F90" si="12">SUM(D91:D95)</f>
        <v>26999</v>
      </c>
      <c r="E90" s="14">
        <f t="shared" si="12"/>
        <v>26999</v>
      </c>
      <c r="F90" s="14">
        <f t="shared" si="12"/>
        <v>26999</v>
      </c>
    </row>
    <row r="91" spans="1:6" ht="12" customHeight="1" x14ac:dyDescent="0.25">
      <c r="A91" s="42" t="s">
        <v>6</v>
      </c>
      <c r="B91" s="43" t="s">
        <v>166</v>
      </c>
      <c r="C91" s="118">
        <v>9406</v>
      </c>
      <c r="D91" s="118">
        <v>11170</v>
      </c>
      <c r="E91" s="118">
        <v>11170</v>
      </c>
      <c r="F91" s="118">
        <v>11170</v>
      </c>
    </row>
    <row r="92" spans="1:6" ht="12" customHeight="1" x14ac:dyDescent="0.25">
      <c r="A92" s="18" t="s">
        <v>8</v>
      </c>
      <c r="B92" s="44" t="s">
        <v>167</v>
      </c>
      <c r="C92" s="118">
        <v>1834</v>
      </c>
      <c r="D92" s="118">
        <v>2180</v>
      </c>
      <c r="E92" s="118">
        <v>2180</v>
      </c>
      <c r="F92" s="118">
        <v>2180</v>
      </c>
    </row>
    <row r="93" spans="1:6" ht="12" customHeight="1" x14ac:dyDescent="0.25">
      <c r="A93" s="18" t="s">
        <v>10</v>
      </c>
      <c r="B93" s="44" t="s">
        <v>168</v>
      </c>
      <c r="C93" s="118">
        <v>12974</v>
      </c>
      <c r="D93" s="118">
        <v>8791</v>
      </c>
      <c r="E93" s="118">
        <v>8791</v>
      </c>
      <c r="F93" s="118">
        <v>8791</v>
      </c>
    </row>
    <row r="94" spans="1:6" ht="12" customHeight="1" x14ac:dyDescent="0.25">
      <c r="A94" s="18" t="s">
        <v>12</v>
      </c>
      <c r="B94" s="45" t="s">
        <v>169</v>
      </c>
      <c r="C94" s="118">
        <v>2981</v>
      </c>
      <c r="D94" s="118">
        <v>2648</v>
      </c>
      <c r="E94" s="118">
        <v>2648</v>
      </c>
      <c r="F94" s="118">
        <v>2648</v>
      </c>
    </row>
    <row r="95" spans="1:6" ht="12" customHeight="1" x14ac:dyDescent="0.25">
      <c r="A95" s="18" t="s">
        <v>170</v>
      </c>
      <c r="B95" s="46" t="s">
        <v>171</v>
      </c>
      <c r="C95" s="118">
        <v>4124</v>
      </c>
      <c r="D95" s="118">
        <v>2210</v>
      </c>
      <c r="E95" s="118">
        <v>2210</v>
      </c>
      <c r="F95" s="118">
        <v>2210</v>
      </c>
    </row>
    <row r="96" spans="1:6" ht="12" customHeight="1" x14ac:dyDescent="0.25">
      <c r="A96" s="18" t="s">
        <v>16</v>
      </c>
      <c r="B96" s="44" t="s">
        <v>172</v>
      </c>
      <c r="C96" s="118">
        <v>824</v>
      </c>
      <c r="D96" s="118"/>
      <c r="E96" s="118"/>
      <c r="F96" s="118"/>
    </row>
    <row r="97" spans="1:6" ht="12" customHeight="1" x14ac:dyDescent="0.25">
      <c r="A97" s="18" t="s">
        <v>173</v>
      </c>
      <c r="B97" s="47" t="s">
        <v>174</v>
      </c>
      <c r="C97" s="118"/>
      <c r="D97" s="118"/>
      <c r="E97" s="118"/>
      <c r="F97" s="118"/>
    </row>
    <row r="98" spans="1:6" ht="12" customHeight="1" x14ac:dyDescent="0.25">
      <c r="A98" s="18" t="s">
        <v>175</v>
      </c>
      <c r="B98" s="48" t="s">
        <v>176</v>
      </c>
      <c r="C98" s="118"/>
      <c r="D98" s="118"/>
      <c r="E98" s="118"/>
      <c r="F98" s="118"/>
    </row>
    <row r="99" spans="1:6" ht="12" customHeight="1" x14ac:dyDescent="0.25">
      <c r="A99" s="18" t="s">
        <v>177</v>
      </c>
      <c r="B99" s="48" t="s">
        <v>178</v>
      </c>
      <c r="C99" s="118"/>
      <c r="D99" s="118"/>
      <c r="E99" s="118"/>
      <c r="F99" s="118"/>
    </row>
    <row r="100" spans="1:6" ht="12" customHeight="1" x14ac:dyDescent="0.25">
      <c r="A100" s="18" t="s">
        <v>179</v>
      </c>
      <c r="B100" s="47" t="s">
        <v>180</v>
      </c>
      <c r="C100" s="118">
        <v>1460</v>
      </c>
      <c r="D100" s="118">
        <v>178</v>
      </c>
      <c r="E100" s="118">
        <v>178</v>
      </c>
      <c r="F100" s="118">
        <v>178</v>
      </c>
    </row>
    <row r="101" spans="1:6" ht="12" customHeight="1" x14ac:dyDescent="0.25">
      <c r="A101" s="18" t="s">
        <v>181</v>
      </c>
      <c r="B101" s="47" t="s">
        <v>182</v>
      </c>
      <c r="C101" s="118"/>
      <c r="D101" s="118"/>
      <c r="E101" s="118"/>
      <c r="F101" s="118"/>
    </row>
    <row r="102" spans="1:6" ht="12" customHeight="1" x14ac:dyDescent="0.25">
      <c r="A102" s="18" t="s">
        <v>183</v>
      </c>
      <c r="B102" s="48" t="s">
        <v>184</v>
      </c>
      <c r="C102" s="118"/>
      <c r="D102" s="118"/>
      <c r="E102" s="118"/>
      <c r="F102" s="118"/>
    </row>
    <row r="103" spans="1:6" ht="12" customHeight="1" x14ac:dyDescent="0.25">
      <c r="A103" s="49" t="s">
        <v>185</v>
      </c>
      <c r="B103" s="50" t="s">
        <v>186</v>
      </c>
      <c r="C103" s="118"/>
      <c r="D103" s="118"/>
      <c r="E103" s="118"/>
      <c r="F103" s="118"/>
    </row>
    <row r="104" spans="1:6" ht="12" customHeight="1" x14ac:dyDescent="0.25">
      <c r="A104" s="18" t="s">
        <v>187</v>
      </c>
      <c r="B104" s="50" t="s">
        <v>188</v>
      </c>
      <c r="C104" s="118"/>
      <c r="D104" s="118"/>
      <c r="E104" s="118"/>
      <c r="F104" s="118"/>
    </row>
    <row r="105" spans="1:6" ht="12" customHeight="1" thickBot="1" x14ac:dyDescent="0.3">
      <c r="A105" s="51" t="s">
        <v>189</v>
      </c>
      <c r="B105" s="52" t="s">
        <v>190</v>
      </c>
      <c r="C105" s="118">
        <v>1840</v>
      </c>
      <c r="D105" s="118">
        <v>2032</v>
      </c>
      <c r="E105" s="118">
        <v>2032</v>
      </c>
      <c r="F105" s="118">
        <v>2032</v>
      </c>
    </row>
    <row r="106" spans="1:6" ht="12" customHeight="1" thickBot="1" x14ac:dyDescent="0.3">
      <c r="A106" s="12" t="s">
        <v>18</v>
      </c>
      <c r="B106" s="53" t="s">
        <v>191</v>
      </c>
      <c r="C106" s="14">
        <v>19709</v>
      </c>
      <c r="D106" s="14">
        <f t="shared" ref="D106:F106" si="13">SUM(D107:D111)</f>
        <v>20417</v>
      </c>
      <c r="E106" s="14">
        <f t="shared" si="13"/>
        <v>20417</v>
      </c>
      <c r="F106" s="14">
        <f t="shared" si="13"/>
        <v>20417</v>
      </c>
    </row>
    <row r="107" spans="1:6" ht="12" customHeight="1" x14ac:dyDescent="0.25">
      <c r="A107" s="16" t="s">
        <v>20</v>
      </c>
      <c r="B107" s="44" t="s">
        <v>192</v>
      </c>
      <c r="C107" s="118">
        <v>2500</v>
      </c>
      <c r="D107" s="118">
        <v>757</v>
      </c>
      <c r="E107" s="118">
        <v>757</v>
      </c>
      <c r="F107" s="118">
        <v>757</v>
      </c>
    </row>
    <row r="108" spans="1:6" ht="12" customHeight="1" x14ac:dyDescent="0.25">
      <c r="A108" s="16" t="s">
        <v>22</v>
      </c>
      <c r="B108" s="54" t="s">
        <v>193</v>
      </c>
      <c r="C108" s="118"/>
      <c r="D108" s="118"/>
      <c r="E108" s="118"/>
      <c r="F108" s="118"/>
    </row>
    <row r="109" spans="1:6" ht="12" customHeight="1" x14ac:dyDescent="0.25">
      <c r="A109" s="16" t="s">
        <v>24</v>
      </c>
      <c r="B109" s="54" t="s">
        <v>194</v>
      </c>
      <c r="C109" s="118">
        <v>17209</v>
      </c>
      <c r="D109" s="118">
        <v>19660</v>
      </c>
      <c r="E109" s="118">
        <v>19660</v>
      </c>
      <c r="F109" s="118">
        <v>19660</v>
      </c>
    </row>
    <row r="110" spans="1:6" ht="12" customHeight="1" x14ac:dyDescent="0.25">
      <c r="A110" s="16" t="s">
        <v>26</v>
      </c>
      <c r="B110" s="54" t="s">
        <v>195</v>
      </c>
      <c r="C110" s="118"/>
      <c r="D110" s="118"/>
      <c r="E110" s="118"/>
      <c r="F110" s="118"/>
    </row>
    <row r="111" spans="1:6" ht="12" customHeight="1" x14ac:dyDescent="0.25">
      <c r="A111" s="16" t="s">
        <v>28</v>
      </c>
      <c r="B111" s="294" t="s">
        <v>196</v>
      </c>
      <c r="C111" s="118"/>
      <c r="D111" s="118"/>
      <c r="E111" s="118"/>
      <c r="F111" s="118"/>
    </row>
    <row r="112" spans="1:6" ht="12" customHeight="1" x14ac:dyDescent="0.25">
      <c r="A112" s="16" t="s">
        <v>30</v>
      </c>
      <c r="B112" s="295" t="s">
        <v>197</v>
      </c>
      <c r="C112" s="118"/>
      <c r="D112" s="118"/>
      <c r="E112" s="118"/>
      <c r="F112" s="118"/>
    </row>
    <row r="113" spans="1:6" ht="12" customHeight="1" x14ac:dyDescent="0.25">
      <c r="A113" s="16" t="s">
        <v>198</v>
      </c>
      <c r="B113" s="57" t="s">
        <v>199</v>
      </c>
      <c r="C113" s="118"/>
      <c r="D113" s="118"/>
      <c r="E113" s="118"/>
      <c r="F113" s="118"/>
    </row>
    <row r="114" spans="1:6" ht="16.5" customHeight="1" x14ac:dyDescent="0.25">
      <c r="A114" s="16" t="s">
        <v>200</v>
      </c>
      <c r="B114" s="48" t="s">
        <v>178</v>
      </c>
      <c r="C114" s="118"/>
      <c r="D114" s="118"/>
      <c r="E114" s="118"/>
      <c r="F114" s="118"/>
    </row>
    <row r="115" spans="1:6" ht="12" customHeight="1" x14ac:dyDescent="0.25">
      <c r="A115" s="16" t="s">
        <v>201</v>
      </c>
      <c r="B115" s="48" t="s">
        <v>202</v>
      </c>
      <c r="C115" s="118"/>
      <c r="D115" s="118"/>
      <c r="E115" s="118"/>
      <c r="F115" s="118"/>
    </row>
    <row r="116" spans="1:6" ht="12" customHeight="1" x14ac:dyDescent="0.25">
      <c r="A116" s="16" t="s">
        <v>203</v>
      </c>
      <c r="B116" s="48" t="s">
        <v>204</v>
      </c>
      <c r="C116" s="118"/>
      <c r="D116" s="118"/>
      <c r="E116" s="118"/>
      <c r="F116" s="118"/>
    </row>
    <row r="117" spans="1:6" ht="12" customHeight="1" x14ac:dyDescent="0.25">
      <c r="A117" s="16" t="s">
        <v>205</v>
      </c>
      <c r="B117" s="48" t="s">
        <v>184</v>
      </c>
      <c r="C117" s="118"/>
      <c r="D117" s="118"/>
      <c r="E117" s="118"/>
      <c r="F117" s="118"/>
    </row>
    <row r="118" spans="1:6" ht="12" customHeight="1" x14ac:dyDescent="0.25">
      <c r="A118" s="16" t="s">
        <v>206</v>
      </c>
      <c r="B118" s="48" t="s">
        <v>207</v>
      </c>
      <c r="C118" s="118"/>
      <c r="D118" s="118"/>
      <c r="E118" s="118"/>
      <c r="F118" s="118"/>
    </row>
    <row r="119" spans="1:6" ht="16.5" customHeight="1" thickBot="1" x14ac:dyDescent="0.3">
      <c r="A119" s="49" t="s">
        <v>208</v>
      </c>
      <c r="B119" s="48" t="s">
        <v>209</v>
      </c>
      <c r="C119" s="118"/>
      <c r="D119" s="118"/>
      <c r="E119" s="118"/>
      <c r="F119" s="118"/>
    </row>
    <row r="120" spans="1:6" ht="12" customHeight="1" thickBot="1" x14ac:dyDescent="0.3">
      <c r="A120" s="12" t="s">
        <v>32</v>
      </c>
      <c r="B120" s="13" t="s">
        <v>210</v>
      </c>
      <c r="C120" s="14">
        <v>15526</v>
      </c>
      <c r="D120" s="14">
        <f t="shared" ref="D120:F120" si="14">SUM(D121:D122)</f>
        <v>19328</v>
      </c>
      <c r="E120" s="14">
        <f t="shared" si="14"/>
        <v>9328</v>
      </c>
      <c r="F120" s="14">
        <f t="shared" si="14"/>
        <v>9328</v>
      </c>
    </row>
    <row r="121" spans="1:6" ht="12" customHeight="1" x14ac:dyDescent="0.25">
      <c r="A121" s="16" t="s">
        <v>34</v>
      </c>
      <c r="B121" s="58" t="s">
        <v>211</v>
      </c>
      <c r="C121" s="118">
        <v>15526</v>
      </c>
      <c r="D121" s="118">
        <v>19328</v>
      </c>
      <c r="E121" s="118">
        <v>9328</v>
      </c>
      <c r="F121" s="118">
        <v>9328</v>
      </c>
    </row>
    <row r="122" spans="1:6" ht="12" customHeight="1" thickBot="1" x14ac:dyDescent="0.3">
      <c r="A122" s="20" t="s">
        <v>36</v>
      </c>
      <c r="B122" s="54" t="s">
        <v>212</v>
      </c>
      <c r="C122" s="118"/>
      <c r="D122" s="118"/>
      <c r="E122" s="118"/>
      <c r="F122" s="118"/>
    </row>
    <row r="123" spans="1:6" ht="12" customHeight="1" thickBot="1" x14ac:dyDescent="0.3">
      <c r="A123" s="12" t="s">
        <v>213</v>
      </c>
      <c r="B123" s="13" t="s">
        <v>214</v>
      </c>
      <c r="C123" s="14">
        <v>66554</v>
      </c>
      <c r="D123" s="14">
        <f t="shared" ref="D123:F123" si="15">D90+D106+D120</f>
        <v>66744</v>
      </c>
      <c r="E123" s="14">
        <f t="shared" si="15"/>
        <v>56744</v>
      </c>
      <c r="F123" s="14">
        <f t="shared" si="15"/>
        <v>56744</v>
      </c>
    </row>
    <row r="124" spans="1:6" ht="12" customHeight="1" thickBot="1" x14ac:dyDescent="0.3">
      <c r="A124" s="12" t="s">
        <v>60</v>
      </c>
      <c r="B124" s="13" t="s">
        <v>215</v>
      </c>
      <c r="C124" s="14">
        <v>0</v>
      </c>
      <c r="D124" s="14"/>
      <c r="E124" s="14"/>
      <c r="F124" s="14"/>
    </row>
    <row r="125" spans="1:6" ht="12" customHeight="1" x14ac:dyDescent="0.25">
      <c r="A125" s="16" t="s">
        <v>62</v>
      </c>
      <c r="B125" s="58" t="s">
        <v>216</v>
      </c>
      <c r="C125" s="118"/>
      <c r="D125" s="118"/>
      <c r="E125" s="118"/>
      <c r="F125" s="118"/>
    </row>
    <row r="126" spans="1:6" ht="12" customHeight="1" x14ac:dyDescent="0.25">
      <c r="A126" s="16" t="s">
        <v>64</v>
      </c>
      <c r="B126" s="58" t="s">
        <v>217</v>
      </c>
      <c r="C126" s="118"/>
      <c r="D126" s="118"/>
      <c r="E126" s="118"/>
      <c r="F126" s="118"/>
    </row>
    <row r="127" spans="1:6" ht="12" customHeight="1" thickBot="1" x14ac:dyDescent="0.3">
      <c r="A127" s="49" t="s">
        <v>66</v>
      </c>
      <c r="B127" s="59" t="s">
        <v>218</v>
      </c>
      <c r="C127" s="118"/>
      <c r="D127" s="118"/>
      <c r="E127" s="118"/>
      <c r="F127" s="118"/>
    </row>
    <row r="128" spans="1:6" ht="12" customHeight="1" thickBot="1" x14ac:dyDescent="0.3">
      <c r="A128" s="12" t="s">
        <v>82</v>
      </c>
      <c r="B128" s="13" t="s">
        <v>219</v>
      </c>
      <c r="C128" s="14">
        <v>0</v>
      </c>
      <c r="D128" s="14"/>
      <c r="E128" s="14"/>
      <c r="F128" s="14"/>
    </row>
    <row r="129" spans="1:7" ht="12" customHeight="1" x14ac:dyDescent="0.25">
      <c r="A129" s="16" t="s">
        <v>84</v>
      </c>
      <c r="B129" s="58" t="s">
        <v>220</v>
      </c>
      <c r="C129" s="118"/>
      <c r="D129" s="118"/>
      <c r="E129" s="118"/>
      <c r="F129" s="118"/>
    </row>
    <row r="130" spans="1:7" ht="12" customHeight="1" x14ac:dyDescent="0.25">
      <c r="A130" s="16" t="s">
        <v>86</v>
      </c>
      <c r="B130" s="58" t="s">
        <v>221</v>
      </c>
      <c r="C130" s="118"/>
      <c r="D130" s="118"/>
      <c r="E130" s="118"/>
      <c r="F130" s="118"/>
    </row>
    <row r="131" spans="1:7" ht="12" customHeight="1" x14ac:dyDescent="0.25">
      <c r="A131" s="16" t="s">
        <v>88</v>
      </c>
      <c r="B131" s="58" t="s">
        <v>222</v>
      </c>
      <c r="C131" s="118"/>
      <c r="D131" s="118"/>
      <c r="E131" s="118"/>
      <c r="F131" s="118"/>
    </row>
    <row r="132" spans="1:7" ht="12" customHeight="1" thickBot="1" x14ac:dyDescent="0.3">
      <c r="A132" s="49" t="s">
        <v>90</v>
      </c>
      <c r="B132" s="59" t="s">
        <v>223</v>
      </c>
      <c r="C132" s="118"/>
      <c r="D132" s="118"/>
      <c r="E132" s="118"/>
      <c r="F132" s="118"/>
    </row>
    <row r="133" spans="1:7" ht="12" customHeight="1" thickBot="1" x14ac:dyDescent="0.3">
      <c r="A133" s="12" t="s">
        <v>224</v>
      </c>
      <c r="B133" s="13" t="s">
        <v>225</v>
      </c>
      <c r="C133" s="14">
        <v>0</v>
      </c>
      <c r="D133" s="14"/>
      <c r="E133" s="14"/>
      <c r="F133" s="14"/>
    </row>
    <row r="134" spans="1:7" ht="12" customHeight="1" x14ac:dyDescent="0.25">
      <c r="A134" s="16" t="s">
        <v>96</v>
      </c>
      <c r="B134" s="58" t="s">
        <v>226</v>
      </c>
      <c r="C134" s="118"/>
      <c r="D134" s="118"/>
      <c r="E134" s="118"/>
      <c r="F134" s="118"/>
    </row>
    <row r="135" spans="1:7" ht="12" customHeight="1" x14ac:dyDescent="0.25">
      <c r="A135" s="16" t="s">
        <v>98</v>
      </c>
      <c r="B135" s="58" t="s">
        <v>227</v>
      </c>
      <c r="C135" s="118"/>
      <c r="D135" s="118"/>
      <c r="E135" s="118"/>
      <c r="F135" s="118"/>
    </row>
    <row r="136" spans="1:7" ht="12" customHeight="1" x14ac:dyDescent="0.25">
      <c r="A136" s="16" t="s">
        <v>100</v>
      </c>
      <c r="B136" s="58" t="s">
        <v>334</v>
      </c>
      <c r="C136" s="118"/>
      <c r="D136" s="118"/>
      <c r="E136" s="118"/>
      <c r="F136" s="118"/>
    </row>
    <row r="137" spans="1:7" ht="12" customHeight="1" thickBot="1" x14ac:dyDescent="0.3">
      <c r="A137" s="49" t="s">
        <v>102</v>
      </c>
      <c r="B137" s="59" t="s">
        <v>228</v>
      </c>
      <c r="C137" s="118"/>
      <c r="D137" s="118"/>
      <c r="E137" s="118"/>
      <c r="F137" s="118"/>
    </row>
    <row r="138" spans="1:7" ht="12" customHeight="1" thickBot="1" x14ac:dyDescent="0.3">
      <c r="A138" s="12" t="s">
        <v>104</v>
      </c>
      <c r="B138" s="13" t="s">
        <v>229</v>
      </c>
      <c r="C138" s="14">
        <v>0</v>
      </c>
      <c r="D138" s="14"/>
      <c r="E138" s="14"/>
      <c r="F138" s="14"/>
    </row>
    <row r="139" spans="1:7" ht="12" customHeight="1" x14ac:dyDescent="0.25">
      <c r="A139" s="16" t="s">
        <v>106</v>
      </c>
      <c r="B139" s="58" t="s">
        <v>230</v>
      </c>
      <c r="C139" s="118"/>
      <c r="D139" s="118"/>
      <c r="E139" s="118"/>
      <c r="F139" s="118"/>
    </row>
    <row r="140" spans="1:7" ht="12" customHeight="1" x14ac:dyDescent="0.25">
      <c r="A140" s="16" t="s">
        <v>108</v>
      </c>
      <c r="B140" s="58" t="s">
        <v>231</v>
      </c>
      <c r="C140" s="118"/>
      <c r="D140" s="118"/>
      <c r="E140" s="118"/>
      <c r="F140" s="118"/>
    </row>
    <row r="141" spans="1:7" ht="12" customHeight="1" x14ac:dyDescent="0.25">
      <c r="A141" s="16" t="s">
        <v>110</v>
      </c>
      <c r="B141" s="58" t="s">
        <v>232</v>
      </c>
      <c r="C141" s="118"/>
      <c r="D141" s="118"/>
      <c r="E141" s="118"/>
      <c r="F141" s="118"/>
    </row>
    <row r="142" spans="1:7" ht="12" customHeight="1" thickBot="1" x14ac:dyDescent="0.3">
      <c r="A142" s="16" t="s">
        <v>112</v>
      </c>
      <c r="B142" s="58" t="s">
        <v>233</v>
      </c>
      <c r="C142" s="118"/>
      <c r="D142" s="118"/>
      <c r="E142" s="118"/>
      <c r="F142" s="118"/>
    </row>
    <row r="143" spans="1:7" ht="15" customHeight="1" thickBot="1" x14ac:dyDescent="0.3">
      <c r="A143" s="12" t="s">
        <v>114</v>
      </c>
      <c r="B143" s="13" t="s">
        <v>234</v>
      </c>
      <c r="C143" s="14">
        <v>0</v>
      </c>
      <c r="D143" s="14"/>
      <c r="E143" s="14"/>
      <c r="F143" s="14"/>
      <c r="G143" s="61"/>
    </row>
    <row r="144" spans="1:7" s="15" customFormat="1" ht="12.95" customHeight="1" thickBot="1" x14ac:dyDescent="0.25">
      <c r="A144" s="296" t="s">
        <v>235</v>
      </c>
      <c r="B144" s="297" t="s">
        <v>236</v>
      </c>
      <c r="C144" s="14">
        <v>66554</v>
      </c>
      <c r="D144" s="14">
        <f t="shared" ref="D144:F144" si="16">D123+D143</f>
        <v>66744</v>
      </c>
      <c r="E144" s="14">
        <f t="shared" si="16"/>
        <v>56744</v>
      </c>
      <c r="F144" s="14">
        <f t="shared" si="16"/>
        <v>56744</v>
      </c>
    </row>
    <row r="146" spans="1:3" ht="15.75" customHeight="1" x14ac:dyDescent="0.25">
      <c r="A146" s="3"/>
      <c r="B146" s="3"/>
      <c r="C146" s="3"/>
    </row>
    <row r="147" spans="1:3" ht="15" customHeight="1" x14ac:dyDescent="0.25">
      <c r="A147" s="3"/>
      <c r="B147" s="3"/>
      <c r="C147" s="3"/>
    </row>
    <row r="148" spans="1:3" ht="13.5" customHeight="1" x14ac:dyDescent="0.25">
      <c r="A148" s="3"/>
      <c r="B148" s="3"/>
      <c r="C148" s="3"/>
    </row>
    <row r="149" spans="1:3" ht="27.75" customHeight="1" x14ac:dyDescent="0.25">
      <c r="A149" s="3"/>
      <c r="B149" s="3"/>
      <c r="C149" s="3"/>
    </row>
  </sheetData>
  <sheetProtection selectLockedCells="1" selectUnlockedCells="1"/>
  <mergeCells count="4">
    <mergeCell ref="A1:C1"/>
    <mergeCell ref="A2:B2"/>
    <mergeCell ref="A86:C86"/>
    <mergeCell ref="A87:B87"/>
  </mergeCells>
  <printOptions horizontalCentered="1"/>
  <pageMargins left="0.78740157480314965" right="0.78740157480314965" top="1.1417322834645669" bottom="0.86614173228346458" header="0.78740157480314965" footer="0.51181102362204722"/>
  <pageSetup paperSize="9" scale="55" firstPageNumber="0" orientation="portrait" horizontalDpi="300" verticalDpi="300" r:id="rId1"/>
  <headerFooter alignWithMargins="0">
    <oddHeader>&amp;R&amp;"Times New Roman CE,Félkövér dőlt"&amp;11 13. melléklet</oddHead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E65"/>
  <sheetViews>
    <sheetView view="pageLayout" topLeftCell="A64" zoomScaleNormal="120" zoomScaleSheetLayoutView="100" workbookViewId="0">
      <selection activeCell="F36" sqref="F36"/>
    </sheetView>
  </sheetViews>
  <sheetFormatPr defaultRowHeight="12.75" x14ac:dyDescent="0.2"/>
  <cols>
    <col min="1" max="1" width="7" customWidth="1"/>
    <col min="2" max="2" width="55.1640625" customWidth="1"/>
    <col min="3" max="3" width="16.6640625" customWidth="1"/>
    <col min="4" max="4" width="55.1640625" customWidth="1"/>
    <col min="5" max="5" width="16.6640625" customWidth="1"/>
    <col min="6" max="6" width="22.5" customWidth="1"/>
    <col min="7" max="7" width="20.6640625" customWidth="1"/>
  </cols>
  <sheetData>
    <row r="1" spans="1:5" ht="31.5" customHeight="1" x14ac:dyDescent="0.2">
      <c r="A1" s="75"/>
      <c r="B1" s="310" t="s">
        <v>237</v>
      </c>
      <c r="C1" s="310"/>
      <c r="D1" s="310"/>
      <c r="E1" s="310"/>
    </row>
    <row r="2" spans="1:5" ht="14.25" thickBot="1" x14ac:dyDescent="0.25">
      <c r="A2" s="75"/>
      <c r="B2" s="76"/>
      <c r="C2" s="75"/>
      <c r="D2" s="75"/>
      <c r="E2" s="77" t="s">
        <v>238</v>
      </c>
    </row>
    <row r="3" spans="1:5" ht="13.5" customHeight="1" thickBot="1" x14ac:dyDescent="0.25">
      <c r="A3" s="308" t="s">
        <v>2</v>
      </c>
      <c r="B3" s="309" t="s">
        <v>239</v>
      </c>
      <c r="C3" s="309"/>
      <c r="D3" s="308" t="s">
        <v>240</v>
      </c>
      <c r="E3" s="308"/>
    </row>
    <row r="4" spans="1:5" ht="24.75" thickBot="1" x14ac:dyDescent="0.25">
      <c r="A4" s="308"/>
      <c r="B4" s="78" t="s">
        <v>241</v>
      </c>
      <c r="C4" s="79" t="s">
        <v>436</v>
      </c>
      <c r="D4" s="78" t="s">
        <v>241</v>
      </c>
      <c r="E4" s="80" t="s">
        <v>436</v>
      </c>
    </row>
    <row r="5" spans="1:5" ht="13.5" thickBot="1" x14ac:dyDescent="0.25">
      <c r="A5" s="81">
        <v>1</v>
      </c>
      <c r="B5" s="82">
        <v>2</v>
      </c>
      <c r="C5" s="83" t="s">
        <v>32</v>
      </c>
      <c r="D5" s="82">
        <v>6</v>
      </c>
      <c r="E5" s="84">
        <v>7</v>
      </c>
    </row>
    <row r="6" spans="1:5" x14ac:dyDescent="0.2">
      <c r="A6" s="85" t="s">
        <v>4</v>
      </c>
      <c r="B6" s="86" t="s">
        <v>242</v>
      </c>
      <c r="C6" s="120">
        <f>várbalog!C5</f>
        <v>20575</v>
      </c>
      <c r="D6" s="86" t="s">
        <v>243</v>
      </c>
      <c r="E6" s="121">
        <f>várbalog!C91</f>
        <v>9406</v>
      </c>
    </row>
    <row r="7" spans="1:5" x14ac:dyDescent="0.2">
      <c r="A7" s="87" t="s">
        <v>18</v>
      </c>
      <c r="B7" s="88" t="s">
        <v>244</v>
      </c>
      <c r="C7" s="122">
        <f>várbalog!C12</f>
        <v>1168</v>
      </c>
      <c r="D7" s="88" t="s">
        <v>167</v>
      </c>
      <c r="E7" s="121">
        <f>várbalog!C92</f>
        <v>1834</v>
      </c>
    </row>
    <row r="8" spans="1:5" x14ac:dyDescent="0.2">
      <c r="A8" s="87" t="s">
        <v>32</v>
      </c>
      <c r="B8" s="88" t="s">
        <v>245</v>
      </c>
      <c r="C8" s="122">
        <f>várbalog!C18</f>
        <v>0</v>
      </c>
      <c r="D8" s="88" t="s">
        <v>246</v>
      </c>
      <c r="E8" s="121">
        <f>várbalog!C93</f>
        <v>12974</v>
      </c>
    </row>
    <row r="9" spans="1:5" x14ac:dyDescent="0.2">
      <c r="A9" s="87" t="s">
        <v>213</v>
      </c>
      <c r="B9" s="88" t="s">
        <v>247</v>
      </c>
      <c r="C9" s="122">
        <f>várbalog!C26</f>
        <v>14457</v>
      </c>
      <c r="D9" s="88" t="s">
        <v>169</v>
      </c>
      <c r="E9" s="121">
        <f>várbalog!C94</f>
        <v>2981</v>
      </c>
    </row>
    <row r="10" spans="1:5" x14ac:dyDescent="0.2">
      <c r="A10" s="87" t="s">
        <v>60</v>
      </c>
      <c r="B10" s="89" t="s">
        <v>417</v>
      </c>
      <c r="C10" s="122"/>
      <c r="D10" s="88" t="s">
        <v>171</v>
      </c>
      <c r="E10" s="121">
        <f>várbalog!C95</f>
        <v>4124</v>
      </c>
    </row>
    <row r="11" spans="1:5" x14ac:dyDescent="0.2">
      <c r="A11" s="87" t="s">
        <v>82</v>
      </c>
      <c r="B11" s="88" t="s">
        <v>325</v>
      </c>
      <c r="C11" s="122"/>
      <c r="D11" s="88" t="s">
        <v>249</v>
      </c>
      <c r="E11" s="121">
        <f>várbalog!C121</f>
        <v>15526</v>
      </c>
    </row>
    <row r="12" spans="1:5" x14ac:dyDescent="0.2">
      <c r="A12" s="87" t="s">
        <v>224</v>
      </c>
      <c r="B12" s="88" t="s">
        <v>81</v>
      </c>
      <c r="C12" s="122">
        <f>várbalog!C33</f>
        <v>354</v>
      </c>
      <c r="D12" s="88"/>
      <c r="E12" s="123"/>
    </row>
    <row r="13" spans="1:5" x14ac:dyDescent="0.2">
      <c r="A13" s="87" t="s">
        <v>104</v>
      </c>
      <c r="B13" s="88" t="s">
        <v>250</v>
      </c>
      <c r="C13" s="122"/>
      <c r="D13" s="88"/>
      <c r="E13" s="123"/>
    </row>
    <row r="14" spans="1:5" x14ac:dyDescent="0.2">
      <c r="A14" s="87" t="s">
        <v>114</v>
      </c>
      <c r="B14" s="125"/>
      <c r="C14" s="124"/>
      <c r="D14" s="88"/>
      <c r="E14" s="123"/>
    </row>
    <row r="15" spans="1:5" x14ac:dyDescent="0.2">
      <c r="A15" s="87" t="s">
        <v>235</v>
      </c>
      <c r="B15" s="88"/>
      <c r="C15" s="122"/>
      <c r="D15" s="88"/>
      <c r="E15" s="123"/>
    </row>
    <row r="16" spans="1:5" x14ac:dyDescent="0.2">
      <c r="A16" s="87" t="s">
        <v>251</v>
      </c>
      <c r="B16" s="88"/>
      <c r="C16" s="122"/>
      <c r="D16" s="88"/>
      <c r="E16" s="123"/>
    </row>
    <row r="17" spans="1:5" ht="13.5" thickBot="1" x14ac:dyDescent="0.25">
      <c r="A17" s="87" t="s">
        <v>252</v>
      </c>
      <c r="B17" s="126"/>
      <c r="C17" s="127"/>
      <c r="D17" s="88"/>
      <c r="E17" s="128"/>
    </row>
    <row r="18" spans="1:5" ht="13.5" thickBot="1" x14ac:dyDescent="0.25">
      <c r="A18" s="90" t="s">
        <v>253</v>
      </c>
      <c r="B18" s="91" t="s">
        <v>254</v>
      </c>
      <c r="C18" s="92">
        <f>SUM(C6:C13)</f>
        <v>36554</v>
      </c>
      <c r="D18" s="91" t="s">
        <v>255</v>
      </c>
      <c r="E18" s="93">
        <f>SUM(E6:E17)</f>
        <v>46845</v>
      </c>
    </row>
    <row r="19" spans="1:5" x14ac:dyDescent="0.2">
      <c r="A19" s="94" t="s">
        <v>256</v>
      </c>
      <c r="B19" s="95" t="s">
        <v>257</v>
      </c>
      <c r="C19" s="96">
        <f>+C20+C21+C22+C23</f>
        <v>30000</v>
      </c>
      <c r="D19" s="88" t="s">
        <v>258</v>
      </c>
      <c r="E19" s="129"/>
    </row>
    <row r="20" spans="1:5" x14ac:dyDescent="0.2">
      <c r="A20" s="87" t="s">
        <v>259</v>
      </c>
      <c r="B20" s="88" t="s">
        <v>260</v>
      </c>
      <c r="C20" s="122">
        <f>várbalog!C70</f>
        <v>30000</v>
      </c>
      <c r="D20" s="88" t="s">
        <v>261</v>
      </c>
      <c r="E20" s="123"/>
    </row>
    <row r="21" spans="1:5" x14ac:dyDescent="0.2">
      <c r="A21" s="87" t="s">
        <v>262</v>
      </c>
      <c r="B21" s="88" t="s">
        <v>263</v>
      </c>
      <c r="C21" s="122"/>
      <c r="D21" s="88" t="s">
        <v>264</v>
      </c>
      <c r="E21" s="123"/>
    </row>
    <row r="22" spans="1:5" x14ac:dyDescent="0.2">
      <c r="A22" s="87" t="s">
        <v>265</v>
      </c>
      <c r="B22" s="88" t="s">
        <v>266</v>
      </c>
      <c r="C22" s="122"/>
      <c r="D22" s="88" t="s">
        <v>267</v>
      </c>
      <c r="E22" s="123"/>
    </row>
    <row r="23" spans="1:5" x14ac:dyDescent="0.2">
      <c r="A23" s="87" t="s">
        <v>268</v>
      </c>
      <c r="B23" s="88" t="s">
        <v>269</v>
      </c>
      <c r="C23" s="122"/>
      <c r="D23" s="95" t="s">
        <v>270</v>
      </c>
      <c r="E23" s="123"/>
    </row>
    <row r="24" spans="1:5" x14ac:dyDescent="0.2">
      <c r="A24" s="87" t="s">
        <v>271</v>
      </c>
      <c r="B24" s="88" t="s">
        <v>272</v>
      </c>
      <c r="C24" s="97">
        <f>+C25+C26</f>
        <v>0</v>
      </c>
      <c r="D24" s="88" t="s">
        <v>273</v>
      </c>
      <c r="E24" s="123"/>
    </row>
    <row r="25" spans="1:5" x14ac:dyDescent="0.2">
      <c r="A25" s="94" t="s">
        <v>274</v>
      </c>
      <c r="B25" s="95" t="s">
        <v>275</v>
      </c>
      <c r="C25" s="130"/>
      <c r="D25" s="86" t="s">
        <v>276</v>
      </c>
      <c r="E25" s="129"/>
    </row>
    <row r="26" spans="1:5" ht="13.5" thickBot="1" x14ac:dyDescent="0.25">
      <c r="A26" s="87" t="s">
        <v>277</v>
      </c>
      <c r="B26" s="88" t="s">
        <v>278</v>
      </c>
      <c r="C26" s="122"/>
      <c r="D26" s="88"/>
      <c r="E26" s="123"/>
    </row>
    <row r="27" spans="1:5" ht="21.75" thickBot="1" x14ac:dyDescent="0.25">
      <c r="A27" s="90" t="s">
        <v>279</v>
      </c>
      <c r="B27" s="91" t="s">
        <v>280</v>
      </c>
      <c r="C27" s="92">
        <f>+C19+C24</f>
        <v>30000</v>
      </c>
      <c r="D27" s="91" t="s">
        <v>281</v>
      </c>
      <c r="E27" s="93">
        <f>SUM(E19:E26)</f>
        <v>0</v>
      </c>
    </row>
    <row r="28" spans="1:5" ht="13.5" thickBot="1" x14ac:dyDescent="0.25">
      <c r="A28" s="90" t="s">
        <v>282</v>
      </c>
      <c r="B28" s="98" t="s">
        <v>283</v>
      </c>
      <c r="C28" s="99">
        <f>+C18+C27</f>
        <v>66554</v>
      </c>
      <c r="D28" s="98" t="s">
        <v>284</v>
      </c>
      <c r="E28" s="99">
        <f>+E18+E27</f>
        <v>46845</v>
      </c>
    </row>
    <row r="29" spans="1:5" ht="13.5" thickBot="1" x14ac:dyDescent="0.25">
      <c r="A29" s="90" t="s">
        <v>285</v>
      </c>
      <c r="B29" s="98" t="s">
        <v>286</v>
      </c>
      <c r="C29" s="99">
        <f>IF(C18-E18&lt;0,E18-C18,"-")</f>
        <v>10291</v>
      </c>
      <c r="D29" s="98" t="s">
        <v>287</v>
      </c>
      <c r="E29" s="99" t="str">
        <f>IF(C18-E18&gt;0,C18-E18,"-")</f>
        <v>-</v>
      </c>
    </row>
    <row r="30" spans="1:5" ht="13.5" thickBot="1" x14ac:dyDescent="0.25">
      <c r="A30" s="90" t="s">
        <v>288</v>
      </c>
      <c r="B30" s="98" t="s">
        <v>289</v>
      </c>
      <c r="C30" s="99" t="str">
        <f>IF(C18+C19-E28&lt;0,E28-(C18+C19),"-")</f>
        <v>-</v>
      </c>
      <c r="D30" s="98" t="s">
        <v>290</v>
      </c>
      <c r="E30" s="99">
        <f>IF(C18+C19-E28&gt;0,C18+C19-E28,"-")</f>
        <v>19709</v>
      </c>
    </row>
    <row r="31" spans="1:5" x14ac:dyDescent="0.2">
      <c r="B31" s="119"/>
      <c r="C31" s="119"/>
      <c r="D31" s="119"/>
      <c r="E31" s="119"/>
    </row>
    <row r="32" spans="1:5" ht="15.75" x14ac:dyDescent="0.2">
      <c r="A32" s="75"/>
      <c r="B32" s="310" t="s">
        <v>291</v>
      </c>
      <c r="C32" s="310"/>
      <c r="D32" s="310"/>
      <c r="E32" s="310"/>
    </row>
    <row r="33" spans="1:5" ht="14.25" thickBot="1" x14ac:dyDescent="0.25">
      <c r="A33" s="75"/>
      <c r="B33" s="76"/>
      <c r="C33" s="75"/>
      <c r="D33" s="75"/>
      <c r="E33" s="77"/>
    </row>
    <row r="34" spans="1:5" ht="13.5" thickBot="1" x14ac:dyDescent="0.25">
      <c r="A34" s="308" t="s">
        <v>2</v>
      </c>
      <c r="B34" s="309" t="s">
        <v>239</v>
      </c>
      <c r="C34" s="309"/>
      <c r="D34" s="308" t="s">
        <v>240</v>
      </c>
      <c r="E34" s="308"/>
    </row>
    <row r="35" spans="1:5" ht="24.75" thickBot="1" x14ac:dyDescent="0.25">
      <c r="A35" s="308"/>
      <c r="B35" s="78" t="s">
        <v>241</v>
      </c>
      <c r="C35" s="79" t="s">
        <v>436</v>
      </c>
      <c r="D35" s="78" t="s">
        <v>241</v>
      </c>
      <c r="E35" s="79" t="s">
        <v>436</v>
      </c>
    </row>
    <row r="36" spans="1:5" ht="13.5" thickBot="1" x14ac:dyDescent="0.25">
      <c r="A36" s="81">
        <v>1</v>
      </c>
      <c r="B36" s="82">
        <v>2</v>
      </c>
      <c r="C36" s="83">
        <v>3</v>
      </c>
      <c r="D36" s="82">
        <v>5</v>
      </c>
      <c r="E36" s="84">
        <v>6</v>
      </c>
    </row>
    <row r="37" spans="1:5" x14ac:dyDescent="0.2">
      <c r="A37" s="85" t="s">
        <v>4</v>
      </c>
      <c r="B37" s="86" t="s">
        <v>292</v>
      </c>
      <c r="C37" s="120">
        <f>várbalog!C19</f>
        <v>0</v>
      </c>
      <c r="D37" s="86" t="s">
        <v>192</v>
      </c>
      <c r="E37" s="121">
        <f>várbalog!C107</f>
        <v>2500</v>
      </c>
    </row>
    <row r="38" spans="1:5" x14ac:dyDescent="0.2">
      <c r="A38" s="87" t="s">
        <v>18</v>
      </c>
      <c r="B38" s="88" t="s">
        <v>293</v>
      </c>
      <c r="C38" s="120">
        <f>várbalog!C20</f>
        <v>0</v>
      </c>
      <c r="D38" s="88" t="s">
        <v>294</v>
      </c>
      <c r="E38" s="121">
        <f>várbalog!C108</f>
        <v>0</v>
      </c>
    </row>
    <row r="39" spans="1:5" x14ac:dyDescent="0.2">
      <c r="A39" s="87" t="s">
        <v>32</v>
      </c>
      <c r="B39" s="88" t="s">
        <v>295</v>
      </c>
      <c r="C39" s="120">
        <f>várbalog!C21</f>
        <v>0</v>
      </c>
      <c r="D39" s="88" t="s">
        <v>194</v>
      </c>
      <c r="E39" s="121">
        <f>várbalog!C109</f>
        <v>17209</v>
      </c>
    </row>
    <row r="40" spans="1:5" x14ac:dyDescent="0.2">
      <c r="A40" s="87" t="s">
        <v>213</v>
      </c>
      <c r="B40" s="88" t="s">
        <v>296</v>
      </c>
      <c r="C40" s="120">
        <f>várbalog!C22</f>
        <v>0</v>
      </c>
      <c r="D40" s="88" t="s">
        <v>297</v>
      </c>
      <c r="E40" s="121">
        <f>várbalog!C110</f>
        <v>0</v>
      </c>
    </row>
    <row r="41" spans="1:5" x14ac:dyDescent="0.2">
      <c r="A41" s="87" t="s">
        <v>60</v>
      </c>
      <c r="B41" s="88" t="s">
        <v>298</v>
      </c>
      <c r="C41" s="120">
        <f>várbalog!C23</f>
        <v>0</v>
      </c>
      <c r="D41" s="88" t="s">
        <v>196</v>
      </c>
      <c r="E41" s="121">
        <f>várbalog!C111</f>
        <v>0</v>
      </c>
    </row>
    <row r="42" spans="1:5" x14ac:dyDescent="0.2">
      <c r="A42" s="87" t="s">
        <v>82</v>
      </c>
      <c r="B42" s="88" t="s">
        <v>299</v>
      </c>
      <c r="C42" s="124"/>
      <c r="D42" s="88"/>
      <c r="E42" s="123"/>
    </row>
    <row r="43" spans="1:5" x14ac:dyDescent="0.2">
      <c r="A43" s="87" t="s">
        <v>224</v>
      </c>
      <c r="B43" s="88"/>
      <c r="C43" s="122"/>
      <c r="D43" s="88"/>
      <c r="E43" s="123"/>
    </row>
    <row r="44" spans="1:5" x14ac:dyDescent="0.2">
      <c r="A44" s="87" t="s">
        <v>104</v>
      </c>
      <c r="B44" s="88"/>
      <c r="C44" s="122"/>
      <c r="D44" s="88"/>
      <c r="E44" s="123"/>
    </row>
    <row r="45" spans="1:5" x14ac:dyDescent="0.2">
      <c r="A45" s="87" t="s">
        <v>114</v>
      </c>
      <c r="B45" s="88"/>
      <c r="C45" s="124"/>
      <c r="D45" s="88"/>
      <c r="E45" s="123"/>
    </row>
    <row r="46" spans="1:5" x14ac:dyDescent="0.2">
      <c r="A46" s="87" t="s">
        <v>235</v>
      </c>
      <c r="B46" s="88"/>
      <c r="C46" s="124"/>
      <c r="D46" s="88"/>
      <c r="E46" s="123"/>
    </row>
    <row r="47" spans="1:5" ht="13.5" thickBot="1" x14ac:dyDescent="0.25">
      <c r="A47" s="94" t="s">
        <v>251</v>
      </c>
      <c r="B47" s="95"/>
      <c r="C47" s="131"/>
      <c r="D47" s="95"/>
      <c r="E47" s="129"/>
    </row>
    <row r="48" spans="1:5" ht="13.5" thickBot="1" x14ac:dyDescent="0.25">
      <c r="A48" s="90" t="s">
        <v>252</v>
      </c>
      <c r="B48" s="91" t="s">
        <v>300</v>
      </c>
      <c r="C48" s="92">
        <f>+C37+C39+C40+C42+C43+C44+C45+C46+C47</f>
        <v>0</v>
      </c>
      <c r="D48" s="91" t="s">
        <v>301</v>
      </c>
      <c r="E48" s="93">
        <f>+E37+E39+E41+E42+E43+E44+E45+E46+E47</f>
        <v>19709</v>
      </c>
    </row>
    <row r="49" spans="1:5" x14ac:dyDescent="0.2">
      <c r="A49" s="85" t="s">
        <v>253</v>
      </c>
      <c r="B49" s="100" t="s">
        <v>302</v>
      </c>
      <c r="C49" s="101">
        <v>0</v>
      </c>
      <c r="D49" s="88" t="s">
        <v>258</v>
      </c>
      <c r="E49" s="121"/>
    </row>
    <row r="50" spans="1:5" x14ac:dyDescent="0.2">
      <c r="A50" s="87" t="s">
        <v>256</v>
      </c>
      <c r="B50" s="102" t="s">
        <v>303</v>
      </c>
      <c r="C50" s="122"/>
      <c r="D50" s="88" t="s">
        <v>304</v>
      </c>
      <c r="E50" s="123"/>
    </row>
    <row r="51" spans="1:5" x14ac:dyDescent="0.2">
      <c r="A51" s="85" t="s">
        <v>259</v>
      </c>
      <c r="B51" s="102" t="s">
        <v>305</v>
      </c>
      <c r="C51" s="122"/>
      <c r="D51" s="88" t="s">
        <v>264</v>
      </c>
      <c r="E51" s="123"/>
    </row>
    <row r="52" spans="1:5" x14ac:dyDescent="0.2">
      <c r="A52" s="87" t="s">
        <v>262</v>
      </c>
      <c r="B52" s="102" t="s">
        <v>306</v>
      </c>
      <c r="C52" s="122"/>
      <c r="D52" s="88" t="s">
        <v>267</v>
      </c>
      <c r="E52" s="123"/>
    </row>
    <row r="53" spans="1:5" x14ac:dyDescent="0.2">
      <c r="A53" s="85" t="s">
        <v>265</v>
      </c>
      <c r="B53" s="102" t="s">
        <v>307</v>
      </c>
      <c r="C53" s="122"/>
      <c r="D53" s="95" t="s">
        <v>270</v>
      </c>
      <c r="E53" s="123"/>
    </row>
    <row r="54" spans="1:5" x14ac:dyDescent="0.2">
      <c r="A54" s="87" t="s">
        <v>268</v>
      </c>
      <c r="B54" s="103" t="s">
        <v>308</v>
      </c>
      <c r="C54" s="122"/>
      <c r="D54" s="88" t="s">
        <v>309</v>
      </c>
      <c r="E54" s="123"/>
    </row>
    <row r="55" spans="1:5" x14ac:dyDescent="0.2">
      <c r="A55" s="85" t="s">
        <v>271</v>
      </c>
      <c r="B55" s="104" t="s">
        <v>310</v>
      </c>
      <c r="C55" s="97">
        <f>+C56+C57+C58+C59+C60</f>
        <v>0</v>
      </c>
      <c r="D55" s="86" t="s">
        <v>276</v>
      </c>
      <c r="E55" s="123"/>
    </row>
    <row r="56" spans="1:5" x14ac:dyDescent="0.2">
      <c r="A56" s="87" t="s">
        <v>274</v>
      </c>
      <c r="B56" s="103" t="s">
        <v>311</v>
      </c>
      <c r="C56" s="122"/>
      <c r="D56" s="86" t="s">
        <v>312</v>
      </c>
      <c r="E56" s="123"/>
    </row>
    <row r="57" spans="1:5" x14ac:dyDescent="0.2">
      <c r="A57" s="85" t="s">
        <v>277</v>
      </c>
      <c r="B57" s="103" t="s">
        <v>313</v>
      </c>
      <c r="C57" s="122"/>
      <c r="D57" s="86" t="s">
        <v>227</v>
      </c>
      <c r="E57" s="123">
        <f>várbalog!C135</f>
        <v>0</v>
      </c>
    </row>
    <row r="58" spans="1:5" x14ac:dyDescent="0.2">
      <c r="A58" s="87" t="s">
        <v>279</v>
      </c>
      <c r="B58" s="102" t="s">
        <v>314</v>
      </c>
      <c r="C58" s="122"/>
      <c r="D58" s="86"/>
      <c r="E58" s="123"/>
    </row>
    <row r="59" spans="1:5" x14ac:dyDescent="0.2">
      <c r="A59" s="85" t="s">
        <v>282</v>
      </c>
      <c r="B59" s="105" t="s">
        <v>315</v>
      </c>
      <c r="C59" s="122"/>
      <c r="D59" s="88"/>
      <c r="E59" s="123"/>
    </row>
    <row r="60" spans="1:5" ht="13.5" thickBot="1" x14ac:dyDescent="0.25">
      <c r="A60" s="87" t="s">
        <v>285</v>
      </c>
      <c r="B60" s="106" t="s">
        <v>316</v>
      </c>
      <c r="C60" s="122"/>
      <c r="D60" s="86"/>
      <c r="E60" s="123"/>
    </row>
    <row r="61" spans="1:5" ht="21.75" thickBot="1" x14ac:dyDescent="0.25">
      <c r="A61" s="90" t="s">
        <v>288</v>
      </c>
      <c r="B61" s="91" t="s">
        <v>317</v>
      </c>
      <c r="C61" s="92">
        <f>+C49+C55</f>
        <v>0</v>
      </c>
      <c r="D61" s="91" t="s">
        <v>318</v>
      </c>
      <c r="E61" s="93">
        <f>SUM(E49:E60)</f>
        <v>0</v>
      </c>
    </row>
    <row r="62" spans="1:5" ht="13.5" thickBot="1" x14ac:dyDescent="0.25">
      <c r="A62" s="90" t="s">
        <v>319</v>
      </c>
      <c r="B62" s="98" t="s">
        <v>320</v>
      </c>
      <c r="C62" s="99"/>
      <c r="D62" s="98" t="s">
        <v>321</v>
      </c>
      <c r="E62" s="99">
        <f>E48</f>
        <v>19709</v>
      </c>
    </row>
    <row r="63" spans="1:5" ht="13.5" thickBot="1" x14ac:dyDescent="0.25">
      <c r="A63" s="90" t="s">
        <v>322</v>
      </c>
      <c r="B63" s="98" t="s">
        <v>286</v>
      </c>
      <c r="C63" s="99"/>
      <c r="D63" s="98" t="s">
        <v>287</v>
      </c>
      <c r="E63" s="99"/>
    </row>
    <row r="64" spans="1:5" ht="13.5" thickBot="1" x14ac:dyDescent="0.25">
      <c r="A64" s="90" t="s">
        <v>323</v>
      </c>
      <c r="B64" s="98" t="s">
        <v>289</v>
      </c>
      <c r="C64" s="99"/>
      <c r="D64" s="98" t="s">
        <v>290</v>
      </c>
      <c r="E64" s="99"/>
    </row>
    <row r="65" spans="1:5" ht="13.5" thickBot="1" x14ac:dyDescent="0.25">
      <c r="A65" s="90">
        <v>29</v>
      </c>
      <c r="B65" s="98" t="s">
        <v>326</v>
      </c>
      <c r="C65" s="99">
        <f>C28+C62</f>
        <v>66554</v>
      </c>
      <c r="D65" s="98" t="s">
        <v>327</v>
      </c>
      <c r="E65" s="99">
        <f>E62+E28</f>
        <v>66554</v>
      </c>
    </row>
  </sheetData>
  <sheetProtection selectLockedCells="1" selectUnlockedCells="1"/>
  <mergeCells count="8">
    <mergeCell ref="A34:A35"/>
    <mergeCell ref="B34:C34"/>
    <mergeCell ref="D34:E34"/>
    <mergeCell ref="B1:E1"/>
    <mergeCell ref="A3:A4"/>
    <mergeCell ref="B3:C3"/>
    <mergeCell ref="D3:E3"/>
    <mergeCell ref="B32:E32"/>
  </mergeCells>
  <pageMargins left="0.70833333333333337" right="0.70833333333333337" top="0.74861111111111112" bottom="0.74791666666666667" header="0.31527777777777777" footer="0.51180555555555551"/>
  <pageSetup paperSize="9" scale="79" firstPageNumber="0" orientation="landscape" r:id="rId1"/>
  <headerFooter alignWithMargins="0">
    <oddHeader>&amp;C2.sz mellékelt</oddHeader>
  </headerFooter>
  <rowBreaks count="1" manualBreakCount="1">
    <brk id="3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2:D15"/>
  <sheetViews>
    <sheetView view="pageLayout" zoomScaleNormal="100" workbookViewId="0">
      <selection activeCell="B16" sqref="B16"/>
    </sheetView>
  </sheetViews>
  <sheetFormatPr defaultRowHeight="12.75" x14ac:dyDescent="0.2"/>
  <cols>
    <col min="1" max="1" width="89.6640625" customWidth="1"/>
    <col min="2" max="2" width="19.83203125" customWidth="1"/>
    <col min="3" max="3" width="20" customWidth="1"/>
    <col min="4" max="4" width="25.33203125" customWidth="1"/>
  </cols>
  <sheetData>
    <row r="2" spans="1:4" ht="15.75" x14ac:dyDescent="0.25">
      <c r="A2" s="331" t="s">
        <v>443</v>
      </c>
      <c r="B2" s="331"/>
      <c r="C2" s="331"/>
      <c r="D2" s="331"/>
    </row>
    <row r="3" spans="1:4" ht="15.75" x14ac:dyDescent="0.25">
      <c r="A3" s="107"/>
      <c r="B3" s="107"/>
      <c r="C3" s="107"/>
      <c r="D3" s="107"/>
    </row>
    <row r="4" spans="1:4" ht="15.75" x14ac:dyDescent="0.25">
      <c r="A4" s="156" t="s">
        <v>418</v>
      </c>
      <c r="B4" s="157" t="s">
        <v>330</v>
      </c>
    </row>
    <row r="5" spans="1:4" x14ac:dyDescent="0.2">
      <c r="A5" s="158" t="s">
        <v>444</v>
      </c>
      <c r="B5" s="159"/>
    </row>
    <row r="6" spans="1:4" x14ac:dyDescent="0.2">
      <c r="A6" s="158" t="s">
        <v>445</v>
      </c>
      <c r="B6" s="159">
        <v>300</v>
      </c>
    </row>
    <row r="7" spans="1:4" x14ac:dyDescent="0.2">
      <c r="A7" s="158" t="s">
        <v>441</v>
      </c>
      <c r="B7" s="159">
        <v>1000</v>
      </c>
    </row>
    <row r="8" spans="1:4" x14ac:dyDescent="0.2">
      <c r="A8" s="158" t="s">
        <v>446</v>
      </c>
      <c r="B8" s="159">
        <v>1000</v>
      </c>
    </row>
    <row r="9" spans="1:4" ht="12.75" customHeight="1" x14ac:dyDescent="0.2">
      <c r="A9" s="160" t="s">
        <v>447</v>
      </c>
      <c r="B9" s="160">
        <v>200</v>
      </c>
    </row>
    <row r="10" spans="1:4" ht="12.75" customHeight="1" x14ac:dyDescent="0.2">
      <c r="A10" s="160" t="s">
        <v>448</v>
      </c>
      <c r="B10" s="160"/>
    </row>
    <row r="11" spans="1:4" ht="12.75" customHeight="1" x14ac:dyDescent="0.2">
      <c r="A11" s="160" t="s">
        <v>449</v>
      </c>
      <c r="B11" s="160">
        <v>16709</v>
      </c>
    </row>
    <row r="12" spans="1:4" x14ac:dyDescent="0.2">
      <c r="A12" s="160" t="s">
        <v>450</v>
      </c>
      <c r="B12" s="160">
        <v>500</v>
      </c>
    </row>
    <row r="13" spans="1:4" x14ac:dyDescent="0.2">
      <c r="A13" s="160"/>
      <c r="B13" s="160"/>
    </row>
    <row r="14" spans="1:4" x14ac:dyDescent="0.2">
      <c r="A14" s="160"/>
      <c r="B14" s="160"/>
    </row>
    <row r="15" spans="1:4" x14ac:dyDescent="0.2">
      <c r="A15" s="161" t="s">
        <v>329</v>
      </c>
      <c r="B15" s="161">
        <f>SUM(B6:B13)</f>
        <v>19709</v>
      </c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&amp;L3.sz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M36"/>
  <sheetViews>
    <sheetView view="pageLayout" zoomScaleNormal="120" zoomScaleSheetLayoutView="100" workbookViewId="0">
      <selection activeCell="G23" sqref="G23"/>
    </sheetView>
  </sheetViews>
  <sheetFormatPr defaultRowHeight="12.75" x14ac:dyDescent="0.2"/>
  <cols>
    <col min="2" max="2" width="34" customWidth="1"/>
    <col min="7" max="7" width="16.5" customWidth="1"/>
    <col min="11" max="11" width="12.6640625" customWidth="1"/>
    <col min="12" max="13" width="15" customWidth="1"/>
  </cols>
  <sheetData>
    <row r="1" spans="1:13" ht="15.75" customHeight="1" x14ac:dyDescent="0.25">
      <c r="A1" s="313" t="s">
        <v>451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3" ht="15.75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3" ht="15.75" customHeight="1" x14ac:dyDescent="0.2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108"/>
      <c r="M3" s="108"/>
    </row>
    <row r="4" spans="1:13" ht="15.75" x14ac:dyDescent="0.25">
      <c r="A4" s="107"/>
      <c r="B4" s="107"/>
      <c r="C4" s="107"/>
      <c r="D4" s="107"/>
      <c r="E4" s="107"/>
      <c r="F4" s="107"/>
      <c r="G4" s="107"/>
      <c r="H4" s="113"/>
      <c r="I4" s="113"/>
      <c r="J4" s="113"/>
      <c r="K4" s="113"/>
      <c r="L4" s="109"/>
      <c r="M4" s="109"/>
    </row>
    <row r="5" spans="1:13" x14ac:dyDescent="0.2">
      <c r="B5" s="115"/>
      <c r="C5" s="115"/>
      <c r="D5" s="115"/>
      <c r="E5" s="115"/>
      <c r="F5" s="115"/>
      <c r="H5" s="114"/>
      <c r="I5" s="114"/>
      <c r="J5" s="115"/>
      <c r="K5" s="115"/>
      <c r="L5" s="116"/>
      <c r="M5" s="116"/>
    </row>
    <row r="6" spans="1:13" x14ac:dyDescent="0.2">
      <c r="B6" s="312" t="s">
        <v>340</v>
      </c>
      <c r="C6" s="312"/>
      <c r="D6" s="312"/>
      <c r="E6" s="160"/>
      <c r="F6" s="164" t="s">
        <v>330</v>
      </c>
      <c r="H6" s="114"/>
      <c r="I6" s="114"/>
      <c r="J6" s="115"/>
      <c r="K6" s="115"/>
      <c r="L6" s="116"/>
      <c r="M6" s="116"/>
    </row>
    <row r="7" spans="1:13" ht="30" customHeight="1" x14ac:dyDescent="0.2">
      <c r="B7" s="298" t="s">
        <v>422</v>
      </c>
      <c r="C7" s="162"/>
      <c r="D7" s="160"/>
      <c r="E7" s="160"/>
      <c r="F7" s="160">
        <v>0</v>
      </c>
      <c r="G7" s="116"/>
      <c r="H7" s="116"/>
    </row>
    <row r="8" spans="1:13" x14ac:dyDescent="0.2">
      <c r="B8" s="162" t="s">
        <v>442</v>
      </c>
      <c r="C8" s="162"/>
      <c r="D8" s="160"/>
      <c r="E8" s="160"/>
      <c r="F8" s="160">
        <v>1460</v>
      </c>
      <c r="G8" s="116"/>
      <c r="H8" s="116"/>
    </row>
    <row r="9" spans="1:13" x14ac:dyDescent="0.2">
      <c r="B9" s="162"/>
      <c r="C9" s="162"/>
      <c r="D9" s="160"/>
      <c r="E9" s="160"/>
      <c r="F9" s="160"/>
      <c r="G9" s="116"/>
      <c r="H9" s="116"/>
    </row>
    <row r="10" spans="1:13" x14ac:dyDescent="0.2">
      <c r="B10" s="162"/>
      <c r="C10" s="163"/>
      <c r="D10" s="160"/>
      <c r="E10" s="160"/>
      <c r="F10" s="160"/>
      <c r="G10" s="116"/>
      <c r="H10" s="116"/>
    </row>
    <row r="11" spans="1:13" x14ac:dyDescent="0.2">
      <c r="B11" s="160"/>
      <c r="C11" s="160"/>
      <c r="D11" s="160"/>
      <c r="E11" s="160"/>
      <c r="F11" s="160"/>
      <c r="H11" s="114"/>
      <c r="I11" s="117"/>
      <c r="J11" s="115"/>
      <c r="K11" s="115"/>
      <c r="L11" s="116"/>
      <c r="M11" s="116"/>
    </row>
    <row r="12" spans="1:13" x14ac:dyDescent="0.2">
      <c r="B12" s="160"/>
      <c r="C12" s="160"/>
      <c r="D12" s="160"/>
      <c r="E12" s="160"/>
      <c r="F12" s="160"/>
      <c r="H12" s="114"/>
      <c r="I12" s="117"/>
      <c r="J12" s="115"/>
      <c r="K12" s="115"/>
      <c r="L12" s="116"/>
      <c r="M12" s="116"/>
    </row>
    <row r="13" spans="1:13" x14ac:dyDescent="0.2">
      <c r="B13" s="160"/>
      <c r="C13" s="160"/>
      <c r="D13" s="160"/>
      <c r="E13" s="160"/>
      <c r="F13" s="160"/>
      <c r="H13" s="114"/>
      <c r="I13" s="117"/>
      <c r="J13" s="115"/>
      <c r="K13" s="115"/>
      <c r="L13" s="116"/>
      <c r="M13" s="116"/>
    </row>
    <row r="14" spans="1:13" x14ac:dyDescent="0.2">
      <c r="B14" s="160" t="s">
        <v>329</v>
      </c>
      <c r="C14" s="160"/>
      <c r="D14" s="160"/>
      <c r="E14" s="160"/>
      <c r="F14" s="160">
        <f>SUM(F7:F13)</f>
        <v>1460</v>
      </c>
      <c r="H14" s="114"/>
      <c r="I14" s="114"/>
      <c r="J14" s="115"/>
      <c r="K14" s="115"/>
      <c r="L14" s="116"/>
      <c r="M14" s="116"/>
    </row>
    <row r="15" spans="1:13" x14ac:dyDescent="0.2">
      <c r="B15" s="160"/>
      <c r="C15" s="160"/>
      <c r="D15" s="160"/>
      <c r="E15" s="160"/>
      <c r="F15" s="160"/>
      <c r="H15" s="114"/>
      <c r="I15" s="114"/>
      <c r="J15" s="115"/>
      <c r="K15" s="115"/>
      <c r="L15" s="116"/>
      <c r="M15" s="116"/>
    </row>
    <row r="16" spans="1:13" x14ac:dyDescent="0.2">
      <c r="B16" s="312" t="s">
        <v>331</v>
      </c>
      <c r="C16" s="312"/>
      <c r="D16" s="312"/>
      <c r="E16" s="160"/>
      <c r="F16" s="160"/>
      <c r="H16" s="114"/>
      <c r="I16" s="114"/>
      <c r="J16" s="115"/>
      <c r="K16" s="115"/>
      <c r="L16" s="116"/>
      <c r="M16" s="116"/>
    </row>
    <row r="17" spans="2:13" ht="16.5" customHeight="1" x14ac:dyDescent="0.25">
      <c r="B17" s="160" t="s">
        <v>419</v>
      </c>
      <c r="C17" s="160"/>
      <c r="D17" s="160"/>
      <c r="E17" s="160"/>
      <c r="F17" s="160">
        <v>1840</v>
      </c>
      <c r="H17" s="110"/>
      <c r="I17" s="111"/>
      <c r="J17" s="111"/>
      <c r="K17" s="111"/>
      <c r="L17" s="112"/>
      <c r="M17" s="112"/>
    </row>
    <row r="18" spans="2:13" ht="16.5" customHeight="1" x14ac:dyDescent="0.25">
      <c r="B18" s="160"/>
      <c r="C18" s="160"/>
      <c r="D18" s="160"/>
      <c r="E18" s="160"/>
      <c r="F18" s="160"/>
      <c r="H18" s="132"/>
      <c r="I18" s="111"/>
      <c r="J18" s="111"/>
      <c r="K18" s="111"/>
      <c r="L18" s="112"/>
      <c r="M18" s="112"/>
    </row>
    <row r="19" spans="2:13" ht="16.5" customHeight="1" x14ac:dyDescent="0.25">
      <c r="B19" s="160"/>
      <c r="C19" s="160"/>
      <c r="D19" s="160"/>
      <c r="E19" s="160"/>
      <c r="F19" s="160"/>
      <c r="H19" s="110"/>
      <c r="I19" s="111"/>
      <c r="J19" s="111"/>
      <c r="K19" s="111"/>
      <c r="L19" s="112"/>
      <c r="M19" s="112"/>
    </row>
    <row r="20" spans="2:13" ht="16.5" customHeight="1" x14ac:dyDescent="0.25">
      <c r="B20" s="160"/>
      <c r="C20" s="160"/>
      <c r="D20" s="160"/>
      <c r="E20" s="160"/>
      <c r="F20" s="160"/>
      <c r="H20" s="110"/>
      <c r="I20" s="111"/>
      <c r="J20" s="111"/>
      <c r="K20" s="111"/>
      <c r="L20" s="112"/>
      <c r="M20" s="112"/>
    </row>
    <row r="21" spans="2:13" ht="16.5" customHeight="1" x14ac:dyDescent="0.25">
      <c r="B21" s="160" t="s">
        <v>329</v>
      </c>
      <c r="C21" s="160"/>
      <c r="D21" s="160"/>
      <c r="E21" s="160"/>
      <c r="F21" s="160">
        <f>SUM(F17:F20)</f>
        <v>1840</v>
      </c>
      <c r="H21" s="110"/>
      <c r="I21" s="111"/>
      <c r="J21" s="111"/>
      <c r="K21" s="111"/>
      <c r="L21" s="112"/>
      <c r="M21" s="112"/>
    </row>
    <row r="22" spans="2:13" ht="16.5" customHeight="1" x14ac:dyDescent="0.25">
      <c r="B22" s="160"/>
      <c r="C22" s="160"/>
      <c r="D22" s="160"/>
      <c r="E22" s="160"/>
      <c r="F22" s="160"/>
      <c r="H22" s="110"/>
      <c r="I22" s="111"/>
      <c r="J22" s="111"/>
      <c r="K22" s="111"/>
      <c r="L22" s="112"/>
      <c r="M22" s="112"/>
    </row>
    <row r="23" spans="2:13" ht="16.5" customHeight="1" x14ac:dyDescent="0.25">
      <c r="B23" s="161" t="s">
        <v>332</v>
      </c>
      <c r="C23" s="161"/>
      <c r="D23" s="161"/>
      <c r="E23" s="161"/>
      <c r="F23" s="161">
        <f>SUM(F14+F21)</f>
        <v>3300</v>
      </c>
      <c r="H23" s="110"/>
      <c r="I23" s="111"/>
      <c r="J23" s="111"/>
      <c r="K23" s="111"/>
      <c r="L23" s="112"/>
      <c r="M23" s="112"/>
    </row>
    <row r="24" spans="2:13" ht="16.5" customHeight="1" x14ac:dyDescent="0.25">
      <c r="B24" s="115"/>
      <c r="C24" s="115"/>
      <c r="D24" s="115"/>
      <c r="E24" s="115"/>
      <c r="F24" s="115"/>
      <c r="H24" s="110"/>
      <c r="I24" s="111"/>
      <c r="J24" s="111"/>
      <c r="K24" s="111"/>
      <c r="L24" s="112"/>
      <c r="M24" s="112"/>
    </row>
    <row r="25" spans="2:13" ht="16.5" customHeight="1" x14ac:dyDescent="0.25">
      <c r="H25" s="110"/>
      <c r="I25" s="111"/>
      <c r="J25" s="111"/>
      <c r="K25" s="111"/>
      <c r="L25" s="112"/>
      <c r="M25" s="112"/>
    </row>
    <row r="26" spans="2:13" ht="16.5" customHeight="1" x14ac:dyDescent="0.25">
      <c r="H26" s="110"/>
      <c r="I26" s="111"/>
      <c r="J26" s="111"/>
      <c r="K26" s="111"/>
      <c r="L26" s="112"/>
      <c r="M26" s="112"/>
    </row>
    <row r="27" spans="2:13" ht="16.5" customHeight="1" x14ac:dyDescent="0.25">
      <c r="H27" s="110"/>
      <c r="I27" s="111"/>
      <c r="J27" s="111"/>
      <c r="K27" s="111"/>
      <c r="L27" s="112"/>
      <c r="M27" s="112"/>
    </row>
    <row r="28" spans="2:13" ht="16.5" customHeight="1" x14ac:dyDescent="0.25">
      <c r="H28" s="110"/>
      <c r="I28" s="111"/>
      <c r="J28" s="111"/>
      <c r="K28" s="111"/>
      <c r="L28" s="112"/>
      <c r="M28" s="112"/>
    </row>
    <row r="29" spans="2:13" ht="16.5" customHeight="1" x14ac:dyDescent="0.25">
      <c r="H29" s="110"/>
      <c r="I29" s="111"/>
      <c r="J29" s="111"/>
      <c r="K29" s="111"/>
      <c r="L29" s="112"/>
      <c r="M29" s="112"/>
    </row>
    <row r="30" spans="2:13" ht="16.5" customHeight="1" x14ac:dyDescent="0.25">
      <c r="H30" s="110"/>
      <c r="I30" s="111"/>
      <c r="J30" s="111"/>
      <c r="K30" s="111"/>
      <c r="L30" s="112"/>
      <c r="M30" s="112"/>
    </row>
    <row r="31" spans="2:13" ht="16.5" customHeight="1" x14ac:dyDescent="0.25">
      <c r="H31" s="110"/>
      <c r="I31" s="111"/>
      <c r="J31" s="111"/>
      <c r="K31" s="111"/>
      <c r="L31" s="112"/>
      <c r="M31" s="112"/>
    </row>
    <row r="35" ht="15.75" customHeight="1" x14ac:dyDescent="0.2"/>
    <row r="36" ht="16.5" customHeight="1" x14ac:dyDescent="0.2"/>
  </sheetData>
  <sheetProtection selectLockedCells="1" selectUnlockedCells="1"/>
  <mergeCells count="6">
    <mergeCell ref="B16:D16"/>
    <mergeCell ref="A1:K1"/>
    <mergeCell ref="A2:K2"/>
    <mergeCell ref="A3:G3"/>
    <mergeCell ref="H3:K3"/>
    <mergeCell ref="B6:D6"/>
  </mergeCells>
  <printOptions horizontalCentered="1"/>
  <pageMargins left="0.70833333333333337" right="0.70833333333333337" top="0.74861111111111112" bottom="0.74791666666666667" header="0.31527777777777777" footer="0.51180555555555551"/>
  <pageSetup paperSize="9" scale="64" firstPageNumber="0" orientation="portrait" r:id="rId1"/>
  <headerFooter alignWithMargins="0">
    <oddHeader>&amp;R4. sz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</sheetPr>
  <dimension ref="A1:M11"/>
  <sheetViews>
    <sheetView view="pageLayout" zoomScaleNormal="120" zoomScaleSheetLayoutView="100" workbookViewId="0">
      <selection activeCell="M11" sqref="M11"/>
    </sheetView>
  </sheetViews>
  <sheetFormatPr defaultRowHeight="12.75" x14ac:dyDescent="0.2"/>
  <cols>
    <col min="8" max="8" width="9.6640625" customWidth="1"/>
    <col min="9" max="9" width="12.6640625" customWidth="1"/>
    <col min="10" max="10" width="9.6640625" customWidth="1"/>
    <col min="11" max="11" width="10.83203125" customWidth="1"/>
    <col min="12" max="12" width="12.6640625" customWidth="1"/>
    <col min="13" max="13" width="14.83203125" customWidth="1"/>
    <col min="17" max="17" width="13.1640625" customWidth="1"/>
    <col min="18" max="18" width="11.1640625" customWidth="1"/>
  </cols>
  <sheetData>
    <row r="1" spans="1:13" ht="18" x14ac:dyDescent="0.25">
      <c r="A1" s="311" t="s">
        <v>420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</row>
    <row r="2" spans="1:13" ht="15" x14ac:dyDescent="0.25">
      <c r="A2" s="315" t="s">
        <v>421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</row>
    <row r="3" spans="1:13" ht="15" x14ac:dyDescent="0.25">
      <c r="A3" s="315">
        <v>2019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3" ht="15" x14ac:dyDescent="0.25">
      <c r="A4" s="133"/>
      <c r="B4" s="133"/>
      <c r="C4" s="133"/>
      <c r="D4" s="133"/>
      <c r="E4" s="133"/>
      <c r="F4" s="133"/>
      <c r="G4" s="133"/>
      <c r="H4" s="315"/>
      <c r="I4" s="315"/>
      <c r="J4" s="315"/>
      <c r="K4" s="315"/>
      <c r="L4" s="315"/>
      <c r="M4" s="315"/>
    </row>
    <row r="5" spans="1:13" ht="15.75" customHeight="1" thickBot="1" x14ac:dyDescent="0.3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</row>
    <row r="6" spans="1:13" ht="15.75" thickBot="1" x14ac:dyDescent="0.3">
      <c r="A6" s="134"/>
      <c r="B6" s="135"/>
      <c r="C6" s="135"/>
      <c r="D6" s="135"/>
      <c r="E6" s="135"/>
      <c r="F6" s="135"/>
      <c r="G6" s="136"/>
      <c r="H6" s="317" t="s">
        <v>341</v>
      </c>
      <c r="I6" s="317"/>
      <c r="J6" s="317"/>
      <c r="K6" s="317" t="s">
        <v>342</v>
      </c>
      <c r="L6" s="317"/>
      <c r="M6" s="318"/>
    </row>
    <row r="7" spans="1:13" ht="13.5" thickBot="1" x14ac:dyDescent="0.25">
      <c r="A7" s="134"/>
      <c r="B7" s="135"/>
      <c r="C7" s="135"/>
      <c r="D7" s="135"/>
      <c r="E7" s="135"/>
      <c r="F7" s="135"/>
      <c r="G7" s="135"/>
      <c r="H7" s="137" t="s">
        <v>343</v>
      </c>
      <c r="I7" s="138" t="s">
        <v>344</v>
      </c>
      <c r="J7" s="138" t="s">
        <v>345</v>
      </c>
      <c r="K7" s="138" t="s">
        <v>343</v>
      </c>
      <c r="L7" s="138" t="s">
        <v>344</v>
      </c>
      <c r="M7" s="154" t="s">
        <v>345</v>
      </c>
    </row>
    <row r="8" spans="1:13" ht="16.5" thickBot="1" x14ac:dyDescent="0.3">
      <c r="A8" s="139" t="s">
        <v>18</v>
      </c>
      <c r="B8" s="140"/>
      <c r="C8" s="165" t="s">
        <v>346</v>
      </c>
      <c r="D8" s="141"/>
      <c r="E8" s="141"/>
      <c r="F8" s="142"/>
      <c r="G8" s="143"/>
      <c r="H8" s="153">
        <f>SUM(H9:H11)</f>
        <v>0</v>
      </c>
      <c r="I8" s="153">
        <f>SUM(I10:I11)</f>
        <v>4</v>
      </c>
      <c r="J8" s="146">
        <f>SUM(J9:J11)</f>
        <v>5</v>
      </c>
      <c r="K8" s="153">
        <f>SUM(K9:K11)</f>
        <v>0</v>
      </c>
      <c r="L8" s="302">
        <v>2</v>
      </c>
      <c r="M8" s="301">
        <v>4</v>
      </c>
    </row>
    <row r="9" spans="1:13" ht="15.75" x14ac:dyDescent="0.25">
      <c r="A9" s="145"/>
      <c r="B9" s="114"/>
      <c r="C9" s="114" t="s">
        <v>347</v>
      </c>
      <c r="D9" s="110"/>
      <c r="E9" s="110"/>
      <c r="F9" s="111"/>
      <c r="G9" s="111"/>
      <c r="H9" s="147"/>
      <c r="I9" s="112">
        <v>1</v>
      </c>
      <c r="J9" s="148">
        <v>1</v>
      </c>
      <c r="K9" s="149"/>
      <c r="L9" s="112">
        <v>1</v>
      </c>
      <c r="M9" s="155">
        <v>1</v>
      </c>
    </row>
    <row r="10" spans="1:13" ht="14.25" x14ac:dyDescent="0.2">
      <c r="A10" s="144"/>
      <c r="B10" s="114"/>
      <c r="C10" s="117" t="s">
        <v>348</v>
      </c>
      <c r="D10" s="114"/>
      <c r="E10" s="114"/>
      <c r="F10" s="114"/>
      <c r="G10" s="114"/>
      <c r="H10" s="150"/>
      <c r="I10" s="151">
        <v>2</v>
      </c>
      <c r="J10" s="148">
        <f t="shared" ref="J10:J11" si="0">SUM(H10:I10)</f>
        <v>2</v>
      </c>
      <c r="K10" s="152"/>
      <c r="L10" s="152">
        <v>1</v>
      </c>
      <c r="M10" s="155">
        <v>1</v>
      </c>
    </row>
    <row r="11" spans="1:13" ht="14.25" x14ac:dyDescent="0.2">
      <c r="A11" s="144"/>
      <c r="B11" s="114"/>
      <c r="C11" s="117" t="s">
        <v>349</v>
      </c>
      <c r="D11" s="114"/>
      <c r="E11" s="114"/>
      <c r="F11" s="114"/>
      <c r="G11" s="114"/>
      <c r="H11" s="150"/>
      <c r="I11" s="151">
        <v>2</v>
      </c>
      <c r="J11" s="148">
        <f t="shared" si="0"/>
        <v>2</v>
      </c>
      <c r="K11" s="152"/>
      <c r="L11" s="300">
        <v>2</v>
      </c>
      <c r="M11" s="299">
        <v>1</v>
      </c>
    </row>
  </sheetData>
  <sheetProtection selectLockedCells="1" selectUnlockedCells="1"/>
  <mergeCells count="7">
    <mergeCell ref="A1:M1"/>
    <mergeCell ref="A2:M2"/>
    <mergeCell ref="A5:M5"/>
    <mergeCell ref="H6:J6"/>
    <mergeCell ref="K6:M6"/>
    <mergeCell ref="H4:M4"/>
    <mergeCell ref="A3:M3"/>
  </mergeCells>
  <pageMargins left="0.70833333333333337" right="0.70833333333333337" top="0.74861111111111112" bottom="0.74791666666666667" header="0.31527777777777777" footer="0.51180555555555551"/>
  <pageSetup paperSize="9" scale="71" firstPageNumber="0" orientation="portrait" r:id="rId1"/>
  <headerFooter alignWithMargins="0">
    <oddHeader>&amp;R5.sz.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G149"/>
  <sheetViews>
    <sheetView zoomScale="120" zoomScaleNormal="120" zoomScaleSheetLayoutView="100" workbookViewId="0">
      <selection activeCell="I88" sqref="I88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5" t="s">
        <v>415</v>
      </c>
      <c r="B1" s="305"/>
      <c r="C1" s="305"/>
    </row>
    <row r="2" spans="1:3" ht="15.95" customHeight="1" thickBot="1" x14ac:dyDescent="0.3">
      <c r="A2" s="304" t="s">
        <v>425</v>
      </c>
      <c r="B2" s="304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436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v>17594</v>
      </c>
    </row>
    <row r="6" spans="1:3" s="15" customFormat="1" ht="12" customHeight="1" x14ac:dyDescent="0.2">
      <c r="A6" s="16" t="s">
        <v>6</v>
      </c>
      <c r="B6" s="17" t="s">
        <v>7</v>
      </c>
      <c r="C6" s="64">
        <v>15794</v>
      </c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/>
    </row>
    <row r="9" spans="1:3" s="15" customFormat="1" ht="12" customHeight="1" x14ac:dyDescent="0.2">
      <c r="A9" s="18" t="s">
        <v>12</v>
      </c>
      <c r="B9" s="19" t="s">
        <v>13</v>
      </c>
      <c r="C9" s="65">
        <v>1800</v>
      </c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v>1168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>
        <v>1168</v>
      </c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v>14457</v>
      </c>
    </row>
    <row r="27" spans="1:3" s="15" customFormat="1" ht="12" customHeight="1" x14ac:dyDescent="0.2">
      <c r="A27" s="16" t="s">
        <v>48</v>
      </c>
      <c r="B27" s="17" t="s">
        <v>49</v>
      </c>
      <c r="C27" s="67"/>
    </row>
    <row r="28" spans="1:3" s="15" customFormat="1" ht="12" customHeight="1" x14ac:dyDescent="0.2">
      <c r="A28" s="18" t="s">
        <v>50</v>
      </c>
      <c r="B28" s="19" t="s">
        <v>51</v>
      </c>
      <c r="C28" s="65">
        <v>6100</v>
      </c>
    </row>
    <row r="29" spans="1:3" s="15" customFormat="1" ht="12" customHeight="1" x14ac:dyDescent="0.2">
      <c r="A29" s="18" t="s">
        <v>52</v>
      </c>
      <c r="B29" s="19" t="s">
        <v>53</v>
      </c>
      <c r="C29" s="65">
        <v>7000</v>
      </c>
    </row>
    <row r="30" spans="1:3" s="15" customFormat="1" ht="12" customHeight="1" x14ac:dyDescent="0.2">
      <c r="A30" s="18" t="s">
        <v>54</v>
      </c>
      <c r="B30" s="19" t="s">
        <v>55</v>
      </c>
      <c r="C30" s="65">
        <v>1300</v>
      </c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>
        <v>57</v>
      </c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v>354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>
        <v>52</v>
      </c>
    </row>
    <row r="37" spans="1:3" s="15" customFormat="1" ht="12" customHeight="1" x14ac:dyDescent="0.2">
      <c r="A37" s="18" t="s">
        <v>68</v>
      </c>
      <c r="B37" s="19" t="s">
        <v>69</v>
      </c>
      <c r="C37" s="65">
        <v>270</v>
      </c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>
        <v>32</v>
      </c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v>33573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v>28160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28160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5" s="15" customFormat="1" ht="12" customHeight="1" thickBot="1" x14ac:dyDescent="0.25">
      <c r="A81" s="27" t="s">
        <v>155</v>
      </c>
      <c r="B81" s="21" t="s">
        <v>156</v>
      </c>
      <c r="C81" s="65"/>
    </row>
    <row r="82" spans="1:5" s="15" customFormat="1" ht="13.5" customHeight="1" thickBot="1" x14ac:dyDescent="0.25">
      <c r="A82" s="23" t="s">
        <v>157</v>
      </c>
      <c r="B82" s="22" t="s">
        <v>158</v>
      </c>
      <c r="C82" s="68"/>
    </row>
    <row r="83" spans="1:5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28160</v>
      </c>
    </row>
    <row r="84" spans="1:5" s="15" customFormat="1" ht="16.5" customHeight="1" thickBot="1" x14ac:dyDescent="0.25">
      <c r="A84" s="29" t="s">
        <v>161</v>
      </c>
      <c r="B84" s="30" t="s">
        <v>162</v>
      </c>
      <c r="C84" s="14">
        <f>+C60+C83</f>
        <v>61733</v>
      </c>
    </row>
    <row r="85" spans="1:5" s="15" customFormat="1" ht="15.75" customHeight="1" x14ac:dyDescent="0.2">
      <c r="A85" s="31"/>
      <c r="B85" s="32"/>
      <c r="C85" s="33"/>
    </row>
    <row r="86" spans="1:5" ht="16.5" customHeight="1" x14ac:dyDescent="0.25">
      <c r="A86" s="305" t="s">
        <v>416</v>
      </c>
      <c r="B86" s="305"/>
      <c r="C86" s="305"/>
    </row>
    <row r="87" spans="1:5" s="35" customFormat="1" ht="16.5" customHeight="1" thickBot="1" x14ac:dyDescent="0.3">
      <c r="A87" s="306" t="s">
        <v>163</v>
      </c>
      <c r="B87" s="306"/>
      <c r="C87" s="34" t="s">
        <v>1</v>
      </c>
    </row>
    <row r="88" spans="1:5" ht="38.1" customHeight="1" thickBot="1" x14ac:dyDescent="0.3">
      <c r="A88" s="5" t="s">
        <v>2</v>
      </c>
      <c r="B88" s="6" t="s">
        <v>164</v>
      </c>
      <c r="C88" s="7" t="s">
        <v>436</v>
      </c>
    </row>
    <row r="89" spans="1:5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5" ht="12" customHeight="1" thickBot="1" x14ac:dyDescent="0.3">
      <c r="A90" s="39" t="s">
        <v>4</v>
      </c>
      <c r="B90" s="40" t="s">
        <v>165</v>
      </c>
      <c r="C90" s="41">
        <f>SUM(C91:C95)</f>
        <v>26498</v>
      </c>
    </row>
    <row r="91" spans="1:5" ht="12" customHeight="1" x14ac:dyDescent="0.25">
      <c r="A91" s="42" t="s">
        <v>6</v>
      </c>
      <c r="B91" s="43" t="s">
        <v>166</v>
      </c>
      <c r="C91" s="69">
        <v>9406</v>
      </c>
    </row>
    <row r="92" spans="1:5" ht="12" customHeight="1" x14ac:dyDescent="0.25">
      <c r="A92" s="18" t="s">
        <v>8</v>
      </c>
      <c r="B92" s="44" t="s">
        <v>167</v>
      </c>
      <c r="C92" s="65">
        <v>1834</v>
      </c>
      <c r="E92" s="332"/>
    </row>
    <row r="93" spans="1:5" ht="12" customHeight="1" x14ac:dyDescent="0.25">
      <c r="A93" s="18" t="s">
        <v>10</v>
      </c>
      <c r="B93" s="44" t="s">
        <v>168</v>
      </c>
      <c r="C93" s="66">
        <v>12974</v>
      </c>
    </row>
    <row r="94" spans="1:5" ht="12" customHeight="1" x14ac:dyDescent="0.25">
      <c r="A94" s="18" t="s">
        <v>12</v>
      </c>
      <c r="B94" s="45" t="s">
        <v>169</v>
      </c>
      <c r="C94" s="66"/>
    </row>
    <row r="95" spans="1:5" ht="12" customHeight="1" x14ac:dyDescent="0.25">
      <c r="A95" s="18" t="s">
        <v>170</v>
      </c>
      <c r="B95" s="46" t="s">
        <v>171</v>
      </c>
      <c r="C95" s="66">
        <v>2284</v>
      </c>
    </row>
    <row r="96" spans="1:5" ht="12" customHeight="1" x14ac:dyDescent="0.25">
      <c r="A96" s="18" t="s">
        <v>16</v>
      </c>
      <c r="B96" s="44" t="s">
        <v>172</v>
      </c>
      <c r="C96" s="66">
        <v>824</v>
      </c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>
        <v>1460</v>
      </c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/>
    </row>
    <row r="106" spans="1:3" ht="12" customHeight="1" thickBot="1" x14ac:dyDescent="0.3">
      <c r="A106" s="12" t="s">
        <v>18</v>
      </c>
      <c r="B106" s="53" t="s">
        <v>191</v>
      </c>
      <c r="C106" s="14">
        <v>19709</v>
      </c>
    </row>
    <row r="107" spans="1:3" ht="12" customHeight="1" x14ac:dyDescent="0.25">
      <c r="A107" s="16" t="s">
        <v>20</v>
      </c>
      <c r="B107" s="44" t="s">
        <v>192</v>
      </c>
      <c r="C107" s="64">
        <v>2500</v>
      </c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>
        <v>17209</v>
      </c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15526</v>
      </c>
    </row>
    <row r="121" spans="1:3" ht="12" customHeight="1" x14ac:dyDescent="0.25">
      <c r="A121" s="16" t="s">
        <v>34</v>
      </c>
      <c r="B121" s="58" t="s">
        <v>211</v>
      </c>
      <c r="C121" s="64">
        <v>15526</v>
      </c>
    </row>
    <row r="122" spans="1:3" ht="12" customHeight="1" thickBot="1" x14ac:dyDescent="0.3">
      <c r="A122" s="20" t="s">
        <v>36</v>
      </c>
      <c r="B122" s="54" t="s">
        <v>328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61733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61733</v>
      </c>
    </row>
    <row r="146" spans="1:3" ht="15.75" customHeight="1" x14ac:dyDescent="0.25">
      <c r="A146" s="307" t="s">
        <v>336</v>
      </c>
      <c r="B146" s="307"/>
      <c r="C146" s="307"/>
    </row>
    <row r="147" spans="1:3" ht="15" customHeight="1" thickBot="1" x14ac:dyDescent="0.3">
      <c r="A147" s="304" t="s">
        <v>337</v>
      </c>
      <c r="B147" s="304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-28160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28160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6. sz melléklet</oddHeader>
  </headerFooter>
  <rowBreaks count="1" manualBreakCount="1">
    <brk id="73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G149"/>
  <sheetViews>
    <sheetView view="pageLayout" topLeftCell="A124" zoomScaleNormal="120" zoomScaleSheetLayoutView="100" workbookViewId="0">
      <selection activeCell="D102" sqref="D102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5" t="s">
        <v>415</v>
      </c>
      <c r="B1" s="305"/>
      <c r="C1" s="305"/>
    </row>
    <row r="2" spans="1:3" ht="15.95" customHeight="1" thickBot="1" x14ac:dyDescent="0.3">
      <c r="A2" s="304" t="s">
        <v>423</v>
      </c>
      <c r="B2" s="304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436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0</v>
      </c>
    </row>
    <row r="6" spans="1:3" s="15" customFormat="1" ht="12" customHeight="1" x14ac:dyDescent="0.2">
      <c r="A6" s="16" t="s">
        <v>6</v>
      </c>
      <c r="B6" s="17" t="s">
        <v>7</v>
      </c>
      <c r="C6" s="64"/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/>
    </row>
    <row r="9" spans="1:3" s="15" customFormat="1" ht="12" customHeight="1" x14ac:dyDescent="0.2">
      <c r="A9" s="18" t="s">
        <v>12</v>
      </c>
      <c r="B9" s="19" t="s">
        <v>13</v>
      </c>
      <c r="C9" s="65"/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0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/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0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0</v>
      </c>
    </row>
    <row r="28" spans="1:3" s="15" customFormat="1" ht="12" customHeight="1" x14ac:dyDescent="0.2">
      <c r="A28" s="18" t="s">
        <v>50</v>
      </c>
      <c r="B28" s="19" t="s">
        <v>51</v>
      </c>
      <c r="C28" s="65"/>
    </row>
    <row r="29" spans="1:3" s="15" customFormat="1" ht="12" customHeight="1" x14ac:dyDescent="0.2">
      <c r="A29" s="18" t="s">
        <v>52</v>
      </c>
      <c r="B29" s="19" t="s">
        <v>53</v>
      </c>
      <c r="C29" s="65"/>
    </row>
    <row r="30" spans="1:3" s="15" customFormat="1" ht="12" customHeight="1" x14ac:dyDescent="0.2">
      <c r="A30" s="18" t="s">
        <v>54</v>
      </c>
      <c r="B30" s="19" t="s">
        <v>55</v>
      </c>
      <c r="C30" s="65"/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/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0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1840</v>
      </c>
    </row>
    <row r="71" spans="1:3" s="15" customFormat="1" ht="12" customHeight="1" x14ac:dyDescent="0.2">
      <c r="A71" s="16" t="s">
        <v>136</v>
      </c>
      <c r="B71" s="17" t="s">
        <v>137</v>
      </c>
      <c r="C71" s="65">
        <v>1840</v>
      </c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1840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1840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5" t="s">
        <v>416</v>
      </c>
      <c r="B86" s="305"/>
      <c r="C86" s="305"/>
    </row>
    <row r="87" spans="1:3" s="35" customFormat="1" ht="16.5" customHeight="1" thickBot="1" x14ac:dyDescent="0.3">
      <c r="A87" s="306" t="s">
        <v>163</v>
      </c>
      <c r="B87" s="306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436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1840</v>
      </c>
    </row>
    <row r="91" spans="1:3" ht="12" customHeight="1" x14ac:dyDescent="0.25">
      <c r="A91" s="42" t="s">
        <v>6</v>
      </c>
      <c r="B91" s="43" t="s">
        <v>166</v>
      </c>
      <c r="C91" s="69"/>
    </row>
    <row r="92" spans="1:3" ht="12" customHeight="1" x14ac:dyDescent="0.25">
      <c r="A92" s="18" t="s">
        <v>8</v>
      </c>
      <c r="B92" s="44" t="s">
        <v>167</v>
      </c>
      <c r="C92" s="65"/>
    </row>
    <row r="93" spans="1:3" ht="12" customHeight="1" x14ac:dyDescent="0.25">
      <c r="A93" s="18" t="s">
        <v>10</v>
      </c>
      <c r="B93" s="44" t="s">
        <v>168</v>
      </c>
      <c r="C93" s="66"/>
    </row>
    <row r="94" spans="1:3" ht="12" customHeight="1" x14ac:dyDescent="0.25">
      <c r="A94" s="18" t="s">
        <v>12</v>
      </c>
      <c r="B94" s="45" t="s">
        <v>169</v>
      </c>
      <c r="C94" s="66"/>
    </row>
    <row r="95" spans="1:3" ht="12" customHeight="1" x14ac:dyDescent="0.25">
      <c r="A95" s="18" t="s">
        <v>170</v>
      </c>
      <c r="B95" s="46" t="s">
        <v>171</v>
      </c>
      <c r="C95" s="66">
        <v>1840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/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>
        <v>1840</v>
      </c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0</v>
      </c>
    </row>
    <row r="107" spans="1:3" ht="12" customHeight="1" x14ac:dyDescent="0.25">
      <c r="A107" s="16" t="s">
        <v>20</v>
      </c>
      <c r="B107" s="44" t="s">
        <v>192</v>
      </c>
      <c r="C107" s="64"/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/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0</v>
      </c>
    </row>
    <row r="121" spans="1:3" ht="12" customHeight="1" x14ac:dyDescent="0.25">
      <c r="A121" s="16" t="s">
        <v>34</v>
      </c>
      <c r="B121" s="58" t="s">
        <v>211</v>
      </c>
      <c r="C121" s="64"/>
    </row>
    <row r="122" spans="1:3" ht="12" customHeight="1" thickBot="1" x14ac:dyDescent="0.3">
      <c r="A122" s="20" t="s">
        <v>36</v>
      </c>
      <c r="B122" s="54" t="s">
        <v>328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1840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1840</v>
      </c>
    </row>
    <row r="146" spans="1:3" ht="15.75" customHeight="1" x14ac:dyDescent="0.25">
      <c r="A146" s="307" t="s">
        <v>336</v>
      </c>
      <c r="B146" s="307"/>
      <c r="C146" s="307"/>
    </row>
    <row r="147" spans="1:3" ht="15" customHeight="1" thickBot="1" x14ac:dyDescent="0.3">
      <c r="A147" s="304" t="s">
        <v>337</v>
      </c>
      <c r="B147" s="304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-1840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1840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9999999999998" right="0.78749999999999998" top="1.1236111111111111" bottom="0.86597222222222225" header="0.78749999999999998" footer="0.51180555555555551"/>
  <pageSetup paperSize="9" scale="71" firstPageNumber="0" orientation="portrait" r:id="rId1"/>
  <headerFooter alignWithMargins="0">
    <oddHeader>&amp;R&amp;"Times New Roman CE,Félkövér dőlt"&amp;11 7.sz. melléklet</oddHeader>
  </headerFooter>
  <rowBreaks count="1" manualBreakCount="1">
    <brk id="73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G149"/>
  <sheetViews>
    <sheetView view="pageLayout" topLeftCell="A118" zoomScaleNormal="120" zoomScaleSheetLayoutView="100" workbookViewId="0">
      <selection activeCell="C93" sqref="C93"/>
    </sheetView>
  </sheetViews>
  <sheetFormatPr defaultRowHeight="7.5" customHeight="1" x14ac:dyDescent="0.25"/>
  <cols>
    <col min="1" max="1" width="9.5" style="1" customWidth="1"/>
    <col min="2" max="2" width="91.6640625" style="1" customWidth="1"/>
    <col min="3" max="3" width="21.6640625" style="2" customWidth="1"/>
    <col min="4" max="16384" width="9.33203125" style="3"/>
  </cols>
  <sheetData>
    <row r="1" spans="1:3" ht="15.95" customHeight="1" x14ac:dyDescent="0.25">
      <c r="A1" s="305" t="s">
        <v>415</v>
      </c>
      <c r="B1" s="305"/>
      <c r="C1" s="305"/>
    </row>
    <row r="2" spans="1:3" ht="15.95" customHeight="1" thickBot="1" x14ac:dyDescent="0.3">
      <c r="A2" s="304" t="s">
        <v>424</v>
      </c>
      <c r="B2" s="304"/>
      <c r="C2" s="4" t="s">
        <v>1</v>
      </c>
    </row>
    <row r="3" spans="1:3" ht="38.1" customHeight="1" thickBot="1" x14ac:dyDescent="0.3">
      <c r="A3" s="5" t="s">
        <v>2</v>
      </c>
      <c r="B3" s="6" t="s">
        <v>3</v>
      </c>
      <c r="C3" s="7" t="s">
        <v>436</v>
      </c>
    </row>
    <row r="4" spans="1:3" s="11" customFormat="1" ht="12" customHeight="1" thickBot="1" x14ac:dyDescent="0.25">
      <c r="A4" s="8">
        <v>1</v>
      </c>
      <c r="B4" s="9">
        <v>2</v>
      </c>
      <c r="C4" s="10">
        <v>3</v>
      </c>
    </row>
    <row r="5" spans="1:3" s="15" customFormat="1" ht="12" customHeight="1" thickBot="1" x14ac:dyDescent="0.25">
      <c r="A5" s="12" t="s">
        <v>4</v>
      </c>
      <c r="B5" s="13" t="s">
        <v>5</v>
      </c>
      <c r="C5" s="14">
        <f>+C6+C7+C8+C9+C10+C11</f>
        <v>2981</v>
      </c>
    </row>
    <row r="6" spans="1:3" s="15" customFormat="1" ht="12" customHeight="1" x14ac:dyDescent="0.2">
      <c r="A6" s="16" t="s">
        <v>6</v>
      </c>
      <c r="B6" s="17" t="s">
        <v>7</v>
      </c>
      <c r="C6" s="64"/>
    </row>
    <row r="7" spans="1:3" s="15" customFormat="1" ht="12" customHeight="1" x14ac:dyDescent="0.2">
      <c r="A7" s="18" t="s">
        <v>8</v>
      </c>
      <c r="B7" s="19" t="s">
        <v>9</v>
      </c>
      <c r="C7" s="65"/>
    </row>
    <row r="8" spans="1:3" s="15" customFormat="1" ht="12" customHeight="1" x14ac:dyDescent="0.2">
      <c r="A8" s="18" t="s">
        <v>10</v>
      </c>
      <c r="B8" s="19" t="s">
        <v>11</v>
      </c>
      <c r="C8" s="65">
        <v>2981</v>
      </c>
    </row>
    <row r="9" spans="1:3" s="15" customFormat="1" ht="12" customHeight="1" x14ac:dyDescent="0.2">
      <c r="A9" s="18" t="s">
        <v>12</v>
      </c>
      <c r="B9" s="19" t="s">
        <v>13</v>
      </c>
      <c r="C9" s="65"/>
    </row>
    <row r="10" spans="1:3" s="15" customFormat="1" ht="12" customHeight="1" x14ac:dyDescent="0.2">
      <c r="A10" s="18" t="s">
        <v>14</v>
      </c>
      <c r="B10" s="19" t="s">
        <v>15</v>
      </c>
      <c r="C10" s="65"/>
    </row>
    <row r="11" spans="1:3" s="15" customFormat="1" ht="12" customHeight="1" thickBot="1" x14ac:dyDescent="0.25">
      <c r="A11" s="20" t="s">
        <v>16</v>
      </c>
      <c r="B11" s="21" t="s">
        <v>17</v>
      </c>
      <c r="C11" s="65"/>
    </row>
    <row r="12" spans="1:3" s="15" customFormat="1" ht="12" customHeight="1" thickBot="1" x14ac:dyDescent="0.25">
      <c r="A12" s="12" t="s">
        <v>18</v>
      </c>
      <c r="B12" s="22" t="s">
        <v>19</v>
      </c>
      <c r="C12" s="14">
        <f>SUM(C13:C18)</f>
        <v>0</v>
      </c>
    </row>
    <row r="13" spans="1:3" s="15" customFormat="1" ht="12" customHeight="1" x14ac:dyDescent="0.2">
      <c r="A13" s="16" t="s">
        <v>20</v>
      </c>
      <c r="B13" s="17" t="s">
        <v>21</v>
      </c>
      <c r="C13" s="64"/>
    </row>
    <row r="14" spans="1:3" s="15" customFormat="1" ht="12" customHeight="1" x14ac:dyDescent="0.2">
      <c r="A14" s="18" t="s">
        <v>22</v>
      </c>
      <c r="B14" s="19" t="s">
        <v>23</v>
      </c>
      <c r="C14" s="65"/>
    </row>
    <row r="15" spans="1:3" s="15" customFormat="1" ht="12" customHeight="1" x14ac:dyDescent="0.2">
      <c r="A15" s="18" t="s">
        <v>24</v>
      </c>
      <c r="B15" s="19" t="s">
        <v>25</v>
      </c>
      <c r="C15" s="65"/>
    </row>
    <row r="16" spans="1:3" s="15" customFormat="1" ht="12" customHeight="1" x14ac:dyDescent="0.2">
      <c r="A16" s="18" t="s">
        <v>26</v>
      </c>
      <c r="B16" s="19" t="s">
        <v>27</v>
      </c>
      <c r="C16" s="65"/>
    </row>
    <row r="17" spans="1:3" s="15" customFormat="1" ht="12" customHeight="1" x14ac:dyDescent="0.2">
      <c r="A17" s="18" t="s">
        <v>28</v>
      </c>
      <c r="B17" s="19" t="s">
        <v>29</v>
      </c>
      <c r="C17" s="65"/>
    </row>
    <row r="18" spans="1:3" s="15" customFormat="1" ht="12" customHeight="1" thickBot="1" x14ac:dyDescent="0.25">
      <c r="A18" s="20" t="s">
        <v>30</v>
      </c>
      <c r="B18" s="21" t="s">
        <v>31</v>
      </c>
      <c r="C18" s="66"/>
    </row>
    <row r="19" spans="1:3" s="15" customFormat="1" ht="12" customHeight="1" thickBot="1" x14ac:dyDescent="0.25">
      <c r="A19" s="12" t="s">
        <v>32</v>
      </c>
      <c r="B19" s="13" t="s">
        <v>33</v>
      </c>
      <c r="C19" s="14">
        <f>+C20+C21+C22+C23+C24</f>
        <v>0</v>
      </c>
    </row>
    <row r="20" spans="1:3" s="15" customFormat="1" ht="12" customHeight="1" x14ac:dyDescent="0.2">
      <c r="A20" s="16" t="s">
        <v>34</v>
      </c>
      <c r="B20" s="17" t="s">
        <v>35</v>
      </c>
      <c r="C20" s="64"/>
    </row>
    <row r="21" spans="1:3" s="15" customFormat="1" ht="12" customHeight="1" x14ac:dyDescent="0.2">
      <c r="A21" s="18" t="s">
        <v>36</v>
      </c>
      <c r="B21" s="19" t="s">
        <v>37</v>
      </c>
      <c r="C21" s="65"/>
    </row>
    <row r="22" spans="1:3" s="15" customFormat="1" ht="12" customHeight="1" x14ac:dyDescent="0.2">
      <c r="A22" s="18" t="s">
        <v>38</v>
      </c>
      <c r="B22" s="19" t="s">
        <v>39</v>
      </c>
      <c r="C22" s="65"/>
    </row>
    <row r="23" spans="1:3" s="15" customFormat="1" ht="12" customHeight="1" x14ac:dyDescent="0.2">
      <c r="A23" s="18" t="s">
        <v>40</v>
      </c>
      <c r="B23" s="19" t="s">
        <v>41</v>
      </c>
      <c r="C23" s="65"/>
    </row>
    <row r="24" spans="1:3" s="15" customFormat="1" ht="12" customHeight="1" x14ac:dyDescent="0.2">
      <c r="A24" s="18" t="s">
        <v>42</v>
      </c>
      <c r="B24" s="19" t="s">
        <v>43</v>
      </c>
      <c r="C24" s="65"/>
    </row>
    <row r="25" spans="1:3" s="15" customFormat="1" ht="12" customHeight="1" thickBot="1" x14ac:dyDescent="0.25">
      <c r="A25" s="20" t="s">
        <v>44</v>
      </c>
      <c r="B25" s="21" t="s">
        <v>45</v>
      </c>
      <c r="C25" s="66"/>
    </row>
    <row r="26" spans="1:3" s="15" customFormat="1" ht="12" customHeight="1" thickBot="1" x14ac:dyDescent="0.25">
      <c r="A26" s="12" t="s">
        <v>46</v>
      </c>
      <c r="B26" s="13" t="s">
        <v>47</v>
      </c>
      <c r="C26" s="14">
        <f>+C27+C30+C31+C32</f>
        <v>0</v>
      </c>
    </row>
    <row r="27" spans="1:3" s="15" customFormat="1" ht="12" customHeight="1" x14ac:dyDescent="0.2">
      <c r="A27" s="16" t="s">
        <v>48</v>
      </c>
      <c r="B27" s="17" t="s">
        <v>49</v>
      </c>
      <c r="C27" s="67">
        <f>SUM(C28:C29)</f>
        <v>0</v>
      </c>
    </row>
    <row r="28" spans="1:3" s="15" customFormat="1" ht="12" customHeight="1" x14ac:dyDescent="0.2">
      <c r="A28" s="18" t="s">
        <v>50</v>
      </c>
      <c r="B28" s="19" t="s">
        <v>51</v>
      </c>
      <c r="C28" s="65"/>
    </row>
    <row r="29" spans="1:3" s="15" customFormat="1" ht="12" customHeight="1" x14ac:dyDescent="0.2">
      <c r="A29" s="18" t="s">
        <v>52</v>
      </c>
      <c r="B29" s="19" t="s">
        <v>53</v>
      </c>
      <c r="C29" s="65"/>
    </row>
    <row r="30" spans="1:3" s="15" customFormat="1" ht="12" customHeight="1" x14ac:dyDescent="0.2">
      <c r="A30" s="18" t="s">
        <v>54</v>
      </c>
      <c r="B30" s="19" t="s">
        <v>55</v>
      </c>
      <c r="C30" s="65"/>
    </row>
    <row r="31" spans="1:3" s="15" customFormat="1" ht="12" customHeight="1" x14ac:dyDescent="0.2">
      <c r="A31" s="18" t="s">
        <v>56</v>
      </c>
      <c r="B31" s="19" t="s">
        <v>57</v>
      </c>
      <c r="C31" s="65"/>
    </row>
    <row r="32" spans="1:3" s="15" customFormat="1" ht="12" customHeight="1" thickBot="1" x14ac:dyDescent="0.25">
      <c r="A32" s="20" t="s">
        <v>58</v>
      </c>
      <c r="B32" s="21" t="s">
        <v>59</v>
      </c>
      <c r="C32" s="66"/>
    </row>
    <row r="33" spans="1:3" s="15" customFormat="1" ht="12" customHeight="1" thickBot="1" x14ac:dyDescent="0.25">
      <c r="A33" s="12" t="s">
        <v>60</v>
      </c>
      <c r="B33" s="13" t="s">
        <v>61</v>
      </c>
      <c r="C33" s="14">
        <f>SUM(C34:C43)</f>
        <v>0</v>
      </c>
    </row>
    <row r="34" spans="1:3" s="15" customFormat="1" ht="12" customHeight="1" x14ac:dyDescent="0.2">
      <c r="A34" s="16" t="s">
        <v>62</v>
      </c>
      <c r="B34" s="17" t="s">
        <v>63</v>
      </c>
      <c r="C34" s="64"/>
    </row>
    <row r="35" spans="1:3" s="15" customFormat="1" ht="12" customHeight="1" x14ac:dyDescent="0.2">
      <c r="A35" s="18" t="s">
        <v>64</v>
      </c>
      <c r="B35" s="19" t="s">
        <v>65</v>
      </c>
      <c r="C35" s="65"/>
    </row>
    <row r="36" spans="1:3" s="15" customFormat="1" ht="12" customHeight="1" x14ac:dyDescent="0.2">
      <c r="A36" s="18" t="s">
        <v>66</v>
      </c>
      <c r="B36" s="19" t="s">
        <v>67</v>
      </c>
      <c r="C36" s="65"/>
    </row>
    <row r="37" spans="1:3" s="15" customFormat="1" ht="12" customHeight="1" x14ac:dyDescent="0.2">
      <c r="A37" s="18" t="s">
        <v>68</v>
      </c>
      <c r="B37" s="19" t="s">
        <v>69</v>
      </c>
      <c r="C37" s="65"/>
    </row>
    <row r="38" spans="1:3" s="15" customFormat="1" ht="12" customHeight="1" x14ac:dyDescent="0.2">
      <c r="A38" s="18" t="s">
        <v>70</v>
      </c>
      <c r="B38" s="19" t="s">
        <v>71</v>
      </c>
      <c r="C38" s="65"/>
    </row>
    <row r="39" spans="1:3" s="15" customFormat="1" ht="12" customHeight="1" x14ac:dyDescent="0.2">
      <c r="A39" s="18" t="s">
        <v>72</v>
      </c>
      <c r="B39" s="19" t="s">
        <v>73</v>
      </c>
      <c r="C39" s="65"/>
    </row>
    <row r="40" spans="1:3" s="15" customFormat="1" ht="12" customHeight="1" x14ac:dyDescent="0.2">
      <c r="A40" s="18" t="s">
        <v>74</v>
      </c>
      <c r="B40" s="19" t="s">
        <v>75</v>
      </c>
      <c r="C40" s="65"/>
    </row>
    <row r="41" spans="1:3" s="15" customFormat="1" ht="12" customHeight="1" x14ac:dyDescent="0.2">
      <c r="A41" s="18" t="s">
        <v>76</v>
      </c>
      <c r="B41" s="19" t="s">
        <v>77</v>
      </c>
      <c r="C41" s="65"/>
    </row>
    <row r="42" spans="1:3" s="15" customFormat="1" ht="12" customHeight="1" x14ac:dyDescent="0.2">
      <c r="A42" s="18" t="s">
        <v>78</v>
      </c>
      <c r="B42" s="19" t="s">
        <v>79</v>
      </c>
      <c r="C42" s="65"/>
    </row>
    <row r="43" spans="1:3" s="15" customFormat="1" ht="12" customHeight="1" thickBot="1" x14ac:dyDescent="0.25">
      <c r="A43" s="20" t="s">
        <v>80</v>
      </c>
      <c r="B43" s="21" t="s">
        <v>81</v>
      </c>
      <c r="C43" s="66"/>
    </row>
    <row r="44" spans="1:3" s="15" customFormat="1" ht="12" customHeight="1" thickBot="1" x14ac:dyDescent="0.25">
      <c r="A44" s="12" t="s">
        <v>82</v>
      </c>
      <c r="B44" s="13" t="s">
        <v>83</v>
      </c>
      <c r="C44" s="14">
        <f>SUM(C45:C49)</f>
        <v>0</v>
      </c>
    </row>
    <row r="45" spans="1:3" s="15" customFormat="1" ht="12" customHeight="1" x14ac:dyDescent="0.2">
      <c r="A45" s="16" t="s">
        <v>84</v>
      </c>
      <c r="B45" s="17" t="s">
        <v>85</v>
      </c>
      <c r="C45" s="64"/>
    </row>
    <row r="46" spans="1:3" s="15" customFormat="1" ht="12" customHeight="1" x14ac:dyDescent="0.2">
      <c r="A46" s="18" t="s">
        <v>86</v>
      </c>
      <c r="B46" s="19" t="s">
        <v>87</v>
      </c>
      <c r="C46" s="65"/>
    </row>
    <row r="47" spans="1:3" s="15" customFormat="1" ht="12" customHeight="1" x14ac:dyDescent="0.2">
      <c r="A47" s="18" t="s">
        <v>88</v>
      </c>
      <c r="B47" s="19" t="s">
        <v>89</v>
      </c>
      <c r="C47" s="65"/>
    </row>
    <row r="48" spans="1:3" s="15" customFormat="1" ht="12" customHeight="1" x14ac:dyDescent="0.2">
      <c r="A48" s="18" t="s">
        <v>90</v>
      </c>
      <c r="B48" s="19" t="s">
        <v>91</v>
      </c>
      <c r="C48" s="65"/>
    </row>
    <row r="49" spans="1:3" s="15" customFormat="1" ht="12" customHeight="1" thickBot="1" x14ac:dyDescent="0.25">
      <c r="A49" s="20" t="s">
        <v>92</v>
      </c>
      <c r="B49" s="21" t="s">
        <v>93</v>
      </c>
      <c r="C49" s="66"/>
    </row>
    <row r="50" spans="1:3" s="15" customFormat="1" ht="12" customHeight="1" thickBot="1" x14ac:dyDescent="0.25">
      <c r="A50" s="12" t="s">
        <v>94</v>
      </c>
      <c r="B50" s="13" t="s">
        <v>95</v>
      </c>
      <c r="C50" s="14">
        <f>SUM(C51:C53)</f>
        <v>0</v>
      </c>
    </row>
    <row r="51" spans="1:3" s="15" customFormat="1" ht="12" customHeight="1" x14ac:dyDescent="0.2">
      <c r="A51" s="16" t="s">
        <v>96</v>
      </c>
      <c r="B51" s="17" t="s">
        <v>97</v>
      </c>
      <c r="C51" s="64"/>
    </row>
    <row r="52" spans="1:3" s="15" customFormat="1" ht="12" customHeight="1" x14ac:dyDescent="0.2">
      <c r="A52" s="18" t="s">
        <v>98</v>
      </c>
      <c r="B52" s="19" t="s">
        <v>99</v>
      </c>
      <c r="C52" s="65"/>
    </row>
    <row r="53" spans="1:3" s="15" customFormat="1" ht="12" customHeight="1" x14ac:dyDescent="0.2">
      <c r="A53" s="18" t="s">
        <v>100</v>
      </c>
      <c r="B53" s="19" t="s">
        <v>101</v>
      </c>
      <c r="C53" s="65"/>
    </row>
    <row r="54" spans="1:3" s="15" customFormat="1" ht="12" customHeight="1" thickBot="1" x14ac:dyDescent="0.25">
      <c r="A54" s="20" t="s">
        <v>102</v>
      </c>
      <c r="B54" s="21" t="s">
        <v>103</v>
      </c>
      <c r="C54" s="66"/>
    </row>
    <row r="55" spans="1:3" s="15" customFormat="1" ht="12" customHeight="1" thickBot="1" x14ac:dyDescent="0.25">
      <c r="A55" s="12" t="s">
        <v>104</v>
      </c>
      <c r="B55" s="22" t="s">
        <v>105</v>
      </c>
      <c r="C55" s="14">
        <f>SUM(C56:C58)</f>
        <v>0</v>
      </c>
    </row>
    <row r="56" spans="1:3" s="15" customFormat="1" ht="12" customHeight="1" x14ac:dyDescent="0.2">
      <c r="A56" s="16" t="s">
        <v>106</v>
      </c>
      <c r="B56" s="17" t="s">
        <v>107</v>
      </c>
      <c r="C56" s="65"/>
    </row>
    <row r="57" spans="1:3" s="15" customFormat="1" ht="12" customHeight="1" x14ac:dyDescent="0.2">
      <c r="A57" s="18" t="s">
        <v>108</v>
      </c>
      <c r="B57" s="19" t="s">
        <v>109</v>
      </c>
      <c r="C57" s="65"/>
    </row>
    <row r="58" spans="1:3" s="15" customFormat="1" ht="12" customHeight="1" x14ac:dyDescent="0.2">
      <c r="A58" s="18" t="s">
        <v>110</v>
      </c>
      <c r="B58" s="19" t="s">
        <v>111</v>
      </c>
      <c r="C58" s="65"/>
    </row>
    <row r="59" spans="1:3" s="15" customFormat="1" ht="12" customHeight="1" thickBot="1" x14ac:dyDescent="0.25">
      <c r="A59" s="20" t="s">
        <v>112</v>
      </c>
      <c r="B59" s="21" t="s">
        <v>113</v>
      </c>
      <c r="C59" s="65"/>
    </row>
    <row r="60" spans="1:3" s="15" customFormat="1" ht="12" customHeight="1" thickBot="1" x14ac:dyDescent="0.25">
      <c r="A60" s="12" t="s">
        <v>114</v>
      </c>
      <c r="B60" s="13" t="s">
        <v>115</v>
      </c>
      <c r="C60" s="14">
        <f>+C5+C12+C19+C26+C33+C44+C50+C55</f>
        <v>2981</v>
      </c>
    </row>
    <row r="61" spans="1:3" s="15" customFormat="1" ht="12" customHeight="1" thickBot="1" x14ac:dyDescent="0.25">
      <c r="A61" s="23" t="s">
        <v>116</v>
      </c>
      <c r="B61" s="22" t="s">
        <v>117</v>
      </c>
      <c r="C61" s="14">
        <f>SUM(C62:C64)</f>
        <v>0</v>
      </c>
    </row>
    <row r="62" spans="1:3" s="15" customFormat="1" ht="12" customHeight="1" x14ac:dyDescent="0.2">
      <c r="A62" s="16" t="s">
        <v>118</v>
      </c>
      <c r="B62" s="17" t="s">
        <v>119</v>
      </c>
      <c r="C62" s="65"/>
    </row>
    <row r="63" spans="1:3" s="15" customFormat="1" ht="12" customHeight="1" x14ac:dyDescent="0.2">
      <c r="A63" s="18" t="s">
        <v>120</v>
      </c>
      <c r="B63" s="19" t="s">
        <v>121</v>
      </c>
      <c r="C63" s="65"/>
    </row>
    <row r="64" spans="1:3" s="15" customFormat="1" ht="12" customHeight="1" thickBot="1" x14ac:dyDescent="0.25">
      <c r="A64" s="20" t="s">
        <v>122</v>
      </c>
      <c r="B64" s="24" t="s">
        <v>123</v>
      </c>
      <c r="C64" s="65"/>
    </row>
    <row r="65" spans="1:3" s="15" customFormat="1" ht="12" customHeight="1" thickBot="1" x14ac:dyDescent="0.25">
      <c r="A65" s="23" t="s">
        <v>124</v>
      </c>
      <c r="B65" s="22" t="s">
        <v>125</v>
      </c>
      <c r="C65" s="14">
        <f>SUM(C66:C69)</f>
        <v>0</v>
      </c>
    </row>
    <row r="66" spans="1:3" s="15" customFormat="1" ht="12" customHeight="1" x14ac:dyDescent="0.2">
      <c r="A66" s="16" t="s">
        <v>126</v>
      </c>
      <c r="B66" s="17" t="s">
        <v>127</v>
      </c>
      <c r="C66" s="65"/>
    </row>
    <row r="67" spans="1:3" s="15" customFormat="1" ht="12" customHeight="1" x14ac:dyDescent="0.2">
      <c r="A67" s="18" t="s">
        <v>128</v>
      </c>
      <c r="B67" s="19" t="s">
        <v>129</v>
      </c>
      <c r="C67" s="65"/>
    </row>
    <row r="68" spans="1:3" s="15" customFormat="1" ht="12" customHeight="1" x14ac:dyDescent="0.2">
      <c r="A68" s="18" t="s">
        <v>130</v>
      </c>
      <c r="B68" s="19" t="s">
        <v>131</v>
      </c>
      <c r="C68" s="65"/>
    </row>
    <row r="69" spans="1:3" s="15" customFormat="1" ht="12" customHeight="1" thickBot="1" x14ac:dyDescent="0.25">
      <c r="A69" s="20" t="s">
        <v>132</v>
      </c>
      <c r="B69" s="21" t="s">
        <v>133</v>
      </c>
      <c r="C69" s="65"/>
    </row>
    <row r="70" spans="1:3" s="15" customFormat="1" ht="12" customHeight="1" thickBot="1" x14ac:dyDescent="0.25">
      <c r="A70" s="23" t="s">
        <v>134</v>
      </c>
      <c r="B70" s="22" t="s">
        <v>135</v>
      </c>
      <c r="C70" s="14">
        <f>SUM(C71:C72)</f>
        <v>0</v>
      </c>
    </row>
    <row r="71" spans="1:3" s="15" customFormat="1" ht="12" customHeight="1" x14ac:dyDescent="0.2">
      <c r="A71" s="16" t="s">
        <v>136</v>
      </c>
      <c r="B71" s="17" t="s">
        <v>137</v>
      </c>
      <c r="C71" s="65"/>
    </row>
    <row r="72" spans="1:3" s="15" customFormat="1" ht="12" customHeight="1" thickBot="1" x14ac:dyDescent="0.25">
      <c r="A72" s="20" t="s">
        <v>138</v>
      </c>
      <c r="B72" s="21" t="s">
        <v>139</v>
      </c>
      <c r="C72" s="65"/>
    </row>
    <row r="73" spans="1:3" s="15" customFormat="1" ht="12" customHeight="1" thickBot="1" x14ac:dyDescent="0.25">
      <c r="A73" s="23" t="s">
        <v>140</v>
      </c>
      <c r="B73" s="22" t="s">
        <v>141</v>
      </c>
      <c r="C73" s="14">
        <f>SUM(C74:C76)</f>
        <v>0</v>
      </c>
    </row>
    <row r="74" spans="1:3" s="15" customFormat="1" ht="12" customHeight="1" x14ac:dyDescent="0.2">
      <c r="A74" s="16" t="s">
        <v>142</v>
      </c>
      <c r="B74" s="17" t="s">
        <v>143</v>
      </c>
      <c r="C74" s="65"/>
    </row>
    <row r="75" spans="1:3" s="15" customFormat="1" ht="12" customHeight="1" x14ac:dyDescent="0.2">
      <c r="A75" s="18" t="s">
        <v>144</v>
      </c>
      <c r="B75" s="19" t="s">
        <v>145</v>
      </c>
      <c r="C75" s="65"/>
    </row>
    <row r="76" spans="1:3" s="15" customFormat="1" ht="12" customHeight="1" thickBot="1" x14ac:dyDescent="0.25">
      <c r="A76" s="20" t="s">
        <v>146</v>
      </c>
      <c r="B76" s="21" t="s">
        <v>335</v>
      </c>
      <c r="C76" s="65"/>
    </row>
    <row r="77" spans="1:3" s="15" customFormat="1" ht="12" customHeight="1" thickBot="1" x14ac:dyDescent="0.25">
      <c r="A77" s="23" t="s">
        <v>147</v>
      </c>
      <c r="B77" s="22" t="s">
        <v>148</v>
      </c>
      <c r="C77" s="14">
        <f>SUM(C78:C81)</f>
        <v>0</v>
      </c>
    </row>
    <row r="78" spans="1:3" s="15" customFormat="1" ht="12" customHeight="1" x14ac:dyDescent="0.2">
      <c r="A78" s="25" t="s">
        <v>149</v>
      </c>
      <c r="B78" s="17" t="s">
        <v>150</v>
      </c>
      <c r="C78" s="65"/>
    </row>
    <row r="79" spans="1:3" s="15" customFormat="1" ht="12" customHeight="1" x14ac:dyDescent="0.2">
      <c r="A79" s="26" t="s">
        <v>151</v>
      </c>
      <c r="B79" s="19" t="s">
        <v>152</v>
      </c>
      <c r="C79" s="65"/>
    </row>
    <row r="80" spans="1:3" s="15" customFormat="1" ht="12" customHeight="1" x14ac:dyDescent="0.2">
      <c r="A80" s="26" t="s">
        <v>153</v>
      </c>
      <c r="B80" s="19" t="s">
        <v>154</v>
      </c>
      <c r="C80" s="65"/>
    </row>
    <row r="81" spans="1:3" s="15" customFormat="1" ht="12" customHeight="1" thickBot="1" x14ac:dyDescent="0.25">
      <c r="A81" s="27" t="s">
        <v>155</v>
      </c>
      <c r="B81" s="21" t="s">
        <v>156</v>
      </c>
      <c r="C81" s="65"/>
    </row>
    <row r="82" spans="1:3" s="15" customFormat="1" ht="13.5" customHeight="1" thickBot="1" x14ac:dyDescent="0.25">
      <c r="A82" s="23" t="s">
        <v>157</v>
      </c>
      <c r="B82" s="22" t="s">
        <v>158</v>
      </c>
      <c r="C82" s="68"/>
    </row>
    <row r="83" spans="1:3" s="15" customFormat="1" ht="15.75" customHeight="1" thickBot="1" x14ac:dyDescent="0.25">
      <c r="A83" s="23" t="s">
        <v>159</v>
      </c>
      <c r="B83" s="28" t="s">
        <v>160</v>
      </c>
      <c r="C83" s="14">
        <f>+C61+C65+C70+C73+C77+C82</f>
        <v>0</v>
      </c>
    </row>
    <row r="84" spans="1:3" s="15" customFormat="1" ht="16.5" customHeight="1" thickBot="1" x14ac:dyDescent="0.25">
      <c r="A84" s="29" t="s">
        <v>161</v>
      </c>
      <c r="B84" s="30" t="s">
        <v>162</v>
      </c>
      <c r="C84" s="14">
        <f>+C60+C83</f>
        <v>2981</v>
      </c>
    </row>
    <row r="85" spans="1:3" s="15" customFormat="1" ht="15.75" customHeight="1" x14ac:dyDescent="0.2">
      <c r="A85" s="31"/>
      <c r="B85" s="32"/>
      <c r="C85" s="33"/>
    </row>
    <row r="86" spans="1:3" ht="16.5" customHeight="1" x14ac:dyDescent="0.25">
      <c r="A86" s="305" t="s">
        <v>416</v>
      </c>
      <c r="B86" s="305"/>
      <c r="C86" s="305"/>
    </row>
    <row r="87" spans="1:3" s="35" customFormat="1" ht="16.5" customHeight="1" thickBot="1" x14ac:dyDescent="0.3">
      <c r="A87" s="306" t="s">
        <v>163</v>
      </c>
      <c r="B87" s="306"/>
      <c r="C87" s="34" t="s">
        <v>1</v>
      </c>
    </row>
    <row r="88" spans="1:3" ht="38.1" customHeight="1" thickBot="1" x14ac:dyDescent="0.3">
      <c r="A88" s="5" t="s">
        <v>2</v>
      </c>
      <c r="B88" s="6" t="s">
        <v>164</v>
      </c>
      <c r="C88" s="7" t="s">
        <v>436</v>
      </c>
    </row>
    <row r="89" spans="1:3" s="11" customFormat="1" ht="12" customHeight="1" thickBot="1" x14ac:dyDescent="0.25">
      <c r="A89" s="36">
        <v>1</v>
      </c>
      <c r="B89" s="37">
        <v>2</v>
      </c>
      <c r="C89" s="38">
        <v>3</v>
      </c>
    </row>
    <row r="90" spans="1:3" ht="12" customHeight="1" thickBot="1" x14ac:dyDescent="0.3">
      <c r="A90" s="39" t="s">
        <v>4</v>
      </c>
      <c r="B90" s="40" t="s">
        <v>165</v>
      </c>
      <c r="C90" s="41">
        <f>SUM(C91:C95)</f>
        <v>2981</v>
      </c>
    </row>
    <row r="91" spans="1:3" ht="12" customHeight="1" x14ac:dyDescent="0.25">
      <c r="A91" s="42" t="s">
        <v>6</v>
      </c>
      <c r="B91" s="43" t="s">
        <v>166</v>
      </c>
      <c r="C91" s="69"/>
    </row>
    <row r="92" spans="1:3" ht="12" customHeight="1" x14ac:dyDescent="0.25">
      <c r="A92" s="18" t="s">
        <v>8</v>
      </c>
      <c r="B92" s="44" t="s">
        <v>167</v>
      </c>
      <c r="C92" s="65"/>
    </row>
    <row r="93" spans="1:3" ht="12" customHeight="1" x14ac:dyDescent="0.25">
      <c r="A93" s="18" t="s">
        <v>10</v>
      </c>
      <c r="B93" s="44" t="s">
        <v>168</v>
      </c>
      <c r="C93" s="66"/>
    </row>
    <row r="94" spans="1:3" ht="12" customHeight="1" x14ac:dyDescent="0.25">
      <c r="A94" s="18" t="s">
        <v>12</v>
      </c>
      <c r="B94" s="45" t="s">
        <v>169</v>
      </c>
      <c r="C94" s="66">
        <v>2981</v>
      </c>
    </row>
    <row r="95" spans="1:3" ht="12" customHeight="1" x14ac:dyDescent="0.25">
      <c r="A95" s="18" t="s">
        <v>170</v>
      </c>
      <c r="B95" s="46" t="s">
        <v>171</v>
      </c>
      <c r="C95" s="66">
        <f>SUM(C96:C105)</f>
        <v>0</v>
      </c>
    </row>
    <row r="96" spans="1:3" ht="12" customHeight="1" x14ac:dyDescent="0.25">
      <c r="A96" s="18" t="s">
        <v>16</v>
      </c>
      <c r="B96" s="44" t="s">
        <v>172</v>
      </c>
      <c r="C96" s="66"/>
    </row>
    <row r="97" spans="1:3" ht="12" customHeight="1" x14ac:dyDescent="0.25">
      <c r="A97" s="18" t="s">
        <v>173</v>
      </c>
      <c r="B97" s="47" t="s">
        <v>174</v>
      </c>
      <c r="C97" s="66"/>
    </row>
    <row r="98" spans="1:3" ht="12" customHeight="1" x14ac:dyDescent="0.25">
      <c r="A98" s="18" t="s">
        <v>175</v>
      </c>
      <c r="B98" s="48" t="s">
        <v>176</v>
      </c>
      <c r="C98" s="66"/>
    </row>
    <row r="99" spans="1:3" ht="12" customHeight="1" x14ac:dyDescent="0.25">
      <c r="A99" s="18" t="s">
        <v>177</v>
      </c>
      <c r="B99" s="48" t="s">
        <v>178</v>
      </c>
      <c r="C99" s="66"/>
    </row>
    <row r="100" spans="1:3" ht="12" customHeight="1" x14ac:dyDescent="0.25">
      <c r="A100" s="18" t="s">
        <v>179</v>
      </c>
      <c r="B100" s="47" t="s">
        <v>180</v>
      </c>
      <c r="C100" s="66"/>
    </row>
    <row r="101" spans="1:3" ht="12" customHeight="1" x14ac:dyDescent="0.25">
      <c r="A101" s="18" t="s">
        <v>181</v>
      </c>
      <c r="B101" s="47" t="s">
        <v>182</v>
      </c>
      <c r="C101" s="66"/>
    </row>
    <row r="102" spans="1:3" ht="12" customHeight="1" x14ac:dyDescent="0.25">
      <c r="A102" s="18" t="s">
        <v>183</v>
      </c>
      <c r="B102" s="48" t="s">
        <v>184</v>
      </c>
      <c r="C102" s="66"/>
    </row>
    <row r="103" spans="1:3" ht="12" customHeight="1" x14ac:dyDescent="0.25">
      <c r="A103" s="49" t="s">
        <v>185</v>
      </c>
      <c r="B103" s="50" t="s">
        <v>186</v>
      </c>
      <c r="C103" s="66"/>
    </row>
    <row r="104" spans="1:3" ht="12" customHeight="1" x14ac:dyDescent="0.25">
      <c r="A104" s="18" t="s">
        <v>187</v>
      </c>
      <c r="B104" s="50" t="s">
        <v>188</v>
      </c>
      <c r="C104" s="66"/>
    </row>
    <row r="105" spans="1:3" ht="12" customHeight="1" thickBot="1" x14ac:dyDescent="0.3">
      <c r="A105" s="51" t="s">
        <v>189</v>
      </c>
      <c r="B105" s="52" t="s">
        <v>333</v>
      </c>
      <c r="C105" s="70"/>
    </row>
    <row r="106" spans="1:3" ht="12" customHeight="1" thickBot="1" x14ac:dyDescent="0.3">
      <c r="A106" s="12" t="s">
        <v>18</v>
      </c>
      <c r="B106" s="53" t="s">
        <v>191</v>
      </c>
      <c r="C106" s="14">
        <f>+C107+C109+C111</f>
        <v>0</v>
      </c>
    </row>
    <row r="107" spans="1:3" ht="12" customHeight="1" x14ac:dyDescent="0.25">
      <c r="A107" s="16" t="s">
        <v>20</v>
      </c>
      <c r="B107" s="44" t="s">
        <v>192</v>
      </c>
      <c r="C107" s="64"/>
    </row>
    <row r="108" spans="1:3" ht="12" customHeight="1" x14ac:dyDescent="0.25">
      <c r="A108" s="16" t="s">
        <v>22</v>
      </c>
      <c r="B108" s="54" t="s">
        <v>193</v>
      </c>
      <c r="C108" s="64"/>
    </row>
    <row r="109" spans="1:3" ht="12" customHeight="1" x14ac:dyDescent="0.25">
      <c r="A109" s="16" t="s">
        <v>24</v>
      </c>
      <c r="B109" s="54" t="s">
        <v>194</v>
      </c>
      <c r="C109" s="65"/>
    </row>
    <row r="110" spans="1:3" ht="12" customHeight="1" x14ac:dyDescent="0.25">
      <c r="A110" s="16" t="s">
        <v>26</v>
      </c>
      <c r="B110" s="54" t="s">
        <v>195</v>
      </c>
      <c r="C110" s="71"/>
    </row>
    <row r="111" spans="1:3" ht="12" customHeight="1" x14ac:dyDescent="0.25">
      <c r="A111" s="16" t="s">
        <v>28</v>
      </c>
      <c r="B111" s="55" t="s">
        <v>196</v>
      </c>
      <c r="C111" s="71"/>
    </row>
    <row r="112" spans="1:3" ht="12" customHeight="1" x14ac:dyDescent="0.25">
      <c r="A112" s="16" t="s">
        <v>30</v>
      </c>
      <c r="B112" s="56" t="s">
        <v>197</v>
      </c>
      <c r="C112" s="71"/>
    </row>
    <row r="113" spans="1:3" ht="12" customHeight="1" x14ac:dyDescent="0.25">
      <c r="A113" s="16" t="s">
        <v>198</v>
      </c>
      <c r="B113" s="57" t="s">
        <v>199</v>
      </c>
      <c r="C113" s="71"/>
    </row>
    <row r="114" spans="1:3" ht="15.75" customHeight="1" x14ac:dyDescent="0.25">
      <c r="A114" s="16" t="s">
        <v>200</v>
      </c>
      <c r="B114" s="48" t="s">
        <v>178</v>
      </c>
      <c r="C114" s="71"/>
    </row>
    <row r="115" spans="1:3" ht="12" customHeight="1" x14ac:dyDescent="0.25">
      <c r="A115" s="16" t="s">
        <v>201</v>
      </c>
      <c r="B115" s="48" t="s">
        <v>202</v>
      </c>
      <c r="C115" s="71"/>
    </row>
    <row r="116" spans="1:3" ht="12" customHeight="1" x14ac:dyDescent="0.25">
      <c r="A116" s="16" t="s">
        <v>203</v>
      </c>
      <c r="B116" s="48" t="s">
        <v>204</v>
      </c>
      <c r="C116" s="71"/>
    </row>
    <row r="117" spans="1:3" ht="12" customHeight="1" x14ac:dyDescent="0.25">
      <c r="A117" s="16" t="s">
        <v>205</v>
      </c>
      <c r="B117" s="48" t="s">
        <v>184</v>
      </c>
      <c r="C117" s="71"/>
    </row>
    <row r="118" spans="1:3" ht="12" customHeight="1" x14ac:dyDescent="0.25">
      <c r="A118" s="16" t="s">
        <v>206</v>
      </c>
      <c r="B118" s="48" t="s">
        <v>207</v>
      </c>
      <c r="C118" s="71"/>
    </row>
    <row r="119" spans="1:3" ht="16.5" customHeight="1" thickBot="1" x14ac:dyDescent="0.3">
      <c r="A119" s="49" t="s">
        <v>208</v>
      </c>
      <c r="B119" s="48" t="s">
        <v>209</v>
      </c>
      <c r="C119" s="72"/>
    </row>
    <row r="120" spans="1:3" ht="12" customHeight="1" thickBot="1" x14ac:dyDescent="0.3">
      <c r="A120" s="12" t="s">
        <v>32</v>
      </c>
      <c r="B120" s="13" t="s">
        <v>210</v>
      </c>
      <c r="C120" s="14">
        <f>+C121+C122</f>
        <v>0</v>
      </c>
    </row>
    <row r="121" spans="1:3" ht="12" customHeight="1" x14ac:dyDescent="0.25">
      <c r="A121" s="16" t="s">
        <v>34</v>
      </c>
      <c r="B121" s="58" t="s">
        <v>211</v>
      </c>
      <c r="C121" s="64"/>
    </row>
    <row r="122" spans="1:3" ht="12" customHeight="1" thickBot="1" x14ac:dyDescent="0.3">
      <c r="A122" s="20" t="s">
        <v>36</v>
      </c>
      <c r="B122" s="54" t="s">
        <v>328</v>
      </c>
      <c r="C122" s="66"/>
    </row>
    <row r="123" spans="1:3" ht="12" customHeight="1" thickBot="1" x14ac:dyDescent="0.3">
      <c r="A123" s="12" t="s">
        <v>213</v>
      </c>
      <c r="B123" s="13" t="s">
        <v>214</v>
      </c>
      <c r="C123" s="14">
        <f>+C90+C106+C120</f>
        <v>2981</v>
      </c>
    </row>
    <row r="124" spans="1:3" ht="12" customHeight="1" thickBot="1" x14ac:dyDescent="0.3">
      <c r="A124" s="12" t="s">
        <v>60</v>
      </c>
      <c r="B124" s="13" t="s">
        <v>215</v>
      </c>
      <c r="C124" s="14">
        <f>+C125+C126+C127</f>
        <v>0</v>
      </c>
    </row>
    <row r="125" spans="1:3" ht="12" customHeight="1" x14ac:dyDescent="0.25">
      <c r="A125" s="16" t="s">
        <v>62</v>
      </c>
      <c r="B125" s="58" t="s">
        <v>216</v>
      </c>
      <c r="C125" s="71"/>
    </row>
    <row r="126" spans="1:3" ht="12" customHeight="1" x14ac:dyDescent="0.25">
      <c r="A126" s="16" t="s">
        <v>64</v>
      </c>
      <c r="B126" s="58" t="s">
        <v>217</v>
      </c>
      <c r="C126" s="71"/>
    </row>
    <row r="127" spans="1:3" ht="12" customHeight="1" thickBot="1" x14ac:dyDescent="0.3">
      <c r="A127" s="49" t="s">
        <v>66</v>
      </c>
      <c r="B127" s="59" t="s">
        <v>218</v>
      </c>
      <c r="C127" s="71"/>
    </row>
    <row r="128" spans="1:3" ht="12" customHeight="1" thickBot="1" x14ac:dyDescent="0.3">
      <c r="A128" s="12" t="s">
        <v>82</v>
      </c>
      <c r="B128" s="13" t="s">
        <v>219</v>
      </c>
      <c r="C128" s="14">
        <f>+C129+C130+C131+C132</f>
        <v>0</v>
      </c>
    </row>
    <row r="129" spans="1:7" ht="12" customHeight="1" x14ac:dyDescent="0.25">
      <c r="A129" s="16" t="s">
        <v>84</v>
      </c>
      <c r="B129" s="58" t="s">
        <v>220</v>
      </c>
      <c r="C129" s="71"/>
    </row>
    <row r="130" spans="1:7" ht="12" customHeight="1" x14ac:dyDescent="0.25">
      <c r="A130" s="16" t="s">
        <v>86</v>
      </c>
      <c r="B130" s="58" t="s">
        <v>221</v>
      </c>
      <c r="C130" s="71"/>
    </row>
    <row r="131" spans="1:7" ht="12" customHeight="1" x14ac:dyDescent="0.25">
      <c r="A131" s="16" t="s">
        <v>88</v>
      </c>
      <c r="B131" s="58" t="s">
        <v>222</v>
      </c>
      <c r="C131" s="71"/>
    </row>
    <row r="132" spans="1:7" ht="12" customHeight="1" thickBot="1" x14ac:dyDescent="0.3">
      <c r="A132" s="49" t="s">
        <v>90</v>
      </c>
      <c r="B132" s="59" t="s">
        <v>223</v>
      </c>
      <c r="C132" s="71"/>
    </row>
    <row r="133" spans="1:7" ht="12" customHeight="1" thickBot="1" x14ac:dyDescent="0.3">
      <c r="A133" s="12" t="s">
        <v>224</v>
      </c>
      <c r="B133" s="13" t="s">
        <v>225</v>
      </c>
      <c r="C133" s="14">
        <f>+C134+C135+C136+C137</f>
        <v>0</v>
      </c>
    </row>
    <row r="134" spans="1:7" ht="12" customHeight="1" x14ac:dyDescent="0.25">
      <c r="A134" s="16" t="s">
        <v>96</v>
      </c>
      <c r="B134" s="58" t="s">
        <v>226</v>
      </c>
      <c r="C134" s="71"/>
    </row>
    <row r="135" spans="1:7" ht="12" customHeight="1" x14ac:dyDescent="0.25">
      <c r="A135" s="16" t="s">
        <v>98</v>
      </c>
      <c r="B135" s="58" t="s">
        <v>227</v>
      </c>
      <c r="C135" s="71"/>
    </row>
    <row r="136" spans="1:7" ht="12" customHeight="1" x14ac:dyDescent="0.25">
      <c r="A136" s="16" t="s">
        <v>100</v>
      </c>
      <c r="B136" s="58" t="s">
        <v>324</v>
      </c>
      <c r="C136" s="71"/>
    </row>
    <row r="137" spans="1:7" ht="12" customHeight="1" thickBot="1" x14ac:dyDescent="0.3">
      <c r="A137" s="49" t="s">
        <v>102</v>
      </c>
      <c r="B137" s="59" t="s">
        <v>228</v>
      </c>
      <c r="C137" s="71"/>
    </row>
    <row r="138" spans="1:7" ht="12" customHeight="1" thickBot="1" x14ac:dyDescent="0.3">
      <c r="A138" s="12" t="s">
        <v>104</v>
      </c>
      <c r="B138" s="13" t="s">
        <v>229</v>
      </c>
      <c r="C138" s="73">
        <f>+C139+C140+C141+C142</f>
        <v>0</v>
      </c>
    </row>
    <row r="139" spans="1:7" ht="12" customHeight="1" x14ac:dyDescent="0.25">
      <c r="A139" s="16" t="s">
        <v>106</v>
      </c>
      <c r="B139" s="58" t="s">
        <v>230</v>
      </c>
      <c r="C139" s="71"/>
    </row>
    <row r="140" spans="1:7" ht="12" customHeight="1" x14ac:dyDescent="0.25">
      <c r="A140" s="16" t="s">
        <v>108</v>
      </c>
      <c r="B140" s="58" t="s">
        <v>231</v>
      </c>
      <c r="C140" s="71"/>
    </row>
    <row r="141" spans="1:7" ht="12" customHeight="1" x14ac:dyDescent="0.25">
      <c r="A141" s="16" t="s">
        <v>110</v>
      </c>
      <c r="B141" s="58" t="s">
        <v>232</v>
      </c>
      <c r="C141" s="71"/>
    </row>
    <row r="142" spans="1:7" ht="12" customHeight="1" thickBot="1" x14ac:dyDescent="0.3">
      <c r="A142" s="16" t="s">
        <v>112</v>
      </c>
      <c r="B142" s="58" t="s">
        <v>233</v>
      </c>
      <c r="C142" s="71"/>
    </row>
    <row r="143" spans="1:7" ht="15" customHeight="1" thickBot="1" x14ac:dyDescent="0.3">
      <c r="A143" s="12" t="s">
        <v>114</v>
      </c>
      <c r="B143" s="13" t="s">
        <v>234</v>
      </c>
      <c r="C143" s="74">
        <f>+C124+C128+C133+C138</f>
        <v>0</v>
      </c>
      <c r="D143" s="60"/>
      <c r="E143" s="61"/>
      <c r="F143" s="61"/>
      <c r="G143" s="61"/>
    </row>
    <row r="144" spans="1:7" s="15" customFormat="1" ht="12.95" customHeight="1" thickBot="1" x14ac:dyDescent="0.25">
      <c r="A144" s="62" t="s">
        <v>235</v>
      </c>
      <c r="B144" s="63" t="s">
        <v>236</v>
      </c>
      <c r="C144" s="74">
        <f>+C123+C143</f>
        <v>2981</v>
      </c>
    </row>
    <row r="146" spans="1:3" ht="15.75" customHeight="1" x14ac:dyDescent="0.25">
      <c r="A146" s="307" t="s">
        <v>336</v>
      </c>
      <c r="B146" s="307"/>
      <c r="C146" s="307"/>
    </row>
    <row r="147" spans="1:3" ht="15" customHeight="1" thickBot="1" x14ac:dyDescent="0.3">
      <c r="A147" s="304" t="s">
        <v>337</v>
      </c>
      <c r="B147" s="304"/>
      <c r="C147" s="4" t="s">
        <v>1</v>
      </c>
    </row>
    <row r="148" spans="1:3" ht="13.5" customHeight="1" thickBot="1" x14ac:dyDescent="0.3">
      <c r="A148" s="12">
        <v>1</v>
      </c>
      <c r="B148" s="53" t="s">
        <v>338</v>
      </c>
      <c r="C148" s="14">
        <f>+C60-C123</f>
        <v>0</v>
      </c>
    </row>
    <row r="149" spans="1:3" ht="27.75" customHeight="1" thickBot="1" x14ac:dyDescent="0.3">
      <c r="A149" s="12" t="s">
        <v>18</v>
      </c>
      <c r="B149" s="53" t="s">
        <v>339</v>
      </c>
      <c r="C149" s="14">
        <f>+C83-C143</f>
        <v>0</v>
      </c>
    </row>
  </sheetData>
  <sheetProtection selectLockedCells="1" selectUnlockedCells="1"/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1417322834645669" bottom="0.86614173228346458" header="0.78740157480314965" footer="0.51181102362204722"/>
  <pageSetup paperSize="9" scale="70" firstPageNumber="0" orientation="portrait" r:id="rId1"/>
  <headerFooter alignWithMargins="0">
    <oddHeader>&amp;R&amp;"Times New Roman CE,Félkövér dőlt"&amp;11 8.sz. melléklet</oddHeader>
  </headerFooter>
  <rowBreaks count="1" manualBreakCount="1">
    <brk id="73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J14"/>
  <sheetViews>
    <sheetView view="pageLayout" zoomScaleNormal="120" zoomScaleSheetLayoutView="100" workbookViewId="0">
      <selection activeCell="J22" sqref="J22"/>
    </sheetView>
  </sheetViews>
  <sheetFormatPr defaultRowHeight="12.75" x14ac:dyDescent="0.2"/>
  <sheetData>
    <row r="1" spans="1:10" ht="15" x14ac:dyDescent="0.25">
      <c r="A1" s="315" t="s">
        <v>439</v>
      </c>
      <c r="B1" s="315"/>
      <c r="C1" s="315"/>
      <c r="D1" s="315"/>
      <c r="E1" s="315"/>
      <c r="F1" s="315"/>
      <c r="G1" s="315"/>
      <c r="H1" s="315"/>
      <c r="I1" s="315"/>
      <c r="J1" s="166"/>
    </row>
    <row r="2" spans="1:10" ht="15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6"/>
    </row>
    <row r="3" spans="1:10" x14ac:dyDescent="0.2">
      <c r="A3" s="168" t="s">
        <v>350</v>
      </c>
      <c r="B3" s="168" t="s">
        <v>351</v>
      </c>
      <c r="C3" s="169" t="s">
        <v>352</v>
      </c>
      <c r="D3" s="169"/>
      <c r="E3" s="168" t="s">
        <v>353</v>
      </c>
      <c r="F3" s="168"/>
      <c r="G3" s="166"/>
      <c r="H3" s="166"/>
      <c r="I3" s="166"/>
      <c r="J3" s="166"/>
    </row>
    <row r="4" spans="1:10" x14ac:dyDescent="0.2">
      <c r="A4" s="170"/>
      <c r="B4" s="170"/>
      <c r="C4" s="171"/>
      <c r="D4" s="171"/>
      <c r="E4" s="172"/>
      <c r="F4" s="172"/>
      <c r="G4" s="171"/>
      <c r="H4" s="171"/>
      <c r="I4" s="166"/>
      <c r="J4" s="173"/>
    </row>
    <row r="5" spans="1:10" x14ac:dyDescent="0.2">
      <c r="A5" s="171" t="s">
        <v>4</v>
      </c>
      <c r="B5" s="172"/>
      <c r="C5" s="171" t="s">
        <v>357</v>
      </c>
      <c r="D5" s="171"/>
      <c r="E5" s="172"/>
      <c r="F5" s="172"/>
      <c r="G5" s="172"/>
      <c r="H5" s="172"/>
      <c r="I5" s="173"/>
      <c r="J5" s="173"/>
    </row>
    <row r="6" spans="1:10" x14ac:dyDescent="0.2">
      <c r="A6" s="172"/>
      <c r="B6" s="174" t="s">
        <v>354</v>
      </c>
      <c r="C6" s="172"/>
      <c r="D6" s="172"/>
      <c r="E6" s="172" t="s">
        <v>358</v>
      </c>
      <c r="F6" s="172"/>
      <c r="G6" s="172"/>
      <c r="H6" s="172"/>
      <c r="I6" s="173"/>
      <c r="J6" s="173"/>
    </row>
    <row r="7" spans="1:10" x14ac:dyDescent="0.2">
      <c r="A7" s="172"/>
      <c r="B7" s="172" t="s">
        <v>355</v>
      </c>
      <c r="C7" s="172"/>
      <c r="D7" s="172"/>
      <c r="E7" s="172" t="s">
        <v>359</v>
      </c>
      <c r="F7" s="172"/>
      <c r="G7" s="172"/>
      <c r="H7" s="172"/>
      <c r="I7" s="173"/>
      <c r="J7" s="173"/>
    </row>
    <row r="8" spans="1:10" x14ac:dyDescent="0.2">
      <c r="A8" s="172"/>
      <c r="B8" s="172" t="s">
        <v>356</v>
      </c>
      <c r="C8" s="172"/>
      <c r="D8" s="172"/>
      <c r="E8" s="172" t="s">
        <v>360</v>
      </c>
      <c r="F8" s="172"/>
      <c r="G8" s="172"/>
      <c r="H8" s="172"/>
      <c r="I8" s="173"/>
      <c r="J8" s="173"/>
    </row>
    <row r="9" spans="1:10" x14ac:dyDescent="0.2">
      <c r="A9" s="172"/>
      <c r="B9" s="172" t="s">
        <v>426</v>
      </c>
      <c r="C9" s="172"/>
      <c r="D9" s="172"/>
      <c r="E9" s="172" t="s">
        <v>348</v>
      </c>
      <c r="F9" s="172"/>
      <c r="G9" s="172"/>
      <c r="H9" s="172"/>
      <c r="I9" s="173"/>
      <c r="J9" s="173"/>
    </row>
    <row r="10" spans="1:10" x14ac:dyDescent="0.2">
      <c r="A10" s="172"/>
      <c r="B10" s="172" t="s">
        <v>427</v>
      </c>
      <c r="C10" s="172"/>
      <c r="D10" s="172"/>
      <c r="E10" s="172" t="s">
        <v>361</v>
      </c>
      <c r="F10" s="172"/>
      <c r="G10" s="172"/>
      <c r="H10" s="172"/>
      <c r="I10" s="173"/>
      <c r="J10" s="173"/>
    </row>
    <row r="11" spans="1:10" x14ac:dyDescent="0.2">
      <c r="A11" s="172"/>
      <c r="B11" s="172" t="s">
        <v>428</v>
      </c>
      <c r="C11" s="172"/>
      <c r="D11" s="172"/>
      <c r="E11" s="172" t="s">
        <v>362</v>
      </c>
      <c r="F11" s="172"/>
      <c r="G11" s="172"/>
      <c r="H11" s="172"/>
      <c r="I11" s="173"/>
      <c r="J11" s="173"/>
    </row>
    <row r="12" spans="1:10" x14ac:dyDescent="0.2">
      <c r="A12" s="172"/>
      <c r="B12" s="172" t="s">
        <v>429</v>
      </c>
      <c r="C12" s="172"/>
      <c r="D12" s="172"/>
      <c r="E12" s="172" t="s">
        <v>363</v>
      </c>
      <c r="F12" s="172"/>
      <c r="G12" s="172"/>
      <c r="H12" s="172"/>
      <c r="I12" s="173"/>
      <c r="J12" s="173"/>
    </row>
    <row r="13" spans="1:10" x14ac:dyDescent="0.2">
      <c r="A13" s="172"/>
      <c r="B13" s="172" t="s">
        <v>430</v>
      </c>
      <c r="C13" s="172"/>
      <c r="D13" s="172"/>
      <c r="E13" s="172" t="s">
        <v>364</v>
      </c>
      <c r="F13" s="172"/>
      <c r="G13" s="172"/>
      <c r="H13" s="172"/>
      <c r="I13" s="173"/>
      <c r="J13" s="173"/>
    </row>
    <row r="14" spans="1:10" x14ac:dyDescent="0.2">
      <c r="A14" s="172"/>
      <c r="B14" s="172" t="s">
        <v>431</v>
      </c>
      <c r="C14" s="172"/>
      <c r="D14" s="172"/>
      <c r="E14" s="172" t="s">
        <v>365</v>
      </c>
      <c r="F14" s="172"/>
      <c r="G14" s="172"/>
      <c r="H14" s="172"/>
      <c r="I14" s="173"/>
      <c r="J14" s="173"/>
    </row>
  </sheetData>
  <sheetProtection selectLockedCells="1" selectUnlockedCells="1"/>
  <mergeCells count="1">
    <mergeCell ref="A1:I1"/>
  </mergeCells>
  <pageMargins left="0.70833333333333337" right="0.70833333333333337" top="0.74861111111111112" bottom="0.74791666666666667" header="0.31527777777777777" footer="0.51180555555555551"/>
  <pageSetup paperSize="9" firstPageNumber="0" orientation="portrait" r:id="rId1"/>
  <headerFooter alignWithMargins="0">
    <oddHeader>&amp;R9.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8</vt:i4>
      </vt:variant>
    </vt:vector>
  </HeadingPairs>
  <TitlesOfParts>
    <vt:vector size="21" baseType="lpstr">
      <vt:lpstr>várbalog</vt:lpstr>
      <vt:lpstr>2.sz. működési és felhalm.mérle</vt:lpstr>
      <vt:lpstr>3. mell.Felhalmozási.</vt:lpstr>
      <vt:lpstr>4. mell.támogatások</vt:lpstr>
      <vt:lpstr>5. mell.létszámadatok</vt:lpstr>
      <vt:lpstr>6.sz.mell.kötelező feladatok</vt:lpstr>
      <vt:lpstr>7.sz.mell.önként vállalt felada</vt:lpstr>
      <vt:lpstr>8.sz.mell.állami feladatok</vt:lpstr>
      <vt:lpstr>9. mell. címrend</vt:lpstr>
      <vt:lpstr>10. mell. közvetett támogatások</vt:lpstr>
      <vt:lpstr>11. mell. több éves döntések</vt:lpstr>
      <vt:lpstr>12. mell. előirányzat felhs.üte</vt:lpstr>
      <vt:lpstr>13. mell.gördülő</vt:lpstr>
      <vt:lpstr>'11. mell. több éves döntések'!Nyomtatási_terület</vt:lpstr>
      <vt:lpstr>'12. mell. előirányzat felhs.üte'!Nyomtatási_terület</vt:lpstr>
      <vt:lpstr>'13. mell.gördülő'!Nyomtatási_terület</vt:lpstr>
      <vt:lpstr>'2.sz. működési és felhalm.mérle'!Nyomtatási_terület</vt:lpstr>
      <vt:lpstr>'6.sz.mell.kötelező feladatok'!Nyomtatási_terület</vt:lpstr>
      <vt:lpstr>'7.sz.mell.önként vállalt felada'!Nyomtatási_terület</vt:lpstr>
      <vt:lpstr>'8.sz.mell.állami feladatok'!Nyomtatási_terület</vt:lpstr>
      <vt:lpstr>várbalog!Nyomtatási_terület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 András</dc:creator>
  <cp:lastModifiedBy>Orbán Piroska</cp:lastModifiedBy>
  <cp:lastPrinted>2019-02-06T09:55:48Z</cp:lastPrinted>
  <dcterms:created xsi:type="dcterms:W3CDTF">2015-05-13T12:35:38Z</dcterms:created>
  <dcterms:modified xsi:type="dcterms:W3CDTF">2019-02-06T10:18:24Z</dcterms:modified>
</cp:coreProperties>
</file>