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ÁRSZÁMODÁS\Beszámoló Testületnek\"/>
    </mc:Choice>
  </mc:AlternateContent>
  <xr:revisionPtr revIDLastSave="0" documentId="12_ncr:500000_{A227E4B2-FDF8-49BA-A36B-465E60874C6A}" xr6:coauthVersionLast="31" xr6:coauthVersionMax="31" xr10:uidLastSave="{00000000-0000-0000-0000-000000000000}"/>
  <bookViews>
    <workbookView xWindow="0" yWindow="0" windowWidth="20490" windowHeight="7530" activeTab="4" xr2:uid="{00000000-000D-0000-FFFF-FFFF00000000}"/>
  </bookViews>
  <sheets>
    <sheet name="Önkormányzat" sheetId="1" r:id="rId1"/>
    <sheet name="PH" sheetId="2" r:id="rId2"/>
    <sheet name="Óvoda" sheetId="3" r:id="rId3"/>
    <sheet name="Könyvtár" sheetId="4" r:id="rId4"/>
    <sheet name="Konyha" sheetId="5" r:id="rId5"/>
  </sheets>
  <externalReferences>
    <externalReference r:id="rId6"/>
    <externalReference r:id="rId7"/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5" i="5" l="1"/>
  <c r="E24" i="5"/>
  <c r="E23" i="5"/>
  <c r="E22" i="5"/>
  <c r="C25" i="5"/>
  <c r="D21" i="5"/>
  <c r="E20" i="5"/>
  <c r="E19" i="5"/>
  <c r="E18" i="5"/>
  <c r="C21" i="5"/>
  <c r="D26" i="5" l="1"/>
  <c r="E25" i="5"/>
  <c r="C26" i="5"/>
  <c r="E21" i="5"/>
  <c r="E24" i="4"/>
  <c r="D22" i="4"/>
  <c r="C22" i="4"/>
  <c r="E22" i="4" s="1"/>
  <c r="D20" i="4"/>
  <c r="C20" i="4"/>
  <c r="E20" i="4" s="1"/>
  <c r="D21" i="4"/>
  <c r="E18" i="4"/>
  <c r="E26" i="3"/>
  <c r="E25" i="3"/>
  <c r="E24" i="3"/>
  <c r="D27" i="3"/>
  <c r="C27" i="3"/>
  <c r="D21" i="3"/>
  <c r="C21" i="3"/>
  <c r="E21" i="3" s="1"/>
  <c r="D20" i="3"/>
  <c r="D22" i="3" s="1"/>
  <c r="C20" i="3"/>
  <c r="C22" i="3" s="1"/>
  <c r="E22" i="3" s="1"/>
  <c r="C18" i="3"/>
  <c r="E18" i="3" s="1"/>
  <c r="C17" i="3"/>
  <c r="D16" i="3"/>
  <c r="C16" i="3"/>
  <c r="E16" i="3" s="1"/>
  <c r="D26" i="2"/>
  <c r="C25" i="2"/>
  <c r="D24" i="2"/>
  <c r="C24" i="2"/>
  <c r="D19" i="2"/>
  <c r="C15" i="2"/>
  <c r="C19" i="2" s="1"/>
  <c r="D98" i="1"/>
  <c r="C98" i="1"/>
  <c r="D97" i="1"/>
  <c r="C97" i="1"/>
  <c r="C96" i="1"/>
  <c r="D95" i="1"/>
  <c r="C95" i="1"/>
  <c r="C94" i="1"/>
  <c r="D93" i="1"/>
  <c r="C93" i="1"/>
  <c r="D92" i="1"/>
  <c r="C92" i="1"/>
  <c r="D87" i="1"/>
  <c r="C87" i="1"/>
  <c r="C86" i="1"/>
  <c r="C85" i="1"/>
  <c r="C84" i="1"/>
  <c r="D83" i="1"/>
  <c r="C83" i="1"/>
  <c r="C78" i="1"/>
  <c r="C77" i="1"/>
  <c r="D76" i="1"/>
  <c r="C76" i="1"/>
  <c r="D67" i="1"/>
  <c r="C67" i="1"/>
  <c r="D66" i="1"/>
  <c r="C66" i="1"/>
  <c r="D65" i="1"/>
  <c r="C65" i="1"/>
  <c r="C64" i="1"/>
  <c r="D60" i="1"/>
  <c r="C60" i="1"/>
  <c r="D53" i="1"/>
  <c r="D54" i="1" s="1"/>
  <c r="C53" i="1"/>
  <c r="C54" i="1" s="1"/>
  <c r="C50" i="1"/>
  <c r="C49" i="1"/>
  <c r="E49" i="1" s="1"/>
  <c r="D48" i="1"/>
  <c r="C48" i="1"/>
  <c r="E48" i="1" s="1"/>
  <c r="C47" i="1"/>
  <c r="E47" i="1" s="1"/>
  <c r="D46" i="1"/>
  <c r="C46" i="1"/>
  <c r="D45" i="1"/>
  <c r="C45" i="1"/>
  <c r="D44" i="1"/>
  <c r="C44" i="1"/>
  <c r="E44" i="1" s="1"/>
  <c r="D42" i="1"/>
  <c r="C42" i="1"/>
  <c r="E42" i="1" s="1"/>
  <c r="C40" i="1"/>
  <c r="E40" i="1" s="1"/>
  <c r="C39" i="1"/>
  <c r="E39" i="1" s="1"/>
  <c r="C38" i="1"/>
  <c r="D35" i="1"/>
  <c r="D36" i="1" s="1"/>
  <c r="C35" i="1"/>
  <c r="C36" i="1" s="1"/>
  <c r="D32" i="1"/>
  <c r="C32" i="1"/>
  <c r="C30" i="1"/>
  <c r="C29" i="1"/>
  <c r="D26" i="1"/>
  <c r="C26" i="1"/>
  <c r="E26" i="1" s="1"/>
  <c r="C25" i="1"/>
  <c r="E25" i="1" s="1"/>
  <c r="D22" i="1"/>
  <c r="D21" i="1"/>
  <c r="C21" i="1"/>
  <c r="D20" i="1"/>
  <c r="C20" i="1"/>
  <c r="D18" i="1"/>
  <c r="D19" i="1" s="1"/>
  <c r="C18" i="1"/>
  <c r="C19" i="1" s="1"/>
  <c r="D16" i="1"/>
  <c r="D15" i="1"/>
  <c r="C15" i="1"/>
  <c r="D14" i="1"/>
  <c r="C14" i="1"/>
  <c r="E14" i="1" s="1"/>
  <c r="D27" i="1" l="1"/>
  <c r="E27" i="1"/>
  <c r="C88" i="1"/>
  <c r="D27" i="2"/>
  <c r="E27" i="3"/>
  <c r="E26" i="5"/>
  <c r="C41" i="1"/>
  <c r="C43" i="1" s="1"/>
  <c r="C68" i="1"/>
  <c r="C79" i="1"/>
  <c r="C99" i="1"/>
  <c r="C24" i="1"/>
  <c r="D13" i="1"/>
  <c r="D23" i="1"/>
  <c r="D68" i="1"/>
  <c r="D79" i="1"/>
  <c r="D19" i="3"/>
  <c r="D28" i="3" s="1"/>
  <c r="D25" i="4"/>
  <c r="D26" i="4" s="1"/>
  <c r="C17" i="1"/>
  <c r="C27" i="1"/>
  <c r="C51" i="1"/>
  <c r="C69" i="1" s="1"/>
  <c r="D88" i="1"/>
  <c r="D99" i="1"/>
  <c r="C19" i="3"/>
  <c r="C28" i="3" s="1"/>
  <c r="C21" i="4"/>
  <c r="E21" i="4" s="1"/>
  <c r="C25" i="4"/>
  <c r="E25" i="4" s="1"/>
  <c r="E11" i="1"/>
  <c r="E12" i="1"/>
  <c r="C13" i="1"/>
  <c r="D24" i="1"/>
  <c r="E21" i="1"/>
  <c r="E22" i="1"/>
  <c r="E28" i="1"/>
  <c r="C31" i="1"/>
  <c r="C33" i="1" s="1"/>
  <c r="E56" i="1"/>
  <c r="C63" i="1"/>
  <c r="E59" i="1"/>
  <c r="E60" i="1"/>
  <c r="E61" i="1"/>
  <c r="E62" i="1"/>
  <c r="E65" i="1"/>
  <c r="E66" i="1"/>
  <c r="E67" i="1"/>
  <c r="E77" i="1"/>
  <c r="E78" i="1"/>
  <c r="E84" i="1"/>
  <c r="E85" i="1"/>
  <c r="E86" i="1"/>
  <c r="E87" i="1"/>
  <c r="E93" i="1"/>
  <c r="E94" i="1"/>
  <c r="E95" i="1"/>
  <c r="E96" i="1"/>
  <c r="E97" i="1"/>
  <c r="E98" i="1"/>
  <c r="E16" i="2"/>
  <c r="E17" i="2"/>
  <c r="E18" i="2"/>
  <c r="E21" i="2"/>
  <c r="E22" i="2"/>
  <c r="E23" i="2"/>
  <c r="E25" i="2"/>
  <c r="C26" i="2"/>
  <c r="E26" i="2" s="1"/>
  <c r="E19" i="4"/>
  <c r="E23" i="4"/>
  <c r="E17" i="3"/>
  <c r="E23" i="3"/>
  <c r="E20" i="3"/>
  <c r="E20" i="2"/>
  <c r="E15" i="2"/>
  <c r="E15" i="1"/>
  <c r="E29" i="1"/>
  <c r="E35" i="1"/>
  <c r="E36" i="1" s="1"/>
  <c r="E37" i="1"/>
  <c r="E45" i="1"/>
  <c r="E53" i="1"/>
  <c r="E54" i="1" s="1"/>
  <c r="E57" i="1"/>
  <c r="D17" i="1"/>
  <c r="E16" i="1"/>
  <c r="E18" i="1"/>
  <c r="E19" i="1" s="1"/>
  <c r="E20" i="1"/>
  <c r="D31" i="1"/>
  <c r="D33" i="1" s="1"/>
  <c r="D34" i="1" s="1"/>
  <c r="E30" i="1"/>
  <c r="E32" i="1"/>
  <c r="D41" i="1"/>
  <c r="D43" i="1" s="1"/>
  <c r="E38" i="1"/>
  <c r="D51" i="1"/>
  <c r="D69" i="1" s="1"/>
  <c r="E46" i="1"/>
  <c r="E50" i="1"/>
  <c r="D63" i="1"/>
  <c r="E58" i="1"/>
  <c r="E83" i="1"/>
  <c r="E92" i="1"/>
  <c r="E64" i="1"/>
  <c r="D70" i="1" l="1"/>
  <c r="E23" i="1"/>
  <c r="E24" i="1" s="1"/>
  <c r="E99" i="1"/>
  <c r="C70" i="1"/>
  <c r="E24" i="2"/>
  <c r="E19" i="3"/>
  <c r="E28" i="3" s="1"/>
  <c r="E17" i="1"/>
  <c r="E79" i="1"/>
  <c r="C34" i="1"/>
  <c r="E31" i="1"/>
  <c r="E33" i="1" s="1"/>
  <c r="E34" i="1" s="1"/>
  <c r="C27" i="2"/>
  <c r="E27" i="2" s="1"/>
  <c r="E68" i="1"/>
  <c r="E88" i="1"/>
  <c r="C52" i="1"/>
  <c r="C55" i="1" s="1"/>
  <c r="E63" i="1"/>
  <c r="E51" i="1"/>
  <c r="E19" i="2"/>
  <c r="C26" i="4"/>
  <c r="E26" i="4" s="1"/>
  <c r="E13" i="1"/>
  <c r="E41" i="1"/>
  <c r="E43" i="1" s="1"/>
  <c r="D52" i="1"/>
  <c r="D55" i="1" s="1"/>
  <c r="D71" i="1" s="1"/>
  <c r="E69" i="1" l="1"/>
  <c r="C71" i="1"/>
  <c r="E52" i="1"/>
  <c r="E55" i="1" s="1"/>
  <c r="E70" i="1"/>
  <c r="E71" i="1" l="1"/>
</calcChain>
</file>

<file path=xl/sharedStrings.xml><?xml version="1.0" encoding="utf-8"?>
<sst xmlns="http://schemas.openxmlformats.org/spreadsheetml/2006/main" count="192" uniqueCount="128">
  <si>
    <t>a Mérlegben kimutatott</t>
  </si>
  <si>
    <t>immateriális javak és tárgyi eszközök</t>
  </si>
  <si>
    <t>összegéről</t>
  </si>
  <si>
    <t>adatok Ft-ban</t>
  </si>
  <si>
    <t>Főkönyvi számla</t>
  </si>
  <si>
    <t>Érték adatok</t>
  </si>
  <si>
    <t>Száma</t>
  </si>
  <si>
    <t>Megnevezése</t>
  </si>
  <si>
    <t>Bruttó érték</t>
  </si>
  <si>
    <t>Értékcsökkenés</t>
  </si>
  <si>
    <t>Nettó érték</t>
  </si>
  <si>
    <t>Szellemi termék</t>
  </si>
  <si>
    <t>0-ra leírt szellemi termék</t>
  </si>
  <si>
    <t>11. IMMATERIÁLIS JAVAK ÖSSZESEN</t>
  </si>
  <si>
    <t>Földterületek 1.</t>
  </si>
  <si>
    <t>Földterületek 2.</t>
  </si>
  <si>
    <t>Földterületek 3.</t>
  </si>
  <si>
    <t>FÖLDTERÜLETEK ÖSSZESEN</t>
  </si>
  <si>
    <t>Lakótelek</t>
  </si>
  <si>
    <t>LAKÓTELEK ÖSSZESEN</t>
  </si>
  <si>
    <t>Telek</t>
  </si>
  <si>
    <t>Egyéb telek 1.</t>
  </si>
  <si>
    <t>Egyéb telek 2. (Óvoda)</t>
  </si>
  <si>
    <t>TELEK, EGYÉB TELEK ÖSSZESEN</t>
  </si>
  <si>
    <t>LAKÓTELEK, TELEK, EGYÉB TELEK TELJES ÉRTÉKE</t>
  </si>
  <si>
    <t>Lakóépület</t>
  </si>
  <si>
    <t>0-ra leírt lakóépület</t>
  </si>
  <si>
    <t>LAKÓÉPÜLET ÖSSZESEN</t>
  </si>
  <si>
    <t>Egyéb épület 1.</t>
  </si>
  <si>
    <t>Egyéb épület 2. ( Művelődési Ház)</t>
  </si>
  <si>
    <t>Egyéb épület 3. (Óvoda)</t>
  </si>
  <si>
    <t>EGYÉB ÉPÜLET 1-2-3. ÖSSZESEN</t>
  </si>
  <si>
    <t>0-ra leírt egyéb épület</t>
  </si>
  <si>
    <t>EGYÉB ÉPÜLET TELJES ÉRTÉKE</t>
  </si>
  <si>
    <t>ÉPÜLETEK (LAKÓ- ÉS EGYÉB ÉPÜLET) TELJES ÉRTÉKE</t>
  </si>
  <si>
    <t>Erdő</t>
  </si>
  <si>
    <t>ERDŐ ÖSSZESEN</t>
  </si>
  <si>
    <t>Építmények 1.</t>
  </si>
  <si>
    <t>Építmények 2.</t>
  </si>
  <si>
    <t>Építmények 3.</t>
  </si>
  <si>
    <t>Egyéb építmények (Óvoda)</t>
  </si>
  <si>
    <t>ÉPÍTMÉNYEK 1-2-3-4. ÖSSZESEN</t>
  </si>
  <si>
    <t>0-ra leírt építmények</t>
  </si>
  <si>
    <t>ÉPÍTMÉNYEK TELJES ÉRTÉKE</t>
  </si>
  <si>
    <t>Üzemeltetésre átadott földterület 1. (Vízmű)</t>
  </si>
  <si>
    <t>Üzemeltetésre átadott földterület 2. (Kétpó)</t>
  </si>
  <si>
    <t>Üzemeltetésre átadott telek</t>
  </si>
  <si>
    <t>Üzemeltetésre átadott egyéb épületek</t>
  </si>
  <si>
    <t>Üzemeltetésre átadott erdő</t>
  </si>
  <si>
    <t>Üzemeltetésre átadott építmény 1. (Kétpó)</t>
  </si>
  <si>
    <t>Üzemeltetésre átadott építmény 2. (Vízmű)</t>
  </si>
  <si>
    <t>ÜZEMELTETÉSRE ÁTADOTT INGATLANOK ÖSSZESEN</t>
  </si>
  <si>
    <t>121. INGATLANOK ÖSSZESEN</t>
  </si>
  <si>
    <t>Ingatlanokhoz kapcsolódó vagyoni értékű jog</t>
  </si>
  <si>
    <t xml:space="preserve">   </t>
  </si>
  <si>
    <t>122. INGATLANOKHOZ KAPCSOLÓDÓ
VAGYONI ÉRTÉKŰ JOGOK ÖSSZESEN</t>
  </si>
  <si>
    <t>12. INGATLANOK
ÉS KAPCSOLÓDÓ VAGYONI ÉRTÉKŰ JOGOK ÖSSZESEN</t>
  </si>
  <si>
    <t>Ügyv.-i és számtech.-i gépek</t>
  </si>
  <si>
    <t>0-ra leírt ügyviteli és számítástechnikai gépek</t>
  </si>
  <si>
    <t>Egyéb gép, berendezés</t>
  </si>
  <si>
    <t>0-ra leírt egyéb gép, berendezés</t>
  </si>
  <si>
    <t>Képzőművészeti alkotás</t>
  </si>
  <si>
    <t>Jármű</t>
  </si>
  <si>
    <t>0-ra leírt járművek</t>
  </si>
  <si>
    <t>131. GÉPEK, BERENDEZÉSEK, JÁRMŰVEK ÖSSZESEN</t>
  </si>
  <si>
    <t>Üzemeltetésre átadott egyéb gép, berendezés, felszerelés (Vízmű)</t>
  </si>
  <si>
    <t>Üzemeltetésre átadott, 0-ra leírt egyéb gép, berendezés 1. (Vízmű)</t>
  </si>
  <si>
    <t>Üzemeltetésre átadott, 0-ra leírt egyéb gép, berendezés 2. (Kétpó)</t>
  </si>
  <si>
    <t>Üzemeltetésre átadott, 0-ra leírt jármű (Kétpó)</t>
  </si>
  <si>
    <t>ÜZEMELTETÉSRE ÁTADOTT GÉPEK, BERENDEZÉSEK ÖSSZESEN</t>
  </si>
  <si>
    <t>ÜZEMELTETÉSRE ÁTADOTT INGATLANOK, GÉPEK, BERENDEZÉSEK, JÁRMŰVEK ÖSSZESEN</t>
  </si>
  <si>
    <t>13. GÉPEK, BERENDEZÉSEK, JÁRMŰVEK ÖSSZESEN</t>
  </si>
  <si>
    <t>ÖNKORMÁNYZAT ÖSSZESEN</t>
  </si>
  <si>
    <t>Tájékoztató adatok:</t>
  </si>
  <si>
    <t>Egyéb telek (Óvoda)</t>
  </si>
  <si>
    <t>Egyéb épület (Óvoda)</t>
  </si>
  <si>
    <t>INGATLANOK (ÓVODA) ÖSSZESEN</t>
  </si>
  <si>
    <t>Üzemeltetésre átadott földterület, Vízmű</t>
  </si>
  <si>
    <t>Üzemeltetésre átadott építmény, Vízmű</t>
  </si>
  <si>
    <t>Üzemeltetésre átadott építmény, Szennyvíz</t>
  </si>
  <si>
    <t>Üzemeltetésre átadott egyéb gép, berendezés, felszerelés, Vízmű</t>
  </si>
  <si>
    <t>Üzemeltetésre átadott 0-ra leírt egyéb gép berendezés (bontókalapács)</t>
  </si>
  <si>
    <t>ÜZEMELTETÉSRE ÁTADOTT A VÍZMŰ RÉSZÉRE</t>
  </si>
  <si>
    <t>Üzemeltetésre átadott földterület - Kétpó</t>
  </si>
  <si>
    <t>Üzemeltetésre átadott telkek - Kétpó</t>
  </si>
  <si>
    <t>Üzemeltetésre átadott egyéb épület - Kétpó</t>
  </si>
  <si>
    <t>Üzemeltetésre átadott erdő - Kétpó</t>
  </si>
  <si>
    <t>Üzemeltetésre átadott építmények - Kétpó</t>
  </si>
  <si>
    <t>Üzemeltetésre átadott, 0-ra leírt egyéb gép, berendezés, felszerelés - Kétpó</t>
  </si>
  <si>
    <t>Üzemeltetésre átadott, 0-ra leírt járművek - Kétpó</t>
  </si>
  <si>
    <t>ÜZEMELTETÉSRE ÁTADOTT KÉTPÓ RÉSZÉRE</t>
  </si>
  <si>
    <t>Vagyoni értékű jog</t>
  </si>
  <si>
    <t>0-ra leírt vagyoni értékű jog</t>
  </si>
  <si>
    <t>SZELLEMI TERMÉKEK ÖSSZESEN</t>
  </si>
  <si>
    <t>Ügyv. és számtech.-i gépek</t>
  </si>
  <si>
    <t>0-ra leírt számtech.-i gépek</t>
  </si>
  <si>
    <t>Egyéb gépek, berendezések</t>
  </si>
  <si>
    <t>GÉPEK,BERENDEZÉSEK ÖSSZESEN</t>
  </si>
  <si>
    <t>JÁRMŰ ÖSSZESEN</t>
  </si>
  <si>
    <t>MINDÖSSZESEN</t>
  </si>
  <si>
    <t>Egyéb épület</t>
  </si>
  <si>
    <t>Építmény</t>
  </si>
  <si>
    <r>
      <t xml:space="preserve"> INGATLANOK  ÖSSZESEN
</t>
    </r>
    <r>
      <rPr>
        <sz val="11"/>
        <color indexed="8"/>
        <rFont val="Times New Roman"/>
        <family val="1"/>
        <charset val="238"/>
      </rPr>
      <t>(Önkormányzat vagyona - tájékoztató adat)</t>
    </r>
  </si>
  <si>
    <t>0-ra leírt informatikai eszköz</t>
  </si>
  <si>
    <t>0-ra leírt egyéb gépek, berendezések, felszerelések</t>
  </si>
  <si>
    <r>
      <t xml:space="preserve">ÖNKORMÁNYZATNÁL NYILVÁNTARTOTT GÉPEK, BERENDEZÉSEK, FELSZERELÉSEK ÖSSZESEN </t>
    </r>
    <r>
      <rPr>
        <sz val="11"/>
        <color indexed="8"/>
        <rFont val="Times New Roman"/>
        <family val="1"/>
        <charset val="238"/>
      </rPr>
      <t>(tájékoztató adat)</t>
    </r>
  </si>
  <si>
    <t>Informatikai eszköz</t>
  </si>
  <si>
    <t>0-ra leírt Informatikai eszközök</t>
  </si>
  <si>
    <t>Egyéb gépek, berendezések, felszerelések</t>
  </si>
  <si>
    <t>0-ra leírt Egyéb gépek, berendezések, felszerelések</t>
  </si>
  <si>
    <t xml:space="preserve"> GÉPEK, BERENDEZÉS ÖSSZESEN</t>
  </si>
  <si>
    <t>Vagyoni értékű  jog</t>
  </si>
  <si>
    <t xml:space="preserve"> IMMATERIÁLIS JAVAK  ÖSSZESEN</t>
  </si>
  <si>
    <t>Ügyv. és számtech. 0-ra leírt</t>
  </si>
  <si>
    <t>Egyéb gép, ber.</t>
  </si>
  <si>
    <t>Egyéb gép ber. 0-ra leírt</t>
  </si>
  <si>
    <t xml:space="preserve"> GÉPEK, BERENDEZÉSEK ÖSSZESEN</t>
  </si>
  <si>
    <t>Tószegi Konyha 2017. évi</t>
  </si>
  <si>
    <t>0-ra leírt ügyviteli és szám.gép</t>
  </si>
  <si>
    <t>Községi Közkönyvtár 2017. évi</t>
  </si>
  <si>
    <t>Tószegi Óvoda 2017. évi</t>
  </si>
  <si>
    <t>Tószegi Polgármesteri Hivatal 2017. évi</t>
  </si>
  <si>
    <t>Tószeg Községi Önkormányzat 2017. évi</t>
  </si>
  <si>
    <t>14.1.1 melléklet……./2018.(   ) önkormányzati rendelethez</t>
  </si>
  <si>
    <t>14.1.2 melléklet……../2018.(    ) önkormányzati rendelethez</t>
  </si>
  <si>
    <t>14.1.3 meléklet……../2018.(    ) önkormányzati rendelethez</t>
  </si>
  <si>
    <t>14.1.4.melléklet……../2018.(    ) önkormányzati rendelethez</t>
  </si>
  <si>
    <t>14.1.5.melléklet……../2018.(   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</si>
</sst>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3" fontId="5" fillId="2" borderId="15" xfId="1" applyNumberFormat="1" applyFont="1" applyFill="1" applyBorder="1" applyAlignment="1">
      <alignment vertical="center"/>
    </xf>
    <xf numFmtId="3" fontId="5" fillId="2" borderId="16" xfId="1" applyNumberFormat="1" applyFont="1" applyFill="1" applyBorder="1" applyAlignment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vertical="center"/>
    </xf>
    <xf numFmtId="3" fontId="2" fillId="0" borderId="18" xfId="1" applyNumberFormat="1" applyFont="1" applyBorder="1" applyAlignment="1">
      <alignment vertical="center"/>
    </xf>
    <xf numFmtId="3" fontId="2" fillId="0" borderId="19" xfId="1" applyNumberFormat="1" applyFont="1" applyBorder="1" applyAlignment="1">
      <alignment vertical="center"/>
    </xf>
    <xf numFmtId="3" fontId="4" fillId="3" borderId="15" xfId="1" applyNumberFormat="1" applyFont="1" applyFill="1" applyBorder="1" applyAlignment="1">
      <alignment vertical="center"/>
    </xf>
    <xf numFmtId="3" fontId="4" fillId="3" borderId="16" xfId="1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vertical="center"/>
    </xf>
    <xf numFmtId="3" fontId="2" fillId="0" borderId="22" xfId="1" applyNumberFormat="1" applyFont="1" applyBorder="1" applyAlignment="1">
      <alignment vertical="center"/>
    </xf>
    <xf numFmtId="3" fontId="2" fillId="0" borderId="23" xfId="1" applyNumberFormat="1" applyFont="1" applyBorder="1" applyAlignment="1">
      <alignment vertical="center"/>
    </xf>
    <xf numFmtId="3" fontId="6" fillId="4" borderId="15" xfId="1" applyNumberFormat="1" applyFont="1" applyFill="1" applyBorder="1" applyAlignment="1">
      <alignment vertical="center"/>
    </xf>
    <xf numFmtId="3" fontId="6" fillId="4" borderId="16" xfId="1" applyNumberFormat="1" applyFont="1" applyFill="1" applyBorder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24" xfId="1" applyFont="1" applyBorder="1" applyAlignment="1">
      <alignment horizontal="left" vertical="center"/>
    </xf>
    <xf numFmtId="0" fontId="2" fillId="0" borderId="25" xfId="1" applyFont="1" applyBorder="1" applyAlignment="1">
      <alignment vertical="center"/>
    </xf>
    <xf numFmtId="3" fontId="2" fillId="0" borderId="25" xfId="1" applyNumberFormat="1" applyFont="1" applyBorder="1" applyAlignment="1">
      <alignment vertical="center"/>
    </xf>
    <xf numFmtId="3" fontId="2" fillId="0" borderId="26" xfId="1" applyNumberFormat="1" applyFont="1" applyBorder="1" applyAlignment="1">
      <alignment vertical="center"/>
    </xf>
    <xf numFmtId="3" fontId="2" fillId="0" borderId="6" xfId="1" applyNumberFormat="1" applyFont="1" applyBorder="1" applyAlignment="1">
      <alignment vertical="center"/>
    </xf>
    <xf numFmtId="3" fontId="4" fillId="3" borderId="27" xfId="1" applyNumberFormat="1" applyFont="1" applyFill="1" applyBorder="1" applyAlignment="1">
      <alignment vertical="center"/>
    </xf>
    <xf numFmtId="3" fontId="4" fillId="3" borderId="28" xfId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3" fontId="2" fillId="0" borderId="2" xfId="1" applyNumberFormat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4" fillId="5" borderId="11" xfId="1" applyNumberFormat="1" applyFont="1" applyFill="1" applyBorder="1" applyAlignment="1">
      <alignment vertical="center"/>
    </xf>
    <xf numFmtId="3" fontId="4" fillId="5" borderId="12" xfId="1" applyNumberFormat="1" applyFont="1" applyFill="1" applyBorder="1" applyAlignment="1">
      <alignment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0" fontId="2" fillId="0" borderId="32" xfId="1" applyFont="1" applyBorder="1" applyAlignment="1">
      <alignment horizontal="left" vertical="center"/>
    </xf>
    <xf numFmtId="0" fontId="2" fillId="0" borderId="33" xfId="1" applyFont="1" applyBorder="1" applyAlignment="1">
      <alignment vertical="center"/>
    </xf>
    <xf numFmtId="3" fontId="5" fillId="6" borderId="15" xfId="1" applyNumberFormat="1" applyFont="1" applyFill="1" applyBorder="1" applyAlignment="1">
      <alignment vertical="center"/>
    </xf>
    <xf numFmtId="3" fontId="5" fillId="6" borderId="16" xfId="1" applyNumberFormat="1" applyFont="1" applyFill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3" fontId="4" fillId="6" borderId="15" xfId="1" applyNumberFormat="1" applyFont="1" applyFill="1" applyBorder="1" applyAlignment="1">
      <alignment vertical="center"/>
    </xf>
    <xf numFmtId="3" fontId="4" fillId="6" borderId="16" xfId="1" applyNumberFormat="1" applyFont="1" applyFill="1" applyBorder="1" applyAlignment="1">
      <alignment vertical="center"/>
    </xf>
    <xf numFmtId="0" fontId="2" fillId="0" borderId="18" xfId="1" applyFont="1" applyBorder="1" applyAlignment="1">
      <alignment horizontal="left" vertical="center" wrapText="1"/>
    </xf>
    <xf numFmtId="3" fontId="2" fillId="0" borderId="18" xfId="1" applyNumberFormat="1" applyFont="1" applyBorder="1" applyAlignment="1">
      <alignment horizontal="right" vertical="center"/>
    </xf>
    <xf numFmtId="3" fontId="2" fillId="0" borderId="1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4" fillId="7" borderId="15" xfId="1" applyNumberFormat="1" applyFont="1" applyFill="1" applyBorder="1" applyAlignment="1">
      <alignment vertical="center"/>
    </xf>
    <xf numFmtId="3" fontId="4" fillId="7" borderId="16" xfId="1" applyNumberFormat="1" applyFont="1" applyFill="1" applyBorder="1" applyAlignment="1">
      <alignment vertical="center"/>
    </xf>
    <xf numFmtId="3" fontId="4" fillId="8" borderId="15" xfId="1" applyNumberFormat="1" applyFont="1" applyFill="1" applyBorder="1" applyAlignment="1">
      <alignment vertical="center"/>
    </xf>
    <xf numFmtId="3" fontId="4" fillId="8" borderId="16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3" fontId="4" fillId="0" borderId="15" xfId="1" applyNumberFormat="1" applyFont="1" applyBorder="1" applyAlignment="1">
      <alignment vertical="center"/>
    </xf>
    <xf numFmtId="3" fontId="4" fillId="0" borderId="16" xfId="1" applyNumberFormat="1" applyFont="1" applyBorder="1" applyAlignment="1">
      <alignment vertical="center"/>
    </xf>
    <xf numFmtId="0" fontId="2" fillId="0" borderId="37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3" fontId="4" fillId="0" borderId="0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3" fontId="4" fillId="0" borderId="27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vertical="center" wrapText="1"/>
    </xf>
    <xf numFmtId="3" fontId="2" fillId="0" borderId="22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3" fontId="2" fillId="0" borderId="17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6" fillId="4" borderId="13" xfId="1" applyFont="1" applyFill="1" applyBorder="1" applyAlignment="1">
      <alignment horizontal="left" vertical="center"/>
    </xf>
    <xf numFmtId="0" fontId="6" fillId="4" borderId="14" xfId="1" applyFont="1" applyFill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4" fillId="3" borderId="20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6" fillId="4" borderId="20" xfId="1" applyFont="1" applyFill="1" applyBorder="1" applyAlignment="1">
      <alignment horizontal="left" vertical="center"/>
    </xf>
    <xf numFmtId="0" fontId="6" fillId="4" borderId="15" xfId="1" applyFont="1" applyFill="1" applyBorder="1" applyAlignment="1">
      <alignment horizontal="left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horizontal="left" vertical="center"/>
    </xf>
    <xf numFmtId="0" fontId="4" fillId="7" borderId="13" xfId="1" applyFont="1" applyFill="1" applyBorder="1" applyAlignment="1">
      <alignment horizontal="left" vertical="center" wrapText="1"/>
    </xf>
    <xf numFmtId="0" fontId="4" fillId="7" borderId="14" xfId="1" applyFont="1" applyFill="1" applyBorder="1" applyAlignment="1">
      <alignment horizontal="left" vertical="center" wrapText="1"/>
    </xf>
    <xf numFmtId="0" fontId="4" fillId="5" borderId="29" xfId="1" applyFont="1" applyFill="1" applyBorder="1" applyAlignment="1">
      <alignment horizontal="left" vertical="center"/>
    </xf>
    <xf numFmtId="0" fontId="4" fillId="5" borderId="30" xfId="1" applyFont="1" applyFill="1" applyBorder="1" applyAlignment="1">
      <alignment horizontal="left" vertical="center"/>
    </xf>
    <xf numFmtId="0" fontId="4" fillId="3" borderId="31" xfId="1" applyFont="1" applyFill="1" applyBorder="1" applyAlignment="1">
      <alignment horizontal="left" vertical="center"/>
    </xf>
    <xf numFmtId="0" fontId="4" fillId="3" borderId="27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left" vertical="center"/>
    </xf>
    <xf numFmtId="0" fontId="5" fillId="6" borderId="20" xfId="1" applyFont="1" applyFill="1" applyBorder="1" applyAlignment="1">
      <alignment horizontal="left" vertical="center"/>
    </xf>
    <xf numFmtId="0" fontId="5" fillId="6" borderId="15" xfId="1" applyFont="1" applyFill="1" applyBorder="1" applyAlignment="1">
      <alignment horizontal="left" vertical="center"/>
    </xf>
    <xf numFmtId="0" fontId="5" fillId="6" borderId="13" xfId="1" applyFont="1" applyFill="1" applyBorder="1" applyAlignment="1">
      <alignment horizontal="left" vertical="center" wrapText="1"/>
    </xf>
    <xf numFmtId="0" fontId="5" fillId="6" borderId="14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4" fillId="0" borderId="36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4" fillId="8" borderId="13" xfId="1" applyFont="1" applyFill="1" applyBorder="1" applyAlignment="1">
      <alignment horizontal="left" vertical="center" wrapText="1"/>
    </xf>
    <xf numFmtId="0" fontId="4" fillId="8" borderId="35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</cellXfs>
  <cellStyles count="2">
    <cellStyle name="Normál" xfId="0" builtinId="0"/>
    <cellStyle name="Normál_TE leltár összesítő 2014. ÖNK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;cs\TE_2016\2016.IV.n&#233;v\&#214;nkorm_2016.IV.n&#233;v_&#233;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;cs\TE_2016\2016.IV.n&#233;v\PH_2016.IV.n&#233;v_&#233;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;cs\TE_2016\2016.IV.n&#233;v\&#211;voda_2016.IV.n&#233;v_&#233;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;cs\TE_2016\2016.IV.n&#233;v\K&#246;nyvt&#225;r_2016.IV.n&#233;v_&#233;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.imm.javak, tárgyi eszk."/>
      <sheetName val="Immateriális javak "/>
      <sheetName val="Immateriális javak 0-ra leírt"/>
      <sheetName val="Földterület"/>
      <sheetName val="Lakótelek"/>
      <sheetName val="Telek"/>
      <sheetName val="Egyéb telek"/>
      <sheetName val="Lakóépület"/>
      <sheetName val="0-ra leírt lakóépület"/>
      <sheetName val="Egyéb épület"/>
      <sheetName val="0-ra leírt egyéb épület"/>
      <sheetName val="Erdő"/>
      <sheetName val="Egyéb építmények"/>
      <sheetName val="Építmények"/>
      <sheetName val="0-ra leírt építmények"/>
      <sheetName val="Üz.átadott földterület"/>
      <sheetName val="Üz.átadott telek"/>
      <sheetName val="Üz.átadott egyéb épület"/>
      <sheetName val="Üz.átadott erdő"/>
      <sheetName val="Üz.átadott építmény"/>
      <sheetName val="Vagyonért. jog "/>
      <sheetName val="Inform eszk. áll. "/>
      <sheetName val="Informatikai eszk. 0-ás "/>
      <sheetName val="Egyéb gép berend. felsz. "/>
      <sheetName val="Egyéb gép berend. felsz. 0-ás"/>
      <sheetName val="Képzőművészeti alkotások"/>
      <sheetName val="Jármű"/>
      <sheetName val="0-ra leírt jármű"/>
      <sheetName val="üz átadott egyéb gép, berend"/>
      <sheetName val="üz átadott egyéb gép, ber 0-ás"/>
      <sheetName val="Üz.átadott 0-s jármű"/>
      <sheetName val="Vagyonér. jog 0-ás  "/>
    </sheetNames>
    <sheetDataSet>
      <sheetData sheetId="0"/>
      <sheetData sheetId="1">
        <row r="8">
          <cell r="G8">
            <v>0</v>
          </cell>
        </row>
      </sheetData>
      <sheetData sheetId="2">
        <row r="18">
          <cell r="H18">
            <v>3697031</v>
          </cell>
        </row>
      </sheetData>
      <sheetData sheetId="3">
        <row r="14">
          <cell r="F14">
            <v>23971800</v>
          </cell>
          <cell r="I14">
            <v>0</v>
          </cell>
        </row>
        <row r="29">
          <cell r="F29">
            <v>3297000</v>
          </cell>
          <cell r="I29">
            <v>0</v>
          </cell>
        </row>
        <row r="79">
          <cell r="I79">
            <v>0</v>
          </cell>
        </row>
      </sheetData>
      <sheetData sheetId="4">
        <row r="9">
          <cell r="F9">
            <v>544798</v>
          </cell>
          <cell r="I9">
            <v>0</v>
          </cell>
        </row>
      </sheetData>
      <sheetData sheetId="5">
        <row r="13">
          <cell r="F13">
            <v>5512918</v>
          </cell>
          <cell r="I13">
            <v>0</v>
          </cell>
        </row>
      </sheetData>
      <sheetData sheetId="6">
        <row r="11">
          <cell r="F11">
            <v>1309000</v>
          </cell>
          <cell r="I11">
            <v>0</v>
          </cell>
        </row>
        <row r="25">
          <cell r="F25">
            <v>1100000</v>
          </cell>
          <cell r="I25">
            <v>0</v>
          </cell>
        </row>
      </sheetData>
      <sheetData sheetId="7">
        <row r="11">
          <cell r="F11">
            <v>18280268</v>
          </cell>
        </row>
      </sheetData>
      <sheetData sheetId="8">
        <row r="7">
          <cell r="F7">
            <v>145606</v>
          </cell>
          <cell r="I7">
            <v>145606</v>
          </cell>
        </row>
      </sheetData>
      <sheetData sheetId="9">
        <row r="12">
          <cell r="F12">
            <v>48237502</v>
          </cell>
        </row>
        <row r="22">
          <cell r="F22">
            <v>31862428</v>
          </cell>
        </row>
        <row r="34">
          <cell r="F34">
            <v>36061178</v>
          </cell>
        </row>
      </sheetData>
      <sheetData sheetId="10">
        <row r="10">
          <cell r="F10">
            <v>1728225</v>
          </cell>
          <cell r="H10">
            <v>1728225</v>
          </cell>
        </row>
      </sheetData>
      <sheetData sheetId="11">
        <row r="7">
          <cell r="F7">
            <v>661030</v>
          </cell>
          <cell r="I7">
            <v>0</v>
          </cell>
        </row>
      </sheetData>
      <sheetData sheetId="12">
        <row r="10">
          <cell r="F10">
            <v>1705410</v>
          </cell>
        </row>
      </sheetData>
      <sheetData sheetId="13">
        <row r="106">
          <cell r="F106">
            <v>731299276</v>
          </cell>
        </row>
        <row r="127">
          <cell r="F127">
            <v>359151664</v>
          </cell>
        </row>
        <row r="138">
          <cell r="F138">
            <v>461418</v>
          </cell>
        </row>
      </sheetData>
      <sheetData sheetId="14">
        <row r="9">
          <cell r="F9">
            <v>1122000</v>
          </cell>
          <cell r="H9">
            <v>1122000</v>
          </cell>
        </row>
      </sheetData>
      <sheetData sheetId="15">
        <row r="7">
          <cell r="F7">
            <v>56280</v>
          </cell>
          <cell r="I7">
            <v>0</v>
          </cell>
        </row>
        <row r="20">
          <cell r="F20">
            <v>1986603</v>
          </cell>
          <cell r="I20">
            <v>0</v>
          </cell>
        </row>
      </sheetData>
      <sheetData sheetId="16">
        <row r="7">
          <cell r="F7">
            <v>481221</v>
          </cell>
          <cell r="I7">
            <v>0</v>
          </cell>
        </row>
      </sheetData>
      <sheetData sheetId="17">
        <row r="19">
          <cell r="F19">
            <v>11886764</v>
          </cell>
        </row>
      </sheetData>
      <sheetData sheetId="18">
        <row r="7">
          <cell r="F7">
            <v>975581</v>
          </cell>
          <cell r="I7">
            <v>0</v>
          </cell>
        </row>
      </sheetData>
      <sheetData sheetId="19">
        <row r="47">
          <cell r="F47">
            <v>37958692</v>
          </cell>
        </row>
        <row r="59">
          <cell r="F59">
            <v>16286944</v>
          </cell>
        </row>
        <row r="60">
          <cell r="F60">
            <v>789931833</v>
          </cell>
        </row>
        <row r="61">
          <cell r="F61">
            <v>806218777</v>
          </cell>
        </row>
      </sheetData>
      <sheetData sheetId="20">
        <row r="7">
          <cell r="G7">
            <v>115200</v>
          </cell>
          <cell r="J7">
            <v>0</v>
          </cell>
        </row>
      </sheetData>
      <sheetData sheetId="21">
        <row r="7">
          <cell r="G7">
            <v>0</v>
          </cell>
        </row>
      </sheetData>
      <sheetData sheetId="22">
        <row r="32">
          <cell r="I32">
            <v>4739503</v>
          </cell>
        </row>
      </sheetData>
      <sheetData sheetId="23">
        <row r="23">
          <cell r="H23">
            <v>14277011</v>
          </cell>
        </row>
      </sheetData>
      <sheetData sheetId="24">
        <row r="120">
          <cell r="H120">
            <v>9472870</v>
          </cell>
        </row>
      </sheetData>
      <sheetData sheetId="25">
        <row r="14">
          <cell r="F14">
            <v>1416175</v>
          </cell>
          <cell r="I14">
            <v>0</v>
          </cell>
        </row>
      </sheetData>
      <sheetData sheetId="26">
        <row r="7">
          <cell r="F7">
            <v>149606</v>
          </cell>
        </row>
      </sheetData>
      <sheetData sheetId="27">
        <row r="8">
          <cell r="F8">
            <v>3023250</v>
          </cell>
        </row>
      </sheetData>
      <sheetData sheetId="28">
        <row r="7">
          <cell r="G7">
            <v>325800</v>
          </cell>
        </row>
      </sheetData>
      <sheetData sheetId="29">
        <row r="8">
          <cell r="F8">
            <v>170600</v>
          </cell>
          <cell r="I8">
            <v>170600</v>
          </cell>
        </row>
        <row r="166">
          <cell r="F166">
            <v>21660293</v>
          </cell>
          <cell r="I166">
            <v>21660293</v>
          </cell>
        </row>
      </sheetData>
      <sheetData sheetId="30">
        <row r="9">
          <cell r="F9">
            <v>1727112</v>
          </cell>
          <cell r="H9">
            <v>1727112</v>
          </cell>
        </row>
      </sheetData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_imm.jav_tárgyi eszk"/>
      <sheetName val="Vagyoni ért. jog"/>
      <sheetName val="0-ra leírt vagyoni ért. jog"/>
      <sheetName val="Szellemi termék"/>
      <sheetName val="0-ra leírt szellemi termék"/>
      <sheetName val="Inform eszk. áll. "/>
      <sheetName val="0-ra leírt informatikai eszk"/>
      <sheetName val="Egyéb gép berend. felsz. "/>
      <sheetName val="Egyéb gép berend. felsz. 0-ás"/>
      <sheetName val="Jármű"/>
      <sheetName val="Egyéb telek"/>
      <sheetName val="Egyéb épület"/>
      <sheetName val="Építmények"/>
    </sheetNames>
    <sheetDataSet>
      <sheetData sheetId="0"/>
      <sheetData sheetId="1">
        <row r="7">
          <cell r="I7">
            <v>660000</v>
          </cell>
        </row>
      </sheetData>
      <sheetData sheetId="2">
        <row r="9">
          <cell r="I9">
            <v>228459</v>
          </cell>
        </row>
      </sheetData>
      <sheetData sheetId="3">
        <row r="14">
          <cell r="H14">
            <v>1812950</v>
          </cell>
        </row>
      </sheetData>
      <sheetData sheetId="4">
        <row r="17">
          <cell r="I17">
            <v>1836633</v>
          </cell>
        </row>
      </sheetData>
      <sheetData sheetId="5">
        <row r="11">
          <cell r="I11">
            <v>528480</v>
          </cell>
        </row>
      </sheetData>
      <sheetData sheetId="6">
        <row r="22">
          <cell r="I22">
            <v>1729526</v>
          </cell>
        </row>
      </sheetData>
      <sheetData sheetId="7">
        <row r="8">
          <cell r="I8">
            <v>322981</v>
          </cell>
        </row>
      </sheetData>
      <sheetData sheetId="8">
        <row r="33">
          <cell r="I33">
            <v>1227855</v>
          </cell>
        </row>
      </sheetData>
      <sheetData sheetId="9">
        <row r="7">
          <cell r="H7">
            <v>1692913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_ingatlan_tárgyi eszk."/>
      <sheetName val="Inform eszk. áll. "/>
      <sheetName val="Inform.eszk. 0-ás"/>
      <sheetName val="tájékoztató adat_Inf.eszk.0-ás "/>
      <sheetName val="Egyéb gép berend. felsz."/>
      <sheetName val="Egyéb gép berend. felsz. 0-ás"/>
      <sheetName val="Egyéb telek"/>
      <sheetName val="Egyéb épület"/>
      <sheetName val="Építmények"/>
      <sheetName val="menny-i nyilv."/>
      <sheetName val="Vagyonért. jog "/>
      <sheetName val="Vagyonér. jog 0-ás  "/>
      <sheetName val="Immateriális javak "/>
      <sheetName val="Immateriális jav. 0-ás "/>
      <sheetName val="Egyéb gép berend. felsz. "/>
    </sheetNames>
    <sheetDataSet>
      <sheetData sheetId="0"/>
      <sheetData sheetId="1">
        <row r="7">
          <cell r="H7">
            <v>19684</v>
          </cell>
        </row>
      </sheetData>
      <sheetData sheetId="2">
        <row r="9">
          <cell r="G9">
            <v>117952</v>
          </cell>
        </row>
      </sheetData>
      <sheetData sheetId="3">
        <row r="14">
          <cell r="H14">
            <v>621190</v>
          </cell>
          <cell r="J14">
            <v>621190</v>
          </cell>
        </row>
      </sheetData>
      <sheetData sheetId="4">
        <row r="35">
          <cell r="H35">
            <v>702708</v>
          </cell>
        </row>
      </sheetData>
      <sheetData sheetId="5">
        <row r="16">
          <cell r="H16">
            <v>433553</v>
          </cell>
        </row>
        <row r="38">
          <cell r="H38">
            <v>441953</v>
          </cell>
          <cell r="J38">
            <v>441953</v>
          </cell>
        </row>
      </sheetData>
      <sheetData sheetId="6">
        <row r="10">
          <cell r="H10">
            <v>1100000</v>
          </cell>
          <cell r="J10">
            <v>0</v>
          </cell>
        </row>
      </sheetData>
      <sheetData sheetId="7">
        <row r="12">
          <cell r="H12">
            <v>36061178</v>
          </cell>
        </row>
      </sheetData>
      <sheetData sheetId="8">
        <row r="12">
          <cell r="H12">
            <v>1705410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_imm.jav._tárgyi eszk."/>
      <sheetName val="Vagyonért. jog "/>
      <sheetName val="vagyoni jog 0-ás"/>
      <sheetName val="szellemi term. 0-ás"/>
      <sheetName val="Informatikai eszk. 0-ás "/>
      <sheetName val="Egyéb gép berend. felsz. "/>
      <sheetName val="Egyéb gép berend. felsz. 0-ás"/>
      <sheetName val="Vagyonér. jog 0-ás  "/>
      <sheetName val="Immateriális javak "/>
      <sheetName val="Inform eszk. áll. "/>
    </sheetNames>
    <sheetDataSet>
      <sheetData sheetId="0"/>
      <sheetData sheetId="1">
        <row r="6">
          <cell r="M6">
            <v>295981</v>
          </cell>
        </row>
      </sheetData>
      <sheetData sheetId="2">
        <row r="13">
          <cell r="H13">
            <v>1299920</v>
          </cell>
        </row>
      </sheetData>
      <sheetData sheetId="3">
        <row r="11">
          <cell r="I11">
            <v>375521</v>
          </cell>
          <cell r="L11">
            <v>375521</v>
          </cell>
        </row>
      </sheetData>
      <sheetData sheetId="4">
        <row r="33">
          <cell r="H33">
            <v>6095315</v>
          </cell>
          <cell r="J33">
            <v>6095315</v>
          </cell>
        </row>
      </sheetData>
      <sheetData sheetId="5">
        <row r="12">
          <cell r="I12">
            <v>620965</v>
          </cell>
        </row>
      </sheetData>
      <sheetData sheetId="6">
        <row r="11">
          <cell r="H11">
            <v>140243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7"/>
  </sheetPr>
  <dimension ref="A1:J134"/>
  <sheetViews>
    <sheetView workbookViewId="0">
      <selection activeCell="A7" sqref="A7:E7"/>
    </sheetView>
  </sheetViews>
  <sheetFormatPr defaultRowHeight="15" x14ac:dyDescent="0.25"/>
  <cols>
    <col min="1" max="1" width="11.7109375" style="1" customWidth="1"/>
    <col min="2" max="2" width="66" style="1" customWidth="1"/>
    <col min="3" max="3" width="16.7109375" style="1" customWidth="1"/>
    <col min="4" max="4" width="18.5703125" style="1" customWidth="1"/>
    <col min="5" max="5" width="16.7109375" style="1" customWidth="1"/>
    <col min="6" max="6" width="13" style="1" customWidth="1"/>
    <col min="7" max="8" width="12.28515625" style="1" customWidth="1"/>
    <col min="9" max="9" width="9.140625" style="1"/>
    <col min="10" max="10" width="12.28515625" style="1" customWidth="1"/>
    <col min="11" max="16384" width="9.140625" style="1"/>
  </cols>
  <sheetData>
    <row r="1" spans="1:6" x14ac:dyDescent="0.25">
      <c r="A1" s="138"/>
      <c r="B1" s="138"/>
    </row>
    <row r="2" spans="1:6" ht="18.75" x14ac:dyDescent="0.25">
      <c r="A2" s="139" t="s">
        <v>122</v>
      </c>
      <c r="B2" s="139"/>
      <c r="C2" s="139"/>
      <c r="D2" s="139"/>
      <c r="E2" s="139"/>
    </row>
    <row r="3" spans="1:6" x14ac:dyDescent="0.25">
      <c r="A3" s="137" t="s">
        <v>0</v>
      </c>
      <c r="B3" s="137"/>
      <c r="C3" s="137"/>
      <c r="D3" s="137"/>
      <c r="E3" s="137"/>
    </row>
    <row r="4" spans="1:6" x14ac:dyDescent="0.25">
      <c r="A4" s="137" t="s">
        <v>1</v>
      </c>
      <c r="B4" s="137"/>
      <c r="C4" s="137"/>
      <c r="D4" s="137"/>
      <c r="E4" s="137"/>
    </row>
    <row r="5" spans="1:6" x14ac:dyDescent="0.25">
      <c r="A5" s="137" t="s">
        <v>2</v>
      </c>
      <c r="B5" s="137"/>
      <c r="C5" s="137"/>
      <c r="D5" s="137"/>
      <c r="E5" s="137"/>
    </row>
    <row r="6" spans="1:6" x14ac:dyDescent="0.25">
      <c r="A6" s="137"/>
      <c r="B6" s="137"/>
      <c r="C6" s="137"/>
      <c r="D6" s="137"/>
      <c r="E6" s="137"/>
    </row>
    <row r="7" spans="1:6" x14ac:dyDescent="0.25">
      <c r="A7" s="142" t="s">
        <v>123</v>
      </c>
      <c r="B7" s="142"/>
      <c r="C7" s="142"/>
      <c r="D7" s="142"/>
      <c r="E7" s="142"/>
    </row>
    <row r="8" spans="1:6" ht="15.75" thickBot="1" x14ac:dyDescent="0.3">
      <c r="E8" s="3" t="s">
        <v>3</v>
      </c>
    </row>
    <row r="9" spans="1:6" ht="17.100000000000001" customHeight="1" x14ac:dyDescent="0.25">
      <c r="A9" s="143" t="s">
        <v>4</v>
      </c>
      <c r="B9" s="144"/>
      <c r="C9" s="144" t="s">
        <v>5</v>
      </c>
      <c r="D9" s="144"/>
      <c r="E9" s="145"/>
    </row>
    <row r="10" spans="1:6" s="2" customFormat="1" ht="17.100000000000001" customHeight="1" thickBot="1" x14ac:dyDescent="0.3">
      <c r="A10" s="4" t="s">
        <v>6</v>
      </c>
      <c r="B10" s="5" t="s">
        <v>7</v>
      </c>
      <c r="C10" s="5" t="s">
        <v>8</v>
      </c>
      <c r="D10" s="5" t="s">
        <v>9</v>
      </c>
      <c r="E10" s="6" t="s">
        <v>10</v>
      </c>
    </row>
    <row r="11" spans="1:6" ht="17.100000000000001" customHeight="1" x14ac:dyDescent="0.25">
      <c r="A11" s="7">
        <v>1121</v>
      </c>
      <c r="B11" s="8" t="s">
        <v>11</v>
      </c>
      <c r="C11" s="9">
        <v>1100000</v>
      </c>
      <c r="D11" s="9">
        <v>90750</v>
      </c>
      <c r="E11" s="10">
        <f>C11-D11</f>
        <v>1009250</v>
      </c>
    </row>
    <row r="12" spans="1:6" ht="17.100000000000001" customHeight="1" thickBot="1" x14ac:dyDescent="0.3">
      <c r="A12" s="11">
        <v>11291</v>
      </c>
      <c r="B12" s="12" t="s">
        <v>12</v>
      </c>
      <c r="C12" s="13">
        <v>3718831</v>
      </c>
      <c r="D12" s="13">
        <v>3718831</v>
      </c>
      <c r="E12" s="14">
        <f>C12-D12</f>
        <v>0</v>
      </c>
    </row>
    <row r="13" spans="1:6" s="18" customFormat="1" ht="17.100000000000001" customHeight="1" thickBot="1" x14ac:dyDescent="0.3">
      <c r="A13" s="146" t="s">
        <v>13</v>
      </c>
      <c r="B13" s="147"/>
      <c r="C13" s="15">
        <f>SUM(C11:C12)</f>
        <v>4818831</v>
      </c>
      <c r="D13" s="15">
        <f>D11+D12</f>
        <v>3809581</v>
      </c>
      <c r="E13" s="16">
        <f>E11+E12</f>
        <v>1009250</v>
      </c>
      <c r="F13" s="17"/>
    </row>
    <row r="14" spans="1:6" ht="17.100000000000001" customHeight="1" x14ac:dyDescent="0.25">
      <c r="A14" s="7">
        <v>1211</v>
      </c>
      <c r="B14" s="8" t="s">
        <v>14</v>
      </c>
      <c r="C14" s="9">
        <f>[1]Földterület!F14</f>
        <v>23971800</v>
      </c>
      <c r="D14" s="9">
        <f>[1]Földterület!I14</f>
        <v>0</v>
      </c>
      <c r="E14" s="10">
        <f t="shared" ref="E14:E22" si="0">C14-D14</f>
        <v>23971800</v>
      </c>
    </row>
    <row r="15" spans="1:6" ht="17.100000000000001" customHeight="1" x14ac:dyDescent="0.25">
      <c r="A15" s="19">
        <v>1211</v>
      </c>
      <c r="B15" s="20" t="s">
        <v>15</v>
      </c>
      <c r="C15" s="21">
        <f>[1]Földterület!F29</f>
        <v>3297000</v>
      </c>
      <c r="D15" s="21">
        <f>[1]Földterület!I29</f>
        <v>0</v>
      </c>
      <c r="E15" s="22">
        <f t="shared" si="0"/>
        <v>3297000</v>
      </c>
    </row>
    <row r="16" spans="1:6" ht="17.100000000000001" customHeight="1" thickBot="1" x14ac:dyDescent="0.3">
      <c r="A16" s="19">
        <v>1211</v>
      </c>
      <c r="B16" s="20" t="s">
        <v>16</v>
      </c>
      <c r="C16" s="21">
        <v>9896541</v>
      </c>
      <c r="D16" s="21">
        <f>[1]Földterület!I79</f>
        <v>0</v>
      </c>
      <c r="E16" s="22">
        <f t="shared" si="0"/>
        <v>9896541</v>
      </c>
    </row>
    <row r="17" spans="1:10" s="2" customFormat="1" ht="17.100000000000001" customHeight="1" thickBot="1" x14ac:dyDescent="0.3">
      <c r="A17" s="148" t="s">
        <v>17</v>
      </c>
      <c r="B17" s="149"/>
      <c r="C17" s="23">
        <f>SUM(C14:C16)</f>
        <v>37165341</v>
      </c>
      <c r="D17" s="23">
        <f>SUM(D14:D16)</f>
        <v>0</v>
      </c>
      <c r="E17" s="24">
        <f>SUM(E14:E16)</f>
        <v>37165341</v>
      </c>
      <c r="F17" s="25"/>
    </row>
    <row r="18" spans="1:10" ht="17.100000000000001" customHeight="1" thickBot="1" x14ac:dyDescent="0.3">
      <c r="A18" s="26">
        <v>121121</v>
      </c>
      <c r="B18" s="27" t="s">
        <v>18</v>
      </c>
      <c r="C18" s="28">
        <f>[1]Lakótelek!F9</f>
        <v>544798</v>
      </c>
      <c r="D18" s="28">
        <f>[1]Lakótelek!I9</f>
        <v>0</v>
      </c>
      <c r="E18" s="29">
        <f t="shared" si="0"/>
        <v>544798</v>
      </c>
    </row>
    <row r="19" spans="1:10" s="33" customFormat="1" ht="17.100000000000001" customHeight="1" thickBot="1" x14ac:dyDescent="0.3">
      <c r="A19" s="140" t="s">
        <v>19</v>
      </c>
      <c r="B19" s="141"/>
      <c r="C19" s="30">
        <f>SUM(C18)</f>
        <v>544798</v>
      </c>
      <c r="D19" s="30">
        <f>SUM(D18)</f>
        <v>0</v>
      </c>
      <c r="E19" s="31">
        <f>SUM(E18)</f>
        <v>544798</v>
      </c>
      <c r="F19" s="32"/>
    </row>
    <row r="20" spans="1:10" ht="17.100000000000001" customHeight="1" thickTop="1" x14ac:dyDescent="0.25">
      <c r="A20" s="34">
        <v>121122</v>
      </c>
      <c r="B20" s="35" t="s">
        <v>20</v>
      </c>
      <c r="C20" s="36">
        <f>[1]Telek!F13</f>
        <v>5512918</v>
      </c>
      <c r="D20" s="36">
        <f>[1]Telek!I13</f>
        <v>0</v>
      </c>
      <c r="E20" s="37">
        <f t="shared" si="0"/>
        <v>5512918</v>
      </c>
    </row>
    <row r="21" spans="1:10" ht="17.100000000000001" customHeight="1" x14ac:dyDescent="0.25">
      <c r="A21" s="19">
        <v>121122</v>
      </c>
      <c r="B21" s="20" t="s">
        <v>21</v>
      </c>
      <c r="C21" s="21">
        <f>'[1]Egyéb telek'!F11</f>
        <v>1309000</v>
      </c>
      <c r="D21" s="21">
        <f>'[1]Egyéb telek'!I11</f>
        <v>0</v>
      </c>
      <c r="E21" s="22">
        <f t="shared" si="0"/>
        <v>1309000</v>
      </c>
    </row>
    <row r="22" spans="1:10" ht="17.100000000000001" customHeight="1" thickBot="1" x14ac:dyDescent="0.3">
      <c r="A22" s="19">
        <v>121122</v>
      </c>
      <c r="B22" s="20" t="s">
        <v>22</v>
      </c>
      <c r="C22" s="13">
        <v>13600000</v>
      </c>
      <c r="D22" s="13">
        <f>'[1]Egyéb telek'!I25</f>
        <v>0</v>
      </c>
      <c r="E22" s="38">
        <f t="shared" si="0"/>
        <v>13600000</v>
      </c>
    </row>
    <row r="23" spans="1:10" s="33" customFormat="1" ht="17.100000000000001" customHeight="1" thickBot="1" x14ac:dyDescent="0.3">
      <c r="A23" s="150" t="s">
        <v>23</v>
      </c>
      <c r="B23" s="151"/>
      <c r="C23" s="30">
        <f>SUM(C20:C22)</f>
        <v>20421918</v>
      </c>
      <c r="D23" s="30">
        <f>SUM(D20:D22)</f>
        <v>0</v>
      </c>
      <c r="E23" s="31">
        <f>SUM(E20:E22)</f>
        <v>20421918</v>
      </c>
      <c r="F23" s="32"/>
    </row>
    <row r="24" spans="1:10" s="2" customFormat="1" ht="17.100000000000001" customHeight="1" thickBot="1" x14ac:dyDescent="0.3">
      <c r="A24" s="152" t="s">
        <v>24</v>
      </c>
      <c r="B24" s="153"/>
      <c r="C24" s="39">
        <f>C19+C23</f>
        <v>20966716</v>
      </c>
      <c r="D24" s="39">
        <f>D19+D23</f>
        <v>0</v>
      </c>
      <c r="E24" s="40">
        <f>E19+E23</f>
        <v>20966716</v>
      </c>
      <c r="F24" s="25"/>
    </row>
    <row r="25" spans="1:10" ht="17.100000000000001" customHeight="1" x14ac:dyDescent="0.25">
      <c r="A25" s="41">
        <v>121131</v>
      </c>
      <c r="B25" s="42" t="s">
        <v>25</v>
      </c>
      <c r="C25" s="43">
        <f>[1]Lakóépület!F11</f>
        <v>18280268</v>
      </c>
      <c r="D25" s="43">
        <v>5493925</v>
      </c>
      <c r="E25" s="44">
        <f>C25-D25</f>
        <v>12786343</v>
      </c>
    </row>
    <row r="26" spans="1:10" ht="17.100000000000001" customHeight="1" thickBot="1" x14ac:dyDescent="0.3">
      <c r="A26" s="19">
        <v>1219231</v>
      </c>
      <c r="B26" s="20" t="s">
        <v>26</v>
      </c>
      <c r="C26" s="21">
        <f>'[1]0-ra leírt lakóépület'!F7</f>
        <v>145606</v>
      </c>
      <c r="D26" s="21">
        <f>'[1]0-ra leírt lakóépület'!I7</f>
        <v>145606</v>
      </c>
      <c r="E26" s="22">
        <f>C26-D26</f>
        <v>0</v>
      </c>
      <c r="G26" s="45"/>
    </row>
    <row r="27" spans="1:10" s="2" customFormat="1" ht="17.100000000000001" customHeight="1" thickBot="1" x14ac:dyDescent="0.3">
      <c r="A27" s="148" t="s">
        <v>27</v>
      </c>
      <c r="B27" s="149"/>
      <c r="C27" s="23">
        <f>SUM(C25:C26)</f>
        <v>18425874</v>
      </c>
      <c r="D27" s="23">
        <f>SUM(D25:D26)</f>
        <v>5639531</v>
      </c>
      <c r="E27" s="24">
        <f>SUM(E25:E26)</f>
        <v>12786343</v>
      </c>
      <c r="F27" s="25"/>
    </row>
    <row r="28" spans="1:10" ht="17.100000000000001" customHeight="1" x14ac:dyDescent="0.25">
      <c r="A28" s="7">
        <v>121133</v>
      </c>
      <c r="B28" s="8" t="s">
        <v>28</v>
      </c>
      <c r="C28" s="9">
        <v>67344315</v>
      </c>
      <c r="D28" s="9">
        <v>11118002</v>
      </c>
      <c r="E28" s="10">
        <f>C28-D28</f>
        <v>56226313</v>
      </c>
      <c r="H28" s="45"/>
      <c r="J28" s="45"/>
    </row>
    <row r="29" spans="1:10" ht="17.100000000000001" customHeight="1" x14ac:dyDescent="0.25">
      <c r="A29" s="19">
        <v>121133</v>
      </c>
      <c r="B29" s="20" t="s">
        <v>29</v>
      </c>
      <c r="C29" s="21">
        <f>'[1]Egyéb épület'!F22</f>
        <v>31862428</v>
      </c>
      <c r="D29" s="21">
        <v>10381708</v>
      </c>
      <c r="E29" s="22">
        <f>C29-D29</f>
        <v>21480720</v>
      </c>
      <c r="H29" s="45"/>
      <c r="J29" s="45"/>
    </row>
    <row r="30" spans="1:10" ht="17.100000000000001" customHeight="1" thickBot="1" x14ac:dyDescent="0.3">
      <c r="A30" s="19">
        <v>121133</v>
      </c>
      <c r="B30" s="20" t="s">
        <v>30</v>
      </c>
      <c r="C30" s="21">
        <f>'[1]Egyéb épület'!F34</f>
        <v>36061178</v>
      </c>
      <c r="D30" s="21">
        <v>6969183</v>
      </c>
      <c r="E30" s="22">
        <f>C30-D30</f>
        <v>29091995</v>
      </c>
      <c r="F30" s="45"/>
    </row>
    <row r="31" spans="1:10" s="33" customFormat="1" ht="17.100000000000001" customHeight="1" thickBot="1" x14ac:dyDescent="0.3">
      <c r="A31" s="140" t="s">
        <v>31</v>
      </c>
      <c r="B31" s="141"/>
      <c r="C31" s="30">
        <f>SUM(C28:C30)</f>
        <v>135267921</v>
      </c>
      <c r="D31" s="30">
        <f>SUM(D28:D30)</f>
        <v>28468893</v>
      </c>
      <c r="E31" s="31">
        <f>SUM(E28:E30)</f>
        <v>106799028</v>
      </c>
      <c r="F31" s="32"/>
    </row>
    <row r="32" spans="1:10" ht="17.100000000000001" customHeight="1" thickBot="1" x14ac:dyDescent="0.3">
      <c r="A32" s="19">
        <v>1219233</v>
      </c>
      <c r="B32" s="20" t="s">
        <v>32</v>
      </c>
      <c r="C32" s="21">
        <f>'[1]0-ra leírt egyéb épület'!F10</f>
        <v>1728225</v>
      </c>
      <c r="D32" s="21">
        <f>'[1]0-ra leírt egyéb épület'!H10</f>
        <v>1728225</v>
      </c>
      <c r="E32" s="22">
        <f>C32-D32</f>
        <v>0</v>
      </c>
      <c r="H32" s="45"/>
      <c r="J32" s="45"/>
    </row>
    <row r="33" spans="1:10" s="2" customFormat="1" ht="17.100000000000001" customHeight="1" thickBot="1" x14ac:dyDescent="0.3">
      <c r="A33" s="148" t="s">
        <v>33</v>
      </c>
      <c r="B33" s="149"/>
      <c r="C33" s="23">
        <f>SUM(C31:C32)</f>
        <v>136996146</v>
      </c>
      <c r="D33" s="23">
        <f>SUM(D31:D32)</f>
        <v>30197118</v>
      </c>
      <c r="E33" s="24">
        <f>SUM(E31:E32)</f>
        <v>106799028</v>
      </c>
      <c r="F33" s="25"/>
    </row>
    <row r="34" spans="1:10" s="2" customFormat="1" ht="17.100000000000001" customHeight="1" x14ac:dyDescent="0.25">
      <c r="A34" s="156" t="s">
        <v>34</v>
      </c>
      <c r="B34" s="157"/>
      <c r="C34" s="46">
        <f>C27+C33</f>
        <v>155422020</v>
      </c>
      <c r="D34" s="46">
        <f>D27+D33</f>
        <v>35836649</v>
      </c>
      <c r="E34" s="47">
        <f>E27+E33</f>
        <v>119585371</v>
      </c>
      <c r="F34" s="25"/>
    </row>
    <row r="35" spans="1:10" ht="17.100000000000001" customHeight="1" thickBot="1" x14ac:dyDescent="0.3">
      <c r="A35" s="26">
        <v>121142</v>
      </c>
      <c r="B35" s="27" t="s">
        <v>35</v>
      </c>
      <c r="C35" s="28">
        <f>[1]Erdő!F7</f>
        <v>661030</v>
      </c>
      <c r="D35" s="28">
        <f>[1]Erdő!I7</f>
        <v>0</v>
      </c>
      <c r="E35" s="29">
        <f>C35-D35</f>
        <v>661030</v>
      </c>
      <c r="G35" s="45"/>
      <c r="H35" s="45"/>
    </row>
    <row r="36" spans="1:10" s="2" customFormat="1" ht="17.100000000000001" customHeight="1" thickBot="1" x14ac:dyDescent="0.3">
      <c r="A36" s="148" t="s">
        <v>36</v>
      </c>
      <c r="B36" s="149"/>
      <c r="C36" s="23">
        <f>C35</f>
        <v>661030</v>
      </c>
      <c r="D36" s="23">
        <f>D35</f>
        <v>0</v>
      </c>
      <c r="E36" s="24">
        <f>E35</f>
        <v>661030</v>
      </c>
      <c r="F36" s="25"/>
    </row>
    <row r="37" spans="1:10" ht="17.100000000000001" customHeight="1" x14ac:dyDescent="0.25">
      <c r="A37" s="7">
        <v>121149</v>
      </c>
      <c r="B37" s="8" t="s">
        <v>37</v>
      </c>
      <c r="C37" s="9">
        <v>736758412</v>
      </c>
      <c r="D37" s="9">
        <v>332268909</v>
      </c>
      <c r="E37" s="10">
        <f>C37-D37</f>
        <v>404489503</v>
      </c>
      <c r="G37" s="45"/>
    </row>
    <row r="38" spans="1:10" ht="17.100000000000001" customHeight="1" x14ac:dyDescent="0.25">
      <c r="A38" s="19">
        <v>121149</v>
      </c>
      <c r="B38" s="20" t="s">
        <v>38</v>
      </c>
      <c r="C38" s="21">
        <f>[1]Építmények!F127</f>
        <v>359151664</v>
      </c>
      <c r="D38" s="21">
        <v>136495199</v>
      </c>
      <c r="E38" s="22">
        <f>C38-D38</f>
        <v>222656465</v>
      </c>
    </row>
    <row r="39" spans="1:10" ht="17.100000000000001" customHeight="1" x14ac:dyDescent="0.25">
      <c r="A39" s="19">
        <v>121149</v>
      </c>
      <c r="B39" s="20" t="s">
        <v>39</v>
      </c>
      <c r="C39" s="21">
        <f>[1]Építmények!F138</f>
        <v>461418</v>
      </c>
      <c r="D39" s="21">
        <v>167518</v>
      </c>
      <c r="E39" s="22">
        <f>C39-D39</f>
        <v>293900</v>
      </c>
      <c r="F39" s="45"/>
      <c r="G39" s="45"/>
      <c r="H39" s="45"/>
      <c r="J39" s="45"/>
    </row>
    <row r="40" spans="1:10" ht="17.100000000000001" customHeight="1" thickBot="1" x14ac:dyDescent="0.3">
      <c r="A40" s="48">
        <v>121149</v>
      </c>
      <c r="B40" s="49" t="s">
        <v>40</v>
      </c>
      <c r="C40" s="50">
        <f>'[1]Egyéb építmények'!F10</f>
        <v>1705410</v>
      </c>
      <c r="D40" s="50">
        <v>353911</v>
      </c>
      <c r="E40" s="38">
        <f>C40-D40</f>
        <v>1351499</v>
      </c>
      <c r="F40" s="45"/>
    </row>
    <row r="41" spans="1:10" s="33" customFormat="1" ht="17.100000000000001" customHeight="1" thickBot="1" x14ac:dyDescent="0.3">
      <c r="A41" s="140" t="s">
        <v>41</v>
      </c>
      <c r="B41" s="141"/>
      <c r="C41" s="30">
        <f>SUM(C37:C40)</f>
        <v>1098076904</v>
      </c>
      <c r="D41" s="30">
        <f>SUM(D37:D40)</f>
        <v>469285537</v>
      </c>
      <c r="E41" s="31">
        <f>SUM(E37:E40)</f>
        <v>628791367</v>
      </c>
      <c r="F41" s="32"/>
    </row>
    <row r="42" spans="1:10" ht="17.100000000000001" customHeight="1" thickBot="1" x14ac:dyDescent="0.3">
      <c r="A42" s="19">
        <v>1219249</v>
      </c>
      <c r="B42" s="20" t="s">
        <v>42</v>
      </c>
      <c r="C42" s="21">
        <f>'[1]0-ra leírt építmények'!F9</f>
        <v>1122000</v>
      </c>
      <c r="D42" s="21">
        <f>'[1]0-ra leírt építmények'!H9</f>
        <v>1122000</v>
      </c>
      <c r="E42" s="22">
        <f>C42-D42</f>
        <v>0</v>
      </c>
      <c r="G42" s="45"/>
    </row>
    <row r="43" spans="1:10" s="2" customFormat="1" ht="17.100000000000001" customHeight="1" x14ac:dyDescent="0.25">
      <c r="A43" s="158" t="s">
        <v>43</v>
      </c>
      <c r="B43" s="159"/>
      <c r="C43" s="39">
        <f>SUM(C41:C42)</f>
        <v>1099198904</v>
      </c>
      <c r="D43" s="39">
        <f>SUM(D41:D42)</f>
        <v>470407537</v>
      </c>
      <c r="E43" s="40">
        <f>SUM(E41:E42)</f>
        <v>628791367</v>
      </c>
      <c r="F43" s="25"/>
    </row>
    <row r="44" spans="1:10" ht="17.100000000000001" customHeight="1" x14ac:dyDescent="0.25">
      <c r="A44" s="19">
        <v>12181</v>
      </c>
      <c r="B44" s="20" t="s">
        <v>44</v>
      </c>
      <c r="C44" s="21">
        <f>'[1]Üz.átadott földterület'!F7</f>
        <v>56280</v>
      </c>
      <c r="D44" s="21">
        <f>'[1]Üz.átadott földterület'!I7</f>
        <v>0</v>
      </c>
      <c r="E44" s="22">
        <f t="shared" ref="E44:E50" si="1">C44-D44</f>
        <v>56280</v>
      </c>
    </row>
    <row r="45" spans="1:10" ht="17.100000000000001" customHeight="1" x14ac:dyDescent="0.25">
      <c r="A45" s="7">
        <v>12181</v>
      </c>
      <c r="B45" s="8" t="s">
        <v>45</v>
      </c>
      <c r="C45" s="9">
        <f>'[1]Üz.átadott földterület'!F20</f>
        <v>1986603</v>
      </c>
      <c r="D45" s="9">
        <f>'[1]Üz.átadott földterület'!I20</f>
        <v>0</v>
      </c>
      <c r="E45" s="22">
        <f t="shared" si="1"/>
        <v>1986603</v>
      </c>
    </row>
    <row r="46" spans="1:10" ht="17.100000000000001" customHeight="1" x14ac:dyDescent="0.25">
      <c r="A46" s="19">
        <v>12182</v>
      </c>
      <c r="B46" s="20" t="s">
        <v>46</v>
      </c>
      <c r="C46" s="21">
        <f>'[1]Üz.átadott telek'!F7</f>
        <v>481221</v>
      </c>
      <c r="D46" s="21">
        <f>'[1]Üz.átadott telek'!I7</f>
        <v>0</v>
      </c>
      <c r="E46" s="22">
        <f t="shared" si="1"/>
        <v>481221</v>
      </c>
    </row>
    <row r="47" spans="1:10" ht="17.100000000000001" customHeight="1" x14ac:dyDescent="0.25">
      <c r="A47" s="19">
        <v>12183</v>
      </c>
      <c r="B47" s="20" t="s">
        <v>47</v>
      </c>
      <c r="C47" s="21">
        <f>'[1]Üz.átadott egyéb épület'!F19</f>
        <v>11886764</v>
      </c>
      <c r="D47" s="21">
        <v>2719344</v>
      </c>
      <c r="E47" s="22">
        <f t="shared" si="1"/>
        <v>9167420</v>
      </c>
    </row>
    <row r="48" spans="1:10" ht="17.100000000000001" customHeight="1" x14ac:dyDescent="0.25">
      <c r="A48" s="19">
        <v>121842</v>
      </c>
      <c r="B48" s="20" t="s">
        <v>48</v>
      </c>
      <c r="C48" s="21">
        <f>'[1]Üz.átadott erdő'!F7</f>
        <v>975581</v>
      </c>
      <c r="D48" s="21">
        <f>'[1]Üz.átadott erdő'!I7</f>
        <v>0</v>
      </c>
      <c r="E48" s="22">
        <f t="shared" si="1"/>
        <v>975581</v>
      </c>
    </row>
    <row r="49" spans="1:7" ht="17.100000000000001" customHeight="1" x14ac:dyDescent="0.25">
      <c r="A49" s="19">
        <v>121849</v>
      </c>
      <c r="B49" s="20" t="s">
        <v>49</v>
      </c>
      <c r="C49" s="28">
        <f>'[1]Üz.átadott építmény'!F47</f>
        <v>37958692</v>
      </c>
      <c r="D49" s="28">
        <v>12177019</v>
      </c>
      <c r="E49" s="22">
        <f t="shared" si="1"/>
        <v>25781673</v>
      </c>
    </row>
    <row r="50" spans="1:7" ht="17.100000000000001" customHeight="1" thickBot="1" x14ac:dyDescent="0.3">
      <c r="A50" s="51">
        <v>121849</v>
      </c>
      <c r="B50" s="52" t="s">
        <v>50</v>
      </c>
      <c r="C50" s="50">
        <f>'[1]Üz.átadott építmény'!F61</f>
        <v>806218777</v>
      </c>
      <c r="D50" s="50">
        <v>360278669</v>
      </c>
      <c r="E50" s="38">
        <f t="shared" si="1"/>
        <v>445940108</v>
      </c>
    </row>
    <row r="51" spans="1:7" ht="17.100000000000001" customHeight="1" thickBot="1" x14ac:dyDescent="0.3">
      <c r="A51" s="148" t="s">
        <v>51</v>
      </c>
      <c r="B51" s="160"/>
      <c r="C51" s="23">
        <f>SUM(C44:C50)</f>
        <v>859563918</v>
      </c>
      <c r="D51" s="23">
        <f>SUM(D44:D50)</f>
        <v>375175032</v>
      </c>
      <c r="E51" s="24">
        <f>SUM(E44:E50)</f>
        <v>484388886</v>
      </c>
      <c r="F51" s="45"/>
    </row>
    <row r="52" spans="1:7" s="56" customFormat="1" ht="17.100000000000001" customHeight="1" thickBot="1" x14ac:dyDescent="0.3">
      <c r="A52" s="161" t="s">
        <v>52</v>
      </c>
      <c r="B52" s="162"/>
      <c r="C52" s="53">
        <f>C17+C24+C27+C33+C36+C43+C51</f>
        <v>2172977929</v>
      </c>
      <c r="D52" s="53">
        <f>D17+D24+D27+D33+D36+D43+D51</f>
        <v>881419218</v>
      </c>
      <c r="E52" s="54">
        <f>E17+E24+E27+E33+E36+E43+E51</f>
        <v>1291558711</v>
      </c>
      <c r="F52" s="55"/>
    </row>
    <row r="53" spans="1:7" ht="17.100000000000001" customHeight="1" thickBot="1" x14ac:dyDescent="0.3">
      <c r="A53" s="26">
        <v>1221</v>
      </c>
      <c r="B53" s="27" t="s">
        <v>53</v>
      </c>
      <c r="C53" s="28">
        <f>'[1]Vagyonért. jog '!G7</f>
        <v>115200</v>
      </c>
      <c r="D53" s="28">
        <f>'[1]Vagyonért. jog '!J7</f>
        <v>0</v>
      </c>
      <c r="E53" s="29">
        <f>C53-D53</f>
        <v>115200</v>
      </c>
      <c r="G53" s="1" t="s">
        <v>54</v>
      </c>
    </row>
    <row r="54" spans="1:7" s="56" customFormat="1" ht="34.5" customHeight="1" thickBot="1" x14ac:dyDescent="0.3">
      <c r="A54" s="163" t="s">
        <v>55</v>
      </c>
      <c r="B54" s="164"/>
      <c r="C54" s="53">
        <f>C53</f>
        <v>115200</v>
      </c>
      <c r="D54" s="53">
        <f>D53</f>
        <v>0</v>
      </c>
      <c r="E54" s="54">
        <f>E53</f>
        <v>115200</v>
      </c>
      <c r="F54" s="55"/>
    </row>
    <row r="55" spans="1:7" s="56" customFormat="1" ht="34.5" customHeight="1" thickBot="1" x14ac:dyDescent="0.3">
      <c r="A55" s="165" t="s">
        <v>56</v>
      </c>
      <c r="B55" s="166"/>
      <c r="C55" s="15">
        <f>C52+C54</f>
        <v>2173093129</v>
      </c>
      <c r="D55" s="15">
        <f>D52+D54</f>
        <v>881419218</v>
      </c>
      <c r="E55" s="16">
        <f>E52+E54</f>
        <v>1291673911</v>
      </c>
      <c r="F55" s="55"/>
    </row>
    <row r="56" spans="1:7" ht="16.5" customHeight="1" x14ac:dyDescent="0.25">
      <c r="A56" s="41">
        <v>13111</v>
      </c>
      <c r="B56" s="42" t="s">
        <v>57</v>
      </c>
      <c r="C56" s="43">
        <v>2012590</v>
      </c>
      <c r="D56" s="43">
        <v>2012590</v>
      </c>
      <c r="E56" s="44">
        <f t="shared" ref="E56:E62" si="2">C56-D56</f>
        <v>0</v>
      </c>
    </row>
    <row r="57" spans="1:7" ht="17.100000000000001" customHeight="1" x14ac:dyDescent="0.25">
      <c r="A57" s="19">
        <v>131911</v>
      </c>
      <c r="B57" s="20" t="s">
        <v>58</v>
      </c>
      <c r="C57" s="21">
        <v>4518453</v>
      </c>
      <c r="D57" s="21">
        <v>4518453</v>
      </c>
      <c r="E57" s="22">
        <f>C57-D57</f>
        <v>0</v>
      </c>
    </row>
    <row r="58" spans="1:7" ht="17.100000000000001" customHeight="1" x14ac:dyDescent="0.25">
      <c r="A58" s="19">
        <v>13112</v>
      </c>
      <c r="B58" s="20" t="s">
        <v>59</v>
      </c>
      <c r="C58" s="21">
        <v>13970829</v>
      </c>
      <c r="D58" s="21">
        <v>8948962</v>
      </c>
      <c r="E58" s="22">
        <f t="shared" si="2"/>
        <v>5021867</v>
      </c>
      <c r="G58" s="45"/>
    </row>
    <row r="59" spans="1:7" ht="17.100000000000001" customHeight="1" x14ac:dyDescent="0.25">
      <c r="A59" s="19">
        <v>131912</v>
      </c>
      <c r="B59" s="20" t="s">
        <v>60</v>
      </c>
      <c r="C59" s="21">
        <v>7700255</v>
      </c>
      <c r="D59" s="21">
        <v>7700255</v>
      </c>
      <c r="E59" s="22">
        <f>C59-D59</f>
        <v>0</v>
      </c>
      <c r="G59" s="45"/>
    </row>
    <row r="60" spans="1:7" ht="17.100000000000001" customHeight="1" x14ac:dyDescent="0.25">
      <c r="A60" s="19">
        <v>13113</v>
      </c>
      <c r="B60" s="20" t="s">
        <v>61</v>
      </c>
      <c r="C60" s="21">
        <f>'[1]Képzőművészeti alkotások'!F14</f>
        <v>1416175</v>
      </c>
      <c r="D60" s="21">
        <f>'[1]Képzőművészeti alkotások'!I14</f>
        <v>0</v>
      </c>
      <c r="E60" s="22">
        <f t="shared" si="2"/>
        <v>1416175</v>
      </c>
    </row>
    <row r="61" spans="1:7" ht="17.100000000000001" customHeight="1" x14ac:dyDescent="0.25">
      <c r="A61" s="19">
        <v>13116</v>
      </c>
      <c r="B61" s="20" t="s">
        <v>62</v>
      </c>
      <c r="C61" s="21">
        <v>0</v>
      </c>
      <c r="D61" s="21">
        <v>0</v>
      </c>
      <c r="E61" s="22">
        <f t="shared" si="2"/>
        <v>0</v>
      </c>
    </row>
    <row r="62" spans="1:7" ht="17.100000000000001" customHeight="1" thickBot="1" x14ac:dyDescent="0.3">
      <c r="A62" s="26">
        <v>131916</v>
      </c>
      <c r="B62" s="27" t="s">
        <v>63</v>
      </c>
      <c r="C62" s="28">
        <v>3172856</v>
      </c>
      <c r="D62" s="28">
        <v>3172856</v>
      </c>
      <c r="E62" s="29">
        <f t="shared" si="2"/>
        <v>0</v>
      </c>
    </row>
    <row r="63" spans="1:7" ht="17.100000000000001" customHeight="1" thickBot="1" x14ac:dyDescent="0.3">
      <c r="A63" s="163" t="s">
        <v>64</v>
      </c>
      <c r="B63" s="164"/>
      <c r="C63" s="57">
        <f>SUM(C56:C62)</f>
        <v>32791158</v>
      </c>
      <c r="D63" s="57">
        <f>SUM(D56:D62)</f>
        <v>26353116</v>
      </c>
      <c r="E63" s="58">
        <f>SUM(E56:E62)</f>
        <v>6438042</v>
      </c>
    </row>
    <row r="64" spans="1:7" ht="17.100000000000001" customHeight="1" x14ac:dyDescent="0.25">
      <c r="A64" s="19">
        <v>13182</v>
      </c>
      <c r="B64" s="20" t="s">
        <v>65</v>
      </c>
      <c r="C64" s="21">
        <f>'[1]üz átadott egyéb gép, berend'!G7</f>
        <v>325800</v>
      </c>
      <c r="D64" s="21">
        <v>88883</v>
      </c>
      <c r="E64" s="22">
        <f>C64-D64</f>
        <v>236917</v>
      </c>
    </row>
    <row r="65" spans="1:6" ht="17.100000000000001" customHeight="1" x14ac:dyDescent="0.25">
      <c r="A65" s="19">
        <v>131982</v>
      </c>
      <c r="B65" s="20" t="s">
        <v>66</v>
      </c>
      <c r="C65" s="21">
        <f>'[1]üz átadott egyéb gép, ber 0-ás'!F8</f>
        <v>170600</v>
      </c>
      <c r="D65" s="21">
        <f>'[1]üz átadott egyéb gép, ber 0-ás'!I8</f>
        <v>170600</v>
      </c>
      <c r="E65" s="22">
        <f>C65-D65</f>
        <v>0</v>
      </c>
    </row>
    <row r="66" spans="1:6" s="62" customFormat="1" x14ac:dyDescent="0.25">
      <c r="A66" s="19">
        <v>131982</v>
      </c>
      <c r="B66" s="59" t="s">
        <v>67</v>
      </c>
      <c r="C66" s="60">
        <f>'[1]üz átadott egyéb gép, ber 0-ás'!F166</f>
        <v>21660293</v>
      </c>
      <c r="D66" s="60">
        <f>'[1]üz átadott egyéb gép, ber 0-ás'!I166</f>
        <v>21660293</v>
      </c>
      <c r="E66" s="61">
        <f>C66-D66</f>
        <v>0</v>
      </c>
    </row>
    <row r="67" spans="1:6" ht="17.100000000000001" customHeight="1" thickBot="1" x14ac:dyDescent="0.3">
      <c r="A67" s="26">
        <v>131986</v>
      </c>
      <c r="B67" s="27" t="s">
        <v>68</v>
      </c>
      <c r="C67" s="28">
        <f>'[1]Üz.átadott 0-s jármű'!F9</f>
        <v>1727112</v>
      </c>
      <c r="D67" s="28">
        <f>'[1]Üz.átadott 0-s jármű'!H9</f>
        <v>1727112</v>
      </c>
      <c r="E67" s="29">
        <f>C67-D67</f>
        <v>0</v>
      </c>
    </row>
    <row r="68" spans="1:6" ht="17.100000000000001" customHeight="1" thickBot="1" x14ac:dyDescent="0.3">
      <c r="A68" s="148" t="s">
        <v>69</v>
      </c>
      <c r="B68" s="160"/>
      <c r="C68" s="23">
        <f>SUM(C64:C67)</f>
        <v>23883805</v>
      </c>
      <c r="D68" s="23">
        <f>SUM(D64:D67)</f>
        <v>23646888</v>
      </c>
      <c r="E68" s="24">
        <f>SUM(E64:E67)</f>
        <v>236917</v>
      </c>
      <c r="F68" s="45"/>
    </row>
    <row r="69" spans="1:6" ht="30.75" customHeight="1" thickBot="1" x14ac:dyDescent="0.3">
      <c r="A69" s="154" t="s">
        <v>70</v>
      </c>
      <c r="B69" s="155"/>
      <c r="C69" s="63">
        <f>C51+C68</f>
        <v>883447723</v>
      </c>
      <c r="D69" s="63">
        <f>D51+D68</f>
        <v>398821920</v>
      </c>
      <c r="E69" s="64">
        <f>E51+E68</f>
        <v>484625803</v>
      </c>
      <c r="F69" s="45"/>
    </row>
    <row r="70" spans="1:6" s="56" customFormat="1" ht="34.5" customHeight="1" thickBot="1" x14ac:dyDescent="0.3">
      <c r="A70" s="165" t="s">
        <v>71</v>
      </c>
      <c r="B70" s="166"/>
      <c r="C70" s="15">
        <f>C63+C68</f>
        <v>56674963</v>
      </c>
      <c r="D70" s="15">
        <f>D63+D68</f>
        <v>50000004</v>
      </c>
      <c r="E70" s="16">
        <f>E63+E68</f>
        <v>6674959</v>
      </c>
      <c r="F70" s="55"/>
    </row>
    <row r="71" spans="1:6" ht="30.75" customHeight="1" thickBot="1" x14ac:dyDescent="0.3">
      <c r="A71" s="170" t="s">
        <v>72</v>
      </c>
      <c r="B71" s="171"/>
      <c r="C71" s="65">
        <f>C13+C55+C70</f>
        <v>2234586923</v>
      </c>
      <c r="D71" s="65">
        <f>D13+D55+D70</f>
        <v>935228803</v>
      </c>
      <c r="E71" s="66">
        <f>E13+E55+E70</f>
        <v>1299358120</v>
      </c>
      <c r="F71" s="45"/>
    </row>
    <row r="72" spans="1:6" ht="30.75" customHeight="1" x14ac:dyDescent="0.25">
      <c r="A72" s="67"/>
      <c r="B72" s="68"/>
      <c r="C72" s="69"/>
      <c r="D72" s="69"/>
      <c r="E72" s="69"/>
      <c r="F72" s="45"/>
    </row>
    <row r="73" spans="1:6" ht="17.100000000000001" customHeight="1" x14ac:dyDescent="0.25">
      <c r="A73" s="70"/>
      <c r="C73" s="71"/>
      <c r="D73" s="71"/>
      <c r="E73" s="71"/>
    </row>
    <row r="74" spans="1:6" ht="17.100000000000001" customHeight="1" x14ac:dyDescent="0.25">
      <c r="A74" s="70"/>
      <c r="C74" s="45"/>
      <c r="D74" s="45"/>
      <c r="E74" s="45"/>
    </row>
    <row r="75" spans="1:6" ht="17.100000000000001" customHeight="1" thickBot="1" x14ac:dyDescent="0.3">
      <c r="A75" s="167" t="s">
        <v>73</v>
      </c>
      <c r="B75" s="167"/>
      <c r="C75" s="45"/>
      <c r="D75" s="45"/>
      <c r="E75" s="45"/>
    </row>
    <row r="76" spans="1:6" ht="17.100000000000001" customHeight="1" x14ac:dyDescent="0.25">
      <c r="A76" s="41">
        <v>121122</v>
      </c>
      <c r="B76" s="42" t="s">
        <v>74</v>
      </c>
      <c r="C76" s="43">
        <f>'[1]Egyéb telek'!F25</f>
        <v>1100000</v>
      </c>
      <c r="D76" s="43">
        <f>'[1]Egyéb telek'!I25</f>
        <v>0</v>
      </c>
      <c r="E76" s="44">
        <v>1100000</v>
      </c>
      <c r="F76" s="45"/>
    </row>
    <row r="77" spans="1:6" ht="17.100000000000001" customHeight="1" x14ac:dyDescent="0.25">
      <c r="A77" s="19">
        <v>121133</v>
      </c>
      <c r="B77" s="20" t="s">
        <v>75</v>
      </c>
      <c r="C77" s="21">
        <f>'[1]Egyéb épület'!F34</f>
        <v>36061178</v>
      </c>
      <c r="D77" s="21">
        <v>6969183</v>
      </c>
      <c r="E77" s="22">
        <f>C77-D77</f>
        <v>29091995</v>
      </c>
      <c r="F77" s="45"/>
    </row>
    <row r="78" spans="1:6" ht="17.100000000000001" customHeight="1" thickBot="1" x14ac:dyDescent="0.3">
      <c r="A78" s="48">
        <v>121149</v>
      </c>
      <c r="B78" s="49" t="s">
        <v>40</v>
      </c>
      <c r="C78" s="50">
        <f>'[1]Egyéb építmények'!F10</f>
        <v>1705410</v>
      </c>
      <c r="D78" s="50">
        <v>353911</v>
      </c>
      <c r="E78" s="38">
        <f>C78-D78</f>
        <v>1351499</v>
      </c>
      <c r="F78" s="45"/>
    </row>
    <row r="79" spans="1:6" ht="17.100000000000001" customHeight="1" thickBot="1" x14ac:dyDescent="0.3">
      <c r="A79" s="168" t="s">
        <v>76</v>
      </c>
      <c r="B79" s="169"/>
      <c r="C79" s="72">
        <f>SUM(C76:C78)</f>
        <v>38866588</v>
      </c>
      <c r="D79" s="72">
        <f>SUM(D76:D78)</f>
        <v>7323094</v>
      </c>
      <c r="E79" s="73">
        <f>SUM(E76:E78)</f>
        <v>31543494</v>
      </c>
      <c r="F79" s="45"/>
    </row>
    <row r="80" spans="1:6" ht="17.100000000000001" customHeight="1" x14ac:dyDescent="0.25">
      <c r="A80" s="70"/>
      <c r="C80" s="45"/>
      <c r="D80" s="45"/>
      <c r="E80" s="45"/>
    </row>
    <row r="81" spans="1:6" ht="17.100000000000001" customHeight="1" x14ac:dyDescent="0.25">
      <c r="A81" s="70"/>
      <c r="C81" s="45"/>
      <c r="D81" s="45"/>
      <c r="E81" s="45"/>
    </row>
    <row r="82" spans="1:6" ht="17.100000000000001" customHeight="1" thickBot="1" x14ac:dyDescent="0.3">
      <c r="A82" s="167" t="s">
        <v>73</v>
      </c>
      <c r="B82" s="167"/>
      <c r="C82" s="45"/>
      <c r="D82" s="45"/>
      <c r="E82" s="45"/>
    </row>
    <row r="83" spans="1:6" ht="17.100000000000001" customHeight="1" x14ac:dyDescent="0.25">
      <c r="A83" s="41">
        <v>12181</v>
      </c>
      <c r="B83" s="42" t="s">
        <v>77</v>
      </c>
      <c r="C83" s="43">
        <f>'[1]Üz.átadott földterület'!F7</f>
        <v>56280</v>
      </c>
      <c r="D83" s="43">
        <f>'[1]Üz.átadott földterület'!I7</f>
        <v>0</v>
      </c>
      <c r="E83" s="44">
        <f>C83-D83</f>
        <v>56280</v>
      </c>
      <c r="F83" s="45"/>
    </row>
    <row r="84" spans="1:6" ht="17.100000000000001" customHeight="1" x14ac:dyDescent="0.25">
      <c r="A84" s="19">
        <v>12184</v>
      </c>
      <c r="B84" s="20" t="s">
        <v>78</v>
      </c>
      <c r="C84" s="21">
        <f>'[1]Üz.átadott építmény'!F59</f>
        <v>16286944</v>
      </c>
      <c r="D84" s="21">
        <v>10652684</v>
      </c>
      <c r="E84" s="22">
        <f>C84-D84</f>
        <v>5634260</v>
      </c>
      <c r="F84" s="45"/>
    </row>
    <row r="85" spans="1:6" ht="17.100000000000001" customHeight="1" x14ac:dyDescent="0.25">
      <c r="A85" s="19">
        <v>12184</v>
      </c>
      <c r="B85" s="20" t="s">
        <v>79</v>
      </c>
      <c r="C85" s="21">
        <f>'[1]Üz.átadott építmény'!F60</f>
        <v>789931833</v>
      </c>
      <c r="D85" s="21">
        <v>349625985</v>
      </c>
      <c r="E85" s="22">
        <f>C85-D85</f>
        <v>440305848</v>
      </c>
      <c r="F85" s="45"/>
    </row>
    <row r="86" spans="1:6" ht="17.100000000000001" customHeight="1" x14ac:dyDescent="0.25">
      <c r="A86" s="26">
        <v>13182</v>
      </c>
      <c r="B86" s="27" t="s">
        <v>80</v>
      </c>
      <c r="C86" s="28">
        <f>'[1]üz átadott egyéb gép, berend'!G7</f>
        <v>325800</v>
      </c>
      <c r="D86" s="28">
        <v>88883</v>
      </c>
      <c r="E86" s="22">
        <f>C86-D86</f>
        <v>236917</v>
      </c>
      <c r="F86" s="45"/>
    </row>
    <row r="87" spans="1:6" ht="17.100000000000001" customHeight="1" thickBot="1" x14ac:dyDescent="0.3">
      <c r="A87" s="48">
        <v>13198</v>
      </c>
      <c r="B87" s="49" t="s">
        <v>81</v>
      </c>
      <c r="C87" s="50">
        <f>'[1]üz átadott egyéb gép, ber 0-ás'!F8</f>
        <v>170600</v>
      </c>
      <c r="D87" s="50">
        <f>'[1]üz átadott egyéb gép, ber 0-ás'!I8</f>
        <v>170600</v>
      </c>
      <c r="E87" s="38">
        <f>C87-D87</f>
        <v>0</v>
      </c>
      <c r="F87" s="45"/>
    </row>
    <row r="88" spans="1:6" ht="17.100000000000001" customHeight="1" thickBot="1" x14ac:dyDescent="0.3">
      <c r="A88" s="168" t="s">
        <v>82</v>
      </c>
      <c r="B88" s="169"/>
      <c r="C88" s="72">
        <f>SUM(C83:C87)</f>
        <v>806771457</v>
      </c>
      <c r="D88" s="72">
        <f>SUM(D83:D87)</f>
        <v>360538152</v>
      </c>
      <c r="E88" s="73">
        <f>SUM(E83:E87)</f>
        <v>446233305</v>
      </c>
      <c r="F88" s="45"/>
    </row>
    <row r="89" spans="1:6" ht="17.100000000000001" customHeight="1" x14ac:dyDescent="0.25">
      <c r="A89" s="70"/>
      <c r="C89" s="45"/>
      <c r="D89" s="45"/>
      <c r="E89" s="45"/>
    </row>
    <row r="90" spans="1:6" ht="17.100000000000001" customHeight="1" x14ac:dyDescent="0.25">
      <c r="A90" s="70"/>
      <c r="C90" s="45"/>
      <c r="D90" s="45"/>
      <c r="E90" s="45"/>
    </row>
    <row r="91" spans="1:6" ht="17.100000000000001" customHeight="1" thickBot="1" x14ac:dyDescent="0.3">
      <c r="A91" s="167" t="s">
        <v>73</v>
      </c>
      <c r="B91" s="167"/>
      <c r="C91" s="45"/>
      <c r="D91" s="45"/>
      <c r="E91" s="45"/>
    </row>
    <row r="92" spans="1:6" ht="17.100000000000001" customHeight="1" x14ac:dyDescent="0.25">
      <c r="A92" s="41">
        <v>12181</v>
      </c>
      <c r="B92" s="42" t="s">
        <v>83</v>
      </c>
      <c r="C92" s="43">
        <f>'[1]Üz.átadott földterület'!F20</f>
        <v>1986603</v>
      </c>
      <c r="D92" s="43">
        <f>'[1]Üz.átadott földterület'!I20</f>
        <v>0</v>
      </c>
      <c r="E92" s="44">
        <f t="shared" ref="E92:E98" si="3">C92-D92</f>
        <v>1986603</v>
      </c>
      <c r="F92" s="45"/>
    </row>
    <row r="93" spans="1:6" ht="17.100000000000001" customHeight="1" x14ac:dyDescent="0.25">
      <c r="A93" s="19">
        <v>12182</v>
      </c>
      <c r="B93" s="20" t="s">
        <v>84</v>
      </c>
      <c r="C93" s="21">
        <f>'[1]Üz.átadott telek'!F7</f>
        <v>481221</v>
      </c>
      <c r="D93" s="21">
        <f>'[1]Üz.átadott telek'!I7</f>
        <v>0</v>
      </c>
      <c r="E93" s="22">
        <f t="shared" si="3"/>
        <v>481221</v>
      </c>
      <c r="F93" s="45"/>
    </row>
    <row r="94" spans="1:6" ht="17.100000000000001" customHeight="1" x14ac:dyDescent="0.25">
      <c r="A94" s="19">
        <v>12183</v>
      </c>
      <c r="B94" s="20" t="s">
        <v>85</v>
      </c>
      <c r="C94" s="21">
        <f>'[1]Üz.átadott egyéb épület'!F19</f>
        <v>11886764</v>
      </c>
      <c r="D94" s="21">
        <v>2719344</v>
      </c>
      <c r="E94" s="22">
        <f t="shared" si="3"/>
        <v>9167420</v>
      </c>
      <c r="F94" s="45"/>
    </row>
    <row r="95" spans="1:6" ht="17.100000000000001" customHeight="1" x14ac:dyDescent="0.25">
      <c r="A95" s="26">
        <v>121842</v>
      </c>
      <c r="B95" s="27" t="s">
        <v>86</v>
      </c>
      <c r="C95" s="28">
        <f>'[1]Üz.átadott erdő'!F7</f>
        <v>975581</v>
      </c>
      <c r="D95" s="28">
        <f>'[1]Üz.átadott erdő'!I7</f>
        <v>0</v>
      </c>
      <c r="E95" s="29">
        <f t="shared" si="3"/>
        <v>975581</v>
      </c>
      <c r="F95" s="45"/>
    </row>
    <row r="96" spans="1:6" ht="17.100000000000001" customHeight="1" x14ac:dyDescent="0.25">
      <c r="A96" s="26">
        <v>121849</v>
      </c>
      <c r="B96" s="74" t="s">
        <v>87</v>
      </c>
      <c r="C96" s="28">
        <f>'[1]Üz.átadott építmény'!F47</f>
        <v>37958692</v>
      </c>
      <c r="D96" s="28">
        <v>12177019</v>
      </c>
      <c r="E96" s="29">
        <f t="shared" si="3"/>
        <v>25781673</v>
      </c>
      <c r="F96" s="45"/>
    </row>
    <row r="97" spans="1:6" ht="17.100000000000001" customHeight="1" x14ac:dyDescent="0.25">
      <c r="A97" s="26">
        <v>131982</v>
      </c>
      <c r="B97" s="74" t="s">
        <v>88</v>
      </c>
      <c r="C97" s="28">
        <f>'[1]üz átadott egyéb gép, ber 0-ás'!F166</f>
        <v>21660293</v>
      </c>
      <c r="D97" s="28">
        <f>'[1]üz átadott egyéb gép, ber 0-ás'!I166</f>
        <v>21660293</v>
      </c>
      <c r="E97" s="29">
        <f t="shared" si="3"/>
        <v>0</v>
      </c>
      <c r="F97" s="45"/>
    </row>
    <row r="98" spans="1:6" ht="17.100000000000001" customHeight="1" thickBot="1" x14ac:dyDescent="0.3">
      <c r="A98" s="48">
        <v>131982</v>
      </c>
      <c r="B98" s="49" t="s">
        <v>89</v>
      </c>
      <c r="C98" s="50">
        <f>'[1]Üz.átadott 0-s jármű'!F9</f>
        <v>1727112</v>
      </c>
      <c r="D98" s="50">
        <f>'[1]Üz.átadott 0-s jármű'!H9</f>
        <v>1727112</v>
      </c>
      <c r="E98" s="29">
        <f t="shared" si="3"/>
        <v>0</v>
      </c>
      <c r="F98" s="45"/>
    </row>
    <row r="99" spans="1:6" ht="17.100000000000001" customHeight="1" thickBot="1" x14ac:dyDescent="0.3">
      <c r="A99" s="168" t="s">
        <v>90</v>
      </c>
      <c r="B99" s="169"/>
      <c r="C99" s="72">
        <f>SUM(C92:C98)</f>
        <v>76676266</v>
      </c>
      <c r="D99" s="72">
        <f>SUM(D92:D98)</f>
        <v>38283768</v>
      </c>
      <c r="E99" s="73">
        <f>SUM(E92:E98)</f>
        <v>38392498</v>
      </c>
      <c r="F99" s="45"/>
    </row>
    <row r="100" spans="1:6" ht="17.100000000000001" customHeight="1" x14ac:dyDescent="0.25">
      <c r="A100" s="75"/>
      <c r="B100" s="75"/>
      <c r="C100" s="76"/>
      <c r="D100" s="76"/>
      <c r="E100" s="76"/>
      <c r="F100" s="45"/>
    </row>
    <row r="101" spans="1:6" ht="17.100000000000001" customHeight="1" x14ac:dyDescent="0.25">
      <c r="A101" s="75"/>
      <c r="B101" s="75"/>
      <c r="C101" s="76"/>
      <c r="D101" s="76"/>
      <c r="E101" s="76"/>
      <c r="F101" s="45"/>
    </row>
    <row r="102" spans="1:6" ht="17.100000000000001" customHeight="1" x14ac:dyDescent="0.25">
      <c r="A102" s="138"/>
      <c r="B102" s="138"/>
      <c r="C102" s="45"/>
      <c r="D102" s="45"/>
      <c r="E102" s="45"/>
    </row>
    <row r="103" spans="1:6" ht="17.100000000000001" customHeight="1" x14ac:dyDescent="0.25">
      <c r="C103" s="45"/>
      <c r="D103" s="45"/>
      <c r="E103" s="45"/>
    </row>
    <row r="104" spans="1:6" ht="17.100000000000001" customHeight="1" x14ac:dyDescent="0.25">
      <c r="C104" s="45"/>
      <c r="D104" s="45"/>
      <c r="E104" s="45"/>
    </row>
    <row r="105" spans="1:6" ht="17.100000000000001" customHeight="1" x14ac:dyDescent="0.25">
      <c r="C105" s="45"/>
      <c r="D105" s="45"/>
      <c r="E105" s="45"/>
    </row>
    <row r="106" spans="1:6" ht="17.100000000000001" customHeight="1" x14ac:dyDescent="0.25">
      <c r="C106" s="45"/>
      <c r="D106" s="45"/>
      <c r="E106" s="45"/>
    </row>
    <row r="107" spans="1:6" ht="17.100000000000001" customHeight="1" x14ac:dyDescent="0.25">
      <c r="C107" s="45"/>
      <c r="D107" s="45"/>
      <c r="E107" s="45"/>
    </row>
    <row r="108" spans="1:6" ht="17.100000000000001" customHeight="1" x14ac:dyDescent="0.25">
      <c r="C108" s="45"/>
      <c r="D108" s="45"/>
      <c r="E108" s="45"/>
    </row>
    <row r="109" spans="1:6" ht="17.100000000000001" customHeight="1" x14ac:dyDescent="0.25">
      <c r="C109" s="45"/>
      <c r="D109" s="45"/>
      <c r="E109" s="45"/>
    </row>
    <row r="110" spans="1:6" ht="17.100000000000001" customHeight="1" x14ac:dyDescent="0.25">
      <c r="C110" s="45"/>
      <c r="D110" s="45"/>
      <c r="E110" s="45"/>
    </row>
    <row r="111" spans="1:6" ht="17.100000000000001" customHeight="1" x14ac:dyDescent="0.25">
      <c r="C111" s="45"/>
      <c r="D111" s="45"/>
      <c r="E111" s="45"/>
    </row>
    <row r="112" spans="1:6" ht="17.100000000000001" customHeight="1" x14ac:dyDescent="0.25">
      <c r="C112" s="45"/>
      <c r="D112" s="45"/>
      <c r="E112" s="45"/>
    </row>
    <row r="113" spans="3:5" ht="17.100000000000001" customHeight="1" x14ac:dyDescent="0.25">
      <c r="C113" s="45"/>
      <c r="D113" s="45"/>
      <c r="E113" s="45"/>
    </row>
    <row r="114" spans="3:5" ht="17.100000000000001" customHeight="1" x14ac:dyDescent="0.25">
      <c r="C114" s="45"/>
      <c r="D114" s="45"/>
      <c r="E114" s="45"/>
    </row>
    <row r="115" spans="3:5" ht="17.100000000000001" customHeight="1" x14ac:dyDescent="0.25">
      <c r="C115" s="45"/>
      <c r="D115" s="45"/>
      <c r="E115" s="45"/>
    </row>
    <row r="116" spans="3:5" ht="17.100000000000001" customHeight="1" x14ac:dyDescent="0.25">
      <c r="C116" s="45"/>
      <c r="D116" s="45"/>
      <c r="E116" s="45"/>
    </row>
    <row r="117" spans="3:5" ht="17.100000000000001" customHeight="1" x14ac:dyDescent="0.25">
      <c r="C117" s="45"/>
      <c r="D117" s="45"/>
      <c r="E117" s="45"/>
    </row>
    <row r="118" spans="3:5" ht="17.100000000000001" customHeight="1" x14ac:dyDescent="0.25">
      <c r="C118" s="45"/>
      <c r="D118" s="45"/>
      <c r="E118" s="45"/>
    </row>
    <row r="119" spans="3:5" ht="17.100000000000001" customHeight="1" x14ac:dyDescent="0.25">
      <c r="C119" s="45"/>
      <c r="D119" s="45"/>
      <c r="E119" s="45"/>
    </row>
    <row r="120" spans="3:5" ht="17.100000000000001" customHeight="1" x14ac:dyDescent="0.25">
      <c r="C120" s="45"/>
      <c r="D120" s="45"/>
      <c r="E120" s="45"/>
    </row>
    <row r="121" spans="3:5" ht="17.100000000000001" customHeight="1" x14ac:dyDescent="0.25">
      <c r="C121" s="45"/>
      <c r="D121" s="45"/>
      <c r="E121" s="45"/>
    </row>
    <row r="122" spans="3:5" ht="17.100000000000001" customHeight="1" x14ac:dyDescent="0.25">
      <c r="C122" s="45"/>
      <c r="D122" s="45"/>
      <c r="E122" s="45"/>
    </row>
    <row r="123" spans="3:5" ht="17.100000000000001" customHeight="1" x14ac:dyDescent="0.25">
      <c r="C123" s="45"/>
      <c r="D123" s="45"/>
      <c r="E123" s="45"/>
    </row>
    <row r="124" spans="3:5" ht="17.100000000000001" customHeight="1" x14ac:dyDescent="0.25">
      <c r="C124" s="45"/>
      <c r="D124" s="45"/>
      <c r="E124" s="45"/>
    </row>
    <row r="125" spans="3:5" ht="17.100000000000001" customHeight="1" x14ac:dyDescent="0.25">
      <c r="C125" s="45"/>
      <c r="D125" s="45"/>
      <c r="E125" s="45"/>
    </row>
    <row r="126" spans="3:5" ht="17.100000000000001" customHeight="1" x14ac:dyDescent="0.25">
      <c r="C126" s="45"/>
      <c r="D126" s="45"/>
      <c r="E126" s="45"/>
    </row>
    <row r="127" spans="3:5" ht="17.100000000000001" customHeight="1" x14ac:dyDescent="0.25">
      <c r="C127" s="45"/>
      <c r="D127" s="45"/>
      <c r="E127" s="45"/>
    </row>
    <row r="128" spans="3:5" ht="17.100000000000001" customHeight="1" x14ac:dyDescent="0.25">
      <c r="C128" s="45"/>
      <c r="D128" s="45"/>
      <c r="E128" s="45"/>
    </row>
    <row r="129" spans="3:5" ht="17.100000000000001" customHeight="1" x14ac:dyDescent="0.25">
      <c r="C129" s="45"/>
      <c r="D129" s="45"/>
      <c r="E129" s="45"/>
    </row>
    <row r="130" spans="3:5" ht="17.100000000000001" customHeight="1" x14ac:dyDescent="0.25">
      <c r="C130" s="45"/>
      <c r="D130" s="45"/>
      <c r="E130" s="45"/>
    </row>
    <row r="131" spans="3:5" ht="17.100000000000001" customHeight="1" x14ac:dyDescent="0.25">
      <c r="C131" s="45"/>
      <c r="D131" s="45"/>
      <c r="E131" s="45"/>
    </row>
    <row r="132" spans="3:5" ht="17.100000000000001" customHeight="1" x14ac:dyDescent="0.25">
      <c r="C132" s="45"/>
      <c r="D132" s="45"/>
      <c r="E132" s="45"/>
    </row>
    <row r="133" spans="3:5" ht="17.100000000000001" customHeight="1" x14ac:dyDescent="0.25"/>
    <row r="134" spans="3:5" ht="17.100000000000001" customHeight="1" x14ac:dyDescent="0.25"/>
  </sheetData>
  <mergeCells count="37">
    <mergeCell ref="A91:B91"/>
    <mergeCell ref="A99:B99"/>
    <mergeCell ref="A102:B102"/>
    <mergeCell ref="A70:B70"/>
    <mergeCell ref="A71:B71"/>
    <mergeCell ref="A75:B75"/>
    <mergeCell ref="A79:B79"/>
    <mergeCell ref="A82:B82"/>
    <mergeCell ref="A88:B88"/>
    <mergeCell ref="A69:B69"/>
    <mergeCell ref="A33:B33"/>
    <mergeCell ref="A34:B34"/>
    <mergeCell ref="A36:B36"/>
    <mergeCell ref="A41:B41"/>
    <mergeCell ref="A43:B43"/>
    <mergeCell ref="A51:B51"/>
    <mergeCell ref="A52:B52"/>
    <mergeCell ref="A54:B54"/>
    <mergeCell ref="A55:B55"/>
    <mergeCell ref="A63:B63"/>
    <mergeCell ref="A68:B68"/>
    <mergeCell ref="A3:E3"/>
    <mergeCell ref="A1:B1"/>
    <mergeCell ref="A2:E2"/>
    <mergeCell ref="A31:B31"/>
    <mergeCell ref="A4:E4"/>
    <mergeCell ref="A5:E5"/>
    <mergeCell ref="A7:E7"/>
    <mergeCell ref="A9:B9"/>
    <mergeCell ref="C9:E9"/>
    <mergeCell ref="A13:B13"/>
    <mergeCell ref="A17:B17"/>
    <mergeCell ref="A19:B19"/>
    <mergeCell ref="A23:B23"/>
    <mergeCell ref="A24:B24"/>
    <mergeCell ref="A27:B27"/>
    <mergeCell ref="A6:E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portrait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G73"/>
  <sheetViews>
    <sheetView workbookViewId="0">
      <selection activeCell="A11" sqref="A11:E11"/>
    </sheetView>
  </sheetViews>
  <sheetFormatPr defaultColWidth="8.85546875" defaultRowHeight="15" x14ac:dyDescent="0.25"/>
  <cols>
    <col min="1" max="1" width="11.7109375" style="77" customWidth="1"/>
    <col min="2" max="2" width="27.85546875" style="77" customWidth="1"/>
    <col min="3" max="6" width="16.7109375" style="77" customWidth="1"/>
    <col min="7" max="16384" width="8.85546875" style="77"/>
  </cols>
  <sheetData>
    <row r="1" spans="1:6" x14ac:dyDescent="0.25">
      <c r="A1" s="173"/>
      <c r="B1" s="173"/>
    </row>
    <row r="5" spans="1:6" x14ac:dyDescent="0.25">
      <c r="A5" s="172" t="s">
        <v>121</v>
      </c>
      <c r="B5" s="172"/>
      <c r="C5" s="172"/>
      <c r="D5" s="172"/>
      <c r="E5" s="172"/>
      <c r="F5" s="79"/>
    </row>
    <row r="6" spans="1:6" x14ac:dyDescent="0.25">
      <c r="A6" s="172" t="s">
        <v>0</v>
      </c>
      <c r="B6" s="172"/>
      <c r="C6" s="172"/>
      <c r="D6" s="172"/>
      <c r="E6" s="172"/>
      <c r="F6" s="78"/>
    </row>
    <row r="7" spans="1:6" x14ac:dyDescent="0.25">
      <c r="A7" s="172" t="s">
        <v>1</v>
      </c>
      <c r="B7" s="172"/>
      <c r="C7" s="172"/>
      <c r="D7" s="172"/>
      <c r="E7" s="172"/>
      <c r="F7" s="78"/>
    </row>
    <row r="8" spans="1:6" x14ac:dyDescent="0.25">
      <c r="A8" s="172" t="s">
        <v>2</v>
      </c>
      <c r="B8" s="172"/>
      <c r="C8" s="172"/>
      <c r="D8" s="172"/>
      <c r="E8" s="172"/>
      <c r="F8" s="78"/>
    </row>
    <row r="9" spans="1:6" x14ac:dyDescent="0.25">
      <c r="A9" s="172"/>
      <c r="B9" s="172"/>
      <c r="C9" s="172"/>
      <c r="D9" s="172"/>
      <c r="E9" s="172"/>
    </row>
    <row r="10" spans="1:6" x14ac:dyDescent="0.25">
      <c r="A10" s="178"/>
      <c r="B10" s="178"/>
      <c r="C10" s="178"/>
      <c r="D10" s="178"/>
      <c r="E10" s="178"/>
      <c r="F10" s="80"/>
    </row>
    <row r="11" spans="1:6" x14ac:dyDescent="0.25">
      <c r="A11" s="182" t="s">
        <v>124</v>
      </c>
      <c r="B11" s="182"/>
      <c r="C11" s="182"/>
      <c r="D11" s="182"/>
      <c r="E11" s="182"/>
      <c r="F11" s="80"/>
    </row>
    <row r="12" spans="1:6" ht="15.75" thickBot="1" x14ac:dyDescent="0.3">
      <c r="E12" s="81" t="s">
        <v>3</v>
      </c>
      <c r="F12" s="81"/>
    </row>
    <row r="13" spans="1:6" ht="15.75" thickBot="1" x14ac:dyDescent="0.3">
      <c r="A13" s="179" t="s">
        <v>4</v>
      </c>
      <c r="B13" s="180"/>
      <c r="C13" s="180" t="s">
        <v>5</v>
      </c>
      <c r="D13" s="180"/>
      <c r="E13" s="181"/>
      <c r="F13" s="82"/>
    </row>
    <row r="14" spans="1:6" ht="15.75" thickBot="1" x14ac:dyDescent="0.3">
      <c r="A14" s="83" t="s">
        <v>6</v>
      </c>
      <c r="B14" s="84" t="s">
        <v>7</v>
      </c>
      <c r="C14" s="84" t="s">
        <v>8</v>
      </c>
      <c r="D14" s="84" t="s">
        <v>9</v>
      </c>
      <c r="E14" s="85" t="s">
        <v>10</v>
      </c>
      <c r="F14" s="82"/>
    </row>
    <row r="15" spans="1:6" ht="17.100000000000001" customHeight="1" x14ac:dyDescent="0.25">
      <c r="A15" s="86">
        <v>1111</v>
      </c>
      <c r="B15" s="87" t="s">
        <v>91</v>
      </c>
      <c r="C15" s="88">
        <f>'[2]Vagyoni ért. jog'!I7</f>
        <v>660000</v>
      </c>
      <c r="D15" s="88">
        <v>411623</v>
      </c>
      <c r="E15" s="89">
        <f>C15-D15</f>
        <v>248377</v>
      </c>
      <c r="F15" s="90"/>
    </row>
    <row r="16" spans="1:6" ht="17.100000000000001" customHeight="1" x14ac:dyDescent="0.25">
      <c r="A16" s="86">
        <v>1119</v>
      </c>
      <c r="B16" s="91" t="s">
        <v>92</v>
      </c>
      <c r="C16" s="92">
        <v>304612</v>
      </c>
      <c r="D16" s="92">
        <v>304612</v>
      </c>
      <c r="E16" s="93">
        <f>C16-D16</f>
        <v>0</v>
      </c>
      <c r="F16" s="90"/>
    </row>
    <row r="17" spans="1:7" ht="17.100000000000001" customHeight="1" x14ac:dyDescent="0.25">
      <c r="A17" s="86">
        <v>1121</v>
      </c>
      <c r="B17" s="91" t="s">
        <v>11</v>
      </c>
      <c r="C17" s="92">
        <v>115000</v>
      </c>
      <c r="D17" s="92">
        <v>115000</v>
      </c>
      <c r="E17" s="93">
        <f>C17-D17</f>
        <v>0</v>
      </c>
      <c r="F17" s="90"/>
    </row>
    <row r="18" spans="1:7" ht="17.100000000000001" customHeight="1" thickBot="1" x14ac:dyDescent="0.3">
      <c r="A18" s="94">
        <v>112912</v>
      </c>
      <c r="B18" s="95" t="s">
        <v>12</v>
      </c>
      <c r="C18" s="96">
        <v>3757483</v>
      </c>
      <c r="D18" s="96">
        <v>3757483</v>
      </c>
      <c r="E18" s="97">
        <f>C18-D18</f>
        <v>0</v>
      </c>
      <c r="F18" s="90"/>
    </row>
    <row r="19" spans="1:7" s="79" customFormat="1" ht="17.100000000000001" customHeight="1" thickBot="1" x14ac:dyDescent="0.3">
      <c r="A19" s="176" t="s">
        <v>93</v>
      </c>
      <c r="B19" s="177"/>
      <c r="C19" s="98">
        <f>SUM(C15:C18)</f>
        <v>4837095</v>
      </c>
      <c r="D19" s="98">
        <f>SUM(D15:D18)</f>
        <v>4588718</v>
      </c>
      <c r="E19" s="99">
        <f>SUM(E15:E18)</f>
        <v>248377</v>
      </c>
      <c r="F19" s="100"/>
      <c r="G19" s="101"/>
    </row>
    <row r="20" spans="1:7" ht="17.100000000000001" customHeight="1" x14ac:dyDescent="0.25">
      <c r="A20" s="102">
        <v>13111</v>
      </c>
      <c r="B20" s="87" t="s">
        <v>94</v>
      </c>
      <c r="C20" s="88">
        <v>719702</v>
      </c>
      <c r="D20" s="88">
        <v>719702</v>
      </c>
      <c r="E20" s="89">
        <f>C20-D20</f>
        <v>0</v>
      </c>
      <c r="F20" s="90"/>
    </row>
    <row r="21" spans="1:7" ht="17.100000000000001" customHeight="1" x14ac:dyDescent="0.25">
      <c r="A21" s="86">
        <v>131911</v>
      </c>
      <c r="B21" s="91" t="s">
        <v>95</v>
      </c>
      <c r="C21" s="92">
        <v>2424106</v>
      </c>
      <c r="D21" s="92">
        <v>2424106</v>
      </c>
      <c r="E21" s="93">
        <f>C21-D21</f>
        <v>0</v>
      </c>
      <c r="F21" s="90"/>
    </row>
    <row r="22" spans="1:7" ht="17.100000000000001" customHeight="1" x14ac:dyDescent="0.25">
      <c r="A22" s="86">
        <v>13112</v>
      </c>
      <c r="B22" s="91" t="s">
        <v>96</v>
      </c>
      <c r="C22" s="92">
        <v>395293</v>
      </c>
      <c r="D22" s="92">
        <v>275472</v>
      </c>
      <c r="E22" s="93">
        <f>C22-D22</f>
        <v>119821</v>
      </c>
      <c r="F22" s="90"/>
    </row>
    <row r="23" spans="1:7" ht="17.100000000000001" customHeight="1" thickBot="1" x14ac:dyDescent="0.3">
      <c r="A23" s="94">
        <v>131912</v>
      </c>
      <c r="B23" s="95" t="s">
        <v>60</v>
      </c>
      <c r="C23" s="96">
        <v>758544</v>
      </c>
      <c r="D23" s="96">
        <v>758544</v>
      </c>
      <c r="E23" s="93">
        <f>C23-D23</f>
        <v>0</v>
      </c>
      <c r="F23" s="90"/>
    </row>
    <row r="24" spans="1:7" s="79" customFormat="1" ht="17.100000000000001" customHeight="1" thickBot="1" x14ac:dyDescent="0.3">
      <c r="A24" s="176" t="s">
        <v>97</v>
      </c>
      <c r="B24" s="177"/>
      <c r="C24" s="98">
        <f>SUM(C20:C23)</f>
        <v>4297645</v>
      </c>
      <c r="D24" s="98">
        <f>SUM(D20:D23)</f>
        <v>4177824</v>
      </c>
      <c r="E24" s="99">
        <f>SUM(E20:E23)</f>
        <v>119821</v>
      </c>
      <c r="F24" s="100"/>
      <c r="G24" s="101"/>
    </row>
    <row r="25" spans="1:7" s="79" customFormat="1" ht="17.100000000000001" customHeight="1" thickBot="1" x14ac:dyDescent="0.3">
      <c r="A25" s="94">
        <v>13116</v>
      </c>
      <c r="B25" s="103" t="s">
        <v>62</v>
      </c>
      <c r="C25" s="96">
        <f>[2]Jármű!H7</f>
        <v>1692913</v>
      </c>
      <c r="D25" s="96">
        <v>1300301</v>
      </c>
      <c r="E25" s="97">
        <f>C25-D25</f>
        <v>392612</v>
      </c>
      <c r="F25" s="90"/>
    </row>
    <row r="26" spans="1:7" ht="17.100000000000001" customHeight="1" thickBot="1" x14ac:dyDescent="0.3">
      <c r="A26" s="174" t="s">
        <v>98</v>
      </c>
      <c r="B26" s="175"/>
      <c r="C26" s="98">
        <f>C25</f>
        <v>1692913</v>
      </c>
      <c r="D26" s="98">
        <f>D25</f>
        <v>1300301</v>
      </c>
      <c r="E26" s="99">
        <f>C26-D26</f>
        <v>392612</v>
      </c>
      <c r="F26" s="100"/>
    </row>
    <row r="27" spans="1:7" ht="17.100000000000001" customHeight="1" thickBot="1" x14ac:dyDescent="0.3">
      <c r="A27" s="176" t="s">
        <v>99</v>
      </c>
      <c r="B27" s="177"/>
      <c r="C27" s="98">
        <f>C19+C24+C26</f>
        <v>10827653</v>
      </c>
      <c r="D27" s="98">
        <f>D19+D24+D26</f>
        <v>10066843</v>
      </c>
      <c r="E27" s="99">
        <f>C27-D27</f>
        <v>760810</v>
      </c>
      <c r="F27" s="100"/>
      <c r="G27" s="101"/>
    </row>
    <row r="28" spans="1:7" ht="17.100000000000001" customHeight="1" x14ac:dyDescent="0.25">
      <c r="A28" s="104"/>
      <c r="C28" s="105"/>
      <c r="D28" s="105"/>
      <c r="E28" s="105"/>
      <c r="F28" s="105"/>
    </row>
    <row r="29" spans="1:7" ht="17.100000000000001" customHeight="1" x14ac:dyDescent="0.25">
      <c r="A29" s="104"/>
      <c r="C29" s="105"/>
      <c r="D29" s="105"/>
      <c r="E29" s="105"/>
      <c r="F29" s="105"/>
    </row>
    <row r="30" spans="1:7" ht="17.100000000000001" customHeight="1" x14ac:dyDescent="0.25">
      <c r="A30" s="173"/>
      <c r="B30" s="173"/>
      <c r="C30" s="173"/>
      <c r="D30" s="105"/>
      <c r="E30" s="105"/>
      <c r="F30" s="105"/>
    </row>
    <row r="31" spans="1:7" ht="17.100000000000001" customHeight="1" x14ac:dyDescent="0.25">
      <c r="A31" s="104"/>
      <c r="C31" s="105"/>
      <c r="D31" s="105"/>
      <c r="E31" s="105"/>
      <c r="F31" s="105"/>
    </row>
    <row r="32" spans="1:7" ht="17.100000000000001" customHeight="1" x14ac:dyDescent="0.25">
      <c r="A32" s="104"/>
      <c r="C32" s="105"/>
      <c r="D32" s="105"/>
      <c r="E32" s="105"/>
      <c r="F32" s="105"/>
    </row>
    <row r="33" spans="1:6" x14ac:dyDescent="0.25">
      <c r="A33" s="104"/>
      <c r="C33" s="105"/>
      <c r="D33" s="105"/>
      <c r="E33" s="105"/>
      <c r="F33" s="105"/>
    </row>
    <row r="34" spans="1:6" x14ac:dyDescent="0.25">
      <c r="A34" s="104"/>
      <c r="C34" s="105"/>
      <c r="D34" s="105"/>
      <c r="E34" s="105"/>
      <c r="F34" s="105"/>
    </row>
    <row r="35" spans="1:6" x14ac:dyDescent="0.25">
      <c r="A35" s="104"/>
      <c r="C35" s="105"/>
      <c r="D35" s="105"/>
      <c r="E35" s="105"/>
      <c r="F35" s="105"/>
    </row>
    <row r="36" spans="1:6" x14ac:dyDescent="0.25">
      <c r="A36" s="104"/>
      <c r="C36" s="105"/>
      <c r="D36" s="105"/>
      <c r="E36" s="105"/>
      <c r="F36" s="105"/>
    </row>
    <row r="37" spans="1:6" x14ac:dyDescent="0.25">
      <c r="A37" s="104"/>
      <c r="C37" s="105"/>
      <c r="D37" s="105"/>
      <c r="E37" s="105"/>
      <c r="F37" s="105"/>
    </row>
    <row r="38" spans="1:6" x14ac:dyDescent="0.25">
      <c r="A38" s="104"/>
      <c r="C38" s="105"/>
      <c r="D38" s="105"/>
      <c r="E38" s="105"/>
      <c r="F38" s="105"/>
    </row>
    <row r="39" spans="1:6" x14ac:dyDescent="0.25">
      <c r="A39" s="104"/>
      <c r="C39" s="105"/>
      <c r="D39" s="105"/>
      <c r="E39" s="105"/>
      <c r="F39" s="105"/>
    </row>
    <row r="40" spans="1:6" x14ac:dyDescent="0.25">
      <c r="A40" s="104"/>
      <c r="C40" s="105"/>
      <c r="D40" s="105"/>
      <c r="E40" s="105"/>
      <c r="F40" s="105"/>
    </row>
    <row r="41" spans="1:6" x14ac:dyDescent="0.25">
      <c r="A41" s="104"/>
      <c r="C41" s="105"/>
      <c r="D41" s="105"/>
      <c r="E41" s="105"/>
      <c r="F41" s="105"/>
    </row>
    <row r="42" spans="1:6" x14ac:dyDescent="0.25">
      <c r="A42" s="104"/>
      <c r="C42" s="105"/>
      <c r="D42" s="105"/>
      <c r="E42" s="105"/>
      <c r="F42" s="105"/>
    </row>
    <row r="43" spans="1:6" x14ac:dyDescent="0.25">
      <c r="C43" s="105"/>
      <c r="D43" s="105"/>
      <c r="E43" s="105"/>
      <c r="F43" s="105"/>
    </row>
    <row r="44" spans="1:6" x14ac:dyDescent="0.25">
      <c r="C44" s="105"/>
      <c r="D44" s="105"/>
      <c r="E44" s="105"/>
      <c r="F44" s="105"/>
    </row>
    <row r="45" spans="1:6" x14ac:dyDescent="0.25">
      <c r="C45" s="105"/>
      <c r="D45" s="105"/>
      <c r="E45" s="105"/>
      <c r="F45" s="105"/>
    </row>
    <row r="46" spans="1:6" x14ac:dyDescent="0.25">
      <c r="C46" s="105"/>
      <c r="D46" s="105"/>
      <c r="E46" s="105"/>
      <c r="F46" s="105"/>
    </row>
    <row r="47" spans="1:6" x14ac:dyDescent="0.25">
      <c r="C47" s="105"/>
      <c r="D47" s="105"/>
      <c r="E47" s="105"/>
      <c r="F47" s="105"/>
    </row>
    <row r="48" spans="1:6" x14ac:dyDescent="0.25">
      <c r="C48" s="105"/>
      <c r="D48" s="105"/>
      <c r="E48" s="105"/>
      <c r="F48" s="105"/>
    </row>
    <row r="49" spans="3:6" x14ac:dyDescent="0.25">
      <c r="C49" s="105"/>
      <c r="D49" s="105"/>
      <c r="E49" s="105"/>
      <c r="F49" s="105"/>
    </row>
    <row r="50" spans="3:6" x14ac:dyDescent="0.25">
      <c r="C50" s="105"/>
      <c r="D50" s="105"/>
      <c r="E50" s="105"/>
      <c r="F50" s="105"/>
    </row>
    <row r="51" spans="3:6" x14ac:dyDescent="0.25">
      <c r="C51" s="105"/>
      <c r="D51" s="105"/>
      <c r="E51" s="105"/>
      <c r="F51" s="105"/>
    </row>
    <row r="52" spans="3:6" x14ac:dyDescent="0.25">
      <c r="C52" s="105"/>
      <c r="D52" s="105"/>
      <c r="E52" s="105"/>
      <c r="F52" s="105"/>
    </row>
    <row r="53" spans="3:6" x14ac:dyDescent="0.25">
      <c r="C53" s="105"/>
      <c r="D53" s="105"/>
      <c r="E53" s="105"/>
      <c r="F53" s="105"/>
    </row>
    <row r="54" spans="3:6" x14ac:dyDescent="0.25">
      <c r="C54" s="105"/>
      <c r="D54" s="105"/>
      <c r="E54" s="105"/>
      <c r="F54" s="105"/>
    </row>
    <row r="55" spans="3:6" x14ac:dyDescent="0.25">
      <c r="C55" s="105"/>
      <c r="D55" s="105"/>
      <c r="E55" s="105"/>
      <c r="F55" s="105"/>
    </row>
    <row r="56" spans="3:6" x14ac:dyDescent="0.25">
      <c r="C56" s="105"/>
      <c r="D56" s="105"/>
      <c r="E56" s="105"/>
      <c r="F56" s="105"/>
    </row>
    <row r="57" spans="3:6" x14ac:dyDescent="0.25">
      <c r="C57" s="105"/>
      <c r="D57" s="105"/>
      <c r="E57" s="105"/>
      <c r="F57" s="105"/>
    </row>
    <row r="58" spans="3:6" x14ac:dyDescent="0.25">
      <c r="C58" s="105"/>
      <c r="D58" s="105"/>
      <c r="E58" s="105"/>
      <c r="F58" s="105"/>
    </row>
    <row r="59" spans="3:6" x14ac:dyDescent="0.25">
      <c r="C59" s="105"/>
      <c r="D59" s="105"/>
      <c r="E59" s="105"/>
      <c r="F59" s="105"/>
    </row>
    <row r="60" spans="3:6" x14ac:dyDescent="0.25">
      <c r="C60" s="105"/>
      <c r="D60" s="105"/>
      <c r="E60" s="105"/>
      <c r="F60" s="105"/>
    </row>
    <row r="61" spans="3:6" x14ac:dyDescent="0.25">
      <c r="C61" s="105"/>
      <c r="D61" s="105"/>
      <c r="E61" s="105"/>
      <c r="F61" s="105"/>
    </row>
    <row r="62" spans="3:6" x14ac:dyDescent="0.25">
      <c r="C62" s="105"/>
      <c r="D62" s="105"/>
      <c r="E62" s="105"/>
      <c r="F62" s="105"/>
    </row>
    <row r="63" spans="3:6" x14ac:dyDescent="0.25">
      <c r="C63" s="105"/>
      <c r="D63" s="105"/>
      <c r="E63" s="105"/>
      <c r="F63" s="105"/>
    </row>
    <row r="64" spans="3:6" x14ac:dyDescent="0.25">
      <c r="C64" s="105"/>
      <c r="D64" s="105"/>
      <c r="E64" s="105"/>
      <c r="F64" s="105"/>
    </row>
    <row r="65" spans="3:6" x14ac:dyDescent="0.25">
      <c r="C65" s="105"/>
      <c r="D65" s="105"/>
      <c r="E65" s="105"/>
      <c r="F65" s="105"/>
    </row>
    <row r="66" spans="3:6" x14ac:dyDescent="0.25">
      <c r="C66" s="105"/>
      <c r="D66" s="105"/>
      <c r="E66" s="105"/>
      <c r="F66" s="105"/>
    </row>
    <row r="67" spans="3:6" x14ac:dyDescent="0.25">
      <c r="C67" s="105"/>
      <c r="D67" s="105"/>
      <c r="E67" s="105"/>
      <c r="F67" s="105"/>
    </row>
    <row r="68" spans="3:6" x14ac:dyDescent="0.25">
      <c r="C68" s="105"/>
      <c r="D68" s="105"/>
      <c r="E68" s="105"/>
      <c r="F68" s="105"/>
    </row>
    <row r="69" spans="3:6" x14ac:dyDescent="0.25">
      <c r="C69" s="105"/>
      <c r="D69" s="105"/>
      <c r="E69" s="105"/>
      <c r="F69" s="105"/>
    </row>
    <row r="70" spans="3:6" x14ac:dyDescent="0.25">
      <c r="C70" s="105"/>
      <c r="D70" s="105"/>
      <c r="E70" s="105"/>
      <c r="F70" s="105"/>
    </row>
    <row r="71" spans="3:6" x14ac:dyDescent="0.25">
      <c r="C71" s="105"/>
      <c r="D71" s="105"/>
      <c r="E71" s="105"/>
      <c r="F71" s="105"/>
    </row>
    <row r="72" spans="3:6" x14ac:dyDescent="0.25">
      <c r="C72" s="105"/>
      <c r="D72" s="105"/>
      <c r="E72" s="105"/>
      <c r="F72" s="105"/>
    </row>
    <row r="73" spans="3:6" x14ac:dyDescent="0.25">
      <c r="C73" s="105"/>
      <c r="D73" s="105"/>
      <c r="E73" s="105"/>
      <c r="F73" s="105"/>
    </row>
  </sheetData>
  <mergeCells count="15">
    <mergeCell ref="A27:B27"/>
    <mergeCell ref="A30:C30"/>
    <mergeCell ref="A8:E8"/>
    <mergeCell ref="A10:E10"/>
    <mergeCell ref="A13:B13"/>
    <mergeCell ref="C13:E13"/>
    <mergeCell ref="A19:B19"/>
    <mergeCell ref="A24:B24"/>
    <mergeCell ref="A9:E9"/>
    <mergeCell ref="A11:E11"/>
    <mergeCell ref="A7:E7"/>
    <mergeCell ref="A1:B1"/>
    <mergeCell ref="A5:E5"/>
    <mergeCell ref="A6:E6"/>
    <mergeCell ref="A26:B2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F71"/>
  <sheetViews>
    <sheetView topLeftCell="A7" workbookViewId="0">
      <selection activeCell="A11" sqref="A11:E11"/>
    </sheetView>
  </sheetViews>
  <sheetFormatPr defaultColWidth="8.85546875" defaultRowHeight="15" x14ac:dyDescent="0.25"/>
  <cols>
    <col min="1" max="1" width="11.7109375" style="77" customWidth="1"/>
    <col min="2" max="2" width="32.28515625" style="77" customWidth="1"/>
    <col min="3" max="3" width="16.7109375" style="77" customWidth="1"/>
    <col min="4" max="4" width="17.5703125" style="77" customWidth="1"/>
    <col min="5" max="5" width="16.7109375" style="77" customWidth="1"/>
    <col min="6" max="6" width="11.85546875" style="77" customWidth="1"/>
    <col min="7" max="16384" width="8.85546875" style="77"/>
  </cols>
  <sheetData>
    <row r="1" spans="1:5" x14ac:dyDescent="0.25">
      <c r="A1" s="173"/>
      <c r="B1" s="173"/>
    </row>
    <row r="2" spans="1:5" x14ac:dyDescent="0.25">
      <c r="A2" s="173"/>
      <c r="B2" s="173"/>
    </row>
    <row r="3" spans="1:5" x14ac:dyDescent="0.25">
      <c r="A3" s="172" t="s">
        <v>120</v>
      </c>
      <c r="B3" s="172"/>
      <c r="C3" s="172"/>
      <c r="D3" s="172"/>
      <c r="E3" s="172"/>
    </row>
    <row r="4" spans="1:5" x14ac:dyDescent="0.25">
      <c r="A4" s="172"/>
      <c r="B4" s="172"/>
      <c r="C4" s="172"/>
      <c r="D4" s="172"/>
      <c r="E4" s="172"/>
    </row>
    <row r="5" spans="1:5" x14ac:dyDescent="0.25">
      <c r="A5" s="79"/>
      <c r="B5" s="79"/>
      <c r="C5" s="79"/>
      <c r="D5" s="79"/>
      <c r="E5" s="79"/>
    </row>
    <row r="6" spans="1:5" x14ac:dyDescent="0.25">
      <c r="A6" s="172" t="s">
        <v>0</v>
      </c>
      <c r="B6" s="172"/>
      <c r="C6" s="172"/>
      <c r="D6" s="172"/>
      <c r="E6" s="172"/>
    </row>
    <row r="7" spans="1:5" x14ac:dyDescent="0.25">
      <c r="A7" s="172" t="s">
        <v>1</v>
      </c>
      <c r="B7" s="172"/>
      <c r="C7" s="172"/>
      <c r="D7" s="172"/>
      <c r="E7" s="172"/>
    </row>
    <row r="8" spans="1:5" x14ac:dyDescent="0.25">
      <c r="A8" s="172" t="s">
        <v>2</v>
      </c>
      <c r="B8" s="172"/>
      <c r="C8" s="172"/>
      <c r="D8" s="172"/>
      <c r="E8" s="172"/>
    </row>
    <row r="9" spans="1:5" x14ac:dyDescent="0.25">
      <c r="A9" s="172"/>
      <c r="B9" s="172"/>
      <c r="C9" s="172"/>
      <c r="D9" s="172"/>
      <c r="E9" s="172"/>
    </row>
    <row r="10" spans="1:5" x14ac:dyDescent="0.25">
      <c r="A10" s="133"/>
      <c r="B10" s="133"/>
      <c r="C10" s="133"/>
      <c r="D10" s="133"/>
      <c r="E10" s="133"/>
    </row>
    <row r="11" spans="1:5" x14ac:dyDescent="0.25">
      <c r="A11" s="182" t="s">
        <v>125</v>
      </c>
      <c r="B11" s="182"/>
      <c r="C11" s="182"/>
      <c r="D11" s="182"/>
      <c r="E11" s="182"/>
    </row>
    <row r="12" spans="1:5" x14ac:dyDescent="0.25">
      <c r="A12" s="80"/>
      <c r="B12" s="80"/>
      <c r="C12" s="80"/>
      <c r="D12" s="80"/>
      <c r="E12" s="80"/>
    </row>
    <row r="13" spans="1:5" ht="15.75" thickBot="1" x14ac:dyDescent="0.3">
      <c r="E13" s="81" t="s">
        <v>3</v>
      </c>
    </row>
    <row r="14" spans="1:5" ht="15.75" thickBot="1" x14ac:dyDescent="0.3">
      <c r="A14" s="185" t="s">
        <v>4</v>
      </c>
      <c r="B14" s="185"/>
      <c r="C14" s="185" t="s">
        <v>5</v>
      </c>
      <c r="D14" s="185"/>
      <c r="E14" s="185"/>
    </row>
    <row r="15" spans="1:5" ht="15.75" thickBot="1" x14ac:dyDescent="0.3">
      <c r="A15" s="106" t="s">
        <v>6</v>
      </c>
      <c r="B15" s="106" t="s">
        <v>7</v>
      </c>
      <c r="C15" s="106" t="s">
        <v>8</v>
      </c>
      <c r="D15" s="106" t="s">
        <v>9</v>
      </c>
      <c r="E15" s="106" t="s">
        <v>10</v>
      </c>
    </row>
    <row r="16" spans="1:5" ht="17.100000000000001" customHeight="1" x14ac:dyDescent="0.25">
      <c r="A16" s="102"/>
      <c r="B16" s="87" t="s">
        <v>20</v>
      </c>
      <c r="C16" s="88">
        <f>'[3]Egyéb telek'!H10</f>
        <v>1100000</v>
      </c>
      <c r="D16" s="88">
        <f>'[3]Egyéb telek'!J10</f>
        <v>0</v>
      </c>
      <c r="E16" s="89">
        <f t="shared" ref="E16:E26" si="0">C16-D16</f>
        <v>1100000</v>
      </c>
    </row>
    <row r="17" spans="1:6" ht="17.100000000000001" customHeight="1" x14ac:dyDescent="0.25">
      <c r="A17" s="86"/>
      <c r="B17" s="91" t="s">
        <v>100</v>
      </c>
      <c r="C17" s="92">
        <f>'[3]Egyéb épület'!H12</f>
        <v>36061178</v>
      </c>
      <c r="D17" s="92">
        <v>6969183</v>
      </c>
      <c r="E17" s="93">
        <f t="shared" si="0"/>
        <v>29091995</v>
      </c>
    </row>
    <row r="18" spans="1:6" ht="17.100000000000001" customHeight="1" thickBot="1" x14ac:dyDescent="0.3">
      <c r="A18" s="107"/>
      <c r="B18" s="108" t="s">
        <v>101</v>
      </c>
      <c r="C18" s="109">
        <f>[3]Építmények!H12</f>
        <v>1705410</v>
      </c>
      <c r="D18" s="109">
        <v>353911</v>
      </c>
      <c r="E18" s="110">
        <f t="shared" si="0"/>
        <v>1351499</v>
      </c>
      <c r="F18" s="105"/>
    </row>
    <row r="19" spans="1:6" s="79" customFormat="1" ht="29.25" customHeight="1" thickBot="1" x14ac:dyDescent="0.3">
      <c r="A19" s="186" t="s">
        <v>102</v>
      </c>
      <c r="B19" s="177"/>
      <c r="C19" s="98">
        <f>SUM(C16:C18)</f>
        <v>38866588</v>
      </c>
      <c r="D19" s="98">
        <f>SUM(D16:D18)</f>
        <v>7323094</v>
      </c>
      <c r="E19" s="99">
        <f t="shared" si="0"/>
        <v>31543494</v>
      </c>
    </row>
    <row r="20" spans="1:6" ht="17.100000000000001" customHeight="1" x14ac:dyDescent="0.25">
      <c r="A20" s="102"/>
      <c r="B20" s="87" t="s">
        <v>103</v>
      </c>
      <c r="C20" s="88">
        <f>'[3]tájékoztató adat_Inf.eszk.0-ás '!H14</f>
        <v>621190</v>
      </c>
      <c r="D20" s="88">
        <f>'[3]tájékoztató adat_Inf.eszk.0-ás '!J14</f>
        <v>621190</v>
      </c>
      <c r="E20" s="89">
        <f>C20-D20</f>
        <v>0</v>
      </c>
    </row>
    <row r="21" spans="1:6" ht="30.75" thickBot="1" x14ac:dyDescent="0.3">
      <c r="A21" s="107"/>
      <c r="B21" s="111" t="s">
        <v>104</v>
      </c>
      <c r="C21" s="109">
        <f>'[3]Egyéb gép berend. felsz. 0-ás'!H38</f>
        <v>441953</v>
      </c>
      <c r="D21" s="109">
        <f>'[3]Egyéb gép berend. felsz. 0-ás'!J38</f>
        <v>441953</v>
      </c>
      <c r="E21" s="110">
        <f>C21-D21</f>
        <v>0</v>
      </c>
    </row>
    <row r="22" spans="1:6" s="79" customFormat="1" ht="61.5" customHeight="1" thickBot="1" x14ac:dyDescent="0.3">
      <c r="A22" s="183" t="s">
        <v>105</v>
      </c>
      <c r="B22" s="184"/>
      <c r="C22" s="112">
        <f>SUM(C20:C21)</f>
        <v>1063143</v>
      </c>
      <c r="D22" s="112">
        <f>SUM(D20:D21)</f>
        <v>1063143</v>
      </c>
      <c r="E22" s="113">
        <f>C22-D22</f>
        <v>0</v>
      </c>
    </row>
    <row r="23" spans="1:6" ht="18" customHeight="1" x14ac:dyDescent="0.25">
      <c r="A23" s="114"/>
      <c r="B23" s="115" t="s">
        <v>106</v>
      </c>
      <c r="C23" s="88">
        <v>0</v>
      </c>
      <c r="D23" s="88">
        <v>0</v>
      </c>
      <c r="E23" s="89">
        <f>C23-D23</f>
        <v>0</v>
      </c>
    </row>
    <row r="24" spans="1:6" ht="17.100000000000001" customHeight="1" x14ac:dyDescent="0.25">
      <c r="A24" s="86"/>
      <c r="B24" s="116" t="s">
        <v>107</v>
      </c>
      <c r="C24" s="92">
        <v>137636</v>
      </c>
      <c r="D24" s="92">
        <v>137636</v>
      </c>
      <c r="E24" s="93">
        <f t="shared" si="0"/>
        <v>0</v>
      </c>
    </row>
    <row r="25" spans="1:6" ht="30" x14ac:dyDescent="0.25">
      <c r="A25" s="117"/>
      <c r="B25" s="118" t="s">
        <v>108</v>
      </c>
      <c r="C25" s="119">
        <v>96016</v>
      </c>
      <c r="D25" s="119">
        <v>96016</v>
      </c>
      <c r="E25" s="93">
        <f t="shared" si="0"/>
        <v>0</v>
      </c>
    </row>
    <row r="26" spans="1:6" ht="30.75" thickBot="1" x14ac:dyDescent="0.3">
      <c r="A26" s="107"/>
      <c r="B26" s="118" t="s">
        <v>109</v>
      </c>
      <c r="C26" s="119">
        <v>1136261</v>
      </c>
      <c r="D26" s="119">
        <v>1136261</v>
      </c>
      <c r="E26" s="120">
        <f t="shared" si="0"/>
        <v>0</v>
      </c>
    </row>
    <row r="27" spans="1:6" s="79" customFormat="1" ht="17.100000000000001" customHeight="1" thickBot="1" x14ac:dyDescent="0.3">
      <c r="A27" s="176" t="s">
        <v>110</v>
      </c>
      <c r="B27" s="177"/>
      <c r="C27" s="98">
        <f>SUM(C23:C26)</f>
        <v>1369913</v>
      </c>
      <c r="D27" s="98">
        <f>SUM(D23:D26)</f>
        <v>1369913</v>
      </c>
      <c r="E27" s="99">
        <f>C27-D27</f>
        <v>0</v>
      </c>
    </row>
    <row r="28" spans="1:6" ht="17.100000000000001" customHeight="1" thickBot="1" x14ac:dyDescent="0.3">
      <c r="A28" s="176" t="s">
        <v>99</v>
      </c>
      <c r="B28" s="177"/>
      <c r="C28" s="98">
        <f>C19+C22+C27</f>
        <v>41299644</v>
      </c>
      <c r="D28" s="98">
        <f>D19+D22+D27</f>
        <v>9756150</v>
      </c>
      <c r="E28" s="98">
        <f>E19+E22+E27</f>
        <v>31543494</v>
      </c>
      <c r="F28" s="105"/>
    </row>
    <row r="29" spans="1:6" ht="17.100000000000001" customHeight="1" x14ac:dyDescent="0.25">
      <c r="A29" s="104"/>
      <c r="C29" s="105"/>
      <c r="D29" s="105"/>
      <c r="E29" s="105"/>
    </row>
    <row r="30" spans="1:6" ht="17.100000000000001" customHeight="1" x14ac:dyDescent="0.25">
      <c r="A30" s="173"/>
      <c r="B30" s="173"/>
      <c r="C30" s="105"/>
      <c r="D30" s="105"/>
      <c r="E30" s="105"/>
    </row>
    <row r="31" spans="1:6" x14ac:dyDescent="0.25">
      <c r="A31" s="104"/>
      <c r="C31" s="105"/>
      <c r="D31" s="105"/>
      <c r="E31" s="105"/>
    </row>
    <row r="32" spans="1:6" x14ac:dyDescent="0.25">
      <c r="A32" s="104"/>
      <c r="C32" s="105"/>
      <c r="D32" s="105"/>
      <c r="E32" s="105"/>
    </row>
    <row r="33" spans="1:5" x14ac:dyDescent="0.25">
      <c r="A33" s="104"/>
      <c r="C33" s="105"/>
      <c r="D33" s="105"/>
      <c r="E33" s="105"/>
    </row>
    <row r="34" spans="1:5" x14ac:dyDescent="0.25">
      <c r="A34" s="104"/>
      <c r="C34" s="105"/>
      <c r="D34" s="105"/>
      <c r="E34" s="105"/>
    </row>
    <row r="35" spans="1:5" x14ac:dyDescent="0.25">
      <c r="A35" s="104"/>
      <c r="C35" s="105"/>
      <c r="D35" s="105"/>
      <c r="E35" s="105"/>
    </row>
    <row r="36" spans="1:5" x14ac:dyDescent="0.25">
      <c r="A36" s="104"/>
      <c r="C36" s="105"/>
      <c r="D36" s="105"/>
      <c r="E36" s="105"/>
    </row>
    <row r="37" spans="1:5" x14ac:dyDescent="0.25">
      <c r="A37" s="104"/>
      <c r="C37" s="105"/>
      <c r="D37" s="105"/>
      <c r="E37" s="105"/>
    </row>
    <row r="38" spans="1:5" x14ac:dyDescent="0.25">
      <c r="A38" s="104"/>
      <c r="C38" s="105"/>
      <c r="D38" s="105"/>
      <c r="E38" s="105"/>
    </row>
    <row r="39" spans="1:5" x14ac:dyDescent="0.25">
      <c r="A39" s="104"/>
      <c r="C39" s="105"/>
      <c r="D39" s="105"/>
      <c r="E39" s="105"/>
    </row>
    <row r="40" spans="1:5" x14ac:dyDescent="0.25">
      <c r="A40" s="104"/>
      <c r="C40" s="105"/>
      <c r="D40" s="105"/>
      <c r="E40" s="105"/>
    </row>
    <row r="41" spans="1:5" x14ac:dyDescent="0.25">
      <c r="C41" s="105"/>
      <c r="D41" s="105"/>
      <c r="E41" s="105"/>
    </row>
    <row r="42" spans="1:5" x14ac:dyDescent="0.25">
      <c r="C42" s="105"/>
      <c r="D42" s="105"/>
      <c r="E42" s="105"/>
    </row>
    <row r="43" spans="1:5" x14ac:dyDescent="0.25">
      <c r="C43" s="105"/>
      <c r="D43" s="105"/>
      <c r="E43" s="105"/>
    </row>
    <row r="44" spans="1:5" x14ac:dyDescent="0.25">
      <c r="C44" s="105"/>
      <c r="D44" s="105"/>
      <c r="E44" s="105"/>
    </row>
    <row r="45" spans="1:5" x14ac:dyDescent="0.25">
      <c r="C45" s="105"/>
      <c r="D45" s="105"/>
      <c r="E45" s="105"/>
    </row>
    <row r="46" spans="1:5" x14ac:dyDescent="0.25">
      <c r="C46" s="105"/>
      <c r="D46" s="105"/>
      <c r="E46" s="105"/>
    </row>
    <row r="47" spans="1:5" x14ac:dyDescent="0.25">
      <c r="C47" s="105"/>
      <c r="D47" s="105"/>
      <c r="E47" s="105"/>
    </row>
    <row r="48" spans="1:5" x14ac:dyDescent="0.25">
      <c r="C48" s="105"/>
      <c r="D48" s="105"/>
      <c r="E48" s="105"/>
    </row>
    <row r="49" spans="3:5" x14ac:dyDescent="0.25">
      <c r="C49" s="105"/>
      <c r="D49" s="105"/>
      <c r="E49" s="105"/>
    </row>
    <row r="50" spans="3:5" x14ac:dyDescent="0.25">
      <c r="C50" s="105"/>
      <c r="D50" s="105"/>
      <c r="E50" s="105"/>
    </row>
    <row r="51" spans="3:5" x14ac:dyDescent="0.25">
      <c r="C51" s="105"/>
      <c r="D51" s="105"/>
      <c r="E51" s="105"/>
    </row>
    <row r="52" spans="3:5" x14ac:dyDescent="0.25">
      <c r="C52" s="105"/>
      <c r="D52" s="105"/>
      <c r="E52" s="105"/>
    </row>
    <row r="53" spans="3:5" x14ac:dyDescent="0.25">
      <c r="C53" s="105"/>
      <c r="D53" s="105"/>
      <c r="E53" s="105"/>
    </row>
    <row r="54" spans="3:5" x14ac:dyDescent="0.25">
      <c r="C54" s="105"/>
      <c r="D54" s="105"/>
      <c r="E54" s="105"/>
    </row>
    <row r="55" spans="3:5" x14ac:dyDescent="0.25">
      <c r="C55" s="105"/>
      <c r="D55" s="105"/>
      <c r="E55" s="105"/>
    </row>
    <row r="56" spans="3:5" x14ac:dyDescent="0.25">
      <c r="C56" s="105"/>
      <c r="D56" s="105"/>
      <c r="E56" s="105"/>
    </row>
    <row r="57" spans="3:5" x14ac:dyDescent="0.25">
      <c r="C57" s="105"/>
      <c r="D57" s="105"/>
      <c r="E57" s="105"/>
    </row>
    <row r="58" spans="3:5" x14ac:dyDescent="0.25">
      <c r="C58" s="105"/>
      <c r="D58" s="105"/>
      <c r="E58" s="105"/>
    </row>
    <row r="59" spans="3:5" x14ac:dyDescent="0.25">
      <c r="C59" s="105"/>
      <c r="D59" s="105"/>
      <c r="E59" s="105"/>
    </row>
    <row r="60" spans="3:5" x14ac:dyDescent="0.25">
      <c r="C60" s="105"/>
      <c r="D60" s="105"/>
      <c r="E60" s="105"/>
    </row>
    <row r="61" spans="3:5" x14ac:dyDescent="0.25">
      <c r="C61" s="105"/>
      <c r="D61" s="105"/>
      <c r="E61" s="105"/>
    </row>
    <row r="62" spans="3:5" x14ac:dyDescent="0.25">
      <c r="C62" s="105"/>
      <c r="D62" s="105"/>
      <c r="E62" s="105"/>
    </row>
    <row r="63" spans="3:5" x14ac:dyDescent="0.25">
      <c r="C63" s="105"/>
      <c r="D63" s="105"/>
      <c r="E63" s="105"/>
    </row>
    <row r="64" spans="3:5" x14ac:dyDescent="0.25">
      <c r="C64" s="105"/>
      <c r="D64" s="105"/>
      <c r="E64" s="105"/>
    </row>
    <row r="65" spans="3:5" x14ac:dyDescent="0.25">
      <c r="C65" s="105"/>
      <c r="D65" s="105"/>
      <c r="E65" s="105"/>
    </row>
    <row r="66" spans="3:5" x14ac:dyDescent="0.25">
      <c r="C66" s="105"/>
      <c r="D66" s="105"/>
      <c r="E66" s="105"/>
    </row>
    <row r="67" spans="3:5" x14ac:dyDescent="0.25">
      <c r="C67" s="105"/>
      <c r="D67" s="105"/>
      <c r="E67" s="105"/>
    </row>
    <row r="68" spans="3:5" x14ac:dyDescent="0.25">
      <c r="C68" s="105"/>
      <c r="D68" s="105"/>
      <c r="E68" s="105"/>
    </row>
    <row r="69" spans="3:5" x14ac:dyDescent="0.25">
      <c r="C69" s="105"/>
      <c r="D69" s="105"/>
      <c r="E69" s="105"/>
    </row>
    <row r="70" spans="3:5" x14ac:dyDescent="0.25">
      <c r="C70" s="105"/>
      <c r="D70" s="105"/>
      <c r="E70" s="105"/>
    </row>
    <row r="71" spans="3:5" x14ac:dyDescent="0.25">
      <c r="C71" s="105"/>
      <c r="D71" s="105"/>
      <c r="E71" s="105"/>
    </row>
  </sheetData>
  <mergeCells count="16">
    <mergeCell ref="A22:B22"/>
    <mergeCell ref="A27:B27"/>
    <mergeCell ref="A28:B28"/>
    <mergeCell ref="A30:B30"/>
    <mergeCell ref="A7:E7"/>
    <mergeCell ref="A8:E8"/>
    <mergeCell ref="A11:E11"/>
    <mergeCell ref="A14:B14"/>
    <mergeCell ref="C14:E14"/>
    <mergeCell ref="A19:B19"/>
    <mergeCell ref="A9:E9"/>
    <mergeCell ref="A6:E6"/>
    <mergeCell ref="A1:B1"/>
    <mergeCell ref="A2:B2"/>
    <mergeCell ref="A3:E3"/>
    <mergeCell ref="A4:E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F69"/>
  <sheetViews>
    <sheetView workbookViewId="0">
      <selection activeCell="A13" sqref="A13:E13"/>
    </sheetView>
  </sheetViews>
  <sheetFormatPr defaultColWidth="8.85546875" defaultRowHeight="15" x14ac:dyDescent="0.25"/>
  <cols>
    <col min="1" max="1" width="11.7109375" style="77" customWidth="1"/>
    <col min="2" max="2" width="29.28515625" style="77" customWidth="1"/>
    <col min="3" max="3" width="16.7109375" style="77" customWidth="1"/>
    <col min="4" max="4" width="17.7109375" style="77" customWidth="1"/>
    <col min="5" max="5" width="16.7109375" style="77" customWidth="1"/>
    <col min="6" max="16384" width="8.85546875" style="77"/>
  </cols>
  <sheetData>
    <row r="1" spans="1:5" x14ac:dyDescent="0.25">
      <c r="A1" s="173"/>
      <c r="B1" s="173"/>
    </row>
    <row r="5" spans="1:5" ht="18.75" x14ac:dyDescent="0.25">
      <c r="A5" s="187"/>
      <c r="B5" s="187"/>
      <c r="C5" s="187"/>
      <c r="D5" s="187"/>
      <c r="E5" s="187"/>
    </row>
    <row r="6" spans="1:5" x14ac:dyDescent="0.25">
      <c r="A6" s="172" t="s">
        <v>119</v>
      </c>
      <c r="B6" s="172"/>
      <c r="C6" s="172"/>
      <c r="D6" s="172"/>
      <c r="E6" s="172"/>
    </row>
    <row r="7" spans="1:5" x14ac:dyDescent="0.25">
      <c r="A7" s="172"/>
      <c r="B7" s="172"/>
      <c r="C7" s="172"/>
      <c r="D7" s="172"/>
      <c r="E7" s="172"/>
    </row>
    <row r="8" spans="1:5" x14ac:dyDescent="0.25">
      <c r="A8" s="79"/>
      <c r="B8" s="79"/>
      <c r="C8" s="79"/>
      <c r="D8" s="79"/>
      <c r="E8" s="79"/>
    </row>
    <row r="9" spans="1:5" x14ac:dyDescent="0.25">
      <c r="A9" s="172" t="s">
        <v>0</v>
      </c>
      <c r="B9" s="172"/>
      <c r="C9" s="172"/>
      <c r="D9" s="172"/>
      <c r="E9" s="172"/>
    </row>
    <row r="10" spans="1:5" x14ac:dyDescent="0.25">
      <c r="A10" s="172" t="s">
        <v>1</v>
      </c>
      <c r="B10" s="172"/>
      <c r="C10" s="172"/>
      <c r="D10" s="172"/>
      <c r="E10" s="172"/>
    </row>
    <row r="11" spans="1:5" x14ac:dyDescent="0.25">
      <c r="A11" s="172" t="s">
        <v>2</v>
      </c>
      <c r="B11" s="172"/>
      <c r="C11" s="172"/>
      <c r="D11" s="172"/>
      <c r="E11" s="172"/>
    </row>
    <row r="12" spans="1:5" x14ac:dyDescent="0.25">
      <c r="A12" s="172"/>
      <c r="B12" s="172"/>
      <c r="C12" s="172"/>
      <c r="D12" s="172"/>
      <c r="E12" s="172"/>
    </row>
    <row r="13" spans="1:5" x14ac:dyDescent="0.25">
      <c r="A13" s="182" t="s">
        <v>126</v>
      </c>
      <c r="B13" s="182"/>
      <c r="C13" s="182"/>
      <c r="D13" s="182"/>
      <c r="E13" s="182"/>
    </row>
    <row r="14" spans="1:5" x14ac:dyDescent="0.25">
      <c r="A14" s="80"/>
      <c r="B14" s="80"/>
      <c r="C14" s="80"/>
      <c r="D14" s="80"/>
      <c r="E14" s="80"/>
    </row>
    <row r="15" spans="1:5" ht="15.75" thickBot="1" x14ac:dyDescent="0.3">
      <c r="E15" s="81" t="s">
        <v>3</v>
      </c>
    </row>
    <row r="16" spans="1:5" ht="15.75" thickBot="1" x14ac:dyDescent="0.3">
      <c r="A16" s="185" t="s">
        <v>4</v>
      </c>
      <c r="B16" s="189"/>
      <c r="C16" s="185" t="s">
        <v>5</v>
      </c>
      <c r="D16" s="185"/>
      <c r="E16" s="185"/>
    </row>
    <row r="17" spans="1:6" ht="15.75" thickBot="1" x14ac:dyDescent="0.3">
      <c r="A17" s="83" t="s">
        <v>6</v>
      </c>
      <c r="B17" s="121" t="s">
        <v>7</v>
      </c>
      <c r="C17" s="83" t="s">
        <v>8</v>
      </c>
      <c r="D17" s="84" t="s">
        <v>9</v>
      </c>
      <c r="E17" s="85" t="s">
        <v>10</v>
      </c>
    </row>
    <row r="18" spans="1:6" x14ac:dyDescent="0.25">
      <c r="A18" s="122"/>
      <c r="B18" s="123" t="s">
        <v>111</v>
      </c>
      <c r="C18" s="124">
        <v>0</v>
      </c>
      <c r="D18" s="92">
        <v>0</v>
      </c>
      <c r="E18" s="93">
        <f t="shared" ref="E18:E26" si="0">C18-D18</f>
        <v>0</v>
      </c>
    </row>
    <row r="19" spans="1:6" x14ac:dyDescent="0.25">
      <c r="A19" s="125"/>
      <c r="B19" s="126" t="s">
        <v>92</v>
      </c>
      <c r="C19" s="124">
        <v>1595901</v>
      </c>
      <c r="D19" s="92">
        <v>1595901</v>
      </c>
      <c r="E19" s="93">
        <f t="shared" si="0"/>
        <v>0</v>
      </c>
    </row>
    <row r="20" spans="1:6" ht="17.100000000000001" customHeight="1" thickBot="1" x14ac:dyDescent="0.3">
      <c r="A20" s="86"/>
      <c r="B20" s="127" t="s">
        <v>12</v>
      </c>
      <c r="C20" s="124">
        <f>'[4]szellemi term. 0-ás'!I11</f>
        <v>375521</v>
      </c>
      <c r="D20" s="92">
        <f>'[4]szellemi term. 0-ás'!L11</f>
        <v>375521</v>
      </c>
      <c r="E20" s="93">
        <f t="shared" si="0"/>
        <v>0</v>
      </c>
    </row>
    <row r="21" spans="1:6" s="79" customFormat="1" ht="17.100000000000001" customHeight="1" thickBot="1" x14ac:dyDescent="0.3">
      <c r="A21" s="188" t="s">
        <v>112</v>
      </c>
      <c r="B21" s="174"/>
      <c r="C21" s="128">
        <f>SUM(C18:C20)</f>
        <v>1971422</v>
      </c>
      <c r="D21" s="98">
        <f>SUM(D18:D20)</f>
        <v>1971422</v>
      </c>
      <c r="E21" s="99">
        <f>C21-D21</f>
        <v>0</v>
      </c>
      <c r="F21" s="101"/>
    </row>
    <row r="22" spans="1:6" ht="17.100000000000001" customHeight="1" x14ac:dyDescent="0.25">
      <c r="A22" s="102"/>
      <c r="B22" s="129" t="s">
        <v>113</v>
      </c>
      <c r="C22" s="130">
        <f>'[4]Informatikai eszk. 0-ás '!H33</f>
        <v>6095315</v>
      </c>
      <c r="D22" s="88">
        <f>'[4]Informatikai eszk. 0-ás '!J33</f>
        <v>6095315</v>
      </c>
      <c r="E22" s="89">
        <f t="shared" si="0"/>
        <v>0</v>
      </c>
    </row>
    <row r="23" spans="1:6" ht="17.100000000000001" customHeight="1" x14ac:dyDescent="0.25">
      <c r="A23" s="86"/>
      <c r="B23" s="127" t="s">
        <v>114</v>
      </c>
      <c r="C23" s="124">
        <v>416935</v>
      </c>
      <c r="D23" s="92">
        <v>241129</v>
      </c>
      <c r="E23" s="93">
        <f>C23-D23</f>
        <v>175806</v>
      </c>
    </row>
    <row r="24" spans="1:6" ht="17.100000000000001" customHeight="1" thickBot="1" x14ac:dyDescent="0.3">
      <c r="A24" s="117"/>
      <c r="B24" s="131" t="s">
        <v>115</v>
      </c>
      <c r="C24" s="132">
        <v>847311</v>
      </c>
      <c r="D24" s="119">
        <v>847311</v>
      </c>
      <c r="E24" s="120">
        <f t="shared" si="0"/>
        <v>0</v>
      </c>
    </row>
    <row r="25" spans="1:6" s="79" customFormat="1" ht="17.100000000000001" customHeight="1" thickBot="1" x14ac:dyDescent="0.3">
      <c r="A25" s="188" t="s">
        <v>116</v>
      </c>
      <c r="B25" s="174"/>
      <c r="C25" s="128">
        <f>SUM(C22:C24)</f>
        <v>7359561</v>
      </c>
      <c r="D25" s="98">
        <f>SUM(D22:D24)</f>
        <v>7183755</v>
      </c>
      <c r="E25" s="99">
        <f t="shared" si="0"/>
        <v>175806</v>
      </c>
      <c r="F25" s="101"/>
    </row>
    <row r="26" spans="1:6" ht="17.100000000000001" customHeight="1" thickBot="1" x14ac:dyDescent="0.3">
      <c r="A26" s="188" t="s">
        <v>99</v>
      </c>
      <c r="B26" s="174"/>
      <c r="C26" s="128">
        <f>C21+C25</f>
        <v>9330983</v>
      </c>
      <c r="D26" s="98">
        <f>D21+D25</f>
        <v>9155177</v>
      </c>
      <c r="E26" s="99">
        <f t="shared" si="0"/>
        <v>175806</v>
      </c>
      <c r="F26" s="101"/>
    </row>
    <row r="27" spans="1:6" ht="17.100000000000001" customHeight="1" x14ac:dyDescent="0.25">
      <c r="A27" s="104"/>
      <c r="C27" s="105"/>
      <c r="D27" s="105"/>
      <c r="E27" s="105"/>
    </row>
    <row r="28" spans="1:6" ht="17.100000000000001" customHeight="1" x14ac:dyDescent="0.25">
      <c r="A28" s="173"/>
      <c r="B28" s="173"/>
      <c r="C28" s="105"/>
      <c r="D28" s="105"/>
      <c r="E28" s="105"/>
    </row>
    <row r="29" spans="1:6" ht="17.100000000000001" customHeight="1" x14ac:dyDescent="0.25">
      <c r="A29" s="104"/>
      <c r="C29" s="105"/>
      <c r="D29" s="105"/>
      <c r="E29" s="105"/>
    </row>
    <row r="30" spans="1:6" x14ac:dyDescent="0.25">
      <c r="A30" s="104"/>
      <c r="C30" s="105"/>
      <c r="D30" s="105"/>
      <c r="E30" s="105"/>
    </row>
    <row r="31" spans="1:6" x14ac:dyDescent="0.25">
      <c r="A31" s="104"/>
      <c r="C31" s="105"/>
      <c r="D31" s="105"/>
      <c r="E31" s="105"/>
    </row>
    <row r="32" spans="1:6" x14ac:dyDescent="0.25">
      <c r="A32" s="104"/>
      <c r="C32" s="105"/>
      <c r="D32" s="105"/>
      <c r="E32" s="105"/>
    </row>
    <row r="33" spans="1:5" x14ac:dyDescent="0.25">
      <c r="A33" s="104"/>
      <c r="C33" s="105"/>
      <c r="D33" s="105"/>
      <c r="E33" s="105"/>
    </row>
    <row r="34" spans="1:5" x14ac:dyDescent="0.25">
      <c r="A34" s="104"/>
      <c r="C34" s="105"/>
      <c r="D34" s="105"/>
      <c r="E34" s="105"/>
    </row>
    <row r="35" spans="1:5" x14ac:dyDescent="0.25">
      <c r="A35" s="104"/>
      <c r="C35" s="105"/>
      <c r="D35" s="105"/>
      <c r="E35" s="105"/>
    </row>
    <row r="36" spans="1:5" x14ac:dyDescent="0.25">
      <c r="A36" s="104"/>
      <c r="C36" s="105"/>
      <c r="D36" s="105"/>
      <c r="E36" s="105"/>
    </row>
    <row r="37" spans="1:5" x14ac:dyDescent="0.25">
      <c r="A37" s="104"/>
      <c r="C37" s="105"/>
      <c r="D37" s="105"/>
      <c r="E37" s="105"/>
    </row>
    <row r="38" spans="1:5" x14ac:dyDescent="0.25">
      <c r="A38" s="104"/>
      <c r="C38" s="105"/>
      <c r="D38" s="105"/>
      <c r="E38" s="105"/>
    </row>
    <row r="39" spans="1:5" x14ac:dyDescent="0.25">
      <c r="C39" s="105"/>
      <c r="D39" s="105"/>
      <c r="E39" s="105"/>
    </row>
    <row r="40" spans="1:5" x14ac:dyDescent="0.25">
      <c r="C40" s="105"/>
      <c r="D40" s="105"/>
      <c r="E40" s="105"/>
    </row>
    <row r="41" spans="1:5" x14ac:dyDescent="0.25">
      <c r="C41" s="105"/>
      <c r="D41" s="105"/>
      <c r="E41" s="105"/>
    </row>
    <row r="42" spans="1:5" x14ac:dyDescent="0.25">
      <c r="C42" s="105"/>
      <c r="D42" s="105"/>
      <c r="E42" s="105"/>
    </row>
    <row r="43" spans="1:5" x14ac:dyDescent="0.25">
      <c r="C43" s="105"/>
      <c r="D43" s="105"/>
      <c r="E43" s="105"/>
    </row>
    <row r="44" spans="1:5" x14ac:dyDescent="0.25">
      <c r="C44" s="105"/>
      <c r="D44" s="105"/>
      <c r="E44" s="105"/>
    </row>
    <row r="45" spans="1:5" x14ac:dyDescent="0.25">
      <c r="C45" s="105"/>
      <c r="D45" s="105"/>
      <c r="E45" s="105"/>
    </row>
    <row r="46" spans="1:5" x14ac:dyDescent="0.25">
      <c r="C46" s="105"/>
      <c r="D46" s="105"/>
      <c r="E46" s="105"/>
    </row>
    <row r="47" spans="1:5" x14ac:dyDescent="0.25">
      <c r="C47" s="105"/>
      <c r="D47" s="105"/>
      <c r="E47" s="105"/>
    </row>
    <row r="48" spans="1:5" x14ac:dyDescent="0.25">
      <c r="C48" s="105"/>
      <c r="D48" s="105"/>
      <c r="E48" s="105"/>
    </row>
    <row r="49" spans="3:5" x14ac:dyDescent="0.25">
      <c r="C49" s="105"/>
      <c r="D49" s="105"/>
      <c r="E49" s="105"/>
    </row>
    <row r="50" spans="3:5" x14ac:dyDescent="0.25">
      <c r="C50" s="105"/>
      <c r="D50" s="105"/>
      <c r="E50" s="105"/>
    </row>
    <row r="51" spans="3:5" x14ac:dyDescent="0.25">
      <c r="C51" s="105"/>
      <c r="D51" s="105"/>
      <c r="E51" s="105"/>
    </row>
    <row r="52" spans="3:5" x14ac:dyDescent="0.25">
      <c r="C52" s="105"/>
      <c r="D52" s="105"/>
      <c r="E52" s="105"/>
    </row>
    <row r="53" spans="3:5" x14ac:dyDescent="0.25">
      <c r="C53" s="105"/>
      <c r="D53" s="105"/>
      <c r="E53" s="105"/>
    </row>
    <row r="54" spans="3:5" x14ac:dyDescent="0.25">
      <c r="C54" s="105"/>
      <c r="D54" s="105"/>
      <c r="E54" s="105"/>
    </row>
    <row r="55" spans="3:5" x14ac:dyDescent="0.25">
      <c r="C55" s="105"/>
      <c r="D55" s="105"/>
      <c r="E55" s="105"/>
    </row>
    <row r="56" spans="3:5" x14ac:dyDescent="0.25">
      <c r="C56" s="105"/>
      <c r="D56" s="105"/>
      <c r="E56" s="105"/>
    </row>
    <row r="57" spans="3:5" x14ac:dyDescent="0.25">
      <c r="C57" s="105"/>
      <c r="D57" s="105"/>
      <c r="E57" s="105"/>
    </row>
    <row r="58" spans="3:5" x14ac:dyDescent="0.25">
      <c r="C58" s="105"/>
      <c r="D58" s="105"/>
      <c r="E58" s="105"/>
    </row>
    <row r="59" spans="3:5" x14ac:dyDescent="0.25">
      <c r="C59" s="105"/>
      <c r="D59" s="105"/>
      <c r="E59" s="105"/>
    </row>
    <row r="60" spans="3:5" x14ac:dyDescent="0.25">
      <c r="C60" s="105"/>
      <c r="D60" s="105"/>
      <c r="E60" s="105"/>
    </row>
    <row r="61" spans="3:5" x14ac:dyDescent="0.25">
      <c r="C61" s="105"/>
      <c r="D61" s="105"/>
      <c r="E61" s="105"/>
    </row>
    <row r="62" spans="3:5" x14ac:dyDescent="0.25">
      <c r="C62" s="105"/>
      <c r="D62" s="105"/>
      <c r="E62" s="105"/>
    </row>
    <row r="63" spans="3:5" x14ac:dyDescent="0.25">
      <c r="C63" s="105"/>
      <c r="D63" s="105"/>
      <c r="E63" s="105"/>
    </row>
    <row r="64" spans="3:5" x14ac:dyDescent="0.25">
      <c r="C64" s="105"/>
      <c r="D64" s="105"/>
      <c r="E64" s="105"/>
    </row>
    <row r="65" spans="3:5" x14ac:dyDescent="0.25">
      <c r="C65" s="105"/>
      <c r="D65" s="105"/>
      <c r="E65" s="105"/>
    </row>
    <row r="66" spans="3:5" x14ac:dyDescent="0.25">
      <c r="C66" s="105"/>
      <c r="D66" s="105"/>
      <c r="E66" s="105"/>
    </row>
    <row r="67" spans="3:5" x14ac:dyDescent="0.25">
      <c r="C67" s="105"/>
      <c r="D67" s="105"/>
      <c r="E67" s="105"/>
    </row>
    <row r="68" spans="3:5" x14ac:dyDescent="0.25">
      <c r="C68" s="105"/>
      <c r="D68" s="105"/>
      <c r="E68" s="105"/>
    </row>
    <row r="69" spans="3:5" x14ac:dyDescent="0.25">
      <c r="C69" s="105"/>
      <c r="D69" s="105"/>
      <c r="E69" s="105"/>
    </row>
  </sheetData>
  <mergeCells count="15">
    <mergeCell ref="A26:B26"/>
    <mergeCell ref="A28:B28"/>
    <mergeCell ref="A11:E11"/>
    <mergeCell ref="A13:E13"/>
    <mergeCell ref="A16:B16"/>
    <mergeCell ref="C16:E16"/>
    <mergeCell ref="A21:B21"/>
    <mergeCell ref="A25:B25"/>
    <mergeCell ref="A12:E12"/>
    <mergeCell ref="A10:E10"/>
    <mergeCell ref="A1:B1"/>
    <mergeCell ref="A5:E5"/>
    <mergeCell ref="A6:E6"/>
    <mergeCell ref="A7:E7"/>
    <mergeCell ref="A9:E9"/>
  </mergeCells>
  <printOptions horizontalCentered="1"/>
  <pageMargins left="0.39370078740157483" right="0.39370078740157483" top="0.39370078740157483" bottom="0.39370078740157483" header="0.39370078740157483" footer="0.31496062992125984"/>
  <pageSetup paperSize="9" scale="77" orientation="portrait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F69"/>
  <sheetViews>
    <sheetView tabSelected="1" workbookViewId="0">
      <selection activeCell="D29" sqref="D29"/>
    </sheetView>
  </sheetViews>
  <sheetFormatPr defaultColWidth="8.85546875" defaultRowHeight="15" x14ac:dyDescent="0.25"/>
  <cols>
    <col min="1" max="1" width="11.7109375" style="77" customWidth="1"/>
    <col min="2" max="2" width="29.28515625" style="77" customWidth="1"/>
    <col min="3" max="3" width="16.7109375" style="77" customWidth="1"/>
    <col min="4" max="4" width="17.7109375" style="77" customWidth="1"/>
    <col min="5" max="5" width="16.7109375" style="77" customWidth="1"/>
    <col min="6" max="16384" width="8.85546875" style="77"/>
  </cols>
  <sheetData>
    <row r="1" spans="1:5" x14ac:dyDescent="0.25">
      <c r="A1" s="173"/>
      <c r="B1" s="173"/>
    </row>
    <row r="5" spans="1:5" ht="18.75" x14ac:dyDescent="0.25">
      <c r="A5" s="187"/>
      <c r="B5" s="187"/>
      <c r="C5" s="187"/>
      <c r="D5" s="187"/>
      <c r="E5" s="187"/>
    </row>
    <row r="6" spans="1:5" x14ac:dyDescent="0.25">
      <c r="A6" s="172" t="s">
        <v>117</v>
      </c>
      <c r="B6" s="172"/>
      <c r="C6" s="172"/>
      <c r="D6" s="172"/>
      <c r="E6" s="172"/>
    </row>
    <row r="7" spans="1:5" x14ac:dyDescent="0.25">
      <c r="A7" s="172"/>
      <c r="B7" s="172"/>
      <c r="C7" s="172"/>
      <c r="D7" s="172"/>
      <c r="E7" s="172"/>
    </row>
    <row r="8" spans="1:5" x14ac:dyDescent="0.25">
      <c r="A8" s="79"/>
      <c r="B8" s="79"/>
      <c r="C8" s="79"/>
      <c r="D8" s="79"/>
      <c r="E8" s="79"/>
    </row>
    <row r="9" spans="1:5" x14ac:dyDescent="0.25">
      <c r="A9" s="172" t="s">
        <v>0</v>
      </c>
      <c r="B9" s="172"/>
      <c r="C9" s="172"/>
      <c r="D9" s="172"/>
      <c r="E9" s="172"/>
    </row>
    <row r="10" spans="1:5" x14ac:dyDescent="0.25">
      <c r="A10" s="172" t="s">
        <v>1</v>
      </c>
      <c r="B10" s="172"/>
      <c r="C10" s="172"/>
      <c r="D10" s="172"/>
      <c r="E10" s="172"/>
    </row>
    <row r="11" spans="1:5" x14ac:dyDescent="0.25">
      <c r="A11" s="172" t="s">
        <v>2</v>
      </c>
      <c r="B11" s="172"/>
      <c r="C11" s="172"/>
      <c r="D11" s="172"/>
      <c r="E11" s="172"/>
    </row>
    <row r="12" spans="1:5" x14ac:dyDescent="0.25">
      <c r="A12" s="172"/>
      <c r="B12" s="172"/>
      <c r="C12" s="172"/>
      <c r="D12" s="172"/>
      <c r="E12" s="172"/>
    </row>
    <row r="13" spans="1:5" x14ac:dyDescent="0.25">
      <c r="A13" s="182" t="s">
        <v>127</v>
      </c>
      <c r="B13" s="182"/>
      <c r="C13" s="182"/>
      <c r="D13" s="182"/>
      <c r="E13" s="182"/>
    </row>
    <row r="14" spans="1:5" x14ac:dyDescent="0.25">
      <c r="A14" s="135"/>
      <c r="B14" s="135"/>
      <c r="C14" s="135"/>
      <c r="D14" s="135"/>
      <c r="E14" s="135"/>
    </row>
    <row r="15" spans="1:5" ht="15.75" thickBot="1" x14ac:dyDescent="0.3">
      <c r="E15" s="136" t="s">
        <v>3</v>
      </c>
    </row>
    <row r="16" spans="1:5" ht="15.75" thickBot="1" x14ac:dyDescent="0.3">
      <c r="A16" s="185" t="s">
        <v>4</v>
      </c>
      <c r="B16" s="189"/>
      <c r="C16" s="185" t="s">
        <v>5</v>
      </c>
      <c r="D16" s="185"/>
      <c r="E16" s="185"/>
    </row>
    <row r="17" spans="1:6" ht="15.75" thickBot="1" x14ac:dyDescent="0.3">
      <c r="A17" s="83" t="s">
        <v>6</v>
      </c>
      <c r="B17" s="121" t="s">
        <v>7</v>
      </c>
      <c r="C17" s="83" t="s">
        <v>8</v>
      </c>
      <c r="D17" s="84" t="s">
        <v>9</v>
      </c>
      <c r="E17" s="85" t="s">
        <v>10</v>
      </c>
    </row>
    <row r="18" spans="1:6" x14ac:dyDescent="0.25">
      <c r="A18" s="122"/>
      <c r="B18" s="123" t="s">
        <v>111</v>
      </c>
      <c r="C18" s="124">
        <v>0</v>
      </c>
      <c r="D18" s="92">
        <v>0</v>
      </c>
      <c r="E18" s="93">
        <f t="shared" ref="E18:E26" si="0">C18-D18</f>
        <v>0</v>
      </c>
    </row>
    <row r="19" spans="1:6" x14ac:dyDescent="0.25">
      <c r="A19" s="125"/>
      <c r="B19" s="126" t="s">
        <v>92</v>
      </c>
      <c r="C19" s="124">
        <v>0</v>
      </c>
      <c r="D19" s="92">
        <v>0</v>
      </c>
      <c r="E19" s="93">
        <f t="shared" si="0"/>
        <v>0</v>
      </c>
    </row>
    <row r="20" spans="1:6" ht="17.100000000000001" customHeight="1" thickBot="1" x14ac:dyDescent="0.3">
      <c r="A20" s="86"/>
      <c r="B20" s="127" t="s">
        <v>12</v>
      </c>
      <c r="C20" s="124">
        <v>101700</v>
      </c>
      <c r="D20" s="92">
        <v>101700</v>
      </c>
      <c r="E20" s="93">
        <f t="shared" si="0"/>
        <v>0</v>
      </c>
    </row>
    <row r="21" spans="1:6" s="79" customFormat="1" ht="17.100000000000001" customHeight="1" thickBot="1" x14ac:dyDescent="0.3">
      <c r="A21" s="188" t="s">
        <v>112</v>
      </c>
      <c r="B21" s="174"/>
      <c r="C21" s="128">
        <f>SUM(C18:C20)</f>
        <v>101700</v>
      </c>
      <c r="D21" s="98">
        <f>SUM(D18:D20)</f>
        <v>101700</v>
      </c>
      <c r="E21" s="99">
        <f>C21-D21</f>
        <v>0</v>
      </c>
      <c r="F21" s="101"/>
    </row>
    <row r="22" spans="1:6" ht="17.100000000000001" customHeight="1" x14ac:dyDescent="0.25">
      <c r="A22" s="102"/>
      <c r="B22" s="129" t="s">
        <v>118</v>
      </c>
      <c r="C22" s="130">
        <v>69500</v>
      </c>
      <c r="D22" s="88">
        <v>69500</v>
      </c>
      <c r="E22" s="89">
        <f t="shared" si="0"/>
        <v>0</v>
      </c>
    </row>
    <row r="23" spans="1:6" ht="17.100000000000001" customHeight="1" x14ac:dyDescent="0.25">
      <c r="A23" s="86"/>
      <c r="B23" s="127" t="s">
        <v>114</v>
      </c>
      <c r="C23" s="124">
        <v>1861348</v>
      </c>
      <c r="D23" s="92">
        <v>444868</v>
      </c>
      <c r="E23" s="93">
        <f>C23-D23</f>
        <v>1416480</v>
      </c>
    </row>
    <row r="24" spans="1:6" ht="17.100000000000001" customHeight="1" thickBot="1" x14ac:dyDescent="0.3">
      <c r="A24" s="117"/>
      <c r="B24" s="131" t="s">
        <v>115</v>
      </c>
      <c r="C24" s="132">
        <v>1652928</v>
      </c>
      <c r="D24" s="119">
        <v>1652928</v>
      </c>
      <c r="E24" s="120">
        <f t="shared" si="0"/>
        <v>0</v>
      </c>
    </row>
    <row r="25" spans="1:6" s="79" customFormat="1" ht="17.100000000000001" customHeight="1" thickBot="1" x14ac:dyDescent="0.3">
      <c r="A25" s="188" t="s">
        <v>116</v>
      </c>
      <c r="B25" s="174"/>
      <c r="C25" s="128">
        <f>SUM(C22:C24)</f>
        <v>3583776</v>
      </c>
      <c r="D25" s="98">
        <f>SUM(D22:D24)</f>
        <v>2167296</v>
      </c>
      <c r="E25" s="99">
        <f t="shared" si="0"/>
        <v>1416480</v>
      </c>
      <c r="F25" s="101"/>
    </row>
    <row r="26" spans="1:6" ht="17.100000000000001" customHeight="1" thickBot="1" x14ac:dyDescent="0.3">
      <c r="A26" s="188" t="s">
        <v>99</v>
      </c>
      <c r="B26" s="174"/>
      <c r="C26" s="128">
        <f>C21+C25</f>
        <v>3685476</v>
      </c>
      <c r="D26" s="98">
        <f>D21+D25</f>
        <v>2268996</v>
      </c>
      <c r="E26" s="99">
        <f t="shared" si="0"/>
        <v>1416480</v>
      </c>
      <c r="F26" s="101"/>
    </row>
    <row r="27" spans="1:6" ht="17.100000000000001" customHeight="1" x14ac:dyDescent="0.25">
      <c r="A27" s="134"/>
      <c r="C27" s="105"/>
      <c r="D27" s="105"/>
      <c r="E27" s="105"/>
    </row>
    <row r="28" spans="1:6" ht="17.100000000000001" customHeight="1" x14ac:dyDescent="0.25">
      <c r="A28" s="173"/>
      <c r="B28" s="173"/>
      <c r="C28" s="105"/>
      <c r="D28" s="105"/>
      <c r="E28" s="105"/>
    </row>
    <row r="29" spans="1:6" ht="17.100000000000001" customHeight="1" x14ac:dyDescent="0.25">
      <c r="A29" s="134"/>
      <c r="C29" s="105"/>
      <c r="D29" s="105"/>
      <c r="E29" s="105"/>
    </row>
    <row r="30" spans="1:6" x14ac:dyDescent="0.25">
      <c r="A30" s="134"/>
      <c r="C30" s="105"/>
      <c r="D30" s="105"/>
      <c r="E30" s="105"/>
    </row>
    <row r="31" spans="1:6" x14ac:dyDescent="0.25">
      <c r="A31" s="134"/>
      <c r="C31" s="105"/>
      <c r="D31" s="105"/>
      <c r="E31" s="105"/>
    </row>
    <row r="32" spans="1:6" x14ac:dyDescent="0.25">
      <c r="A32" s="134"/>
      <c r="C32" s="105"/>
      <c r="D32" s="105"/>
      <c r="E32" s="105"/>
    </row>
    <row r="33" spans="1:5" x14ac:dyDescent="0.25">
      <c r="A33" s="134"/>
      <c r="C33" s="105"/>
      <c r="D33" s="105"/>
      <c r="E33" s="105"/>
    </row>
    <row r="34" spans="1:5" x14ac:dyDescent="0.25">
      <c r="A34" s="134"/>
      <c r="C34" s="105"/>
      <c r="D34" s="105"/>
      <c r="E34" s="105"/>
    </row>
    <row r="35" spans="1:5" x14ac:dyDescent="0.25">
      <c r="A35" s="134"/>
      <c r="C35" s="105"/>
      <c r="D35" s="105"/>
      <c r="E35" s="105"/>
    </row>
    <row r="36" spans="1:5" x14ac:dyDescent="0.25">
      <c r="A36" s="134"/>
      <c r="C36" s="105"/>
      <c r="D36" s="105"/>
      <c r="E36" s="105"/>
    </row>
    <row r="37" spans="1:5" x14ac:dyDescent="0.25">
      <c r="A37" s="134"/>
      <c r="C37" s="105"/>
      <c r="D37" s="105"/>
      <c r="E37" s="105"/>
    </row>
    <row r="38" spans="1:5" x14ac:dyDescent="0.25">
      <c r="A38" s="134"/>
      <c r="C38" s="105"/>
      <c r="D38" s="105"/>
      <c r="E38" s="105"/>
    </row>
    <row r="39" spans="1:5" x14ac:dyDescent="0.25">
      <c r="C39" s="105"/>
      <c r="D39" s="105"/>
      <c r="E39" s="105"/>
    </row>
    <row r="40" spans="1:5" x14ac:dyDescent="0.25">
      <c r="C40" s="105"/>
      <c r="D40" s="105"/>
      <c r="E40" s="105"/>
    </row>
    <row r="41" spans="1:5" x14ac:dyDescent="0.25">
      <c r="C41" s="105"/>
      <c r="D41" s="105"/>
      <c r="E41" s="105"/>
    </row>
    <row r="42" spans="1:5" x14ac:dyDescent="0.25">
      <c r="C42" s="105"/>
      <c r="D42" s="105"/>
      <c r="E42" s="105"/>
    </row>
    <row r="43" spans="1:5" x14ac:dyDescent="0.25">
      <c r="C43" s="105"/>
      <c r="D43" s="105"/>
      <c r="E43" s="105"/>
    </row>
    <row r="44" spans="1:5" x14ac:dyDescent="0.25">
      <c r="C44" s="105"/>
      <c r="D44" s="105"/>
      <c r="E44" s="105"/>
    </row>
    <row r="45" spans="1:5" x14ac:dyDescent="0.25">
      <c r="C45" s="105"/>
      <c r="D45" s="105"/>
      <c r="E45" s="105"/>
    </row>
    <row r="46" spans="1:5" x14ac:dyDescent="0.25">
      <c r="C46" s="105"/>
      <c r="D46" s="105"/>
      <c r="E46" s="105"/>
    </row>
    <row r="47" spans="1:5" x14ac:dyDescent="0.25">
      <c r="C47" s="105"/>
      <c r="D47" s="105"/>
      <c r="E47" s="105"/>
    </row>
    <row r="48" spans="1:5" x14ac:dyDescent="0.25">
      <c r="C48" s="105"/>
      <c r="D48" s="105"/>
      <c r="E48" s="105"/>
    </row>
    <row r="49" spans="3:5" x14ac:dyDescent="0.25">
      <c r="C49" s="105"/>
      <c r="D49" s="105"/>
      <c r="E49" s="105"/>
    </row>
    <row r="50" spans="3:5" x14ac:dyDescent="0.25">
      <c r="C50" s="105"/>
      <c r="D50" s="105"/>
      <c r="E50" s="105"/>
    </row>
    <row r="51" spans="3:5" x14ac:dyDescent="0.25">
      <c r="C51" s="105"/>
      <c r="D51" s="105"/>
      <c r="E51" s="105"/>
    </row>
    <row r="52" spans="3:5" x14ac:dyDescent="0.25">
      <c r="C52" s="105"/>
      <c r="D52" s="105"/>
      <c r="E52" s="105"/>
    </row>
    <row r="53" spans="3:5" x14ac:dyDescent="0.25">
      <c r="C53" s="105"/>
      <c r="D53" s="105"/>
      <c r="E53" s="105"/>
    </row>
    <row r="54" spans="3:5" x14ac:dyDescent="0.25">
      <c r="C54" s="105"/>
      <c r="D54" s="105"/>
      <c r="E54" s="105"/>
    </row>
    <row r="55" spans="3:5" x14ac:dyDescent="0.25">
      <c r="C55" s="105"/>
      <c r="D55" s="105"/>
      <c r="E55" s="105"/>
    </row>
    <row r="56" spans="3:5" x14ac:dyDescent="0.25">
      <c r="C56" s="105"/>
      <c r="D56" s="105"/>
      <c r="E56" s="105"/>
    </row>
    <row r="57" spans="3:5" x14ac:dyDescent="0.25">
      <c r="C57" s="105"/>
      <c r="D57" s="105"/>
      <c r="E57" s="105"/>
    </row>
    <row r="58" spans="3:5" x14ac:dyDescent="0.25">
      <c r="C58" s="105"/>
      <c r="D58" s="105"/>
      <c r="E58" s="105"/>
    </row>
    <row r="59" spans="3:5" x14ac:dyDescent="0.25">
      <c r="C59" s="105"/>
      <c r="D59" s="105"/>
      <c r="E59" s="105"/>
    </row>
    <row r="60" spans="3:5" x14ac:dyDescent="0.25">
      <c r="C60" s="105"/>
      <c r="D60" s="105"/>
      <c r="E60" s="105"/>
    </row>
    <row r="61" spans="3:5" x14ac:dyDescent="0.25">
      <c r="C61" s="105"/>
      <c r="D61" s="105"/>
      <c r="E61" s="105"/>
    </row>
    <row r="62" spans="3:5" x14ac:dyDescent="0.25">
      <c r="C62" s="105"/>
      <c r="D62" s="105"/>
      <c r="E62" s="105"/>
    </row>
    <row r="63" spans="3:5" x14ac:dyDescent="0.25">
      <c r="C63" s="105"/>
      <c r="D63" s="105"/>
      <c r="E63" s="105"/>
    </row>
    <row r="64" spans="3:5" x14ac:dyDescent="0.25">
      <c r="C64" s="105"/>
      <c r="D64" s="105"/>
      <c r="E64" s="105"/>
    </row>
    <row r="65" spans="3:5" x14ac:dyDescent="0.25">
      <c r="C65" s="105"/>
      <c r="D65" s="105"/>
      <c r="E65" s="105"/>
    </row>
    <row r="66" spans="3:5" x14ac:dyDescent="0.25">
      <c r="C66" s="105"/>
      <c r="D66" s="105"/>
      <c r="E66" s="105"/>
    </row>
    <row r="67" spans="3:5" x14ac:dyDescent="0.25">
      <c r="C67" s="105"/>
      <c r="D67" s="105"/>
      <c r="E67" s="105"/>
    </row>
    <row r="68" spans="3:5" x14ac:dyDescent="0.25">
      <c r="C68" s="105"/>
      <c r="D68" s="105"/>
      <c r="E68" s="105"/>
    </row>
    <row r="69" spans="3:5" x14ac:dyDescent="0.25">
      <c r="C69" s="105"/>
      <c r="D69" s="105"/>
      <c r="E69" s="105"/>
    </row>
  </sheetData>
  <mergeCells count="15">
    <mergeCell ref="A25:B25"/>
    <mergeCell ref="A26:B26"/>
    <mergeCell ref="A28:B28"/>
    <mergeCell ref="A11:E11"/>
    <mergeCell ref="A12:E12"/>
    <mergeCell ref="A13:E13"/>
    <mergeCell ref="A16:B16"/>
    <mergeCell ref="C16:E16"/>
    <mergeCell ref="A21:B21"/>
    <mergeCell ref="A10:E10"/>
    <mergeCell ref="A1:B1"/>
    <mergeCell ref="A5:E5"/>
    <mergeCell ref="A6:E6"/>
    <mergeCell ref="A7:E7"/>
    <mergeCell ref="A9:E9"/>
  </mergeCells>
  <printOptions horizontalCentered="1"/>
  <pageMargins left="0.39370078740157483" right="0.39370078740157483" top="0.39370078740157483" bottom="0.39370078740157483" header="0.39370078740157483" footer="0.31496062992125984"/>
  <pageSetup paperSize="9" scale="77" orientation="portrait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Könyvtár</vt:lpstr>
      <vt:lpstr>Konyha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admin</cp:lastModifiedBy>
  <cp:lastPrinted>2017-03-21T09:16:36Z</cp:lastPrinted>
  <dcterms:created xsi:type="dcterms:W3CDTF">2017-03-17T06:29:40Z</dcterms:created>
  <dcterms:modified xsi:type="dcterms:W3CDTF">2018-04-04T09:26:40Z</dcterms:modified>
</cp:coreProperties>
</file>