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152" activeTab="13"/>
  </bookViews>
  <sheets>
    <sheet name="1. számú melléklet" sheetId="1" r:id="rId1"/>
    <sheet name="2. számú melléklet" sheetId="2" r:id="rId2"/>
    <sheet name="3. számú melléklet" sheetId="3" r:id="rId3"/>
    <sheet name="4. számú melléklet" sheetId="4" r:id="rId4"/>
    <sheet name="5. számú melléklet" sheetId="5" r:id="rId5"/>
    <sheet name="6. számú melléklet" sheetId="6" r:id="rId6"/>
    <sheet name="7. számú melléklet" sheetId="7" r:id="rId7"/>
    <sheet name="8. számú melléklet" sheetId="8" r:id="rId8"/>
    <sheet name="9. számú melléklet" sheetId="9" r:id="rId9"/>
    <sheet name="10. számú melléklet" sheetId="10" r:id="rId10"/>
    <sheet name="11. számú melléklet" sheetId="11" r:id="rId11"/>
    <sheet name="12. számú mellékelt" sheetId="12" r:id="rId12"/>
    <sheet name="13. számú melléklet" sheetId="13" r:id="rId13"/>
    <sheet name="14. számú melléklet" sheetId="14" r:id="rId14"/>
  </sheets>
  <externalReferences>
    <externalReference r:id="rId17"/>
  </externalReferences>
  <definedNames>
    <definedName name="_xlnm.Print_Area" localSheetId="0">'1. számú melléklet'!$A$3:$F$188</definedName>
    <definedName name="_xlnm.Print_Area" localSheetId="9">'10. számú melléklet'!$A$1:$H$16</definedName>
    <definedName name="_xlnm.Print_Area" localSheetId="10">'11. számú melléklet'!$A$1:$B$10</definedName>
    <definedName name="_xlnm.Print_Area" localSheetId="11">'12. számú mellékelt'!$A$1:$B$9</definedName>
    <definedName name="_xlnm.Print_Area" localSheetId="12">'13. számú melléklet'!$A$1:$R$29</definedName>
    <definedName name="_xlnm.Print_Area" localSheetId="13">'14. számú melléklet'!$A$1:$G$35</definedName>
    <definedName name="_xlnm.Print_Area" localSheetId="1">'2. számú melléklet'!$A$2:$I$32</definedName>
    <definedName name="_xlnm.Print_Area" localSheetId="3">'4. számú melléklet'!$A$1:$AP$244</definedName>
    <definedName name="_xlnm.Print_Area" localSheetId="4">'5. számú melléklet'!$A$1:$BE$13</definedName>
    <definedName name="_xlnm.Print_Area" localSheetId="5">'6. számú melléklet'!$A$1:$E$8</definedName>
    <definedName name="_xlnm.Print_Area" localSheetId="6">'7. számú melléklet'!$A$1:$BF$30</definedName>
    <definedName name="_xlnm.Print_Area" localSheetId="7">'8. számú melléklet'!$A$1:$B$9</definedName>
    <definedName name="_xlnm.Print_Area" localSheetId="8">'9. számú melléklet'!$A$1:$F$11</definedName>
  </definedNames>
  <calcPr fullCalcOnLoad="1"/>
</workbook>
</file>

<file path=xl/comments4.xml><?xml version="1.0" encoding="utf-8"?>
<comments xmlns="http://schemas.openxmlformats.org/spreadsheetml/2006/main">
  <authors>
    <author>PH?</author>
    <author>Biliczki1</author>
  </authors>
  <commentList>
    <comment ref="AE8" authorId="0">
      <text>
        <r>
          <rPr>
            <sz val="8"/>
            <rFont val="Tahoma"/>
            <family val="2"/>
          </rPr>
          <t xml:space="preserve">
B11 rovaton MÁK értesítés alapján</t>
        </r>
      </text>
    </comment>
    <comment ref="AE18" authorId="0">
      <text>
        <r>
          <rPr>
            <b/>
            <sz val="8"/>
            <rFont val="Tahoma"/>
            <family val="2"/>
          </rPr>
          <t xml:space="preserve">2015. március 1-ig előírt
</t>
        </r>
        <r>
          <rPr>
            <sz val="8"/>
            <rFont val="Tahoma"/>
            <family val="2"/>
          </rPr>
          <t>fogl.h.tám és szoc.seg. * 0,8
lakásf.tám. * 0,9</t>
        </r>
      </text>
    </comment>
    <comment ref="AE129" authorId="1">
      <text>
        <r>
          <rPr>
            <b/>
            <sz val="9"/>
            <rFont val="Tahoma"/>
            <family val="0"/>
          </rPr>
          <t>Polgármester bére, ktgtérítése, cafetéria juttatása</t>
        </r>
      </text>
    </comment>
  </commentList>
</comments>
</file>

<file path=xl/sharedStrings.xml><?xml version="1.0" encoding="utf-8"?>
<sst xmlns="http://schemas.openxmlformats.org/spreadsheetml/2006/main" count="1592" uniqueCount="851">
  <si>
    <t>17</t>
  </si>
  <si>
    <t>01</t>
  </si>
  <si>
    <t>02</t>
  </si>
  <si>
    <t>03</t>
  </si>
  <si>
    <t>04</t>
  </si>
  <si>
    <t>Megnevezés</t>
  </si>
  <si>
    <t>Teljesítés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</si>
  <si>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</si>
  <si>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</si>
  <si>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</si>
  <si>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</si>
  <si>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</si>
  <si>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</si>
  <si>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</si>
  <si>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</si>
  <si>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</si>
  <si>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</si>
  <si>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</si>
  <si>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</si>
  <si>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</si>
  <si>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</si>
  <si>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</si>
  <si>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</si>
  <si>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</si>
  <si>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</si>
  <si>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</si>
  <si>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</si>
  <si>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</si>
  <si>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</si>
  <si>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</si>
  <si>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</si>
  <si>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</si>
  <si>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</si>
  <si>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</si>
  <si>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</si>
  <si>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</si>
  <si>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</si>
  <si>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</si>
  <si>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</si>
  <si>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</si>
  <si>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</si>
  <si>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</si>
  <si>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</si>
  <si>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</si>
  <si>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</si>
  <si>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</si>
  <si>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</si>
  <si>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</si>
  <si>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</si>
  <si>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</si>
  <si>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</si>
  <si>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</si>
  <si>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</si>
  <si>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</si>
  <si>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</si>
  <si>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</si>
  <si>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</si>
  <si>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</si>
  <si>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</si>
  <si>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</si>
  <si>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</si>
  <si>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</si>
  <si>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</si>
  <si>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</si>
  <si>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</si>
  <si>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</si>
  <si>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</si>
  <si>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</si>
  <si>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</si>
  <si>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</si>
  <si>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</si>
  <si>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</si>
  <si>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</si>
  <si>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</si>
  <si>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</si>
  <si>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</si>
  <si>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</si>
  <si>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</si>
  <si>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</si>
  <si>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</si>
  <si>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</si>
  <si>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</si>
  <si>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</si>
  <si>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</si>
  <si>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</si>
  <si>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</si>
  <si>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</si>
  <si>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</si>
  <si>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</si>
  <si>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</si>
  <si>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</si>
  <si>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</si>
  <si>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</si>
  <si>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</si>
  <si>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</si>
  <si>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</si>
  <si>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</si>
  <si>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</si>
  <si>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</si>
  <si>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</si>
  <si>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</si>
  <si>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</si>
  <si>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</si>
  <si>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</si>
  <si>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</si>
  <si>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</si>
  <si>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</si>
  <si>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</si>
  <si>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</si>
  <si>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</si>
  <si>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</si>
  <si>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</si>
  <si>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</si>
  <si>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</si>
  <si>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</si>
  <si>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</si>
  <si>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</si>
  <si>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</si>
  <si>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</si>
  <si>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</si>
  <si>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</si>
  <si>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</si>
  <si>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</si>
  <si>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</si>
  <si>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</si>
  <si>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 xml:space="preserve">Eredeti előirányzat </t>
  </si>
  <si>
    <t>B111</t>
  </si>
  <si>
    <t>B112</t>
  </si>
  <si>
    <t>B113</t>
  </si>
  <si>
    <t>B114</t>
  </si>
  <si>
    <t>B115</t>
  </si>
  <si>
    <t>B116</t>
  </si>
  <si>
    <t>B11</t>
  </si>
  <si>
    <t>B12</t>
  </si>
  <si>
    <t>B13</t>
  </si>
  <si>
    <t>B14</t>
  </si>
  <si>
    <t>B15</t>
  </si>
  <si>
    <t>B16</t>
  </si>
  <si>
    <t>B1</t>
  </si>
  <si>
    <t>B21</t>
  </si>
  <si>
    <t>B22</t>
  </si>
  <si>
    <t>B23</t>
  </si>
  <si>
    <t>B24</t>
  </si>
  <si>
    <t>B25</t>
  </si>
  <si>
    <t xml:space="preserve">Helyi önkormányzatok működésének általános támogatása   </t>
  </si>
  <si>
    <t xml:space="preserve">Települési önkormányzatok egyes köznevelési feladatainak támogatása   </t>
  </si>
  <si>
    <t xml:space="preserve">Települési önkormányzatok szociális, gyermekjóléti és gyermekétkeztetési feladatainak támogatása </t>
  </si>
  <si>
    <t>Települési önkormányzatok kulturális feladatainak támogatása</t>
  </si>
  <si>
    <t xml:space="preserve">Működési célú központosított előirányzatok </t>
  </si>
  <si>
    <t>Helyi önkormányzatok kiegészítő támogatásai</t>
  </si>
  <si>
    <t>Önkormányzatok működési támogatásai (=01+…+06)</t>
  </si>
  <si>
    <t>Eredeti</t>
  </si>
  <si>
    <t>Rovat megnevezése</t>
  </si>
  <si>
    <t>Bevétel</t>
  </si>
  <si>
    <t>Rov sz.</t>
  </si>
  <si>
    <t xml:space="preserve">Működési célú garancia- és kezességvállalásból származó megtérülések államháztartáson belülről </t>
  </si>
  <si>
    <t xml:space="preserve">Elvonások és befizetések bevételei </t>
  </si>
  <si>
    <t>B2</t>
  </si>
  <si>
    <t>B311</t>
  </si>
  <si>
    <t>B31</t>
  </si>
  <si>
    <t>B34</t>
  </si>
  <si>
    <t>B351</t>
  </si>
  <si>
    <t>B354</t>
  </si>
  <si>
    <t>B355</t>
  </si>
  <si>
    <t>B35</t>
  </si>
  <si>
    <t>B36</t>
  </si>
  <si>
    <t>B3</t>
  </si>
  <si>
    <t>B401</t>
  </si>
  <si>
    <t>Felhalmozási célú garancia- és kezességvállalásból származó megtérülések államháztartáson belülről</t>
  </si>
  <si>
    <t xml:space="preserve">Felhalmozási célú önkormányzati támogatások 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</si>
  <si>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</si>
  <si>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</si>
  <si>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</si>
  <si>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</si>
  <si>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</si>
  <si>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</si>
  <si>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</si>
  <si>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</si>
  <si>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</si>
  <si>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</t>
  </si>
  <si>
    <t>B51</t>
  </si>
  <si>
    <t>B52</t>
  </si>
  <si>
    <t>B53</t>
  </si>
  <si>
    <t>B54</t>
  </si>
  <si>
    <t>Általános forgalmi adó visszatérítése</t>
  </si>
  <si>
    <t xml:space="preserve">Kiszámlázott általános forgalmi adó </t>
  </si>
  <si>
    <t xml:space="preserve">Ellátási díjak </t>
  </si>
  <si>
    <t xml:space="preserve">Készletértékesítés ellenértéke </t>
  </si>
  <si>
    <t>Magánszemélyek jövedelemadói</t>
  </si>
  <si>
    <t>Egyéb felhalmozási célú támogatások bevételei államháztartáson belülről</t>
  </si>
  <si>
    <t>Felhalmozási célú visszatérítendő támogatások, kölcsönök igénybevétele államháztartáson belülről</t>
  </si>
  <si>
    <t>Felhalmozási célú visszatérítendő támogatások, kölcsönök visszatérülése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</si>
  <si>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</si>
  <si>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</si>
  <si>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</si>
  <si>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Vagyoni tipusú adók</t>
  </si>
  <si>
    <t>Értékesítési és forgalmi adók</t>
  </si>
  <si>
    <t>Gépjárműadók</t>
  </si>
  <si>
    <t>Egyéb áruhasználati és szolgáltatási adók</t>
  </si>
  <si>
    <t>Egyéb közhatalmi bevételek</t>
  </si>
  <si>
    <t>Szolgáltatások ellenértéke</t>
  </si>
  <si>
    <t>Közvetített szolgáltatások ellenértéke</t>
  </si>
  <si>
    <t>Tulajdonosi bevételek</t>
  </si>
  <si>
    <t>Kamatbevételek</t>
  </si>
  <si>
    <t>Egyéb pénzügyi műveletek bevételei</t>
  </si>
  <si>
    <t>Egyéb működési bevételek</t>
  </si>
  <si>
    <t>B55</t>
  </si>
  <si>
    <t xml:space="preserve">Részesedések megszűnéséhez kapcsolódó bevételek </t>
  </si>
  <si>
    <t>Részesedések értékesítése</t>
  </si>
  <si>
    <t xml:space="preserve">Egyéb tárgyi eszközök értékesítése </t>
  </si>
  <si>
    <t>Immateriális javak értékesítése</t>
  </si>
  <si>
    <t>Ingatlanok értékesítése</t>
  </si>
  <si>
    <t>B5</t>
  </si>
  <si>
    <t>B61</t>
  </si>
  <si>
    <t>B62</t>
  </si>
  <si>
    <t>B63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</si>
  <si>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</si>
  <si>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</si>
  <si>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</si>
  <si>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B6</t>
  </si>
  <si>
    <t>B71</t>
  </si>
  <si>
    <t>B72</t>
  </si>
  <si>
    <t>B73</t>
  </si>
  <si>
    <t>B7</t>
  </si>
  <si>
    <t>B1-B7</t>
  </si>
  <si>
    <t>B8111</t>
  </si>
  <si>
    <t>B8112</t>
  </si>
  <si>
    <t>B8113</t>
  </si>
  <si>
    <t>B811</t>
  </si>
  <si>
    <t>B8121</t>
  </si>
  <si>
    <t>B8122</t>
  </si>
  <si>
    <t>B8123</t>
  </si>
  <si>
    <t>B8124</t>
  </si>
  <si>
    <t>B812</t>
  </si>
  <si>
    <t>Felhalmozási célú garancia- és kezességvállalásból származó megtérülések államháztartáson kívülről</t>
  </si>
  <si>
    <t>B8131</t>
  </si>
  <si>
    <t>B8132</t>
  </si>
  <si>
    <t>B813</t>
  </si>
  <si>
    <t>B814</t>
  </si>
  <si>
    <t>B817</t>
  </si>
  <si>
    <t>B81</t>
  </si>
  <si>
    <t>B821</t>
  </si>
  <si>
    <t>B822</t>
  </si>
  <si>
    <t>B823</t>
  </si>
  <si>
    <t>B824</t>
  </si>
  <si>
    <t>B82</t>
  </si>
  <si>
    <t>B83</t>
  </si>
  <si>
    <t>B8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</si>
  <si>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</si>
  <si>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</si>
  <si>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</si>
  <si>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</si>
  <si>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</si>
  <si>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</si>
  <si>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</si>
  <si>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</si>
  <si>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</si>
  <si>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</si>
  <si>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</si>
  <si>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</si>
  <si>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</si>
  <si>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K11</t>
  </si>
  <si>
    <t>K121</t>
  </si>
  <si>
    <t>K122</t>
  </si>
  <si>
    <t>K123</t>
  </si>
  <si>
    <t>K12</t>
  </si>
  <si>
    <t>K1</t>
  </si>
  <si>
    <t>K2</t>
  </si>
  <si>
    <t>K311</t>
  </si>
  <si>
    <t>K312</t>
  </si>
  <si>
    <t>K313</t>
  </si>
  <si>
    <t>K31</t>
  </si>
  <si>
    <t>K321</t>
  </si>
  <si>
    <t>K322</t>
  </si>
  <si>
    <t>K32</t>
  </si>
  <si>
    <t>K331</t>
  </si>
  <si>
    <t>K332</t>
  </si>
  <si>
    <t>K333</t>
  </si>
  <si>
    <t>K334</t>
  </si>
  <si>
    <t>K335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</si>
  <si>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</si>
  <si>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</si>
  <si>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</si>
  <si>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</si>
  <si>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</si>
  <si>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</si>
  <si>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</si>
  <si>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</si>
  <si>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</si>
  <si>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</si>
  <si>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</si>
  <si>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</si>
  <si>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K3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</si>
  <si>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</si>
  <si>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</si>
  <si>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</si>
  <si>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</si>
  <si>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</si>
  <si>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</si>
  <si>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</si>
  <si>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</si>
  <si>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</si>
  <si>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</si>
  <si>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</si>
  <si>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</si>
  <si>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</si>
  <si>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</si>
  <si>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</si>
  <si>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</si>
  <si>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</si>
  <si>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</si>
  <si>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</si>
  <si>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</si>
  <si>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</si>
  <si>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K5</t>
  </si>
  <si>
    <t>K61</t>
  </si>
  <si>
    <t>K62</t>
  </si>
  <si>
    <t>K63</t>
  </si>
  <si>
    <t>K64</t>
  </si>
  <si>
    <t>K65</t>
  </si>
  <si>
    <t>K66</t>
  </si>
  <si>
    <t>K67</t>
  </si>
  <si>
    <t>K6</t>
  </si>
  <si>
    <t>K71</t>
  </si>
  <si>
    <t>K72</t>
  </si>
  <si>
    <t>K73</t>
  </si>
  <si>
    <t>K74</t>
  </si>
  <si>
    <t>K7</t>
  </si>
  <si>
    <t>K8</t>
  </si>
  <si>
    <t>K1-K8</t>
  </si>
  <si>
    <t>K9111</t>
  </si>
  <si>
    <t>K9112</t>
  </si>
  <si>
    <t>K9113</t>
  </si>
  <si>
    <t>K911</t>
  </si>
  <si>
    <t>K912</t>
  </si>
  <si>
    <t>K914</t>
  </si>
  <si>
    <t>K915</t>
  </si>
  <si>
    <t>K916</t>
  </si>
  <si>
    <t>K917</t>
  </si>
  <si>
    <t>K91</t>
  </si>
  <si>
    <t>K92</t>
  </si>
  <si>
    <t>K93</t>
  </si>
  <si>
    <t>K9</t>
  </si>
  <si>
    <t>Finanszírozási bevételek</t>
  </si>
  <si>
    <t>Adóssághoz nem kapcsolódó származékos ügyletek bevételei</t>
  </si>
  <si>
    <t>Külföldi finanszírozás bevételei</t>
  </si>
  <si>
    <t>Külföldi hitelek, kölcsönök felvétele</t>
  </si>
  <si>
    <t xml:space="preserve">Külföldi értékpapírok kibocsátása </t>
  </si>
  <si>
    <t xml:space="preserve">Befektetési célú külföldi értékpapírok beváltása, értékesítése </t>
  </si>
  <si>
    <t>Forgatási célú külföldi értékpapírok beváltása, értékesítése</t>
  </si>
  <si>
    <t xml:space="preserve">Betétek megszüntetése </t>
  </si>
  <si>
    <t>Államháztartáson belüli megelőlegezések</t>
  </si>
  <si>
    <t xml:space="preserve">Előző év vállalkozási maradványának igénybevétele </t>
  </si>
  <si>
    <t>Előző év költségvetési maradványának igénybevétele</t>
  </si>
  <si>
    <t>Befektetési célú belföldi értékpapírok kibocsátása</t>
  </si>
  <si>
    <t>Forgatási célú belföldi értékpapírok kibocsátása</t>
  </si>
  <si>
    <t>Forgatási célú belföldi értékpapírok beváltása, értékesítése</t>
  </si>
  <si>
    <t>Rövid lejáratú hitelek, kölcsönök felvétele</t>
  </si>
  <si>
    <t>Likviditási célú hitelek, kölcsönök felvétele pénzügyi vállalkozástól</t>
  </si>
  <si>
    <t>Hosszú lejáratú hitelek, kölcsönök felvétele</t>
  </si>
  <si>
    <t>Egyéb felhalmozási célú átvett pénzeszközök</t>
  </si>
  <si>
    <t>Felhalmozási célú visszatérítendő támogatások, kölcsönök visszatérülése államháztartáson kívülről</t>
  </si>
  <si>
    <t xml:space="preserve">Adóssághoz nem kapcsolódó származékos ügyletek kiadásai </t>
  </si>
  <si>
    <t>Pénzügyi lízing kiadásai</t>
  </si>
  <si>
    <t>Pénzeszközök betétként elhelyezése</t>
  </si>
  <si>
    <t>Központi, irányító szervi támogatások folyósítása</t>
  </si>
  <si>
    <t xml:space="preserve">Államháztartáson belüli megelőlegezések visszafizetése </t>
  </si>
  <si>
    <t>Rövid lejáratú hitelek, kölcsönök törlesztése</t>
  </si>
  <si>
    <t>Likviditási célú hitelek, kölcsönök törlesztése pénzügyi vállalkozásnak</t>
  </si>
  <si>
    <t>Hosszú lejáratú hitelek, kölcsönök törlesztése</t>
  </si>
  <si>
    <t>Egyéb tárgyi eszközök felújítása</t>
  </si>
  <si>
    <t>Informatikai eszközök felújítása</t>
  </si>
  <si>
    <t>Felújítási célú előzetesen felszámított általános forgalmi adó</t>
  </si>
  <si>
    <t>Ingatlanok felújítása</t>
  </si>
  <si>
    <t xml:space="preserve">Beruházási célú előzetesen felszámított általános forgalmi adó </t>
  </si>
  <si>
    <t xml:space="preserve">Meglévő részesedések növeléséhez kapcsolódó kiadások </t>
  </si>
  <si>
    <t>Részesedések beszerzése</t>
  </si>
  <si>
    <t>Egyéb tárgyi eszközök beszerzése, létesítése</t>
  </si>
  <si>
    <t>Informatikai eszközök beszerzése, létesítése</t>
  </si>
  <si>
    <t xml:space="preserve">Ingatlanok beszerzése, létesítése </t>
  </si>
  <si>
    <t>Immateriális javak beszerzése, létesítése</t>
  </si>
  <si>
    <t>Tartalékok</t>
  </si>
  <si>
    <t>Egyéb működési célú támogatások államháztartáson kívülre</t>
  </si>
  <si>
    <t xml:space="preserve">Kamattámogatások </t>
  </si>
  <si>
    <t>Árkiegészítések, ártámogatások</t>
  </si>
  <si>
    <t>Működési célú visszatérítendő támogatások, kölcsönök nyújtása államháztartáson kívülre</t>
  </si>
  <si>
    <t>Működési célú garancia- és kezességvállalásból származó kifizetés államháztartáson kívülre</t>
  </si>
  <si>
    <t>Egyéb működési célú támogatások államháztartáson belülre</t>
  </si>
  <si>
    <t>Működési célú visszatérítendő támogatások, kölcsönök törlesztése államháztartáson belülre</t>
  </si>
  <si>
    <t>Működési célú visszatérítendő támogatások, kölcsönök nyújtása államháztartáson belülre</t>
  </si>
  <si>
    <t>Működési célú garancia- és kezességvállalásból származó kifizetés államháztartáson belülre</t>
  </si>
  <si>
    <t xml:space="preserve">Elvonások és befizetések </t>
  </si>
  <si>
    <t>Nemzetközi kötelezettségek</t>
  </si>
  <si>
    <t>Egyéb nem intézményi ellátások</t>
  </si>
  <si>
    <t>Intézményi ellátottak pénzbeli juttatásai</t>
  </si>
  <si>
    <t>Lakhatással kapcsolatos ellátások</t>
  </si>
  <si>
    <t>Foglalkoztatással, munkanélküliséggel kapcsolatos ellátások</t>
  </si>
  <si>
    <t>Betegséggel kapcsolatos (nem társadalombiztosítási) ellátások</t>
  </si>
  <si>
    <t>Pénzbeli kárpótlások, kártérítések</t>
  </si>
  <si>
    <t>Családi támogatások</t>
  </si>
  <si>
    <t>Társadalombiztosítási ellátások</t>
  </si>
  <si>
    <t>Egyéb dologi kiadások</t>
  </si>
  <si>
    <t>Egyéb pénzügyi műveletek kiadásai</t>
  </si>
  <si>
    <t xml:space="preserve">Kamatkiadások </t>
  </si>
  <si>
    <t xml:space="preserve">Fizetendő általános forgalmi adó </t>
  </si>
  <si>
    <t>Működési célú előzetesen felszámított általános forgalmi adó</t>
  </si>
  <si>
    <t xml:space="preserve">Reklám- és propagandakiadások </t>
  </si>
  <si>
    <t>Kiküldetések kiadásai</t>
  </si>
  <si>
    <t>Egyéb szolgáltatások</t>
  </si>
  <si>
    <t>Szakmai tevékenységet segítő szolgáltatások</t>
  </si>
  <si>
    <t>Közvetített szolgáltatások</t>
  </si>
  <si>
    <t>Karbantartási, kisjavítási szolgáltatások</t>
  </si>
  <si>
    <t>Bérleti és lízing díjak</t>
  </si>
  <si>
    <t>Vásárolt élelmezés</t>
  </si>
  <si>
    <t>Közüzemi díjak</t>
  </si>
  <si>
    <t>Egyéb kommunikációs szolgáltatások</t>
  </si>
  <si>
    <t>Informatikai szolgáltatások igénybevétele</t>
  </si>
  <si>
    <t xml:space="preserve">Árubeszerzés </t>
  </si>
  <si>
    <t>Üzemeltetési anyagok beszerzése</t>
  </si>
  <si>
    <t>Szakmai anyagok beszerzése</t>
  </si>
  <si>
    <t xml:space="preserve">Egyéb külső személyi juttatások </t>
  </si>
  <si>
    <t>Munkavégzésre irányuló egyéb jogviszonyban nem saját foglalkoztatottnak fizetett juttatások</t>
  </si>
  <si>
    <t>Választott tisztségviselők juttatásai</t>
  </si>
  <si>
    <t xml:space="preserve">Szociális támogatások  </t>
  </si>
  <si>
    <t>Lakhatási támogatások</t>
  </si>
  <si>
    <t>Foglalkoztatottak egyéb személyi juttatásai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</si>
  <si>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</si>
  <si>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</si>
  <si>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</si>
  <si>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</si>
  <si>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 xml:space="preserve">Végkielégítés </t>
  </si>
  <si>
    <t xml:space="preserve">Jubileumi jutalom </t>
  </si>
  <si>
    <t>Béren kívüli juttatások</t>
  </si>
  <si>
    <t xml:space="preserve">Ruházati költségtérítés </t>
  </si>
  <si>
    <t xml:space="preserve">Közlekedési költségtérítés </t>
  </si>
  <si>
    <t xml:space="preserve">Egyéb költségtérítések </t>
  </si>
  <si>
    <t>Működési célú támogatások államháztartáson belülről</t>
  </si>
  <si>
    <t>Önkormányzatok működési támogatásai (B111+…+B116)</t>
  </si>
  <si>
    <t>Felhalmozási célú támogatások államháztartáson belülről</t>
  </si>
  <si>
    <t>Termékek és szolgáltatások adói</t>
  </si>
  <si>
    <t>Közhatalmi bevételek (=B35+B36)</t>
  </si>
  <si>
    <t>Felhalmozási bevételek (B51+…B55)</t>
  </si>
  <si>
    <t>Működési célú átvett pénzeszközök (B61+…B63)</t>
  </si>
  <si>
    <t>Felhalmozási célú átvett pénzeszközök (B71+…+B73)</t>
  </si>
  <si>
    <t>Költségvetési bevételek   (B1-B7)</t>
  </si>
  <si>
    <t>Hitel-, kölcsönfelvétel államháztartáson kívülről (B8111+…+B8113)</t>
  </si>
  <si>
    <t>Belföldi értékpapírok bevételei</t>
  </si>
  <si>
    <t>Maradvány igénybevétele (B8131+B8132)</t>
  </si>
  <si>
    <t>Belföldi finanszírozás bevételei (B811+...+B817)</t>
  </si>
  <si>
    <t>Működési célú támogatások államháztartáson belülről (B11+…+B16)</t>
  </si>
  <si>
    <t xml:space="preserve">Közhatalmi bevételek </t>
  </si>
  <si>
    <t xml:space="preserve">Működési bevételek </t>
  </si>
  <si>
    <t>Működési célú átvett pénzeszközök</t>
  </si>
  <si>
    <t>Felhalmozási célú átvett pénzeszközök</t>
  </si>
  <si>
    <t>Személyi juttatások</t>
  </si>
  <si>
    <t>Munkaadókat terhelő járulékok és szociális hozzájárulási adó</t>
  </si>
  <si>
    <t>Munkaadókat terhelő járulékok és szociális hozz adó</t>
  </si>
  <si>
    <t>Dologi kiadások</t>
  </si>
  <si>
    <t>Ellátottak pénzbeli juttatásai</t>
  </si>
  <si>
    <t>Egyéb működési célú kiadások</t>
  </si>
  <si>
    <t>Költségvetési kiadások</t>
  </si>
  <si>
    <t>Költségvetési bevételek (=01+…+05)</t>
  </si>
  <si>
    <t>Költségvetési kiadások (=01+…+05)</t>
  </si>
  <si>
    <t>Finanszírozási kiadások</t>
  </si>
  <si>
    <t>Bevételek összesen (=06+07)</t>
  </si>
  <si>
    <t>Költségvetési hiány</t>
  </si>
  <si>
    <t>Felhalmozási bevételek</t>
  </si>
  <si>
    <t>Felh. célú támogatások államháztartáson belülről</t>
  </si>
  <si>
    <t>Beruházások</t>
  </si>
  <si>
    <t>Felújítások</t>
  </si>
  <si>
    <t>Egyéb felhalmozási célú kiadások</t>
  </si>
  <si>
    <t>Költségvetési bevételek (=01+…+03)</t>
  </si>
  <si>
    <t>Költségvetési kiadások (=01+…+03)</t>
  </si>
  <si>
    <t>Kiadás</t>
  </si>
  <si>
    <t>Előirányzat</t>
  </si>
  <si>
    <t>Módosított</t>
  </si>
  <si>
    <t>Ssz.</t>
  </si>
  <si>
    <t>Összesen</t>
  </si>
  <si>
    <t>Kapott irányító szervi támogatás</t>
  </si>
  <si>
    <t>Bevételek összesen irányító szervi támogatással (=10+11)</t>
  </si>
  <si>
    <t>B816</t>
  </si>
  <si>
    <t>Kiadások összesen (=21+22)</t>
  </si>
  <si>
    <t>Közhatalmi bevételek</t>
  </si>
  <si>
    <t>Működési bevételek</t>
  </si>
  <si>
    <t>Költségvetési bevételek   (=01+…+07)</t>
  </si>
  <si>
    <t>Bevételek összesen (=08+09)</t>
  </si>
  <si>
    <t xml:space="preserve">Egyéb működési célú kiadások </t>
  </si>
  <si>
    <t>Személyi juttatások összesen</t>
  </si>
  <si>
    <t xml:space="preserve">Felújítások </t>
  </si>
  <si>
    <t>Hitel-, kölcsöntörlesztés államháztartáson kívülre</t>
  </si>
  <si>
    <t>Belföldi értékpapírok kiadásai</t>
  </si>
  <si>
    <t>Belföldi finanszírozás kiadásai</t>
  </si>
  <si>
    <t>Külföldi finanszírozás kiadásai</t>
  </si>
  <si>
    <t>Különféle befizetések és egyéb dologi kiadások</t>
  </si>
  <si>
    <t xml:space="preserve">Szolgáltatási kiadások </t>
  </si>
  <si>
    <t>Kommunikációs szolgáltatások</t>
  </si>
  <si>
    <t>Kiküldetések, reklám- és propagandakiadások</t>
  </si>
  <si>
    <t>Készletbeszerzés</t>
  </si>
  <si>
    <t>Külső személyi juttatások</t>
  </si>
  <si>
    <t>Foglalkoztatottak személyi juttatásai</t>
  </si>
  <si>
    <t>ezer Forintban</t>
  </si>
  <si>
    <t>Rov.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</si>
  <si>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</si>
  <si>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</si>
  <si>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</si>
  <si>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</si>
  <si>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</si>
  <si>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</si>
  <si>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</si>
  <si>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</si>
  <si>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</si>
  <si>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</si>
  <si>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Helyi önkormányzatok működésének általános támogatása</t>
  </si>
  <si>
    <t>-</t>
  </si>
  <si>
    <t>ebből Önkormányzati hivatal működésének támogatása</t>
  </si>
  <si>
    <t>ebből Település-üzemeltetéshez kapcsolódó feladatellátás támogatása</t>
  </si>
  <si>
    <t>ebből Egyéb önkormányzati feladatok támogatása</t>
  </si>
  <si>
    <t>ebből Hozzájárulás a pénzbeli szociális ellátásokhoz</t>
  </si>
  <si>
    <t>Települési önkormányzatok egyes köznevelési feladatainak támogatása</t>
  </si>
  <si>
    <t>Települési önkormányzatok szociális és gyermekjóléti  feladatainak támogatása</t>
  </si>
  <si>
    <t>ebből Szociális étkeztetés</t>
  </si>
  <si>
    <t>ebből Gyermekétkeztetés támogatása</t>
  </si>
  <si>
    <t>ebből Egyes jövedelempótló támogatások kiegészítése</t>
  </si>
  <si>
    <t>ebből Könyvtári, közmûvelõdési és múzeumi feladatok támogatása</t>
  </si>
  <si>
    <t>Működési célú központosított előirányzatok</t>
  </si>
  <si>
    <t>Elvonások és befizetések bevételei</t>
  </si>
  <si>
    <t>Működési célú garancia- és kezességv. származó megtérülések áht. belülről</t>
  </si>
  <si>
    <t>Működési célú visszatérítendő támogatások, kölcsönök visszatérülése áht. belülről</t>
  </si>
  <si>
    <t>Működési célú visszatérítendő támogatások, kölcsönök igénybevétele áht. belülről</t>
  </si>
  <si>
    <t>Működési célú támogatások államháztartáson belülről (=07+…+12)</t>
  </si>
  <si>
    <t>Felhalmozási célú önkormányzati támogatások</t>
  </si>
  <si>
    <t>Felhalmozási célú garancia- és kezességv. származó megtérülések áht. belülről</t>
  </si>
  <si>
    <t>Felhalmozási célú visszatérítendő támog., kölcsönök visszatérülése áht. belülről</t>
  </si>
  <si>
    <t>Felhalmozási célú visszatérítendő támog., kölcsönök igénybevétele áht. belülről</t>
  </si>
  <si>
    <t>Felhalmozási célú támogatások államháztartáson belülről (=14+…+18)</t>
  </si>
  <si>
    <t xml:space="preserve">Társaságok jövedelemadói </t>
  </si>
  <si>
    <t>B312</t>
  </si>
  <si>
    <t>Jövedelemadók (=20+21)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</si>
  <si>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</si>
  <si>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</si>
  <si>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</si>
  <si>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</si>
  <si>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</si>
  <si>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ebből Magánszemélyek kommunális adója</t>
  </si>
  <si>
    <t xml:space="preserve">Értékesítési és forgalmi adók </t>
  </si>
  <si>
    <t>ebből Iparűzési adó</t>
  </si>
  <si>
    <t xml:space="preserve">Fogyasztási adók </t>
  </si>
  <si>
    <t>B352</t>
  </si>
  <si>
    <t xml:space="preserve">Pénzügyi monopóliumok nyereségét terhelő adók </t>
  </si>
  <si>
    <t>B353</t>
  </si>
  <si>
    <t xml:space="preserve">Egyéb áruhasználati és szolgáltatási adók </t>
  </si>
  <si>
    <t xml:space="preserve">Termékek és szolgáltatások adói (=26+…+30) </t>
  </si>
  <si>
    <t xml:space="preserve">Egyéb közhatalmi bevételek </t>
  </si>
  <si>
    <t>Közhatalmi bevételek (=22+...+25+31+32)</t>
  </si>
  <si>
    <t>Áru- és készletértékesítés ellenértéke</t>
  </si>
  <si>
    <t>ebből Étkeztetésből származó bevétel</t>
  </si>
  <si>
    <t>Közvetített szolgáltatások értéke</t>
  </si>
  <si>
    <t>Ellátási díjak</t>
  </si>
  <si>
    <t>Kiszámlázott általános forgalmi adó</t>
  </si>
  <si>
    <t>Működési bevételek (=34+…+43)</t>
  </si>
  <si>
    <t>Egyéb tárgyi eszközök értékesítése</t>
  </si>
  <si>
    <t>Részesedések megszűnéséhez kapcsolódó bevételek</t>
  </si>
  <si>
    <t>Felhalmozási bevételek (=45+…+49)</t>
  </si>
  <si>
    <t>Működési célú garancia- és kezességv. származó megtérülések áht. kívülről</t>
  </si>
  <si>
    <t>Működési célú visszatérítendő támogatások, kölcsönök visszatérülése áht. kívülről</t>
  </si>
  <si>
    <t>Működési célú átvett pénzeszközök (=51+52+53)</t>
  </si>
  <si>
    <t>Felhalmozási célú garancia- és kezességv. származó megtérülések áht. kívülről</t>
  </si>
  <si>
    <t>Felhalmozási célú visszatérítendő támog., kölcsönök visszatérülése áht. kívülről</t>
  </si>
  <si>
    <t>Felhalmozási célú átvett pénzeszközök (=55+56+57)</t>
  </si>
  <si>
    <t>Költségvetési bevételek (=13+19+33+44+50+54+58)</t>
  </si>
  <si>
    <t xml:space="preserve">Hosszú lejáratú hitelek, kölcsönök felvétele </t>
  </si>
  <si>
    <t xml:space="preserve">Rövid lejáratú hitelek, kölcsönök felvétele  </t>
  </si>
  <si>
    <t>Hitel-, kölcsönfelvétel államháztartáson kívülről (=60+61+62)</t>
  </si>
  <si>
    <t>Befektetési célú belföldi értékpapírok beváltása,  értékesítése</t>
  </si>
  <si>
    <t>Belföldi értékpapírok bevételei (=64+..+67)</t>
  </si>
  <si>
    <t>Előző év vállalkozási maradványának igénybevétele</t>
  </si>
  <si>
    <t>Maradvány igénybevétele (=69+70)</t>
  </si>
  <si>
    <t>Államháztartáson belüli megelőlegezések törlesztése</t>
  </si>
  <si>
    <t>B815</t>
  </si>
  <si>
    <t>Központi, irányító szervi támogatás</t>
  </si>
  <si>
    <t>Betétek megszüntetése</t>
  </si>
  <si>
    <t>Központi költségvetés sajátos finanszírozási bevételei</t>
  </si>
  <si>
    <t>B818</t>
  </si>
  <si>
    <t>Belföldi finanszírozás bevételei (=63+68+71+…+76)</t>
  </si>
  <si>
    <t>Forgatási célú külföldi értékpapírok beváltása,  értékesítése</t>
  </si>
  <si>
    <t>Befektetési célú külföldi értékpapírok beváltása, értékesítése</t>
  </si>
  <si>
    <t>Külföldi értékpapírok kibocsátása</t>
  </si>
  <si>
    <t xml:space="preserve">Külföldi hitelek, kölcsönök felvétele </t>
  </si>
  <si>
    <t>Külföldi finanszírozás bevételei (=78+…+81)</t>
  </si>
  <si>
    <t>Finanszírozási bevételek (=77+82+83)</t>
  </si>
  <si>
    <t>Bevételek összesen (=59+84)</t>
  </si>
  <si>
    <t>Végkielégítés</t>
  </si>
  <si>
    <t>Jubileumi jutalom</t>
  </si>
  <si>
    <t>Ruházati költségtérítés</t>
  </si>
  <si>
    <t>Közlekedési költségtérítés</t>
  </si>
  <si>
    <t>Egyéb költségtérítések</t>
  </si>
  <si>
    <t>Szociális támogatások</t>
  </si>
  <si>
    <t>Foglalkoztatottak személyi juttatásai (=86+…+98)</t>
  </si>
  <si>
    <t>Munkavégzésre irányuló egyéb jogviszonyban nem saját foglalk.fizetett juttatások</t>
  </si>
  <si>
    <t>Egyéb külső személyi juttatások</t>
  </si>
  <si>
    <t>Külső személyi juttatások (=100+101+102)</t>
  </si>
  <si>
    <t>Személyi juttatások (=99+103)</t>
  </si>
  <si>
    <t xml:space="preserve">Munkaadókat terhelő járulékok és szociális hozzájárulási adó                                                                            </t>
  </si>
  <si>
    <t>ebből Nyomtatvány- és irodaszer-beszerzés</t>
  </si>
  <si>
    <t>ebből Üzemanyag-beszerzés</t>
  </si>
  <si>
    <t>Árubeszerzés</t>
  </si>
  <si>
    <t>Készletbeszerzés (=106+107+108)</t>
  </si>
  <si>
    <t>Kommunikációs szolgáltatások (=110+111)</t>
  </si>
  <si>
    <t>ebből Gázenergia-szolgáltatás díja</t>
  </si>
  <si>
    <t>ebből Villamosenergia-szolgáltatás díja</t>
  </si>
  <si>
    <t>ebből Víz- és csatornadíjak</t>
  </si>
  <si>
    <t xml:space="preserve">Szakmai tevékenységet segítő szolgáltatások </t>
  </si>
  <si>
    <t>Szolgáltatási kiadások (=113+…+119)</t>
  </si>
  <si>
    <t>Reklám- és propagandakiadások</t>
  </si>
  <si>
    <t>Kiküldetések, reklám- és propagandakiadások (=121+122)</t>
  </si>
  <si>
    <t>Különféle befizetések és egyéb dologi kiadások (=124+…+128)</t>
  </si>
  <si>
    <t>Dologi kiadások (=108+111+119+122+128)</t>
  </si>
  <si>
    <t>ebből Rendsz. gyermkvédelmi kedv. részesülők természetbeni támogatása</t>
  </si>
  <si>
    <t>ebből Óvodáztatási támogatás</t>
  </si>
  <si>
    <t>ebből Ápolási díj</t>
  </si>
  <si>
    <t>ebből Foglalkoztatást helyettesítő támogatás</t>
  </si>
  <si>
    <t>ebből Lakásfenntartási támogatás</t>
  </si>
  <si>
    <t>ebből Önkormányzati segély</t>
  </si>
  <si>
    <t>Ellátottak pénzbeli juttatásai (=131+...+138)</t>
  </si>
  <si>
    <t>Elvonások és befizetések</t>
  </si>
  <si>
    <t>Működési célú garancia- és kezességvállalásból származó kifizetés áht. belülre</t>
  </si>
  <si>
    <t>Működési célú visszatérítendő támogatások, kölcsönök nyújtása áht. belülre</t>
  </si>
  <si>
    <t>Működési célú visszatérítendő támogatások, kölcsönök törlesztése áht. belülre</t>
  </si>
  <si>
    <t>Működési célú garancia- és kezességvállalásból származó kifizetés áht. kívülre</t>
  </si>
  <si>
    <t>Működési célú visszatérítendő támogatások, kölcsönök nyújtása áht. kívülre</t>
  </si>
  <si>
    <t>Kamattámogatások</t>
  </si>
  <si>
    <t>ebből Nonprofit és civil szervezetek támogatása</t>
  </si>
  <si>
    <t>Egyéb működési célú kiadások (=140+…+151)</t>
  </si>
  <si>
    <t>Ingatlanok beszerzése, létesítése</t>
  </si>
  <si>
    <t>Meglévő részesedések növeléséhez kapcsolódó kiadások</t>
  </si>
  <si>
    <t>Beruházási célú előzetesen felszámított általános forgalmi adó</t>
  </si>
  <si>
    <t>Beruházások (=153+…+159)</t>
  </si>
  <si>
    <t xml:space="preserve">Egyéb tárgyi eszközök felújítása </t>
  </si>
  <si>
    <t>Felújítások (=161+...+164)</t>
  </si>
  <si>
    <t>Felhalmozási célú garancia- és kezességvállalásból származó kifizetés áht. belülre</t>
  </si>
  <si>
    <t>K81</t>
  </si>
  <si>
    <t>Felhalmozási célú visszatérítendő támogatások, kölcsönök nyújtása áht. belülre</t>
  </si>
  <si>
    <t>K82</t>
  </si>
  <si>
    <t>Felhalmozási célú visszatérítendő támogatások, kölcsönök törlesztése áht. belülre</t>
  </si>
  <si>
    <t>K83</t>
  </si>
  <si>
    <t>Egyéb felhalmozási célú támogatások államháztartáson belülre</t>
  </si>
  <si>
    <t>K84</t>
  </si>
  <si>
    <t>Felhalmozási célú garancia- és kezességvállalásból származó kifizetés áht. kívülre</t>
  </si>
  <si>
    <t>K85</t>
  </si>
  <si>
    <t>Felhalmozási célú visszatérítendő támogatások, kölcsönök nyújtása áht.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</si>
  <si>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</si>
  <si>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</si>
  <si>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</si>
  <si>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</si>
  <si>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</si>
  <si>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Egyéb felhalmozási célú kiadások (=166+…+173)</t>
  </si>
  <si>
    <t>Költségvetési kiadások (=104+105+130+139+152+160+165+174)</t>
  </si>
  <si>
    <t xml:space="preserve">Hosszú lejáratú hitelek, kölcsönök törlesztése </t>
  </si>
  <si>
    <t xml:space="preserve">Rövid lejáratú hitelek, kölcsönök törlesztése </t>
  </si>
  <si>
    <t>Hitel-, kölcsöntörlesztés államháztartáson kívülre (=176+177+178)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</si>
  <si>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</si>
  <si>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</si>
  <si>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</si>
  <si>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</si>
  <si>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</si>
  <si>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</si>
  <si>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</si>
  <si>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</si>
  <si>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Belföldi értékpapírok kiadásai (=180+…+183)</t>
  </si>
  <si>
    <t>Államháztartáson belüli megelőlegezések folyósítása</t>
  </si>
  <si>
    <t>K913</t>
  </si>
  <si>
    <t>Államháztartáson belüli megelőlegezések visszafizetése</t>
  </si>
  <si>
    <t>ebből Közös hivatalnak juttatott intézményfinanszírozás</t>
  </si>
  <si>
    <t>Központi költségvetés sajátos finanszírozási kiadásai</t>
  </si>
  <si>
    <t>K918</t>
  </si>
  <si>
    <t>Belföldi finanszírozás kiadásai (=179+184+…+190)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</si>
  <si>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</si>
  <si>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</si>
  <si>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</si>
  <si>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</si>
  <si>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</si>
  <si>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</si>
  <si>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</si>
  <si>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</si>
  <si>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Külföldi finanszírozás kiadásai (=192+…+195)</t>
  </si>
  <si>
    <t>Adóssághoz nem kapcsolódó származékos ügyletek kiadásai</t>
  </si>
  <si>
    <t>Finanszírozási kiadások (=191+196+198)</t>
  </si>
  <si>
    <t>Kiadások összesen (=175+198)</t>
  </si>
  <si>
    <t>Bruttó ö.</t>
  </si>
  <si>
    <t>Ig. tám.</t>
  </si>
  <si>
    <t>Önrész</t>
  </si>
  <si>
    <t>Számítástechnikai eszközök beszerzése</t>
  </si>
  <si>
    <t>Napelemes projekt megvalósítása</t>
  </si>
  <si>
    <t>Beruházások összesen (=01+…+05)</t>
  </si>
  <si>
    <t>Felújítások összesen (=01+…+05)</t>
  </si>
  <si>
    <t>Összesen:</t>
  </si>
  <si>
    <t>2015.</t>
  </si>
  <si>
    <t>2016.</t>
  </si>
  <si>
    <t>Az önkormányzat által nyújtott hitel és kölcsön 
alakulása lejárat és eszköz szerinti bontásban</t>
  </si>
  <si>
    <t>HITEL, KÖLCSÖN</t>
  </si>
  <si>
    <t>Kölcsön-nyújtás éve</t>
  </si>
  <si>
    <t>Lejárat  éve</t>
  </si>
  <si>
    <t>Hitel, kölcsön állomány január 1-jén</t>
  </si>
  <si>
    <t>Rövid lejáratú</t>
  </si>
  <si>
    <t xml:space="preserve">Hosszú lejáratú </t>
  </si>
  <si>
    <t>Összesen (1+6)</t>
  </si>
  <si>
    <t>Teljes munkaidőben foglalkoztatott</t>
  </si>
  <si>
    <t>Részmunkaidőben foglalkoztatott</t>
  </si>
  <si>
    <t>Összevont bevételek és kiadások</t>
  </si>
  <si>
    <t>Központi irányítószervi támogatás</t>
  </si>
  <si>
    <t>Bevételek összesen (=54+74)</t>
  </si>
  <si>
    <t>Kiadások összesen (=82+96)</t>
  </si>
  <si>
    <t>Összevont  működési célú bevételek és kiadások mérlege</t>
  </si>
  <si>
    <t>Kiadás összesen (=06+07)</t>
  </si>
  <si>
    <t>Összevont  felhalmozási célú bevételek és kiadások mérlege</t>
  </si>
  <si>
    <t>(intézményi szinten tervezett beruházások, felújítások)</t>
  </si>
  <si>
    <t>Önkormányzati tető felújítása</t>
  </si>
  <si>
    <t>Európai Uniós forrásból finanszírozott támogatással megvalósoló programok, projektek bevételei, kiadásai</t>
  </si>
  <si>
    <t>Ezer Ft-ban</t>
  </si>
  <si>
    <t>eredeti előirányzat</t>
  </si>
  <si>
    <t>Kimutatás a közvetett támogatásokról</t>
  </si>
  <si>
    <t>Jogcím</t>
  </si>
  <si>
    <t>Összeg</t>
  </si>
  <si>
    <t>1. Ellátottak térítési díjának illetve kártérítésének méltányosságból történő elengedésének összege</t>
  </si>
  <si>
    <t>2. Lakosság részére lakásépítéshez, lakásfelújításhoz nyújtott kölcsönök elengedésének összege</t>
  </si>
  <si>
    <t>3. Helyi adónál, gépjárműadónál biztosított kedvezmény, mentesség összege adónemenként                                     Helyi iparűzési adómentesség</t>
  </si>
  <si>
    <t>4. Helyiségek, eszközök hasznosításából származó bevételből nyújtott kedvezmény, mentesség összege</t>
  </si>
  <si>
    <t>5. Egyéb nyújtott kedvezmény, vagy kölcsön elengedésének összege</t>
  </si>
  <si>
    <t>adósságot keletkeztető ügylet felső határa</t>
  </si>
  <si>
    <t>Önkormányzat saját bevételei</t>
  </si>
  <si>
    <t>Tárgy évi saját bevétel 50%- a</t>
  </si>
  <si>
    <t>Ezer forintban</t>
  </si>
  <si>
    <t>Sor-
 szám</t>
  </si>
  <si>
    <t>Saját bevétel és adósságot keletkeztető ügyletből eredő fizetési kötelezettség összegei</t>
  </si>
  <si>
    <t>7=3+…+6</t>
  </si>
  <si>
    <t xml:space="preserve">Helyi adók </t>
  </si>
  <si>
    <t>Előző év(ek)ben keletkezett tárgyévet terhelő fizetési kötelezettség (11+…+17)</t>
  </si>
  <si>
    <t xml:space="preserve">   Felvett, átvállalt hitel és annak tőketartozása</t>
  </si>
  <si>
    <t xml:space="preserve">   Felvett, átvállalt kölcsön és annak tőketartozása</t>
  </si>
  <si>
    <t xml:space="preserve">   Hitelviszonyt megtestesítő értékpapir</t>
  </si>
  <si>
    <t xml:space="preserve">   Adott váltó</t>
  </si>
  <si>
    <t xml:space="preserve">   Pénzügyi lízing</t>
  </si>
  <si>
    <t xml:space="preserve">   Halasztott fizetés</t>
  </si>
  <si>
    <t xml:space="preserve">   Kezességvállalásból eredő fizetési kötelezettség </t>
  </si>
  <si>
    <t>Tárgyévben keletkezett, illetve keletkező, tárgyévet terhelő fizetési kötelezettség (19+…+25)</t>
  </si>
  <si>
    <t>Fizetési kötelezettség összesen (10+18)</t>
  </si>
  <si>
    <t>Fizetési kötelezettséggel csökkentett saját bevétel (09-26)</t>
  </si>
  <si>
    <t>2015. év</t>
  </si>
  <si>
    <t xml:space="preserve">Jövedelemadók </t>
  </si>
  <si>
    <t>Bevételek összesen</t>
  </si>
  <si>
    <t>Kiadás összesen</t>
  </si>
  <si>
    <t>Önként vállalt feladat</t>
  </si>
  <si>
    <t>Kötelező feladatellátás</t>
  </si>
  <si>
    <t>Bevételek-kiadások</t>
  </si>
  <si>
    <t>Költségvetési kiadások (=13+…+20)</t>
  </si>
  <si>
    <t>ebből Falugondnoki szolgáltatás</t>
  </si>
  <si>
    <t>ebből Késedelmi és önellenőrzési pótlék</t>
  </si>
  <si>
    <t>ebből igazgatási szolgáltatási díj</t>
  </si>
  <si>
    <t>ebből önkormányzatokat megillető szabálysértési és helyníni bírság</t>
  </si>
  <si>
    <t>ebből Tárgyi eszközök bérbeadásából származó bevétel</t>
  </si>
  <si>
    <t>ebből Esküvői szolgáltatásból</t>
  </si>
  <si>
    <t>ebből Szállítási szolgáltatás</t>
  </si>
  <si>
    <t>ebből Hirdetési díj</t>
  </si>
  <si>
    <t>ebből Szociális étkeztetésből származó bevétel</t>
  </si>
  <si>
    <t>ebből Házi segítségnyújtás bevétel</t>
  </si>
  <si>
    <t>ebből Iskola intézményi étkeztetésből származó bevétel</t>
  </si>
  <si>
    <t>ebből mindazok amelyek nem számolhatók el szakmai anyagnak</t>
  </si>
  <si>
    <t>Kétyi óvoda felújítása</t>
  </si>
  <si>
    <t>Rekultiváció</t>
  </si>
  <si>
    <t>Egyéb tárgyi eszköz felújítás</t>
  </si>
  <si>
    <t>Beruházások ÁFÁ-val összesen</t>
  </si>
  <si>
    <t>Értékadat: 1000 Ft</t>
  </si>
  <si>
    <t>I. Működési bevételek és kiadások</t>
  </si>
  <si>
    <t>2015. évre</t>
  </si>
  <si>
    <t>2016. évre</t>
  </si>
  <si>
    <t>2017. évre</t>
  </si>
  <si>
    <t>Költségvetési bevételek</t>
  </si>
  <si>
    <t xml:space="preserve">Finanszírozási bevételek </t>
  </si>
  <si>
    <t>Tárgyévi bevételek összesen</t>
  </si>
  <si>
    <t xml:space="preserve">Finanszírozási kiadások </t>
  </si>
  <si>
    <t>Tárgyévi kiadások összesen</t>
  </si>
  <si>
    <t>2018. évre</t>
  </si>
  <si>
    <t>2017.</t>
  </si>
  <si>
    <t>2018.</t>
  </si>
  <si>
    <t xml:space="preserve">  </t>
  </si>
  <si>
    <t>összevont bevételek és kiadások, kötelező és önként vállalt feladatok szerinti megoszlásban</t>
  </si>
  <si>
    <t>(bevételek és kiadások)</t>
  </si>
  <si>
    <t>Önkormányzat folyosók felújítása</t>
  </si>
  <si>
    <t>Az államháztartásról szóló 2011. évi CXCIV. törvény 23.§ (2) bekezdése g) pontja szerinti</t>
  </si>
  <si>
    <t>Teljes munkaidőben foglalkoztatott (napi 8 órában foglalkoztatott)</t>
  </si>
  <si>
    <t>EI.</t>
  </si>
  <si>
    <t>össz.</t>
  </si>
  <si>
    <t>Diff.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</si>
  <si>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</si>
  <si>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</si>
  <si>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</si>
  <si>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</si>
  <si>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</si>
  <si>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</si>
  <si>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</si>
  <si>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</si>
  <si>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szep.</t>
  </si>
  <si>
    <t>okt.</t>
  </si>
  <si>
    <t>nov.</t>
  </si>
  <si>
    <t>dec.</t>
  </si>
  <si>
    <t>11.</t>
  </si>
  <si>
    <t>12.</t>
  </si>
  <si>
    <t>13.</t>
  </si>
  <si>
    <t>14.</t>
  </si>
  <si>
    <t>15.</t>
  </si>
  <si>
    <t>16.</t>
  </si>
  <si>
    <t>17.</t>
  </si>
  <si>
    <t>18.</t>
  </si>
  <si>
    <t>Költségvetési bevételek (=01+…+07)</t>
  </si>
  <si>
    <t>Költségvetési kiadások (=11+…+18)</t>
  </si>
  <si>
    <t>Kiadások összesen (=19+20)</t>
  </si>
  <si>
    <t>Finanszírozási hiány / többlet</t>
  </si>
  <si>
    <t>Halmozott finanszírozás</t>
  </si>
  <si>
    <t>(finanszírozási és likviditási ütemterv terv)</t>
  </si>
  <si>
    <t>ebből gyógyszer--vegyszer-beszerzés</t>
  </si>
  <si>
    <t xml:space="preserve">ebből Egyéb működési célú pénzeszköz-átadás </t>
  </si>
  <si>
    <t>Murga Község Önkormányzat</t>
  </si>
  <si>
    <t>Murga Község Önkormányzata</t>
  </si>
  <si>
    <t xml:space="preserve">Murga Község Önkormányzata </t>
  </si>
  <si>
    <t>adatok: ezer Forintban</t>
  </si>
  <si>
    <r>
      <t>Működési bevétel (</t>
    </r>
    <r>
      <rPr>
        <sz val="8"/>
        <rFont val="Times New Roman"/>
        <family val="1"/>
      </rPr>
      <t>Saját tevékenységből, vállalkozásból és az önkormányzati vagyon hasznosításából származó bevétel, nyereség, osztalék, kamat és bérleti díj</t>
    </r>
    <r>
      <rPr>
        <sz val="9"/>
        <rFont val="Times New Roman"/>
        <family val="1"/>
      </rPr>
      <t>;</t>
    </r>
  </si>
  <si>
    <t>Működési célú átvett pénzeszköz</t>
  </si>
  <si>
    <t>Felhalmozási célú átvett pénzeszköz</t>
  </si>
  <si>
    <t>Működési bevétel (Saját tevékenységből, vállalkozásból és az önkormányzati vagyon hasznosításából származó bevétel, nyereség, osztalék, kamat és bérleti díj</t>
  </si>
  <si>
    <t>Saját bevételek (01+…+04)</t>
  </si>
  <si>
    <t>Saját bevételek (05. sor) 50%-a</t>
  </si>
  <si>
    <t>Murga Község Önkormányzat  középtávú terve (Áht. 29/A.§)</t>
  </si>
  <si>
    <t>Murga Község Önkormányzata  engedélyezett létszámkerete</t>
  </si>
  <si>
    <t>Részmunkaidőben foglalkoztatott (napi 4 órában foglalkoztatott)</t>
  </si>
  <si>
    <t>Murga Község Önkormányzata közfoglalkoztatási engedélyezett létszámkerete</t>
  </si>
  <si>
    <t>Murga Község  Önkormányzat adósságot keletkeztető ügyleteiből eredő fizetési kötelezettségének bemutatása</t>
  </si>
  <si>
    <t>Államigazgatási feladat</t>
  </si>
  <si>
    <t>1. melléklet az 1/2015.(II.20.) önkormányzati rendelethez</t>
  </si>
  <si>
    <t>2. melléklet az 1/2015.(II.20.) önkormányzati rendelethez</t>
  </si>
  <si>
    <t>3. melléklet az 1/2015.(II.20.) önkormányzati rendelethez</t>
  </si>
  <si>
    <t>4. melléklet az 1/2015.(II.20.) önkormányzati rendelethez</t>
  </si>
  <si>
    <t>5. melléklet az 1/2015.(II.20.) önkormányzati rendelethez</t>
  </si>
  <si>
    <t xml:space="preserve">                                                         6. melléklet az 1/2015.(II.20.) önkormányzati rendelethez</t>
  </si>
  <si>
    <t>7. melléklet az 1/2015.(II.20.) önkormányzati rendelethez</t>
  </si>
  <si>
    <t xml:space="preserve">                                                    8. melléklet az 1/2015.(II.20.) önkormányzati rendelethez</t>
  </si>
  <si>
    <t>9. melléklet az 1/2015.(II.20.) önkormányzati rendelethez</t>
  </si>
  <si>
    <t>10. melléklet az 1/2015.(II.20.) önkormányzati rendelethez</t>
  </si>
  <si>
    <t>11. melléklet az 1/2015.(II.20.) önkormányzati rendelethez</t>
  </si>
  <si>
    <t>12. melléklet az 1/2015.(II.20.) önkormányzati rendelethez</t>
  </si>
  <si>
    <t>13. melléklet az 1/2015.(II.20.) önkormányzati rendelethez</t>
  </si>
  <si>
    <t>14. melléklet az 1/2015.(II.20.) önkormányzati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</si>
</sst>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  <numFmt numFmtId="173" formatCode="00"/>
    <numFmt numFmtId="174" formatCode="\ ##########"/>
    <numFmt numFmtId="175" formatCode="0__"/>
    <numFmt numFmtId="176" formatCode="#,##0_ ;\-#,##0\ "/>
    <numFmt numFmtId="177" formatCode="General\ \f\ő"/>
    <numFmt numFmtId="178" formatCode="General&quot; fő&quot;"/>
    <numFmt numFmtId="179" formatCode="0.0000%"/>
  </numFmts>
  <fonts count="73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u val="single"/>
      <sz val="10"/>
      <color indexed="20"/>
      <name val="Arial CE"/>
      <family val="0"/>
    </font>
    <font>
      <u val="single"/>
      <sz val="10"/>
      <color indexed="12"/>
      <name val="Arial CE"/>
      <family val="0"/>
    </font>
    <font>
      <b/>
      <sz val="18"/>
      <color indexed="56"/>
      <name val="Cambria"/>
      <family val="2"/>
    </font>
    <font>
      <sz val="10"/>
      <name val="Arial"/>
      <family val="0"/>
    </font>
    <font>
      <b/>
      <sz val="10"/>
      <name val="Arial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sz val="8"/>
      <name val="Arial CE"/>
      <family val="0"/>
    </font>
    <font>
      <b/>
      <sz val="9"/>
      <name val="Tahoma"/>
      <family val="0"/>
    </font>
    <font>
      <sz val="10"/>
      <name val="Times New Roman CE"/>
      <family val="0"/>
    </font>
    <font>
      <sz val="12"/>
      <color indexed="10"/>
      <name val="Times New Roman CE"/>
      <family val="0"/>
    </font>
    <font>
      <sz val="12"/>
      <name val="Times New Roman CE"/>
      <family val="0"/>
    </font>
    <font>
      <b/>
      <sz val="14"/>
      <name val="Times New Roman CE"/>
      <family val="0"/>
    </font>
    <font>
      <b/>
      <sz val="12"/>
      <name val="Times New Roman CE"/>
      <family val="0"/>
    </font>
    <font>
      <b/>
      <sz val="10"/>
      <name val="Times New Roman CE"/>
      <family val="0"/>
    </font>
    <font>
      <sz val="12"/>
      <name val="Times New Roman"/>
      <family val="1"/>
    </font>
    <font>
      <b/>
      <sz val="12"/>
      <color indexed="10"/>
      <name val="MS Sans Serif"/>
      <family val="2"/>
    </font>
    <font>
      <b/>
      <sz val="9"/>
      <color indexed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/>
      <top/>
      <bottom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/>
      <bottom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thick"/>
      <top style="medium"/>
      <bottom style="thin"/>
    </border>
    <border>
      <left style="thick"/>
      <right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 style="thick"/>
      <right/>
      <top style="medium"/>
      <bottom style="thin"/>
    </border>
    <border>
      <left style="thick"/>
      <right>
        <color indexed="63"/>
      </right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7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14" borderId="0" applyNumberFormat="0" applyBorder="0" applyAlignment="0" applyProtection="0"/>
    <xf numFmtId="0" fontId="60" fillId="11" borderId="0" applyNumberFormat="0" applyBorder="0" applyAlignment="0" applyProtection="0"/>
    <xf numFmtId="0" fontId="60" fillId="17" borderId="0" applyNumberFormat="0" applyBorder="0" applyAlignment="0" applyProtection="0"/>
    <xf numFmtId="0" fontId="60" fillId="21" borderId="0" applyNumberFormat="0" applyBorder="0" applyAlignment="0" applyProtection="0"/>
    <xf numFmtId="0" fontId="62" fillId="22" borderId="1" applyNumberFormat="0" applyAlignment="0" applyProtection="0"/>
    <xf numFmtId="0" fontId="5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63" fillId="23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1" fillId="24" borderId="7" applyNumberFormat="0" applyFont="0" applyAlignment="0" applyProtection="0"/>
    <xf numFmtId="0" fontId="66" fillId="25" borderId="0" applyNumberFormat="0" applyBorder="0" applyAlignment="0" applyProtection="0"/>
    <xf numFmtId="0" fontId="67" fillId="26" borderId="8" applyNumberFormat="0" applyAlignment="0" applyProtection="0"/>
    <xf numFmtId="0" fontId="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69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0" fillId="27" borderId="0" applyNumberFormat="0" applyBorder="0" applyAlignment="0" applyProtection="0"/>
    <xf numFmtId="0" fontId="71" fillId="28" borderId="0" applyNumberFormat="0" applyBorder="0" applyAlignment="0" applyProtection="0"/>
    <xf numFmtId="0" fontId="72" fillId="26" borderId="1" applyNumberFormat="0" applyAlignment="0" applyProtection="0"/>
    <xf numFmtId="9" fontId="1" fillId="0" borderId="0" applyFont="0" applyFill="0" applyBorder="0" applyAlignment="0" applyProtection="0"/>
  </cellStyleXfs>
  <cellXfs count="504">
    <xf numFmtId="0" fontId="0" fillId="0" borderId="0" xfId="0" applyAlignment="1">
      <alignment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9" fillId="29" borderId="11" xfId="0" applyFont="1" applyFill="1" applyBorder="1" applyAlignment="1">
      <alignment horizontal="left" vertical="center" wrapText="1"/>
    </xf>
    <xf numFmtId="0" fontId="19" fillId="29" borderId="1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73" fontId="16" fillId="0" borderId="0" xfId="0" applyNumberFormat="1" applyFont="1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0" fillId="26" borderId="10" xfId="0" applyFont="1" applyFill="1" applyBorder="1" applyAlignment="1">
      <alignment horizontal="center" vertical="center"/>
    </xf>
    <xf numFmtId="0" fontId="10" fillId="26" borderId="10" xfId="0" applyFont="1" applyFill="1" applyBorder="1" applyAlignment="1">
      <alignment vertical="center"/>
    </xf>
    <xf numFmtId="0" fontId="10" fillId="30" borderId="10" xfId="0" applyFont="1" applyFill="1" applyBorder="1" applyAlignment="1">
      <alignment horizontal="center" vertical="center"/>
    </xf>
    <xf numFmtId="0" fontId="10" fillId="30" borderId="10" xfId="0" applyFont="1" applyFill="1" applyBorder="1" applyAlignment="1">
      <alignment vertical="center"/>
    </xf>
    <xf numFmtId="0" fontId="10" fillId="30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10" fillId="26" borderId="10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justify" vertical="center"/>
    </xf>
    <xf numFmtId="177" fontId="0" fillId="0" borderId="10" xfId="0" applyNumberFormat="1" applyFont="1" applyBorder="1" applyAlignment="1">
      <alignment horizontal="center" vertical="center"/>
    </xf>
    <xf numFmtId="0" fontId="7" fillId="26" borderId="10" xfId="0" applyFont="1" applyFill="1" applyBorder="1" applyAlignment="1">
      <alignment horizontal="justify" vertical="center"/>
    </xf>
    <xf numFmtId="177" fontId="7" fillId="26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3" fontId="7" fillId="0" borderId="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top" wrapText="1"/>
    </xf>
    <xf numFmtId="3" fontId="0" fillId="0" borderId="10" xfId="0" applyNumberFormat="1" applyBorder="1" applyAlignment="1">
      <alignment/>
    </xf>
    <xf numFmtId="0" fontId="6" fillId="0" borderId="0" xfId="0" applyFont="1" applyAlignment="1">
      <alignment horizontal="center" vertical="top" wrapText="1"/>
    </xf>
    <xf numFmtId="3" fontId="7" fillId="0" borderId="0" xfId="0" applyNumberFormat="1" applyFont="1" applyAlignment="1">
      <alignment horizontal="right" vertical="top" wrapText="1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29" borderId="11" xfId="0" applyFont="1" applyFill="1" applyBorder="1" applyAlignment="1">
      <alignment horizontal="left" vertical="center"/>
    </xf>
    <xf numFmtId="0" fontId="7" fillId="29" borderId="12" xfId="0" applyFont="1" applyFill="1" applyBorder="1" applyAlignment="1">
      <alignment horizontal="left" vertical="center"/>
    </xf>
    <xf numFmtId="0" fontId="7" fillId="29" borderId="13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0" fillId="0" borderId="0" xfId="0" applyAlignment="1">
      <alignment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3" fillId="0" borderId="14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5" xfId="0" applyFont="1" applyBorder="1" applyAlignment="1">
      <alignment/>
    </xf>
    <xf numFmtId="0" fontId="24" fillId="31" borderId="16" xfId="0" applyFont="1" applyFill="1" applyBorder="1" applyAlignment="1">
      <alignment horizontal="center"/>
    </xf>
    <xf numFmtId="0" fontId="24" fillId="31" borderId="16" xfId="0" applyFont="1" applyFill="1" applyBorder="1" applyAlignment="1">
      <alignment/>
    </xf>
    <xf numFmtId="0" fontId="23" fillId="31" borderId="16" xfId="0" applyFont="1" applyFill="1" applyBorder="1" applyAlignment="1">
      <alignment/>
    </xf>
    <xf numFmtId="0" fontId="23" fillId="31" borderId="0" xfId="0" applyFont="1" applyFill="1" applyBorder="1" applyAlignment="1">
      <alignment/>
    </xf>
    <xf numFmtId="0" fontId="24" fillId="31" borderId="17" xfId="0" applyFont="1" applyFill="1" applyBorder="1" applyAlignment="1">
      <alignment/>
    </xf>
    <xf numFmtId="0" fontId="24" fillId="31" borderId="18" xfId="0" applyFont="1" applyFill="1" applyBorder="1" applyAlignment="1">
      <alignment horizontal="center"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  <xf numFmtId="3" fontId="23" fillId="0" borderId="21" xfId="0" applyNumberFormat="1" applyFont="1" applyBorder="1" applyAlignment="1">
      <alignment/>
    </xf>
    <xf numFmtId="0" fontId="23" fillId="0" borderId="22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3" fillId="0" borderId="12" xfId="0" applyFont="1" applyBorder="1" applyAlignment="1">
      <alignment/>
    </xf>
    <xf numFmtId="0" fontId="23" fillId="0" borderId="23" xfId="0" applyFont="1" applyBorder="1" applyAlignment="1">
      <alignment/>
    </xf>
    <xf numFmtId="3" fontId="23" fillId="0" borderId="24" xfId="0" applyNumberFormat="1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3" fontId="23" fillId="0" borderId="27" xfId="0" applyNumberFormat="1" applyFont="1" applyBorder="1" applyAlignment="1">
      <alignment/>
    </xf>
    <xf numFmtId="0" fontId="24" fillId="31" borderId="28" xfId="0" applyFont="1" applyFill="1" applyBorder="1" applyAlignment="1">
      <alignment/>
    </xf>
    <xf numFmtId="0" fontId="24" fillId="31" borderId="29" xfId="0" applyFont="1" applyFill="1" applyBorder="1" applyAlignment="1">
      <alignment/>
    </xf>
    <xf numFmtId="3" fontId="24" fillId="31" borderId="3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13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3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9" fillId="26" borderId="32" xfId="0" applyFont="1" applyFill="1" applyBorder="1" applyAlignment="1">
      <alignment horizontal="center"/>
    </xf>
    <xf numFmtId="0" fontId="29" fillId="26" borderId="31" xfId="0" applyFont="1" applyFill="1" applyBorder="1" applyAlignment="1">
      <alignment horizontal="center"/>
    </xf>
    <xf numFmtId="0" fontId="29" fillId="26" borderId="33" xfId="0" applyFont="1" applyFill="1" applyBorder="1" applyAlignment="1">
      <alignment horizontal="center"/>
    </xf>
    <xf numFmtId="0" fontId="29" fillId="26" borderId="34" xfId="0" applyFont="1" applyFill="1" applyBorder="1" applyAlignment="1">
      <alignment horizontal="center"/>
    </xf>
    <xf numFmtId="0" fontId="29" fillId="26" borderId="35" xfId="0" applyFont="1" applyFill="1" applyBorder="1" applyAlignment="1">
      <alignment horizontal="center"/>
    </xf>
    <xf numFmtId="0" fontId="29" fillId="26" borderId="36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28" fillId="0" borderId="37" xfId="0" applyNumberFormat="1" applyFont="1" applyBorder="1" applyAlignment="1">
      <alignment vertical="center" wrapText="1"/>
    </xf>
    <xf numFmtId="49" fontId="28" fillId="0" borderId="38" xfId="0" applyNumberFormat="1" applyFont="1" applyBorder="1" applyAlignment="1">
      <alignment horizontal="center" vertical="center"/>
    </xf>
    <xf numFmtId="3" fontId="26" fillId="0" borderId="39" xfId="0" applyNumberFormat="1" applyFont="1" applyBorder="1" applyAlignment="1">
      <alignment vertical="center"/>
    </xf>
    <xf numFmtId="3" fontId="26" fillId="0" borderId="40" xfId="0" applyNumberFormat="1" applyFont="1" applyBorder="1" applyAlignment="1">
      <alignment vertical="center"/>
    </xf>
    <xf numFmtId="3" fontId="26" fillId="0" borderId="41" xfId="0" applyNumberFormat="1" applyFont="1" applyBorder="1" applyAlignment="1">
      <alignment vertical="center"/>
    </xf>
    <xf numFmtId="3" fontId="26" fillId="0" borderId="42" xfId="0" applyNumberFormat="1" applyFont="1" applyBorder="1" applyAlignment="1">
      <alignment vertical="center"/>
    </xf>
    <xf numFmtId="3" fontId="26" fillId="0" borderId="38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28" fillId="0" borderId="43" xfId="0" applyNumberFormat="1" applyFont="1" applyBorder="1" applyAlignment="1">
      <alignment vertical="center" wrapText="1"/>
    </xf>
    <xf numFmtId="49" fontId="28" fillId="0" borderId="44" xfId="0" applyNumberFormat="1" applyFont="1" applyBorder="1" applyAlignment="1">
      <alignment horizontal="center" vertical="center"/>
    </xf>
    <xf numFmtId="3" fontId="26" fillId="0" borderId="44" xfId="0" applyNumberFormat="1" applyFont="1" applyBorder="1" applyAlignment="1">
      <alignment vertical="center"/>
    </xf>
    <xf numFmtId="3" fontId="26" fillId="0" borderId="45" xfId="0" applyNumberFormat="1" applyFont="1" applyBorder="1" applyAlignment="1">
      <alignment vertical="center"/>
    </xf>
    <xf numFmtId="0" fontId="27" fillId="32" borderId="32" xfId="0" applyNumberFormat="1" applyFont="1" applyFill="1" applyBorder="1" applyAlignment="1">
      <alignment vertical="center" wrapText="1"/>
    </xf>
    <xf numFmtId="49" fontId="27" fillId="32" borderId="31" xfId="0" applyNumberFormat="1" applyFont="1" applyFill="1" applyBorder="1" applyAlignment="1">
      <alignment horizontal="center" vertical="center"/>
    </xf>
    <xf numFmtId="3" fontId="31" fillId="32" borderId="33" xfId="0" applyNumberFormat="1" applyFont="1" applyFill="1" applyBorder="1" applyAlignment="1">
      <alignment vertical="center"/>
    </xf>
    <xf numFmtId="3" fontId="31" fillId="32" borderId="34" xfId="0" applyNumberFormat="1" applyFont="1" applyFill="1" applyBorder="1" applyAlignment="1">
      <alignment vertical="center"/>
    </xf>
    <xf numFmtId="3" fontId="31" fillId="32" borderId="35" xfId="0" applyNumberFormat="1" applyFont="1" applyFill="1" applyBorder="1" applyAlignment="1">
      <alignment vertical="center"/>
    </xf>
    <xf numFmtId="3" fontId="31" fillId="32" borderId="36" xfId="0" applyNumberFormat="1" applyFont="1" applyFill="1" applyBorder="1" applyAlignment="1">
      <alignment vertical="center"/>
    </xf>
    <xf numFmtId="3" fontId="31" fillId="32" borderId="31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27" fillId="33" borderId="32" xfId="0" applyNumberFormat="1" applyFont="1" applyFill="1" applyBorder="1" applyAlignment="1">
      <alignment vertical="center" wrapText="1"/>
    </xf>
    <xf numFmtId="49" fontId="27" fillId="33" borderId="31" xfId="0" applyNumberFormat="1" applyFont="1" applyFill="1" applyBorder="1" applyAlignment="1">
      <alignment horizontal="center" vertical="center"/>
    </xf>
    <xf numFmtId="3" fontId="31" fillId="33" borderId="33" xfId="0" applyNumberFormat="1" applyFont="1" applyFill="1" applyBorder="1" applyAlignment="1">
      <alignment vertical="center"/>
    </xf>
    <xf numFmtId="3" fontId="31" fillId="33" borderId="34" xfId="0" applyNumberFormat="1" applyFont="1" applyFill="1" applyBorder="1" applyAlignment="1">
      <alignment vertical="center"/>
    </xf>
    <xf numFmtId="3" fontId="31" fillId="33" borderId="35" xfId="0" applyNumberFormat="1" applyFont="1" applyFill="1" applyBorder="1" applyAlignment="1">
      <alignment vertical="center"/>
    </xf>
    <xf numFmtId="3" fontId="31" fillId="33" borderId="36" xfId="0" applyNumberFormat="1" applyFont="1" applyFill="1" applyBorder="1" applyAlignment="1">
      <alignment vertical="center"/>
    </xf>
    <xf numFmtId="3" fontId="31" fillId="33" borderId="31" xfId="0" applyNumberFormat="1" applyFont="1" applyFill="1" applyBorder="1" applyAlignment="1">
      <alignment vertical="center"/>
    </xf>
    <xf numFmtId="0" fontId="32" fillId="0" borderId="37" xfId="0" applyNumberFormat="1" applyFont="1" applyBorder="1" applyAlignment="1">
      <alignment vertical="center" wrapText="1"/>
    </xf>
    <xf numFmtId="0" fontId="32" fillId="0" borderId="43" xfId="0" applyNumberFormat="1" applyFont="1" applyBorder="1" applyAlignment="1">
      <alignment vertical="center" wrapText="1"/>
    </xf>
    <xf numFmtId="3" fontId="26" fillId="0" borderId="46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3" fontId="26" fillId="0" borderId="47" xfId="0" applyNumberFormat="1" applyFont="1" applyBorder="1" applyAlignment="1">
      <alignment vertical="center"/>
    </xf>
    <xf numFmtId="3" fontId="26" fillId="0" borderId="13" xfId="0" applyNumberFormat="1" applyFont="1" applyBorder="1" applyAlignment="1">
      <alignment vertical="center"/>
    </xf>
    <xf numFmtId="0" fontId="32" fillId="0" borderId="48" xfId="0" applyNumberFormat="1" applyFont="1" applyBorder="1" applyAlignment="1">
      <alignment vertical="center" wrapText="1"/>
    </xf>
    <xf numFmtId="3" fontId="26" fillId="0" borderId="49" xfId="0" applyNumberFormat="1" applyFont="1" applyBorder="1" applyAlignment="1">
      <alignment vertical="center"/>
    </xf>
    <xf numFmtId="3" fontId="26" fillId="0" borderId="50" xfId="0" applyNumberFormat="1" applyFont="1" applyBorder="1" applyAlignment="1">
      <alignment vertical="center"/>
    </xf>
    <xf numFmtId="3" fontId="26" fillId="0" borderId="51" xfId="0" applyNumberFormat="1" applyFont="1" applyBorder="1" applyAlignment="1">
      <alignment vertical="center"/>
    </xf>
    <xf numFmtId="3" fontId="26" fillId="0" borderId="52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27" fillId="34" borderId="32" xfId="0" applyNumberFormat="1" applyFont="1" applyFill="1" applyBorder="1" applyAlignment="1">
      <alignment vertical="center" wrapText="1"/>
    </xf>
    <xf numFmtId="49" fontId="27" fillId="34" borderId="31" xfId="0" applyNumberFormat="1" applyFont="1" applyFill="1" applyBorder="1" applyAlignment="1">
      <alignment horizontal="center" vertical="center"/>
    </xf>
    <xf numFmtId="3" fontId="31" fillId="34" borderId="33" xfId="0" applyNumberFormat="1" applyFont="1" applyFill="1" applyBorder="1" applyAlignment="1">
      <alignment vertical="center"/>
    </xf>
    <xf numFmtId="3" fontId="31" fillId="34" borderId="34" xfId="0" applyNumberFormat="1" applyFont="1" applyFill="1" applyBorder="1" applyAlignment="1">
      <alignment vertical="center"/>
    </xf>
    <xf numFmtId="3" fontId="31" fillId="34" borderId="35" xfId="0" applyNumberFormat="1" applyFont="1" applyFill="1" applyBorder="1" applyAlignment="1">
      <alignment vertical="center"/>
    </xf>
    <xf numFmtId="3" fontId="31" fillId="34" borderId="36" xfId="0" applyNumberFormat="1" applyFont="1" applyFill="1" applyBorder="1" applyAlignment="1">
      <alignment vertical="center"/>
    </xf>
    <xf numFmtId="3" fontId="31" fillId="34" borderId="31" xfId="0" applyNumberFormat="1" applyFont="1" applyFill="1" applyBorder="1" applyAlignment="1">
      <alignment vertical="center"/>
    </xf>
    <xf numFmtId="0" fontId="27" fillId="33" borderId="53" xfId="0" applyNumberFormat="1" applyFont="1" applyFill="1" applyBorder="1" applyAlignment="1">
      <alignment vertical="center" wrapText="1"/>
    </xf>
    <xf numFmtId="49" fontId="27" fillId="33" borderId="54" xfId="0" applyNumberFormat="1" applyFont="1" applyFill="1" applyBorder="1" applyAlignment="1">
      <alignment horizontal="center" vertical="center"/>
    </xf>
    <xf numFmtId="3" fontId="31" fillId="33" borderId="55" xfId="0" applyNumberFormat="1" applyFont="1" applyFill="1" applyBorder="1" applyAlignment="1">
      <alignment vertical="center"/>
    </xf>
    <xf numFmtId="3" fontId="31" fillId="33" borderId="56" xfId="0" applyNumberFormat="1" applyFont="1" applyFill="1" applyBorder="1" applyAlignment="1">
      <alignment vertical="center"/>
    </xf>
    <xf numFmtId="3" fontId="31" fillId="33" borderId="57" xfId="0" applyNumberFormat="1" applyFont="1" applyFill="1" applyBorder="1" applyAlignment="1">
      <alignment vertical="center"/>
    </xf>
    <xf numFmtId="3" fontId="31" fillId="33" borderId="58" xfId="0" applyNumberFormat="1" applyFont="1" applyFill="1" applyBorder="1" applyAlignment="1">
      <alignment vertical="center"/>
    </xf>
    <xf numFmtId="3" fontId="31" fillId="33" borderId="54" xfId="0" applyNumberFormat="1" applyFont="1" applyFill="1" applyBorder="1" applyAlignment="1">
      <alignment vertical="center"/>
    </xf>
    <xf numFmtId="1" fontId="10" fillId="26" borderId="10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3" fontId="10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top" wrapText="1"/>
    </xf>
    <xf numFmtId="0" fontId="6" fillId="29" borderId="10" xfId="0" applyFont="1" applyFill="1" applyBorder="1" applyAlignment="1">
      <alignment horizontal="center" vertical="top" wrapText="1"/>
    </xf>
    <xf numFmtId="0" fontId="10" fillId="29" borderId="10" xfId="0" applyFont="1" applyFill="1" applyBorder="1" applyAlignment="1">
      <alignment/>
    </xf>
    <xf numFmtId="0" fontId="6" fillId="29" borderId="10" xfId="0" applyFont="1" applyFill="1" applyBorder="1" applyAlignment="1">
      <alignment horizontal="left" vertical="top" wrapText="1"/>
    </xf>
    <xf numFmtId="3" fontId="0" fillId="29" borderId="10" xfId="0" applyNumberFormat="1" applyFill="1" applyBorder="1" applyAlignment="1">
      <alignment/>
    </xf>
    <xf numFmtId="0" fontId="7" fillId="29" borderId="10" xfId="0" applyFont="1" applyFill="1" applyBorder="1" applyAlignment="1">
      <alignment horizontal="left" vertical="top" wrapText="1"/>
    </xf>
    <xf numFmtId="3" fontId="10" fillId="29" borderId="10" xfId="0" applyNumberFormat="1" applyFont="1" applyFill="1" applyBorder="1" applyAlignment="1">
      <alignment/>
    </xf>
    <xf numFmtId="3" fontId="37" fillId="0" borderId="0" xfId="59" applyNumberFormat="1" applyFont="1" applyAlignment="1">
      <alignment/>
      <protection/>
    </xf>
    <xf numFmtId="3" fontId="38" fillId="0" borderId="0" xfId="59" applyNumberFormat="1" applyFont="1" applyAlignment="1">
      <alignment/>
      <protection/>
    </xf>
    <xf numFmtId="0" fontId="36" fillId="0" borderId="0" xfId="59" applyFont="1" applyAlignment="1">
      <alignment/>
      <protection/>
    </xf>
    <xf numFmtId="0" fontId="36" fillId="31" borderId="59" xfId="59" applyFont="1" applyFill="1" applyBorder="1" applyAlignment="1">
      <alignment/>
      <protection/>
    </xf>
    <xf numFmtId="0" fontId="40" fillId="31" borderId="0" xfId="59" applyFont="1" applyFill="1" applyBorder="1" applyAlignment="1">
      <alignment/>
      <protection/>
    </xf>
    <xf numFmtId="3" fontId="37" fillId="31" borderId="0" xfId="59" applyNumberFormat="1" applyFont="1" applyFill="1" applyBorder="1" applyAlignment="1">
      <alignment/>
      <protection/>
    </xf>
    <xf numFmtId="3" fontId="38" fillId="31" borderId="0" xfId="59" applyNumberFormat="1" applyFont="1" applyFill="1" applyBorder="1" applyAlignment="1">
      <alignment/>
      <protection/>
    </xf>
    <xf numFmtId="3" fontId="40" fillId="31" borderId="33" xfId="58" applyNumberFormat="1" applyFont="1" applyFill="1" applyBorder="1" applyAlignment="1">
      <alignment horizontal="center" vertical="center" wrapText="1"/>
      <protection/>
    </xf>
    <xf numFmtId="3" fontId="40" fillId="31" borderId="34" xfId="58" applyNumberFormat="1" applyFont="1" applyFill="1" applyBorder="1" applyAlignment="1">
      <alignment horizontal="center" vertical="center" wrapText="1"/>
      <protection/>
    </xf>
    <xf numFmtId="3" fontId="40" fillId="31" borderId="35" xfId="58" applyNumberFormat="1" applyFont="1" applyFill="1" applyBorder="1" applyAlignment="1">
      <alignment horizontal="center" vertical="center" wrapText="1"/>
      <protection/>
    </xf>
    <xf numFmtId="0" fontId="41" fillId="0" borderId="0" xfId="59" applyFont="1" applyAlignment="1">
      <alignment horizontal="center" vertical="center"/>
      <protection/>
    </xf>
    <xf numFmtId="0" fontId="42" fillId="0" borderId="43" xfId="57" applyFont="1" applyFill="1" applyBorder="1" applyAlignment="1">
      <alignment vertical="center"/>
      <protection/>
    </xf>
    <xf numFmtId="0" fontId="36" fillId="0" borderId="60" xfId="58" applyFont="1" applyBorder="1" applyAlignment="1">
      <alignment horizontal="left" vertical="center" wrapText="1"/>
      <protection/>
    </xf>
    <xf numFmtId="3" fontId="38" fillId="0" borderId="61" xfId="61" applyNumberFormat="1" applyFont="1" applyBorder="1" applyAlignment="1">
      <alignment vertical="center"/>
    </xf>
    <xf numFmtId="3" fontId="38" fillId="0" borderId="62" xfId="61" applyNumberFormat="1" applyFont="1" applyBorder="1" applyAlignment="1">
      <alignment vertical="center"/>
    </xf>
    <xf numFmtId="3" fontId="38" fillId="0" borderId="63" xfId="61" applyNumberFormat="1" applyFont="1" applyBorder="1" applyAlignment="1">
      <alignment vertical="center"/>
    </xf>
    <xf numFmtId="3" fontId="38" fillId="0" borderId="49" xfId="61" applyNumberFormat="1" applyFont="1" applyBorder="1" applyAlignment="1">
      <alignment vertical="center"/>
    </xf>
    <xf numFmtId="3" fontId="38" fillId="0" borderId="64" xfId="61" applyNumberFormat="1" applyFont="1" applyBorder="1" applyAlignment="1">
      <alignment vertical="center"/>
    </xf>
    <xf numFmtId="0" fontId="40" fillId="31" borderId="32" xfId="58" applyFont="1" applyFill="1" applyBorder="1" applyAlignment="1">
      <alignment horizontal="left" vertical="center"/>
      <protection/>
    </xf>
    <xf numFmtId="0" fontId="40" fillId="31" borderId="65" xfId="58" applyFont="1" applyFill="1" applyBorder="1" applyAlignment="1">
      <alignment horizontal="left" vertical="center"/>
      <protection/>
    </xf>
    <xf numFmtId="3" fontId="40" fillId="31" borderId="33" xfId="61" applyNumberFormat="1" applyFont="1" applyFill="1" applyBorder="1" applyAlignment="1">
      <alignment vertical="center"/>
    </xf>
    <xf numFmtId="3" fontId="40" fillId="31" borderId="34" xfId="61" applyNumberFormat="1" applyFont="1" applyFill="1" applyBorder="1" applyAlignment="1">
      <alignment vertical="center"/>
    </xf>
    <xf numFmtId="3" fontId="40" fillId="31" borderId="35" xfId="61" applyNumberFormat="1" applyFont="1" applyFill="1" applyBorder="1" applyAlignment="1">
      <alignment vertical="center"/>
    </xf>
    <xf numFmtId="0" fontId="38" fillId="0" borderId="0" xfId="59" applyFont="1" applyAlignment="1">
      <alignment/>
      <protection/>
    </xf>
    <xf numFmtId="3" fontId="38" fillId="0" borderId="39" xfId="61" applyNumberFormat="1" applyFont="1" applyBorder="1" applyAlignment="1">
      <alignment vertical="center"/>
    </xf>
    <xf numFmtId="0" fontId="36" fillId="0" borderId="0" xfId="59" applyFont="1" applyAlignment="1">
      <alignment/>
      <protection/>
    </xf>
    <xf numFmtId="3" fontId="38" fillId="0" borderId="46" xfId="61" applyNumberFormat="1" applyFont="1" applyBorder="1" applyAlignment="1">
      <alignment vertical="center"/>
    </xf>
    <xf numFmtId="0" fontId="36" fillId="0" borderId="0" xfId="58" applyFont="1" applyFill="1" applyBorder="1" applyAlignment="1">
      <alignment horizontal="left" vertical="center" wrapText="1"/>
      <protection/>
    </xf>
    <xf numFmtId="3" fontId="43" fillId="0" borderId="0" xfId="58" applyNumberFormat="1" applyFont="1" applyAlignment="1">
      <alignment/>
      <protection/>
    </xf>
    <xf numFmtId="3" fontId="37" fillId="0" borderId="0" xfId="66" applyNumberFormat="1" applyFont="1" applyAlignment="1">
      <alignment/>
    </xf>
    <xf numFmtId="179" fontId="38" fillId="0" borderId="0" xfId="66" applyNumberFormat="1" applyFont="1" applyAlignment="1">
      <alignment/>
    </xf>
    <xf numFmtId="0" fontId="0" fillId="0" borderId="10" xfId="0" applyBorder="1" applyAlignment="1">
      <alignment horizontal="center"/>
    </xf>
    <xf numFmtId="0" fontId="7" fillId="29" borderId="11" xfId="0" applyFont="1" applyFill="1" applyBorder="1" applyAlignment="1">
      <alignment horizontal="left" vertical="center"/>
    </xf>
    <xf numFmtId="0" fontId="7" fillId="29" borderId="12" xfId="0" applyFont="1" applyFill="1" applyBorder="1" applyAlignment="1">
      <alignment horizontal="left" vertical="center"/>
    </xf>
    <xf numFmtId="0" fontId="7" fillId="29" borderId="13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vertical="center"/>
    </xf>
    <xf numFmtId="3" fontId="13" fillId="30" borderId="10" xfId="0" applyNumberFormat="1" applyFont="1" applyFill="1" applyBorder="1" applyAlignment="1">
      <alignment vertical="center"/>
    </xf>
    <xf numFmtId="0" fontId="14" fillId="30" borderId="0" xfId="0" applyFont="1" applyFill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top"/>
    </xf>
    <xf numFmtId="173" fontId="12" fillId="0" borderId="67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173" fontId="13" fillId="0" borderId="6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4" fillId="0" borderId="68" xfId="0" applyFont="1" applyFill="1" applyBorder="1" applyAlignment="1">
      <alignment horizontal="right"/>
    </xf>
    <xf numFmtId="0" fontId="6" fillId="0" borderId="68" xfId="0" applyFont="1" applyBorder="1" applyAlignment="1">
      <alignment/>
    </xf>
    <xf numFmtId="173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3" fontId="13" fillId="0" borderId="11" xfId="0" applyNumberFormat="1" applyFont="1" applyFill="1" applyBorder="1" applyAlignment="1" applyProtection="1">
      <alignment horizontal="right" vertical="center"/>
      <protection locked="0"/>
    </xf>
    <xf numFmtId="3" fontId="13" fillId="0" borderId="12" xfId="0" applyNumberFormat="1" applyFont="1" applyFill="1" applyBorder="1" applyAlignment="1" applyProtection="1">
      <alignment horizontal="right" vertical="center"/>
      <protection locked="0"/>
    </xf>
    <xf numFmtId="3" fontId="13" fillId="0" borderId="13" xfId="0" applyNumberFormat="1" applyFont="1" applyFill="1" applyBorder="1" applyAlignment="1" applyProtection="1">
      <alignment horizontal="right" vertical="center"/>
      <protection locked="0"/>
    </xf>
    <xf numFmtId="1" fontId="13" fillId="0" borderId="11" xfId="0" applyNumberFormat="1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3" fontId="11" fillId="0" borderId="11" xfId="0" applyNumberFormat="1" applyFont="1" applyFill="1" applyBorder="1" applyAlignment="1" applyProtection="1">
      <alignment horizontal="right" vertical="center"/>
      <protection locked="0"/>
    </xf>
    <xf numFmtId="3" fontId="11" fillId="0" borderId="12" xfId="0" applyNumberFormat="1" applyFont="1" applyFill="1" applyBorder="1" applyAlignment="1" applyProtection="1">
      <alignment horizontal="right" vertical="center"/>
      <protection locked="0"/>
    </xf>
    <xf numFmtId="3" fontId="11" fillId="0" borderId="13" xfId="0" applyNumberFormat="1" applyFont="1" applyFill="1" applyBorder="1" applyAlignment="1" applyProtection="1">
      <alignment horizontal="right" vertical="center"/>
      <protection locked="0"/>
    </xf>
    <xf numFmtId="3" fontId="13" fillId="31" borderId="11" xfId="0" applyNumberFormat="1" applyFont="1" applyFill="1" applyBorder="1" applyAlignment="1" applyProtection="1">
      <alignment horizontal="right" vertical="center"/>
      <protection locked="0"/>
    </xf>
    <xf numFmtId="3" fontId="13" fillId="31" borderId="12" xfId="0" applyNumberFormat="1" applyFont="1" applyFill="1" applyBorder="1" applyAlignment="1" applyProtection="1">
      <alignment horizontal="right" vertical="center"/>
      <protection locked="0"/>
    </xf>
    <xf numFmtId="3" fontId="13" fillId="31" borderId="13" xfId="0" applyNumberFormat="1" applyFont="1" applyFill="1" applyBorder="1" applyAlignment="1" applyProtection="1">
      <alignment horizontal="right" vertical="center"/>
      <protection locked="0"/>
    </xf>
    <xf numFmtId="3" fontId="11" fillId="31" borderId="10" xfId="0" applyNumberFormat="1" applyFont="1" applyFill="1" applyBorder="1" applyAlignment="1" applyProtection="1">
      <alignment horizontal="right" vertical="center"/>
      <protection locked="0"/>
    </xf>
    <xf numFmtId="49" fontId="17" fillId="0" borderId="11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3" fontId="14" fillId="0" borderId="11" xfId="0" applyNumberFormat="1" applyFont="1" applyFill="1" applyBorder="1" applyAlignment="1">
      <alignment horizontal="right" vertical="center"/>
    </xf>
    <xf numFmtId="3" fontId="14" fillId="0" borderId="12" xfId="0" applyNumberFormat="1" applyFont="1" applyFill="1" applyBorder="1" applyAlignment="1">
      <alignment horizontal="right" vertical="center"/>
    </xf>
    <xf numFmtId="3" fontId="14" fillId="0" borderId="13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3" fontId="14" fillId="30" borderId="11" xfId="0" applyNumberFormat="1" applyFont="1" applyFill="1" applyBorder="1" applyAlignment="1">
      <alignment horizontal="right" vertical="center"/>
    </xf>
    <xf numFmtId="3" fontId="14" fillId="30" borderId="12" xfId="0" applyNumberFormat="1" applyFont="1" applyFill="1" applyBorder="1" applyAlignment="1">
      <alignment horizontal="right" vertical="center"/>
    </xf>
    <xf numFmtId="3" fontId="14" fillId="30" borderId="13" xfId="0" applyNumberFormat="1" applyFont="1" applyFill="1" applyBorder="1" applyAlignment="1">
      <alignment horizontal="right" vertical="center"/>
    </xf>
    <xf numFmtId="49" fontId="18" fillId="30" borderId="11" xfId="0" applyNumberFormat="1" applyFont="1" applyFill="1" applyBorder="1" applyAlignment="1">
      <alignment horizontal="center" vertical="center"/>
    </xf>
    <xf numFmtId="49" fontId="18" fillId="30" borderId="13" xfId="0" applyNumberFormat="1" applyFont="1" applyFill="1" applyBorder="1" applyAlignment="1">
      <alignment horizontal="center" vertical="center"/>
    </xf>
    <xf numFmtId="0" fontId="7" fillId="30" borderId="11" xfId="0" applyFont="1" applyFill="1" applyBorder="1" applyAlignment="1">
      <alignment horizontal="left" vertical="center" wrapText="1"/>
    </xf>
    <xf numFmtId="0" fontId="7" fillId="30" borderId="12" xfId="0" applyFont="1" applyFill="1" applyBorder="1" applyAlignment="1">
      <alignment horizontal="left" vertical="center" wrapText="1"/>
    </xf>
    <xf numFmtId="0" fontId="7" fillId="30" borderId="13" xfId="0" applyFont="1" applyFill="1" applyBorder="1" applyAlignment="1">
      <alignment horizontal="left" vertical="center" wrapText="1"/>
    </xf>
    <xf numFmtId="0" fontId="18" fillId="30" borderId="11" xfId="0" applyFont="1" applyFill="1" applyBorder="1" applyAlignment="1">
      <alignment horizontal="left" vertical="center"/>
    </xf>
    <xf numFmtId="0" fontId="18" fillId="30" borderId="12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3" fontId="14" fillId="0" borderId="11" xfId="0" applyNumberFormat="1" applyFont="1" applyFill="1" applyBorder="1" applyAlignment="1" applyProtection="1">
      <alignment horizontal="right" vertical="center"/>
      <protection/>
    </xf>
    <xf numFmtId="3" fontId="14" fillId="0" borderId="12" xfId="0" applyNumberFormat="1" applyFont="1" applyFill="1" applyBorder="1" applyAlignment="1" applyProtection="1">
      <alignment horizontal="right" vertical="center"/>
      <protection/>
    </xf>
    <xf numFmtId="3" fontId="14" fillId="0" borderId="13" xfId="0" applyNumberFormat="1" applyFont="1" applyFill="1" applyBorder="1" applyAlignment="1" applyProtection="1">
      <alignment horizontal="right" vertical="center"/>
      <protection/>
    </xf>
    <xf numFmtId="49" fontId="18" fillId="29" borderId="11" xfId="0" applyNumberFormat="1" applyFont="1" applyFill="1" applyBorder="1" applyAlignment="1">
      <alignment horizontal="center" vertical="center"/>
    </xf>
    <xf numFmtId="49" fontId="18" fillId="29" borderId="13" xfId="0" applyNumberFormat="1" applyFont="1" applyFill="1" applyBorder="1" applyAlignment="1">
      <alignment horizontal="center" vertical="center"/>
    </xf>
    <xf numFmtId="3" fontId="7" fillId="29" borderId="11" xfId="0" applyNumberFormat="1" applyFont="1" applyFill="1" applyBorder="1" applyAlignment="1">
      <alignment horizontal="right" vertical="center"/>
    </xf>
    <xf numFmtId="3" fontId="7" fillId="29" borderId="12" xfId="0" applyNumberFormat="1" applyFont="1" applyFill="1" applyBorder="1" applyAlignment="1">
      <alignment horizontal="right" vertical="center"/>
    </xf>
    <xf numFmtId="3" fontId="7" fillId="29" borderId="13" xfId="0" applyNumberFormat="1" applyFont="1" applyFill="1" applyBorder="1" applyAlignment="1">
      <alignment horizontal="right" vertical="center"/>
    </xf>
    <xf numFmtId="0" fontId="7" fillId="30" borderId="11" xfId="0" applyFont="1" applyFill="1" applyBorder="1" applyAlignment="1">
      <alignment horizontal="left" vertical="center"/>
    </xf>
    <xf numFmtId="0" fontId="7" fillId="30" borderId="12" xfId="0" applyFont="1" applyFill="1" applyBorder="1" applyAlignment="1">
      <alignment horizontal="left" vertical="center"/>
    </xf>
    <xf numFmtId="0" fontId="7" fillId="30" borderId="13" xfId="0" applyFont="1" applyFill="1" applyBorder="1" applyAlignment="1">
      <alignment horizontal="left" vertical="center"/>
    </xf>
    <xf numFmtId="0" fontId="18" fillId="30" borderId="11" xfId="0" applyFont="1" applyFill="1" applyBorder="1" applyAlignment="1">
      <alignment horizontal="left" vertical="center" wrapText="1"/>
    </xf>
    <xf numFmtId="0" fontId="18" fillId="30" borderId="12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0" fontId="16" fillId="0" borderId="12" xfId="0" applyNumberFormat="1" applyFont="1" applyFill="1" applyBorder="1" applyAlignment="1">
      <alignment vertical="center"/>
    </xf>
    <xf numFmtId="174" fontId="16" fillId="0" borderId="11" xfId="0" applyNumberFormat="1" applyFont="1" applyFill="1" applyBorder="1" applyAlignment="1">
      <alignment vertical="center"/>
    </xf>
    <xf numFmtId="174" fontId="16" fillId="0" borderId="12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174" fontId="18" fillId="0" borderId="11" xfId="0" applyNumberFormat="1" applyFont="1" applyFill="1" applyBorder="1" applyAlignment="1">
      <alignment vertical="center"/>
    </xf>
    <xf numFmtId="174" fontId="18" fillId="0" borderId="12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3" fillId="35" borderId="11" xfId="0" applyFont="1" applyFill="1" applyBorder="1" applyAlignment="1">
      <alignment horizontal="left" vertical="center" wrapText="1"/>
    </xf>
    <xf numFmtId="0" fontId="13" fillId="35" borderId="12" xfId="0" applyFont="1" applyFill="1" applyBorder="1" applyAlignment="1">
      <alignment horizontal="left" vertical="center" wrapText="1"/>
    </xf>
    <xf numFmtId="0" fontId="13" fillId="35" borderId="13" xfId="0" applyFont="1" applyFill="1" applyBorder="1" applyAlignment="1">
      <alignment horizontal="left" vertical="center" wrapText="1"/>
    </xf>
    <xf numFmtId="49" fontId="16" fillId="0" borderId="11" xfId="0" applyNumberFormat="1" applyFont="1" applyFill="1" applyBorder="1" applyAlignment="1" quotePrefix="1">
      <alignment horizontal="center" vertical="center"/>
    </xf>
    <xf numFmtId="49" fontId="18" fillId="0" borderId="11" xfId="0" applyNumberFormat="1" applyFont="1" applyFill="1" applyBorder="1" applyAlignment="1" quotePrefix="1">
      <alignment horizontal="center" vertical="center"/>
    </xf>
    <xf numFmtId="0" fontId="6" fillId="35" borderId="11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5" fontId="13" fillId="0" borderId="11" xfId="0" applyNumberFormat="1" applyFont="1" applyFill="1" applyBorder="1" applyAlignment="1">
      <alignment horizontal="left" vertical="center"/>
    </xf>
    <xf numFmtId="175" fontId="13" fillId="0" borderId="12" xfId="0" applyNumberFormat="1" applyFont="1" applyFill="1" applyBorder="1" applyAlignment="1">
      <alignment horizontal="left" vertical="center"/>
    </xf>
    <xf numFmtId="175" fontId="13" fillId="0" borderId="13" xfId="0" applyNumberFormat="1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49" fontId="18" fillId="30" borderId="11" xfId="0" applyNumberFormat="1" applyFont="1" applyFill="1" applyBorder="1" applyAlignment="1" quotePrefix="1">
      <alignment horizontal="center" vertical="center"/>
    </xf>
    <xf numFmtId="0" fontId="14" fillId="30" borderId="11" xfId="0" applyFont="1" applyFill="1" applyBorder="1" applyAlignment="1">
      <alignment horizontal="left" vertical="center"/>
    </xf>
    <xf numFmtId="0" fontId="14" fillId="30" borderId="12" xfId="0" applyFont="1" applyFill="1" applyBorder="1" applyAlignment="1">
      <alignment horizontal="left" vertical="center"/>
    </xf>
    <xf numFmtId="0" fontId="14" fillId="30" borderId="13" xfId="0" applyFont="1" applyFill="1" applyBorder="1" applyAlignment="1">
      <alignment horizontal="left" vertical="center"/>
    </xf>
    <xf numFmtId="174" fontId="18" fillId="30" borderId="11" xfId="0" applyNumberFormat="1" applyFont="1" applyFill="1" applyBorder="1" applyAlignment="1">
      <alignment vertical="center"/>
    </xf>
    <xf numFmtId="174" fontId="18" fillId="30" borderId="12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 applyProtection="1">
      <alignment horizontal="right" vertical="center"/>
      <protection locked="0"/>
    </xf>
    <xf numFmtId="3" fontId="14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 applyProtection="1">
      <alignment horizontal="right" vertical="center"/>
      <protection locked="0"/>
    </xf>
    <xf numFmtId="3" fontId="14" fillId="30" borderId="10" xfId="0" applyNumberFormat="1" applyFont="1" applyFill="1" applyBorder="1" applyAlignment="1">
      <alignment horizontal="right" vertical="center"/>
    </xf>
    <xf numFmtId="3" fontId="14" fillId="29" borderId="10" xfId="0" applyNumberFormat="1" applyFont="1" applyFill="1" applyBorder="1" applyAlignment="1">
      <alignment horizontal="right" vertical="center"/>
    </xf>
    <xf numFmtId="0" fontId="7" fillId="29" borderId="11" xfId="0" applyFont="1" applyFill="1" applyBorder="1" applyAlignment="1">
      <alignment horizontal="left" vertical="center"/>
    </xf>
    <xf numFmtId="0" fontId="7" fillId="29" borderId="12" xfId="0" applyFont="1" applyFill="1" applyBorder="1" applyAlignment="1">
      <alignment horizontal="left" vertical="center"/>
    </xf>
    <xf numFmtId="0" fontId="7" fillId="29" borderId="13" xfId="0" applyFont="1" applyFill="1" applyBorder="1" applyAlignment="1">
      <alignment horizontal="left" vertical="center"/>
    </xf>
    <xf numFmtId="0" fontId="18" fillId="29" borderId="11" xfId="0" applyFont="1" applyFill="1" applyBorder="1" applyAlignment="1">
      <alignment horizontal="left" vertical="center" wrapText="1"/>
    </xf>
    <xf numFmtId="0" fontId="18" fillId="29" borderId="12" xfId="0" applyFont="1" applyFill="1" applyBorder="1" applyAlignment="1">
      <alignment horizontal="left" vertical="center" wrapText="1"/>
    </xf>
    <xf numFmtId="0" fontId="13" fillId="0" borderId="68" xfId="0" applyFont="1" applyFill="1" applyBorder="1" applyAlignment="1">
      <alignment horizontal="right" vertical="top"/>
    </xf>
    <xf numFmtId="0" fontId="11" fillId="0" borderId="68" xfId="0" applyFont="1" applyFill="1" applyBorder="1" applyAlignment="1">
      <alignment horizontal="right" vertical="top"/>
    </xf>
    <xf numFmtId="173" fontId="12" fillId="0" borderId="69" xfId="0" applyNumberFormat="1" applyFont="1" applyFill="1" applyBorder="1" applyAlignment="1">
      <alignment horizontal="center" vertical="center"/>
    </xf>
    <xf numFmtId="173" fontId="12" fillId="0" borderId="60" xfId="0" applyNumberFormat="1" applyFont="1" applyFill="1" applyBorder="1" applyAlignment="1">
      <alignment horizontal="center" vertical="center"/>
    </xf>
    <xf numFmtId="173" fontId="12" fillId="0" borderId="52" xfId="0" applyNumberFormat="1" applyFont="1" applyFill="1" applyBorder="1" applyAlignment="1">
      <alignment horizontal="center" vertical="center"/>
    </xf>
    <xf numFmtId="173" fontId="13" fillId="0" borderId="70" xfId="0" applyNumberFormat="1" applyFont="1" applyFill="1" applyBorder="1" applyAlignment="1">
      <alignment horizontal="center" vertical="center"/>
    </xf>
    <xf numFmtId="173" fontId="13" fillId="0" borderId="68" xfId="0" applyNumberFormat="1" applyFont="1" applyFill="1" applyBorder="1" applyAlignment="1">
      <alignment horizontal="center" vertical="center"/>
    </xf>
    <xf numFmtId="173" fontId="13" fillId="0" borderId="4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right"/>
    </xf>
    <xf numFmtId="173" fontId="14" fillId="0" borderId="69" xfId="0" applyNumberFormat="1" applyFont="1" applyFill="1" applyBorder="1" applyAlignment="1">
      <alignment horizontal="center" vertical="center" wrapText="1"/>
    </xf>
    <xf numFmtId="173" fontId="14" fillId="0" borderId="52" xfId="0" applyNumberFormat="1" applyFont="1" applyFill="1" applyBorder="1" applyAlignment="1">
      <alignment horizontal="center" vertical="center" wrapText="1"/>
    </xf>
    <xf numFmtId="173" fontId="14" fillId="0" borderId="70" xfId="0" applyNumberFormat="1" applyFont="1" applyFill="1" applyBorder="1" applyAlignment="1">
      <alignment horizontal="center" vertical="center" wrapText="1"/>
    </xf>
    <xf numFmtId="173" fontId="14" fillId="0" borderId="42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right" vertical="center" wrapText="1"/>
    </xf>
    <xf numFmtId="3" fontId="13" fillId="0" borderId="12" xfId="0" applyNumberFormat="1" applyFont="1" applyFill="1" applyBorder="1" applyAlignment="1">
      <alignment horizontal="right" vertical="center" wrapText="1"/>
    </xf>
    <xf numFmtId="3" fontId="13" fillId="0" borderId="13" xfId="0" applyNumberFormat="1" applyFont="1" applyFill="1" applyBorder="1" applyAlignment="1">
      <alignment horizontal="right" vertical="center" wrapText="1"/>
    </xf>
    <xf numFmtId="3" fontId="13" fillId="0" borderId="11" xfId="0" applyNumberFormat="1" applyFont="1" applyFill="1" applyBorder="1" applyAlignment="1">
      <alignment horizontal="right" vertical="center"/>
    </xf>
    <xf numFmtId="3" fontId="13" fillId="0" borderId="12" xfId="0" applyNumberFormat="1" applyFont="1" applyFill="1" applyBorder="1" applyAlignment="1">
      <alignment horizontal="right" vertical="center"/>
    </xf>
    <xf numFmtId="3" fontId="13" fillId="0" borderId="13" xfId="0" applyNumberFormat="1" applyFont="1" applyFill="1" applyBorder="1" applyAlignment="1">
      <alignment horizontal="right" vertical="center"/>
    </xf>
    <xf numFmtId="0" fontId="14" fillId="29" borderId="11" xfId="0" applyFont="1" applyFill="1" applyBorder="1" applyAlignment="1">
      <alignment horizontal="left" vertical="center" wrapText="1"/>
    </xf>
    <xf numFmtId="0" fontId="14" fillId="29" borderId="12" xfId="0" applyFont="1" applyFill="1" applyBorder="1" applyAlignment="1">
      <alignment horizontal="left" vertical="center" wrapText="1"/>
    </xf>
    <xf numFmtId="0" fontId="14" fillId="29" borderId="13" xfId="0" applyFont="1" applyFill="1" applyBorder="1" applyAlignment="1">
      <alignment horizontal="left" vertical="center" wrapText="1"/>
    </xf>
    <xf numFmtId="3" fontId="14" fillId="29" borderId="11" xfId="0" applyNumberFormat="1" applyFont="1" applyFill="1" applyBorder="1" applyAlignment="1">
      <alignment horizontal="right" vertical="center"/>
    </xf>
    <xf numFmtId="3" fontId="14" fillId="29" borderId="12" xfId="0" applyNumberFormat="1" applyFont="1" applyFill="1" applyBorder="1" applyAlignment="1">
      <alignment horizontal="right" vertical="center"/>
    </xf>
    <xf numFmtId="3" fontId="14" fillId="29" borderId="13" xfId="0" applyNumberFormat="1" applyFont="1" applyFill="1" applyBorder="1" applyAlignment="1">
      <alignment horizontal="right" vertical="center"/>
    </xf>
    <xf numFmtId="3" fontId="14" fillId="29" borderId="11" xfId="0" applyNumberFormat="1" applyFont="1" applyFill="1" applyBorder="1" applyAlignment="1">
      <alignment horizontal="right" vertical="center" wrapText="1"/>
    </xf>
    <xf numFmtId="3" fontId="14" fillId="29" borderId="12" xfId="0" applyNumberFormat="1" applyFont="1" applyFill="1" applyBorder="1" applyAlignment="1">
      <alignment horizontal="right" vertical="center" wrapText="1"/>
    </xf>
    <xf numFmtId="3" fontId="14" fillId="29" borderId="13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center"/>
    </xf>
    <xf numFmtId="0" fontId="16" fillId="0" borderId="60" xfId="0" applyFont="1" applyFill="1" applyBorder="1" applyAlignment="1" quotePrefix="1">
      <alignment horizontal="center" vertical="center"/>
    </xf>
    <xf numFmtId="0" fontId="13" fillId="0" borderId="60" xfId="0" applyFont="1" applyFill="1" applyBorder="1" applyAlignment="1">
      <alignment horizontal="left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69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8" fillId="0" borderId="60" xfId="0" applyFont="1" applyBorder="1" applyAlignment="1">
      <alignment/>
    </xf>
    <xf numFmtId="0" fontId="8" fillId="0" borderId="52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42" xfId="0" applyFont="1" applyBorder="1" applyAlignment="1">
      <alignment/>
    </xf>
    <xf numFmtId="0" fontId="6" fillId="0" borderId="12" xfId="0" applyFont="1" applyBorder="1" applyAlignment="1">
      <alignment/>
    </xf>
    <xf numFmtId="0" fontId="15" fillId="0" borderId="69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0" fontId="44" fillId="0" borderId="12" xfId="0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3" fontId="13" fillId="0" borderId="11" xfId="0" applyNumberFormat="1" applyFont="1" applyFill="1" applyBorder="1" applyAlignment="1" applyProtection="1">
      <alignment vertical="center"/>
      <protection locked="0"/>
    </xf>
    <xf numFmtId="3" fontId="13" fillId="0" borderId="12" xfId="0" applyNumberFormat="1" applyFont="1" applyFill="1" applyBorder="1" applyAlignment="1" applyProtection="1">
      <alignment vertical="center"/>
      <protection locked="0"/>
    </xf>
    <xf numFmtId="3" fontId="13" fillId="0" borderId="13" xfId="0" applyNumberFormat="1" applyFont="1" applyFill="1" applyBorder="1" applyAlignment="1">
      <alignment vertical="center"/>
    </xf>
    <xf numFmtId="3" fontId="14" fillId="30" borderId="11" xfId="0" applyNumberFormat="1" applyFont="1" applyFill="1" applyBorder="1" applyAlignment="1">
      <alignment vertical="center"/>
    </xf>
    <xf numFmtId="3" fontId="14" fillId="30" borderId="13" xfId="0" applyNumberFormat="1" applyFont="1" applyFill="1" applyBorder="1" applyAlignment="1">
      <alignment vertical="center"/>
    </xf>
    <xf numFmtId="0" fontId="18" fillId="29" borderId="11" xfId="0" applyFont="1" applyFill="1" applyBorder="1" applyAlignment="1">
      <alignment horizontal="center" vertical="center"/>
    </xf>
    <xf numFmtId="0" fontId="18" fillId="29" borderId="13" xfId="0" applyFont="1" applyFill="1" applyBorder="1" applyAlignment="1">
      <alignment horizontal="center" vertical="center"/>
    </xf>
    <xf numFmtId="3" fontId="14" fillId="29" borderId="11" xfId="0" applyNumberFormat="1" applyFont="1" applyFill="1" applyBorder="1" applyAlignment="1">
      <alignment vertical="center"/>
    </xf>
    <xf numFmtId="3" fontId="14" fillId="29" borderId="12" xfId="0" applyNumberFormat="1" applyFont="1" applyFill="1" applyBorder="1" applyAlignment="1">
      <alignment vertical="center"/>
    </xf>
    <xf numFmtId="3" fontId="7" fillId="29" borderId="11" xfId="0" applyNumberFormat="1" applyFont="1" applyFill="1" applyBorder="1" applyAlignment="1">
      <alignment vertical="center"/>
    </xf>
    <xf numFmtId="3" fontId="7" fillId="29" borderId="13" xfId="0" applyNumberFormat="1" applyFont="1" applyFill="1" applyBorder="1" applyAlignment="1">
      <alignment vertical="center"/>
    </xf>
    <xf numFmtId="3" fontId="14" fillId="29" borderId="13" xfId="0" applyNumberFormat="1" applyFont="1" applyFill="1" applyBorder="1" applyAlignment="1">
      <alignment vertical="center"/>
    </xf>
    <xf numFmtId="0" fontId="16" fillId="0" borderId="11" xfId="0" applyFont="1" applyFill="1" applyBorder="1" applyAlignment="1" quotePrefix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8" fillId="30" borderId="11" xfId="0" applyFont="1" applyFill="1" applyBorder="1" applyAlignment="1" quotePrefix="1">
      <alignment horizontal="center" vertical="center"/>
    </xf>
    <xf numFmtId="0" fontId="18" fillId="30" borderId="13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 applyProtection="1">
      <alignment vertical="center"/>
      <protection locked="0"/>
    </xf>
    <xf numFmtId="3" fontId="13" fillId="0" borderId="13" xfId="0" applyNumberFormat="1" applyFont="1" applyFill="1" applyBorder="1" applyAlignment="1" applyProtection="1">
      <alignment vertical="center"/>
      <protection locked="0"/>
    </xf>
    <xf numFmtId="0" fontId="16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42" fillId="0" borderId="71" xfId="0" applyFont="1" applyBorder="1" applyAlignment="1">
      <alignment horizontal="left" vertical="top" wrapText="1"/>
    </xf>
    <xf numFmtId="0" fontId="0" fillId="0" borderId="72" xfId="0" applyBorder="1" applyAlignment="1">
      <alignment horizontal="left" vertical="top" wrapText="1"/>
    </xf>
    <xf numFmtId="0" fontId="39" fillId="31" borderId="73" xfId="59" applyFont="1" applyFill="1" applyBorder="1" applyAlignment="1">
      <alignment horizontal="center"/>
      <protection/>
    </xf>
    <xf numFmtId="0" fontId="39" fillId="31" borderId="74" xfId="59" applyFont="1" applyFill="1" applyBorder="1" applyAlignment="1">
      <alignment horizontal="center"/>
      <protection/>
    </xf>
    <xf numFmtId="0" fontId="39" fillId="31" borderId="75" xfId="59" applyFont="1" applyFill="1" applyBorder="1" applyAlignment="1">
      <alignment horizontal="center"/>
      <protection/>
    </xf>
    <xf numFmtId="3" fontId="38" fillId="31" borderId="0" xfId="58" applyNumberFormat="1" applyFont="1" applyFill="1" applyBorder="1" applyAlignment="1">
      <alignment horizontal="right"/>
      <protection/>
    </xf>
    <xf numFmtId="3" fontId="38" fillId="31" borderId="76" xfId="58" applyNumberFormat="1" applyFont="1" applyFill="1" applyBorder="1" applyAlignment="1">
      <alignment horizontal="right"/>
      <protection/>
    </xf>
    <xf numFmtId="0" fontId="40" fillId="31" borderId="32" xfId="58" applyFont="1" applyFill="1" applyBorder="1" applyAlignment="1">
      <alignment horizontal="left"/>
      <protection/>
    </xf>
    <xf numFmtId="0" fontId="40" fillId="31" borderId="77" xfId="58" applyFont="1" applyFill="1" applyBorder="1" applyAlignment="1">
      <alignment horizontal="left"/>
      <protection/>
    </xf>
    <xf numFmtId="0" fontId="42" fillId="0" borderId="71" xfId="57" applyFont="1" applyFill="1" applyBorder="1" applyAlignment="1">
      <alignment horizontal="left" vertical="top" wrapText="1"/>
      <protection/>
    </xf>
    <xf numFmtId="0" fontId="0" fillId="0" borderId="72" xfId="0" applyBorder="1" applyAlignment="1">
      <alignment horizontal="left" wrapText="1"/>
    </xf>
    <xf numFmtId="0" fontId="42" fillId="0" borderId="37" xfId="0" applyFont="1" applyBorder="1" applyAlignment="1">
      <alignment horizontal="left" vertical="top" wrapText="1"/>
    </xf>
    <xf numFmtId="0" fontId="0" fillId="0" borderId="78" xfId="0" applyBorder="1" applyAlignment="1">
      <alignment horizontal="left"/>
    </xf>
    <xf numFmtId="173" fontId="22" fillId="0" borderId="11" xfId="0" applyNumberFormat="1" applyFont="1" applyFill="1" applyBorder="1" applyAlignment="1">
      <alignment horizontal="center" vertical="center" wrapText="1"/>
    </xf>
    <xf numFmtId="173" fontId="22" fillId="0" borderId="12" xfId="0" applyNumberFormat="1" applyFont="1" applyFill="1" applyBorder="1" applyAlignment="1">
      <alignment horizontal="center" vertical="center"/>
    </xf>
    <xf numFmtId="173" fontId="22" fillId="0" borderId="13" xfId="0" applyNumberFormat="1" applyFont="1" applyFill="1" applyBorder="1" applyAlignment="1">
      <alignment horizontal="center" vertical="center"/>
    </xf>
    <xf numFmtId="0" fontId="10" fillId="26" borderId="10" xfId="0" applyFont="1" applyFill="1" applyBorder="1" applyAlignment="1">
      <alignment horizontal="center" vertical="center" wrapText="1"/>
    </xf>
    <xf numFmtId="0" fontId="10" fillId="26" borderId="10" xfId="0" applyFont="1" applyFill="1" applyBorder="1" applyAlignment="1">
      <alignment horizontal="center" vertical="center"/>
    </xf>
    <xf numFmtId="0" fontId="10" fillId="26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top"/>
    </xf>
    <xf numFmtId="173" fontId="22" fillId="0" borderId="69" xfId="0" applyNumberFormat="1" applyFont="1" applyFill="1" applyBorder="1" applyAlignment="1">
      <alignment horizontal="center" vertical="center"/>
    </xf>
    <xf numFmtId="173" fontId="22" fillId="0" borderId="60" xfId="0" applyNumberFormat="1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right"/>
    </xf>
    <xf numFmtId="0" fontId="23" fillId="0" borderId="15" xfId="0" applyFont="1" applyBorder="1" applyAlignment="1">
      <alignment horizontal="right"/>
    </xf>
    <xf numFmtId="0" fontId="24" fillId="31" borderId="79" xfId="0" applyFont="1" applyFill="1" applyBorder="1" applyAlignment="1">
      <alignment horizontal="left"/>
    </xf>
    <xf numFmtId="0" fontId="24" fillId="31" borderId="16" xfId="0" applyFont="1" applyFill="1" applyBorder="1" applyAlignment="1">
      <alignment horizontal="left"/>
    </xf>
    <xf numFmtId="0" fontId="23" fillId="0" borderId="80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24" fillId="31" borderId="81" xfId="0" applyFont="1" applyFill="1" applyBorder="1" applyAlignment="1">
      <alignment horizontal="left"/>
    </xf>
    <xf numFmtId="0" fontId="24" fillId="31" borderId="28" xfId="0" applyFont="1" applyFill="1" applyBorder="1" applyAlignment="1">
      <alignment horizontal="left"/>
    </xf>
    <xf numFmtId="0" fontId="0" fillId="0" borderId="15" xfId="0" applyBorder="1" applyAlignment="1">
      <alignment horizontal="right"/>
    </xf>
    <xf numFmtId="0" fontId="23" fillId="0" borderId="82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23" fillId="0" borderId="22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4" fillId="31" borderId="83" xfId="0" applyNumberFormat="1" applyFont="1" applyFill="1" applyBorder="1" applyAlignment="1" applyProtection="1">
      <alignment horizontal="center"/>
      <protection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24" fillId="31" borderId="14" xfId="0" applyFont="1" applyFill="1" applyBorder="1" applyAlignment="1">
      <alignment horizontal="center"/>
    </xf>
    <xf numFmtId="0" fontId="24" fillId="31" borderId="0" xfId="0" applyFont="1" applyFill="1" applyBorder="1" applyAlignment="1">
      <alignment horizontal="center"/>
    </xf>
    <xf numFmtId="0" fontId="24" fillId="31" borderId="17" xfId="0" applyFont="1" applyFill="1" applyBorder="1" applyAlignment="1">
      <alignment horizontal="center"/>
    </xf>
    <xf numFmtId="0" fontId="24" fillId="31" borderId="86" xfId="0" applyFont="1" applyFill="1" applyBorder="1" applyAlignment="1">
      <alignment horizontal="center"/>
    </xf>
    <xf numFmtId="0" fontId="24" fillId="31" borderId="15" xfId="0" applyFont="1" applyFill="1" applyBorder="1" applyAlignment="1">
      <alignment horizontal="center"/>
    </xf>
    <xf numFmtId="0" fontId="24" fillId="31" borderId="87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7" fillId="0" borderId="0" xfId="0" applyFont="1" applyAlignment="1">
      <alignment horizontal="center" wrapText="1"/>
    </xf>
    <xf numFmtId="0" fontId="26" fillId="0" borderId="88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88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wrapText="1"/>
    </xf>
    <xf numFmtId="0" fontId="28" fillId="0" borderId="65" xfId="0" applyFont="1" applyBorder="1" applyAlignment="1">
      <alignment horizontal="center" wrapText="1"/>
    </xf>
    <xf numFmtId="0" fontId="28" fillId="0" borderId="77" xfId="0" applyFont="1" applyBorder="1" applyAlignment="1">
      <alignment horizontal="center" wrapText="1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4" xfId="57"/>
    <cellStyle name="Normál_IV.mérleg" xfId="58"/>
    <cellStyle name="Normál_költségvetés2003végleges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suzsi\2015.&#201;V\el&#337;terjeszt&#233;s\2014-4-m1%20&#337;cs&#233;n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Munka1"/>
    </sheetNames>
    <sheetDataSet>
      <sheetData sheetId="0">
        <row r="25">
          <cell r="AC25" t="str">
            <v>B25</v>
          </cell>
          <cell r="AD25">
            <v>36013</v>
          </cell>
          <cell r="AE25">
            <v>36013</v>
          </cell>
          <cell r="AF25" t="str">
            <v> -----</v>
          </cell>
          <cell r="AG25" t="str">
            <v> -----</v>
          </cell>
          <cell r="AH25">
            <v>0</v>
          </cell>
        </row>
        <row r="26">
          <cell r="AC26" t="str">
            <v>B2</v>
          </cell>
          <cell r="AD26">
            <v>36031</v>
          </cell>
          <cell r="AE26">
            <v>36031</v>
          </cell>
          <cell r="AF26">
            <v>0</v>
          </cell>
          <cell r="AG26" t="str">
            <v> -----</v>
          </cell>
          <cell r="AH26">
            <v>0</v>
          </cell>
          <cell r="AI26" t="str">
            <v> -----</v>
          </cell>
          <cell r="AJ26">
            <v>0</v>
          </cell>
          <cell r="AK26">
            <v>0</v>
          </cell>
        </row>
        <row r="27">
          <cell r="AC27" t="str">
            <v>B311</v>
          </cell>
          <cell r="AD27" t="str">
            <v/>
          </cell>
          <cell r="AE27" t="str">
            <v/>
          </cell>
          <cell r="AF27" t="str">
            <v> -----</v>
          </cell>
          <cell r="AG27" t="str">
            <v> -----</v>
          </cell>
          <cell r="AH27" t="str">
            <v>n.é.</v>
          </cell>
        </row>
        <row r="28">
          <cell r="AC28" t="str">
            <v>B312</v>
          </cell>
          <cell r="AD28" t="str">
            <v/>
          </cell>
          <cell r="AE28" t="str">
            <v/>
          </cell>
          <cell r="AF28" t="str">
            <v> -----</v>
          </cell>
          <cell r="AG28" t="str">
            <v> -----</v>
          </cell>
          <cell r="AH28" t="str">
            <v>n.é.</v>
          </cell>
        </row>
        <row r="29">
          <cell r="AC29" t="str">
            <v>B31</v>
          </cell>
          <cell r="AD29">
            <v>0</v>
          </cell>
          <cell r="AE29">
            <v>0</v>
          </cell>
          <cell r="AF29">
            <v>0</v>
          </cell>
          <cell r="AG29" t="str">
            <v> -----</v>
          </cell>
          <cell r="AH29">
            <v>0</v>
          </cell>
          <cell r="AI29" t="str">
            <v> -----</v>
          </cell>
          <cell r="AJ29">
            <v>0</v>
          </cell>
          <cell r="AK29" t="str">
            <v>n.é.</v>
          </cell>
        </row>
        <row r="30">
          <cell r="AC30" t="str">
            <v>B32</v>
          </cell>
          <cell r="AD30" t="str">
            <v/>
          </cell>
          <cell r="AE30" t="str">
            <v/>
          </cell>
          <cell r="AF30" t="str">
            <v> -----</v>
          </cell>
          <cell r="AG30" t="str">
            <v> -----</v>
          </cell>
          <cell r="AH30" t="str">
            <v>n.é.</v>
          </cell>
        </row>
        <row r="31">
          <cell r="AC31" t="str">
            <v>B33</v>
          </cell>
          <cell r="AD31" t="str">
            <v/>
          </cell>
          <cell r="AE31" t="str">
            <v/>
          </cell>
          <cell r="AF31" t="str">
            <v> -----</v>
          </cell>
          <cell r="AG31" t="str">
            <v> -----</v>
          </cell>
          <cell r="AH31" t="str">
            <v>n.é.</v>
          </cell>
        </row>
        <row r="32">
          <cell r="AC32" t="str">
            <v>B34</v>
          </cell>
          <cell r="AD32">
            <v>3200</v>
          </cell>
          <cell r="AE32">
            <v>3200</v>
          </cell>
          <cell r="AF32" t="str">
            <v> -----</v>
          </cell>
          <cell r="AG32" t="str">
            <v> -----</v>
          </cell>
          <cell r="AH32">
            <v>0</v>
          </cell>
        </row>
        <row r="33">
          <cell r="AC33" t="str">
            <v>B351</v>
          </cell>
          <cell r="AD33">
            <v>75000</v>
          </cell>
          <cell r="AE33">
            <v>75000</v>
          </cell>
          <cell r="AF33" t="str">
            <v> -----</v>
          </cell>
          <cell r="AG33" t="str">
            <v> -----</v>
          </cell>
          <cell r="AH33">
            <v>0</v>
          </cell>
        </row>
        <row r="34">
          <cell r="AC34" t="str">
            <v>B352</v>
          </cell>
          <cell r="AD34" t="str">
            <v/>
          </cell>
          <cell r="AE34" t="str">
            <v/>
          </cell>
          <cell r="AF34" t="str">
            <v> -----</v>
          </cell>
          <cell r="AG34" t="str">
            <v> -----</v>
          </cell>
          <cell r="AH34" t="str">
            <v>n.é.</v>
          </cell>
        </row>
        <row r="35">
          <cell r="AC35" t="str">
            <v>B353</v>
          </cell>
          <cell r="AD35" t="str">
            <v/>
          </cell>
          <cell r="AE35" t="str">
            <v/>
          </cell>
          <cell r="AF35" t="str">
            <v> -----</v>
          </cell>
          <cell r="AG35" t="str">
            <v> -----</v>
          </cell>
          <cell r="AH35" t="str">
            <v>n.é.</v>
          </cell>
        </row>
        <row r="36">
          <cell r="AC36" t="str">
            <v>B354</v>
          </cell>
          <cell r="AD36">
            <v>6000</v>
          </cell>
          <cell r="AE36">
            <v>6000</v>
          </cell>
          <cell r="AF36" t="str">
            <v> -----</v>
          </cell>
          <cell r="AG36" t="str">
            <v> -----</v>
          </cell>
          <cell r="AH36">
            <v>0</v>
          </cell>
        </row>
        <row r="37">
          <cell r="AC37" t="str">
            <v>B355</v>
          </cell>
          <cell r="AD37">
            <v>700</v>
          </cell>
          <cell r="AE37">
            <v>700</v>
          </cell>
          <cell r="AF37" t="str">
            <v> -----</v>
          </cell>
          <cell r="AG37" t="str">
            <v> -----</v>
          </cell>
          <cell r="AH37">
            <v>0</v>
          </cell>
        </row>
        <row r="38">
          <cell r="AC38" t="str">
            <v>B35</v>
          </cell>
          <cell r="AD38">
            <v>81700</v>
          </cell>
          <cell r="AE38">
            <v>81700</v>
          </cell>
          <cell r="AF38">
            <v>0</v>
          </cell>
          <cell r="AG38" t="str">
            <v> -----</v>
          </cell>
          <cell r="AH38">
            <v>0</v>
          </cell>
          <cell r="AI38" t="str">
            <v> -----</v>
          </cell>
          <cell r="AJ38">
            <v>0</v>
          </cell>
          <cell r="AK38">
            <v>0</v>
          </cell>
        </row>
        <row r="39">
          <cell r="AC39" t="str">
            <v>B36</v>
          </cell>
          <cell r="AD39">
            <v>235</v>
          </cell>
          <cell r="AE39">
            <v>235</v>
          </cell>
          <cell r="AF39" t="str">
            <v> -----</v>
          </cell>
          <cell r="AG39" t="str">
            <v> -----</v>
          </cell>
          <cell r="AH39">
            <v>0</v>
          </cell>
        </row>
        <row r="40">
          <cell r="AC40" t="str">
            <v>B3</v>
          </cell>
          <cell r="AD40">
            <v>85135</v>
          </cell>
          <cell r="AE40">
            <v>85135</v>
          </cell>
          <cell r="AF40">
            <v>0</v>
          </cell>
          <cell r="AG40" t="str">
            <v> -----</v>
          </cell>
          <cell r="AH40">
            <v>0</v>
          </cell>
          <cell r="AI40" t="str">
            <v> -----</v>
          </cell>
          <cell r="AJ40">
            <v>0</v>
          </cell>
          <cell r="AK40">
            <v>0</v>
          </cell>
        </row>
        <row r="41">
          <cell r="AC41" t="str">
            <v>B401</v>
          </cell>
          <cell r="AD41" t="str">
            <v/>
          </cell>
          <cell r="AE41" t="str">
            <v/>
          </cell>
          <cell r="AF41" t="str">
            <v> -----</v>
          </cell>
          <cell r="AG41" t="str">
            <v> -----</v>
          </cell>
          <cell r="AH41" t="str">
            <v>n.é.</v>
          </cell>
        </row>
        <row r="42">
          <cell r="AC42" t="str">
            <v>B402</v>
          </cell>
          <cell r="AD42">
            <v>13644</v>
          </cell>
          <cell r="AE42">
            <v>13644</v>
          </cell>
          <cell r="AF42" t="str">
            <v> -----</v>
          </cell>
          <cell r="AG42" t="str">
            <v> -----</v>
          </cell>
          <cell r="AH42">
            <v>0</v>
          </cell>
        </row>
        <row r="43">
          <cell r="AC43" t="str">
            <v>B403</v>
          </cell>
          <cell r="AD43">
            <v>400</v>
          </cell>
          <cell r="AE43">
            <v>400</v>
          </cell>
          <cell r="AF43" t="str">
            <v> -----</v>
          </cell>
          <cell r="AG43" t="str">
            <v> -----</v>
          </cell>
          <cell r="AH43">
            <v>0</v>
          </cell>
        </row>
        <row r="44">
          <cell r="AC44" t="str">
            <v>B404</v>
          </cell>
          <cell r="AD44">
            <v>3234</v>
          </cell>
          <cell r="AE44">
            <v>3234</v>
          </cell>
          <cell r="AF44" t="str">
            <v> -----</v>
          </cell>
          <cell r="AG44" t="str">
            <v> -----</v>
          </cell>
          <cell r="AH44">
            <v>0</v>
          </cell>
        </row>
        <row r="45">
          <cell r="AC45" t="str">
            <v>B405</v>
          </cell>
          <cell r="AD45">
            <v>5658</v>
          </cell>
          <cell r="AE45">
            <v>5658</v>
          </cell>
          <cell r="AF45" t="str">
            <v> -----</v>
          </cell>
          <cell r="AG45" t="str">
            <v> -----</v>
          </cell>
          <cell r="AH45">
            <v>0</v>
          </cell>
        </row>
        <row r="46">
          <cell r="AC46" t="str">
            <v>B406</v>
          </cell>
          <cell r="AD46">
            <v>6029</v>
          </cell>
          <cell r="AE46">
            <v>6029</v>
          </cell>
          <cell r="AF46" t="str">
            <v> -----</v>
          </cell>
          <cell r="AG46" t="str">
            <v> -----</v>
          </cell>
          <cell r="AH46">
            <v>0</v>
          </cell>
        </row>
        <row r="47">
          <cell r="AC47" t="str">
            <v>B407</v>
          </cell>
          <cell r="AD47" t="str">
            <v/>
          </cell>
          <cell r="AE47" t="str">
            <v/>
          </cell>
          <cell r="AF47" t="str">
            <v> -----</v>
          </cell>
          <cell r="AG47" t="str">
            <v> -----</v>
          </cell>
          <cell r="AH47" t="str">
            <v>n.é.</v>
          </cell>
        </row>
        <row r="48">
          <cell r="AC48" t="str">
            <v>B408</v>
          </cell>
          <cell r="AD48">
            <v>40</v>
          </cell>
          <cell r="AE48">
            <v>40</v>
          </cell>
          <cell r="AF48" t="str">
            <v> -----</v>
          </cell>
          <cell r="AG48" t="str">
            <v> -----</v>
          </cell>
          <cell r="AH48">
            <v>0</v>
          </cell>
        </row>
        <row r="49">
          <cell r="AC49" t="str">
            <v>B409</v>
          </cell>
          <cell r="AD49" t="str">
            <v/>
          </cell>
          <cell r="AE49" t="str">
            <v/>
          </cell>
          <cell r="AF49" t="str">
            <v> -----</v>
          </cell>
          <cell r="AG49" t="str">
            <v> -----</v>
          </cell>
          <cell r="AH49" t="str">
            <v>n.é.</v>
          </cell>
        </row>
        <row r="50">
          <cell r="AC50" t="str">
            <v>B410</v>
          </cell>
          <cell r="AD50" t="str">
            <v/>
          </cell>
          <cell r="AE50" t="str">
            <v/>
          </cell>
          <cell r="AF50" t="str">
            <v> -----</v>
          </cell>
          <cell r="AG50" t="str">
            <v> -----</v>
          </cell>
          <cell r="AH50" t="str">
            <v>n.é.</v>
          </cell>
        </row>
        <row r="51">
          <cell r="AC51" t="str">
            <v>B4</v>
          </cell>
          <cell r="AD51">
            <v>29005</v>
          </cell>
          <cell r="AE51">
            <v>29005</v>
          </cell>
          <cell r="AF51">
            <v>0</v>
          </cell>
          <cell r="AG51" t="str">
            <v> -----</v>
          </cell>
          <cell r="AH51">
            <v>0</v>
          </cell>
          <cell r="AI51" t="str">
            <v> -----</v>
          </cell>
          <cell r="AJ51">
            <v>0</v>
          </cell>
          <cell r="AK51">
            <v>0</v>
          </cell>
        </row>
        <row r="52">
          <cell r="AC52" t="str">
            <v>B51</v>
          </cell>
          <cell r="AD52" t="str">
            <v/>
          </cell>
          <cell r="AE52" t="str">
            <v/>
          </cell>
          <cell r="AF52" t="str">
            <v> -----</v>
          </cell>
          <cell r="AG52" t="str">
            <v> -----</v>
          </cell>
          <cell r="AH52" t="str">
            <v>n.é.</v>
          </cell>
        </row>
        <row r="53">
          <cell r="AC53" t="str">
            <v>B52</v>
          </cell>
          <cell r="AD53" t="str">
            <v/>
          </cell>
          <cell r="AE53" t="str">
            <v/>
          </cell>
          <cell r="AF53" t="str">
            <v> -----</v>
          </cell>
          <cell r="AG53" t="str">
            <v> -----</v>
          </cell>
          <cell r="AH53" t="str">
            <v>n.é.</v>
          </cell>
        </row>
        <row r="54">
          <cell r="AC54" t="str">
            <v>B53</v>
          </cell>
          <cell r="AD54" t="str">
            <v/>
          </cell>
          <cell r="AE54" t="str">
            <v/>
          </cell>
          <cell r="AF54" t="str">
            <v> -----</v>
          </cell>
          <cell r="AG54" t="str">
            <v> -----</v>
          </cell>
          <cell r="AH54" t="str">
            <v>n.é.</v>
          </cell>
        </row>
        <row r="55">
          <cell r="AC55" t="str">
            <v>B54</v>
          </cell>
          <cell r="AD55" t="str">
            <v/>
          </cell>
          <cell r="AE55" t="str">
            <v/>
          </cell>
          <cell r="AF55" t="str">
            <v> -----</v>
          </cell>
          <cell r="AG55" t="str">
            <v> -----</v>
          </cell>
          <cell r="AH55" t="str">
            <v>n.é.</v>
          </cell>
        </row>
        <row r="56">
          <cell r="AC56" t="str">
            <v>B55</v>
          </cell>
          <cell r="AD56" t="str">
            <v/>
          </cell>
          <cell r="AE56" t="str">
            <v/>
          </cell>
          <cell r="AF56" t="str">
            <v> -----</v>
          </cell>
          <cell r="AG56" t="str">
            <v> -----</v>
          </cell>
          <cell r="AH56" t="str">
            <v>n.é.</v>
          </cell>
        </row>
        <row r="57">
          <cell r="AC57" t="str">
            <v>B5</v>
          </cell>
          <cell r="AD57">
            <v>0</v>
          </cell>
          <cell r="AE57">
            <v>0</v>
          </cell>
          <cell r="AF57">
            <v>0</v>
          </cell>
          <cell r="AG57" t="str">
            <v> -----</v>
          </cell>
          <cell r="AH57">
            <v>0</v>
          </cell>
          <cell r="AI57" t="str">
            <v> -----</v>
          </cell>
          <cell r="AJ57">
            <v>0</v>
          </cell>
          <cell r="AK57" t="str">
            <v>n.é.</v>
          </cell>
        </row>
        <row r="58">
          <cell r="AC58" t="str">
            <v>B61</v>
          </cell>
          <cell r="AD58" t="str">
            <v/>
          </cell>
          <cell r="AE58" t="str">
            <v/>
          </cell>
          <cell r="AF58" t="str">
            <v> -----</v>
          </cell>
          <cell r="AG58" t="str">
            <v> -----</v>
          </cell>
          <cell r="AH58" t="str">
            <v>n.é.</v>
          </cell>
        </row>
        <row r="59">
          <cell r="AC59" t="str">
            <v>B62</v>
          </cell>
          <cell r="AD59">
            <v>100</v>
          </cell>
          <cell r="AE59">
            <v>100</v>
          </cell>
          <cell r="AF59" t="str">
            <v> -----</v>
          </cell>
          <cell r="AG59" t="str">
            <v> -----</v>
          </cell>
          <cell r="AH59">
            <v>0</v>
          </cell>
        </row>
        <row r="60">
          <cell r="AC60" t="str">
            <v>B63</v>
          </cell>
          <cell r="AD60" t="str">
            <v/>
          </cell>
          <cell r="AE60" t="str">
            <v/>
          </cell>
          <cell r="AF60" t="str">
            <v> -----</v>
          </cell>
          <cell r="AG60" t="str">
            <v> -----</v>
          </cell>
          <cell r="AH60" t="str">
            <v>n.é.</v>
          </cell>
        </row>
        <row r="61">
          <cell r="AC61" t="str">
            <v>B6</v>
          </cell>
          <cell r="AD61">
            <v>100</v>
          </cell>
          <cell r="AE61">
            <v>100</v>
          </cell>
          <cell r="AF61">
            <v>0</v>
          </cell>
          <cell r="AG61" t="str">
            <v> -----</v>
          </cell>
          <cell r="AH61">
            <v>0</v>
          </cell>
          <cell r="AI61" t="str">
            <v> -----</v>
          </cell>
          <cell r="AJ61">
            <v>0</v>
          </cell>
          <cell r="AK61">
            <v>0</v>
          </cell>
        </row>
        <row r="62">
          <cell r="AC62" t="str">
            <v>B71</v>
          </cell>
          <cell r="AD62" t="str">
            <v/>
          </cell>
          <cell r="AE62" t="str">
            <v/>
          </cell>
          <cell r="AF62" t="str">
            <v> -----</v>
          </cell>
          <cell r="AG62" t="str">
            <v> -----</v>
          </cell>
          <cell r="AH62" t="str">
            <v>n.é.</v>
          </cell>
        </row>
        <row r="63">
          <cell r="AC63" t="str">
            <v>B72</v>
          </cell>
          <cell r="AD63" t="str">
            <v/>
          </cell>
          <cell r="AE63" t="str">
            <v/>
          </cell>
          <cell r="AF63" t="str">
            <v> -----</v>
          </cell>
          <cell r="AG63" t="str">
            <v> -----</v>
          </cell>
          <cell r="AH63" t="str">
            <v>n.é.</v>
          </cell>
        </row>
        <row r="64">
          <cell r="AC64" t="str">
            <v>B73</v>
          </cell>
          <cell r="AD64">
            <v>50</v>
          </cell>
          <cell r="AE64">
            <v>50</v>
          </cell>
          <cell r="AF64" t="str">
            <v> -----</v>
          </cell>
          <cell r="AG64" t="str">
            <v> -----</v>
          </cell>
          <cell r="AH64">
            <v>0</v>
          </cell>
        </row>
        <row r="65">
          <cell r="AC65" t="str">
            <v>B7</v>
          </cell>
          <cell r="AD65">
            <v>50</v>
          </cell>
          <cell r="AE65">
            <v>50</v>
          </cell>
          <cell r="AF65">
            <v>0</v>
          </cell>
          <cell r="AG65" t="str">
            <v> -----</v>
          </cell>
          <cell r="AH65">
            <v>0</v>
          </cell>
          <cell r="AI65" t="str">
            <v> -----</v>
          </cell>
          <cell r="AJ65">
            <v>0</v>
          </cell>
          <cell r="AK65">
            <v>0</v>
          </cell>
        </row>
        <row r="66">
          <cell r="AC66" t="str">
            <v>B1-B7</v>
          </cell>
          <cell r="AD66">
            <v>322694</v>
          </cell>
          <cell r="AE66">
            <v>322694</v>
          </cell>
          <cell r="AF66">
            <v>0</v>
          </cell>
          <cell r="AG66" t="str">
            <v> -----</v>
          </cell>
          <cell r="AH66">
            <v>0</v>
          </cell>
          <cell r="AI66" t="str">
            <v> -----</v>
          </cell>
          <cell r="AJ66">
            <v>0</v>
          </cell>
          <cell r="AK66">
            <v>0</v>
          </cell>
        </row>
        <row r="67">
          <cell r="AC67" t="str">
            <v>B8111</v>
          </cell>
          <cell r="AD67" t="str">
            <v/>
          </cell>
          <cell r="AE67" t="str">
            <v/>
          </cell>
          <cell r="AF67" t="str">
            <v> -----</v>
          </cell>
          <cell r="AG67" t="str">
            <v> -----</v>
          </cell>
          <cell r="AH67" t="str">
            <v>n.é.</v>
          </cell>
        </row>
        <row r="68">
          <cell r="AC68" t="str">
            <v>B8112</v>
          </cell>
          <cell r="AD68" t="str">
            <v/>
          </cell>
          <cell r="AE68" t="str">
            <v/>
          </cell>
          <cell r="AF68" t="str">
            <v> -----</v>
          </cell>
          <cell r="AG68" t="str">
            <v> -----</v>
          </cell>
          <cell r="AH68" t="str">
            <v>n.é.</v>
          </cell>
        </row>
        <row r="69">
          <cell r="AC69" t="str">
            <v>B8113</v>
          </cell>
          <cell r="AD69" t="str">
            <v/>
          </cell>
          <cell r="AE69" t="str">
            <v/>
          </cell>
          <cell r="AF69" t="str">
            <v> -----</v>
          </cell>
          <cell r="AG69" t="str">
            <v> -----</v>
          </cell>
          <cell r="AH69" t="str">
            <v>n.é.</v>
          </cell>
        </row>
        <row r="70">
          <cell r="AC70" t="str">
            <v>B811</v>
          </cell>
          <cell r="AD70">
            <v>0</v>
          </cell>
          <cell r="AE70">
            <v>0</v>
          </cell>
          <cell r="AF70">
            <v>0</v>
          </cell>
          <cell r="AG70" t="str">
            <v> -----</v>
          </cell>
          <cell r="AH70">
            <v>0</v>
          </cell>
          <cell r="AI70" t="str">
            <v> -----</v>
          </cell>
          <cell r="AJ70">
            <v>0</v>
          </cell>
          <cell r="AK70" t="str">
            <v>n.é.</v>
          </cell>
        </row>
        <row r="71">
          <cell r="AC71" t="str">
            <v>B8121</v>
          </cell>
          <cell r="AD71" t="str">
            <v/>
          </cell>
          <cell r="AE71" t="str">
            <v/>
          </cell>
          <cell r="AF71" t="str">
            <v> -----</v>
          </cell>
          <cell r="AG71" t="str">
            <v> -----</v>
          </cell>
          <cell r="AH71" t="str">
            <v>n.é.</v>
          </cell>
        </row>
        <row r="72">
          <cell r="AC72" t="str">
            <v>B8122</v>
          </cell>
          <cell r="AD72" t="str">
            <v/>
          </cell>
          <cell r="AE72" t="str">
            <v/>
          </cell>
          <cell r="AF72" t="str">
            <v> -----</v>
          </cell>
          <cell r="AG72" t="str">
            <v> -----</v>
          </cell>
          <cell r="AH72" t="str">
            <v>n.é.</v>
          </cell>
        </row>
        <row r="73">
          <cell r="AC73" t="str">
            <v>B8123</v>
          </cell>
          <cell r="AD73" t="str">
            <v/>
          </cell>
          <cell r="AE73" t="str">
            <v/>
          </cell>
          <cell r="AF73" t="str">
            <v> -----</v>
          </cell>
          <cell r="AG73" t="str">
            <v> -----</v>
          </cell>
          <cell r="AH73" t="str">
            <v>n.é.</v>
          </cell>
        </row>
        <row r="74">
          <cell r="AC74" t="str">
            <v>B8124</v>
          </cell>
          <cell r="AD74" t="str">
            <v/>
          </cell>
          <cell r="AE74" t="str">
            <v/>
          </cell>
          <cell r="AF74" t="str">
            <v> -----</v>
          </cell>
          <cell r="AG74" t="str">
            <v> -----</v>
          </cell>
          <cell r="AH74" t="str">
            <v>n.é.</v>
          </cell>
        </row>
        <row r="75">
          <cell r="AC75" t="str">
            <v>B812</v>
          </cell>
          <cell r="AD75">
            <v>0</v>
          </cell>
          <cell r="AE75">
            <v>0</v>
          </cell>
          <cell r="AF75">
            <v>0</v>
          </cell>
          <cell r="AG75" t="str">
            <v> -----</v>
          </cell>
          <cell r="AH75">
            <v>0</v>
          </cell>
          <cell r="AI75" t="str">
            <v> -----</v>
          </cell>
          <cell r="AJ75">
            <v>0</v>
          </cell>
          <cell r="AK75" t="str">
            <v>n.é.</v>
          </cell>
        </row>
        <row r="76">
          <cell r="AC76" t="str">
            <v>B8131</v>
          </cell>
          <cell r="AD76">
            <v>1500</v>
          </cell>
          <cell r="AE76">
            <v>1500</v>
          </cell>
          <cell r="AF76" t="str">
            <v> -----</v>
          </cell>
          <cell r="AG76" t="str">
            <v> -----</v>
          </cell>
          <cell r="AH76">
            <v>0</v>
          </cell>
        </row>
        <row r="77">
          <cell r="AC77" t="str">
            <v>B8132</v>
          </cell>
          <cell r="AD77" t="str">
            <v/>
          </cell>
          <cell r="AE77" t="str">
            <v/>
          </cell>
          <cell r="AF77" t="str">
            <v> -----</v>
          </cell>
          <cell r="AG77" t="str">
            <v> -----</v>
          </cell>
          <cell r="AH77" t="str">
            <v>n.é.</v>
          </cell>
        </row>
        <row r="78">
          <cell r="AC78" t="str">
            <v>B813</v>
          </cell>
          <cell r="AD78">
            <v>1500</v>
          </cell>
          <cell r="AE78">
            <v>1500</v>
          </cell>
          <cell r="AF78">
            <v>0</v>
          </cell>
          <cell r="AG78" t="str">
            <v> -----</v>
          </cell>
          <cell r="AH78">
            <v>0</v>
          </cell>
          <cell r="AI78" t="str">
            <v> -----</v>
          </cell>
          <cell r="AJ78">
            <v>0</v>
          </cell>
          <cell r="AK78">
            <v>0</v>
          </cell>
        </row>
        <row r="79">
          <cell r="AC79" t="str">
            <v>B814</v>
          </cell>
          <cell r="AD79" t="str">
            <v/>
          </cell>
          <cell r="AE79" t="str">
            <v/>
          </cell>
          <cell r="AF79" t="str">
            <v> -----</v>
          </cell>
          <cell r="AG79" t="str">
            <v> -----</v>
          </cell>
          <cell r="AH79" t="str">
            <v>n.é.</v>
          </cell>
        </row>
        <row r="80">
          <cell r="AC80" t="str">
            <v>B815</v>
          </cell>
          <cell r="AD80" t="str">
            <v/>
          </cell>
          <cell r="AE80" t="str">
            <v/>
          </cell>
          <cell r="AF80" t="str">
            <v> -----</v>
          </cell>
          <cell r="AG80" t="str">
            <v> -----</v>
          </cell>
          <cell r="AH80" t="str">
            <v>n.é.</v>
          </cell>
        </row>
        <row r="81">
          <cell r="AC81" t="str">
            <v>B816</v>
          </cell>
          <cell r="AD81">
            <v>0</v>
          </cell>
          <cell r="AE81">
            <v>0</v>
          </cell>
          <cell r="AF81" t="str">
            <v> -----</v>
          </cell>
          <cell r="AG81" t="str">
            <v> -----</v>
          </cell>
          <cell r="AH81" t="str">
            <v>n.é.</v>
          </cell>
        </row>
        <row r="82">
          <cell r="AC82" t="str">
            <v>B817</v>
          </cell>
          <cell r="AD82" t="str">
            <v/>
          </cell>
          <cell r="AE82" t="str">
            <v/>
          </cell>
          <cell r="AF82" t="str">
            <v> -----</v>
          </cell>
          <cell r="AG82" t="str">
            <v> -----</v>
          </cell>
          <cell r="AH82" t="str">
            <v>n.é.</v>
          </cell>
        </row>
        <row r="83">
          <cell r="AC83" t="str">
            <v>B818</v>
          </cell>
          <cell r="AD83" t="str">
            <v/>
          </cell>
          <cell r="AE83" t="str">
            <v/>
          </cell>
          <cell r="AF83" t="str">
            <v> -----</v>
          </cell>
          <cell r="AG83" t="str">
            <v> -----</v>
          </cell>
          <cell r="AH83" t="str">
            <v>n.é.</v>
          </cell>
        </row>
        <row r="84">
          <cell r="AC84" t="str">
            <v>B81</v>
          </cell>
          <cell r="AD84">
            <v>1500</v>
          </cell>
          <cell r="AE84">
            <v>1500</v>
          </cell>
          <cell r="AF84">
            <v>0</v>
          </cell>
          <cell r="AG84" t="str">
            <v> -----</v>
          </cell>
          <cell r="AH84">
            <v>0</v>
          </cell>
          <cell r="AI84" t="str">
            <v> -----</v>
          </cell>
          <cell r="AJ84">
            <v>0</v>
          </cell>
          <cell r="AK84">
            <v>0</v>
          </cell>
        </row>
        <row r="85">
          <cell r="AC85" t="str">
            <v>B821</v>
          </cell>
          <cell r="AD85" t="str">
            <v/>
          </cell>
          <cell r="AE85" t="str">
            <v/>
          </cell>
          <cell r="AF85" t="str">
            <v> -----</v>
          </cell>
          <cell r="AG85" t="str">
            <v> -----</v>
          </cell>
          <cell r="AH85" t="str">
            <v>n.é.</v>
          </cell>
        </row>
        <row r="86">
          <cell r="AC86" t="str">
            <v>B822</v>
          </cell>
          <cell r="AD86" t="str">
            <v/>
          </cell>
          <cell r="AE86" t="str">
            <v/>
          </cell>
          <cell r="AF86" t="str">
            <v> -----</v>
          </cell>
          <cell r="AG86" t="str">
            <v> -----</v>
          </cell>
          <cell r="AH86" t="str">
            <v>n.é.</v>
          </cell>
        </row>
        <row r="87">
          <cell r="AC87" t="str">
            <v>B823</v>
          </cell>
          <cell r="AD87" t="str">
            <v/>
          </cell>
          <cell r="AE87" t="str">
            <v/>
          </cell>
          <cell r="AF87" t="str">
            <v> -----</v>
          </cell>
          <cell r="AG87" t="str">
            <v> -----</v>
          </cell>
          <cell r="AH87" t="str">
            <v>n.é.</v>
          </cell>
        </row>
        <row r="88">
          <cell r="AC88" t="str">
            <v>B824</v>
          </cell>
          <cell r="AD88" t="str">
            <v/>
          </cell>
          <cell r="AE88" t="str">
            <v/>
          </cell>
          <cell r="AF88" t="str">
            <v> -----</v>
          </cell>
          <cell r="AG88" t="str">
            <v> -----</v>
          </cell>
          <cell r="AH88" t="str">
            <v>n.é.</v>
          </cell>
        </row>
        <row r="89">
          <cell r="AC89" t="str">
            <v>B82</v>
          </cell>
          <cell r="AD89">
            <v>0</v>
          </cell>
          <cell r="AE89">
            <v>0</v>
          </cell>
          <cell r="AF89">
            <v>0</v>
          </cell>
          <cell r="AG89" t="str">
            <v> -----</v>
          </cell>
          <cell r="AH89">
            <v>0</v>
          </cell>
          <cell r="AI89" t="str">
            <v> -----</v>
          </cell>
          <cell r="AJ89">
            <v>0</v>
          </cell>
          <cell r="AK89" t="str">
            <v>n.é.</v>
          </cell>
        </row>
        <row r="90">
          <cell r="AC90" t="str">
            <v>B83</v>
          </cell>
          <cell r="AD90" t="str">
            <v> -----</v>
          </cell>
          <cell r="AE90" t="str">
            <v> -----</v>
          </cell>
          <cell r="AF90" t="str">
            <v>n.é.</v>
          </cell>
        </row>
        <row r="91">
          <cell r="AC91" t="str">
            <v>B8</v>
          </cell>
          <cell r="AD91">
            <v>1500</v>
          </cell>
          <cell r="AE91">
            <v>1500</v>
          </cell>
          <cell r="AF91">
            <v>0</v>
          </cell>
          <cell r="AG91" t="str">
            <v> -----</v>
          </cell>
          <cell r="AH91">
            <v>0</v>
          </cell>
          <cell r="AI91" t="str">
            <v> -----</v>
          </cell>
          <cell r="AJ91">
            <v>0</v>
          </cell>
          <cell r="AK91">
            <v>0</v>
          </cell>
        </row>
        <row r="92">
          <cell r="A92">
            <v>324194</v>
          </cell>
          <cell r="B92">
            <v>324194</v>
          </cell>
          <cell r="C92">
            <v>0</v>
          </cell>
          <cell r="D92" t="str">
            <v> -----</v>
          </cell>
          <cell r="E92">
            <v>0</v>
          </cell>
          <cell r="F92" t="str">
            <v> -----</v>
          </cell>
          <cell r="G92">
            <v>0</v>
          </cell>
          <cell r="H92">
            <v>0</v>
          </cell>
        </row>
        <row r="93">
          <cell r="AC93" t="str">
            <v>K1101</v>
          </cell>
          <cell r="AD93">
            <v>90620.1</v>
          </cell>
          <cell r="AE93">
            <v>90620</v>
          </cell>
          <cell r="AF93">
            <v>0</v>
          </cell>
        </row>
        <row r="94">
          <cell r="AC94" t="str">
            <v>K1102</v>
          </cell>
          <cell r="AD94">
            <v>1143</v>
          </cell>
          <cell r="AE94">
            <v>1143</v>
          </cell>
          <cell r="AF94">
            <v>0</v>
          </cell>
        </row>
        <row r="95">
          <cell r="AC95" t="str">
            <v>K1103</v>
          </cell>
          <cell r="AD95" t="str">
            <v/>
          </cell>
          <cell r="AE95" t="str">
            <v/>
          </cell>
          <cell r="AF95" t="str">
            <v>n.é.</v>
          </cell>
        </row>
        <row r="96">
          <cell r="AC96" t="str">
            <v>K1104</v>
          </cell>
          <cell r="AD96" t="str">
            <v/>
          </cell>
          <cell r="AE96" t="str">
            <v/>
          </cell>
          <cell r="AF96" t="str">
            <v>n.é.</v>
          </cell>
        </row>
        <row r="97">
          <cell r="AC97" t="str">
            <v>K1105</v>
          </cell>
          <cell r="AD97" t="str">
            <v/>
          </cell>
          <cell r="AE97" t="str">
            <v/>
          </cell>
          <cell r="AF97" t="str">
            <v>n.é.</v>
          </cell>
        </row>
        <row r="98">
          <cell r="AC98" t="str">
            <v>K1106</v>
          </cell>
          <cell r="AD98" t="str">
            <v/>
          </cell>
          <cell r="AE98" t="str">
            <v/>
          </cell>
          <cell r="AF98" t="str">
            <v>n.é.</v>
          </cell>
        </row>
        <row r="99">
          <cell r="AC99" t="str">
            <v>K1107</v>
          </cell>
          <cell r="AD99">
            <v>5083</v>
          </cell>
          <cell r="AE99">
            <v>5083</v>
          </cell>
          <cell r="AF99">
            <v>0</v>
          </cell>
        </row>
        <row r="100">
          <cell r="AC100" t="str">
            <v>K1108</v>
          </cell>
          <cell r="AD100" t="str">
            <v/>
          </cell>
          <cell r="AE100" t="str">
            <v/>
          </cell>
          <cell r="AF100" t="str">
            <v>n.é.</v>
          </cell>
        </row>
        <row r="101">
          <cell r="AC101" t="str">
            <v>K1109</v>
          </cell>
          <cell r="AD101">
            <v>269</v>
          </cell>
          <cell r="AE101">
            <v>269</v>
          </cell>
          <cell r="AF101">
            <v>0</v>
          </cell>
        </row>
        <row r="102">
          <cell r="AC102" t="str">
            <v>K1110</v>
          </cell>
          <cell r="AD102">
            <v>95</v>
          </cell>
          <cell r="AE102">
            <v>95</v>
          </cell>
          <cell r="AF102">
            <v>0</v>
          </cell>
        </row>
        <row r="103">
          <cell r="AC103" t="str">
            <v>K1111</v>
          </cell>
          <cell r="AD103" t="str">
            <v/>
          </cell>
          <cell r="AE103" t="str">
            <v/>
          </cell>
          <cell r="AF103" t="str">
            <v>n.é.</v>
          </cell>
        </row>
        <row r="104">
          <cell r="AC104" t="str">
            <v>K1112</v>
          </cell>
          <cell r="AD104" t="str">
            <v/>
          </cell>
          <cell r="AE104" t="str">
            <v/>
          </cell>
          <cell r="AF104" t="str">
            <v>n.é.</v>
          </cell>
        </row>
        <row r="105">
          <cell r="AC105" t="str">
            <v>K1113</v>
          </cell>
          <cell r="AD105">
            <v>80</v>
          </cell>
          <cell r="AE105">
            <v>80</v>
          </cell>
          <cell r="AF105">
            <v>0</v>
          </cell>
        </row>
        <row r="106">
          <cell r="AC106" t="str">
            <v>K11</v>
          </cell>
          <cell r="AD106">
            <v>97290.1</v>
          </cell>
          <cell r="AE106">
            <v>97290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</row>
        <row r="107">
          <cell r="AC107" t="str">
            <v>K121</v>
          </cell>
          <cell r="AD107">
            <v>7031</v>
          </cell>
          <cell r="AE107">
            <v>7031</v>
          </cell>
          <cell r="AF107">
            <v>0</v>
          </cell>
        </row>
        <row r="108">
          <cell r="AC108" t="str">
            <v>K122</v>
          </cell>
          <cell r="AD108">
            <v>80</v>
          </cell>
          <cell r="AE108">
            <v>80</v>
          </cell>
          <cell r="AF108">
            <v>0</v>
          </cell>
        </row>
        <row r="109">
          <cell r="AC109" t="str">
            <v>K123</v>
          </cell>
          <cell r="AD109">
            <v>1338</v>
          </cell>
          <cell r="AE109">
            <v>1338</v>
          </cell>
          <cell r="AF109">
            <v>0</v>
          </cell>
        </row>
        <row r="110">
          <cell r="AC110" t="str">
            <v>K12</v>
          </cell>
          <cell r="AD110">
            <v>8449</v>
          </cell>
          <cell r="AE110">
            <v>8449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</row>
        <row r="111">
          <cell r="AC111" t="str">
            <v>K1</v>
          </cell>
          <cell r="AD111">
            <v>105739.1</v>
          </cell>
          <cell r="AE111">
            <v>105739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</row>
        <row r="112">
          <cell r="AC112" t="str">
            <v>K2</v>
          </cell>
          <cell r="AD112">
            <v>28259</v>
          </cell>
          <cell r="AE112">
            <v>28259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</row>
        <row r="113">
          <cell r="AC113" t="str">
            <v>K311</v>
          </cell>
          <cell r="AD113">
            <v>1520</v>
          </cell>
          <cell r="AE113">
            <v>1520</v>
          </cell>
          <cell r="AF113">
            <v>0</v>
          </cell>
        </row>
        <row r="114">
          <cell r="AC114" t="str">
            <v>K312</v>
          </cell>
          <cell r="AD114">
            <v>28313</v>
          </cell>
          <cell r="AE114">
            <v>28313</v>
          </cell>
          <cell r="AF114">
            <v>0</v>
          </cell>
        </row>
        <row r="115">
          <cell r="AC115" t="str">
            <v>K313</v>
          </cell>
          <cell r="AD115" t="str">
            <v/>
          </cell>
          <cell r="AE115" t="str">
            <v/>
          </cell>
          <cell r="AF115" t="str">
            <v>n.é.</v>
          </cell>
        </row>
        <row r="116">
          <cell r="AC116" t="str">
            <v>K31</v>
          </cell>
          <cell r="AD116">
            <v>29833</v>
          </cell>
          <cell r="AE116">
            <v>29833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</row>
        <row r="117">
          <cell r="AC117" t="str">
            <v>K321</v>
          </cell>
          <cell r="AD117">
            <v>2737</v>
          </cell>
          <cell r="AE117">
            <v>2737</v>
          </cell>
          <cell r="AF117">
            <v>0</v>
          </cell>
        </row>
        <row r="118">
          <cell r="AC118" t="str">
            <v>K322</v>
          </cell>
          <cell r="AD118">
            <v>2172</v>
          </cell>
          <cell r="AE118">
            <v>2172</v>
          </cell>
          <cell r="AF118">
            <v>0</v>
          </cell>
        </row>
        <row r="119">
          <cell r="AC119" t="str">
            <v>K32</v>
          </cell>
          <cell r="AD119">
            <v>4909</v>
          </cell>
          <cell r="AE119">
            <v>4909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AC120" t="str">
            <v>K331</v>
          </cell>
          <cell r="AD120">
            <v>17054</v>
          </cell>
          <cell r="AE120">
            <v>17054</v>
          </cell>
          <cell r="AF120">
            <v>0</v>
          </cell>
        </row>
        <row r="121">
          <cell r="AC121" t="str">
            <v>K332</v>
          </cell>
          <cell r="AD121">
            <v>560</v>
          </cell>
          <cell r="AE121">
            <v>560</v>
          </cell>
          <cell r="AF121">
            <v>0</v>
          </cell>
        </row>
        <row r="122">
          <cell r="AC122" t="str">
            <v>K333</v>
          </cell>
          <cell r="AD122">
            <v>50</v>
          </cell>
          <cell r="AE122">
            <v>50</v>
          </cell>
          <cell r="AF122">
            <v>0</v>
          </cell>
        </row>
        <row r="123">
          <cell r="AC123" t="str">
            <v>K334</v>
          </cell>
          <cell r="AD123">
            <v>4940</v>
          </cell>
          <cell r="AE123">
            <v>4940</v>
          </cell>
          <cell r="AF123">
            <v>0</v>
          </cell>
        </row>
        <row r="124">
          <cell r="AC124" t="str">
            <v>K335</v>
          </cell>
          <cell r="AD124" t="str">
            <v/>
          </cell>
          <cell r="AE124" t="str">
            <v/>
          </cell>
          <cell r="AF124" t="str">
            <v>n.é.</v>
          </cell>
        </row>
        <row r="125">
          <cell r="AC125" t="str">
            <v>K336</v>
          </cell>
          <cell r="AD125">
            <v>2771</v>
          </cell>
          <cell r="AE125">
            <v>2771</v>
          </cell>
          <cell r="AF125">
            <v>0</v>
          </cell>
        </row>
        <row r="126">
          <cell r="AC126" t="str">
            <v>K337</v>
          </cell>
          <cell r="AD126">
            <v>3971</v>
          </cell>
          <cell r="AE126">
            <v>3971</v>
          </cell>
          <cell r="AF126">
            <v>0</v>
          </cell>
        </row>
        <row r="127">
          <cell r="AC127" t="str">
            <v>K33</v>
          </cell>
          <cell r="AD127">
            <v>29346</v>
          </cell>
          <cell r="AE127">
            <v>29346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</row>
        <row r="128">
          <cell r="AC128" t="str">
            <v>K341</v>
          </cell>
          <cell r="AD128">
            <v>900</v>
          </cell>
          <cell r="AE128">
            <v>900</v>
          </cell>
          <cell r="AF128">
            <v>0</v>
          </cell>
        </row>
        <row r="129">
          <cell r="AC129" t="str">
            <v>K342</v>
          </cell>
          <cell r="AD129">
            <v>400</v>
          </cell>
          <cell r="AE129">
            <v>400</v>
          </cell>
          <cell r="AF129">
            <v>0</v>
          </cell>
        </row>
        <row r="130">
          <cell r="AC130" t="str">
            <v>K34</v>
          </cell>
          <cell r="AD130">
            <v>1300</v>
          </cell>
          <cell r="AE130">
            <v>1300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</row>
        <row r="131">
          <cell r="AC131" t="str">
            <v>K351</v>
          </cell>
          <cell r="AD131">
            <v>16579</v>
          </cell>
          <cell r="AE131">
            <v>16579</v>
          </cell>
          <cell r="AF131">
            <v>0</v>
          </cell>
        </row>
        <row r="132">
          <cell r="AC132" t="str">
            <v>K352</v>
          </cell>
          <cell r="AD132">
            <v>2700</v>
          </cell>
          <cell r="AE132">
            <v>2700</v>
          </cell>
          <cell r="AF132">
            <v>0</v>
          </cell>
        </row>
        <row r="133">
          <cell r="AC133" t="str">
            <v>K353</v>
          </cell>
          <cell r="AD133" t="str">
            <v/>
          </cell>
          <cell r="AE133" t="str">
            <v/>
          </cell>
          <cell r="AF133" t="str">
            <v>n.é.</v>
          </cell>
        </row>
        <row r="134">
          <cell r="AC134" t="str">
            <v>K354</v>
          </cell>
          <cell r="AD134" t="str">
            <v/>
          </cell>
          <cell r="AE134" t="str">
            <v/>
          </cell>
          <cell r="AF134" t="str">
            <v>n.é.</v>
          </cell>
        </row>
        <row r="135">
          <cell r="AC135" t="str">
            <v>K355</v>
          </cell>
          <cell r="AD135">
            <v>130</v>
          </cell>
          <cell r="AE135">
            <v>130</v>
          </cell>
          <cell r="AF135">
            <v>0</v>
          </cell>
        </row>
        <row r="136">
          <cell r="AC136" t="str">
            <v>K35</v>
          </cell>
          <cell r="AD136">
            <v>19409</v>
          </cell>
          <cell r="AE136">
            <v>19409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</row>
        <row r="137">
          <cell r="AC137" t="str">
            <v>K3</v>
          </cell>
          <cell r="AD137">
            <v>84797</v>
          </cell>
          <cell r="AE137">
            <v>84797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</row>
        <row r="138">
          <cell r="AC138" t="str">
            <v>K41</v>
          </cell>
          <cell r="AD138" t="str">
            <v/>
          </cell>
          <cell r="AE138" t="str">
            <v/>
          </cell>
          <cell r="AF138" t="str">
            <v>n.é.</v>
          </cell>
        </row>
        <row r="139">
          <cell r="AC139" t="str">
            <v>K42</v>
          </cell>
          <cell r="AD139" t="str">
            <v/>
          </cell>
          <cell r="AE139" t="str">
            <v/>
          </cell>
          <cell r="AF139" t="str">
            <v>n.é.</v>
          </cell>
        </row>
        <row r="140">
          <cell r="AC140" t="str">
            <v>K43</v>
          </cell>
          <cell r="AD140" t="str">
            <v/>
          </cell>
          <cell r="AE140" t="str">
            <v/>
          </cell>
          <cell r="AF140" t="str">
            <v>n.é.</v>
          </cell>
        </row>
        <row r="141">
          <cell r="AC141" t="str">
            <v>K44</v>
          </cell>
          <cell r="AD141">
            <v>3000</v>
          </cell>
          <cell r="AE141">
            <v>3000</v>
          </cell>
          <cell r="AF141">
            <v>0</v>
          </cell>
        </row>
        <row r="142">
          <cell r="AC142" t="str">
            <v>K45</v>
          </cell>
          <cell r="AD142">
            <v>20925</v>
          </cell>
          <cell r="AE142">
            <v>20925</v>
          </cell>
          <cell r="AF142">
            <v>0</v>
          </cell>
        </row>
        <row r="143">
          <cell r="AC143" t="str">
            <v>K46</v>
          </cell>
          <cell r="AD143">
            <v>5735</v>
          </cell>
          <cell r="AE143">
            <v>5735</v>
          </cell>
          <cell r="AF143">
            <v>0</v>
          </cell>
        </row>
        <row r="144">
          <cell r="AC144" t="str">
            <v>K47</v>
          </cell>
          <cell r="AD144" t="str">
            <v/>
          </cell>
          <cell r="AE144" t="str">
            <v/>
          </cell>
          <cell r="AF144" t="str">
            <v>n.é.</v>
          </cell>
        </row>
        <row r="145">
          <cell r="AC145" t="str">
            <v>K48</v>
          </cell>
          <cell r="AD145">
            <v>3500</v>
          </cell>
          <cell r="AE145">
            <v>3500</v>
          </cell>
          <cell r="AF145">
            <v>0</v>
          </cell>
        </row>
        <row r="146">
          <cell r="AC146" t="str">
            <v>K4</v>
          </cell>
          <cell r="AD146">
            <v>33160</v>
          </cell>
          <cell r="AE146">
            <v>33160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</row>
        <row r="147">
          <cell r="AC147" t="str">
            <v>K501</v>
          </cell>
          <cell r="AD147" t="str">
            <v/>
          </cell>
          <cell r="AE147" t="str">
            <v/>
          </cell>
          <cell r="AF147" t="str">
            <v>n.é.</v>
          </cell>
        </row>
        <row r="148">
          <cell r="AC148" t="str">
            <v>K502</v>
          </cell>
          <cell r="AD148" t="str">
            <v/>
          </cell>
          <cell r="AE148" t="str">
            <v/>
          </cell>
          <cell r="AF148" t="str">
            <v>n.é.</v>
          </cell>
        </row>
        <row r="149">
          <cell r="AC149" t="str">
            <v>K503</v>
          </cell>
          <cell r="AD149" t="str">
            <v/>
          </cell>
          <cell r="AE149" t="str">
            <v/>
          </cell>
          <cell r="AF149" t="str">
            <v>n.é.</v>
          </cell>
        </row>
        <row r="150">
          <cell r="AC150" t="str">
            <v>K504</v>
          </cell>
          <cell r="AD150" t="str">
            <v/>
          </cell>
          <cell r="AE150" t="str">
            <v/>
          </cell>
          <cell r="AF150" t="str">
            <v>n.é.</v>
          </cell>
        </row>
        <row r="151">
          <cell r="AC151" t="str">
            <v>K505</v>
          </cell>
          <cell r="AD151" t="str">
            <v/>
          </cell>
          <cell r="AE151" t="str">
            <v/>
          </cell>
          <cell r="AF151" t="str">
            <v>n.é.</v>
          </cell>
        </row>
        <row r="152">
          <cell r="AC152" t="str">
            <v>K506</v>
          </cell>
          <cell r="AD152">
            <v>2000</v>
          </cell>
          <cell r="AE152">
            <v>2000</v>
          </cell>
          <cell r="AF152">
            <v>0</v>
          </cell>
        </row>
        <row r="153">
          <cell r="AC153" t="str">
            <v>K507</v>
          </cell>
          <cell r="AD153" t="str">
            <v/>
          </cell>
          <cell r="AE153" t="str">
            <v/>
          </cell>
          <cell r="AF153" t="str">
            <v>n.é.</v>
          </cell>
        </row>
        <row r="154">
          <cell r="AC154" t="str">
            <v>K508</v>
          </cell>
          <cell r="AD154" t="str">
            <v/>
          </cell>
          <cell r="AE154" t="str">
            <v/>
          </cell>
          <cell r="AF154" t="str">
            <v>n.é.</v>
          </cell>
        </row>
        <row r="155">
          <cell r="AC155" t="str">
            <v>K509</v>
          </cell>
          <cell r="AD155" t="str">
            <v/>
          </cell>
          <cell r="AE155" t="str">
            <v/>
          </cell>
          <cell r="AF155" t="str">
            <v>n.é.</v>
          </cell>
        </row>
        <row r="156">
          <cell r="AC156" t="str">
            <v>K510</v>
          </cell>
          <cell r="AD156" t="str">
            <v/>
          </cell>
          <cell r="AE156" t="str">
            <v/>
          </cell>
          <cell r="AF156" t="str">
            <v>n.é.</v>
          </cell>
        </row>
        <row r="157">
          <cell r="AC157" t="str">
            <v>K511</v>
          </cell>
          <cell r="AD157">
            <v>5318</v>
          </cell>
          <cell r="AE157">
            <v>5318</v>
          </cell>
          <cell r="AF157">
            <v>0</v>
          </cell>
        </row>
        <row r="158">
          <cell r="AC158" t="str">
            <v>K512</v>
          </cell>
          <cell r="AD158">
            <v>3682</v>
          </cell>
          <cell r="AE158">
            <v>3682</v>
          </cell>
          <cell r="AF158">
            <v>0</v>
          </cell>
        </row>
        <row r="159">
          <cell r="AC159" t="str">
            <v>K5</v>
          </cell>
          <cell r="AD159">
            <v>11000</v>
          </cell>
          <cell r="AE159">
            <v>11000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</row>
        <row r="160">
          <cell r="AC160" t="str">
            <v>K61</v>
          </cell>
          <cell r="AD160">
            <v>2562</v>
          </cell>
          <cell r="AE160">
            <v>2562</v>
          </cell>
          <cell r="AF160">
            <v>0</v>
          </cell>
        </row>
        <row r="161">
          <cell r="AC161" t="str">
            <v>K62</v>
          </cell>
          <cell r="AD161">
            <v>26545</v>
          </cell>
          <cell r="AE161">
            <v>26545</v>
          </cell>
          <cell r="AF161">
            <v>0</v>
          </cell>
        </row>
        <row r="162">
          <cell r="AC162" t="str">
            <v>K63</v>
          </cell>
          <cell r="AD162">
            <v>1243</v>
          </cell>
          <cell r="AE162">
            <v>1243</v>
          </cell>
          <cell r="AF162">
            <v>0</v>
          </cell>
        </row>
        <row r="163">
          <cell r="AC163" t="str">
            <v>K64</v>
          </cell>
          <cell r="AD163">
            <v>1126</v>
          </cell>
          <cell r="AE163">
            <v>1126</v>
          </cell>
          <cell r="AF163">
            <v>0</v>
          </cell>
        </row>
        <row r="164">
          <cell r="AC164" t="str">
            <v>K65</v>
          </cell>
          <cell r="AD164" t="str">
            <v/>
          </cell>
          <cell r="AE164" t="str">
            <v/>
          </cell>
          <cell r="AF164" t="str">
            <v>n.é.</v>
          </cell>
        </row>
        <row r="165">
          <cell r="AC165" t="str">
            <v>K66</v>
          </cell>
          <cell r="AD165" t="str">
            <v/>
          </cell>
          <cell r="AE165" t="str">
            <v/>
          </cell>
          <cell r="AF165" t="str">
            <v>n.é.</v>
          </cell>
        </row>
        <row r="166">
          <cell r="AC166" t="str">
            <v>K67</v>
          </cell>
          <cell r="AD166">
            <v>8499</v>
          </cell>
          <cell r="AE166">
            <v>8499</v>
          </cell>
          <cell r="AF166">
            <v>0</v>
          </cell>
        </row>
        <row r="167">
          <cell r="AC167" t="str">
            <v>K6</v>
          </cell>
          <cell r="AD167">
            <v>39975</v>
          </cell>
          <cell r="AE167">
            <v>39975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</row>
        <row r="168">
          <cell r="AC168" t="str">
            <v>K71</v>
          </cell>
          <cell r="AD168">
            <v>16743</v>
          </cell>
          <cell r="AE168">
            <v>16743</v>
          </cell>
          <cell r="AF168">
            <v>0</v>
          </cell>
        </row>
        <row r="169">
          <cell r="AC169" t="str">
            <v>K72</v>
          </cell>
          <cell r="AD169" t="str">
            <v/>
          </cell>
          <cell r="AE169" t="str">
            <v/>
          </cell>
          <cell r="AF169" t="str">
            <v>n.é.</v>
          </cell>
        </row>
        <row r="170">
          <cell r="AC170" t="str">
            <v>K73</v>
          </cell>
          <cell r="AD170" t="str">
            <v/>
          </cell>
          <cell r="AE170" t="str">
            <v/>
          </cell>
          <cell r="AF170" t="str">
            <v>n.é.</v>
          </cell>
        </row>
        <row r="171">
          <cell r="AC171" t="str">
            <v>K74</v>
          </cell>
          <cell r="AD171">
            <v>4521</v>
          </cell>
          <cell r="AE171">
            <v>4521</v>
          </cell>
          <cell r="AF171">
            <v>0</v>
          </cell>
        </row>
        <row r="172">
          <cell r="AC172" t="str">
            <v>K7</v>
          </cell>
          <cell r="AD172">
            <v>21264</v>
          </cell>
          <cell r="AE172">
            <v>21264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</row>
        <row r="173">
          <cell r="AC173" t="str">
            <v>K81</v>
          </cell>
          <cell r="AD173" t="str">
            <v/>
          </cell>
          <cell r="AE173" t="str">
            <v/>
          </cell>
          <cell r="AF173" t="str">
            <v>n.é.</v>
          </cell>
        </row>
        <row r="174">
          <cell r="AC174" t="str">
            <v>K82</v>
          </cell>
          <cell r="AD174" t="str">
            <v/>
          </cell>
          <cell r="AE174" t="str">
            <v/>
          </cell>
          <cell r="AF174" t="str">
            <v>n.é.</v>
          </cell>
        </row>
        <row r="175">
          <cell r="AC175" t="str">
            <v>K83</v>
          </cell>
          <cell r="AD175" t="str">
            <v/>
          </cell>
          <cell r="AE175" t="str">
            <v/>
          </cell>
          <cell r="AF175" t="str">
            <v>n.é.</v>
          </cell>
        </row>
        <row r="176">
          <cell r="AC176" t="str">
            <v>K84</v>
          </cell>
          <cell r="AD176" t="str">
            <v/>
          </cell>
          <cell r="AE176" t="str">
            <v/>
          </cell>
          <cell r="AF176" t="str">
            <v>n.é.</v>
          </cell>
        </row>
        <row r="177">
          <cell r="AC177" t="str">
            <v>K85</v>
          </cell>
          <cell r="AD177" t="str">
            <v/>
          </cell>
          <cell r="AE177" t="str">
            <v/>
          </cell>
          <cell r="AF177" t="str">
            <v>n.é.</v>
          </cell>
        </row>
        <row r="178">
          <cell r="AC178" t="str">
            <v>K86</v>
          </cell>
          <cell r="AD178" t="str">
            <v/>
          </cell>
          <cell r="AE178" t="str">
            <v/>
          </cell>
          <cell r="AF178" t="str">
            <v>n.é.</v>
          </cell>
        </row>
        <row r="179">
          <cell r="AC179" t="str">
            <v>K87</v>
          </cell>
          <cell r="AD179" t="str">
            <v/>
          </cell>
          <cell r="AE179" t="str">
            <v/>
          </cell>
          <cell r="AF179" t="str">
            <v>n.é.</v>
          </cell>
        </row>
        <row r="180">
          <cell r="AC180" t="str">
            <v>K88</v>
          </cell>
          <cell r="AD180" t="str">
            <v/>
          </cell>
          <cell r="AE180" t="str">
            <v/>
          </cell>
          <cell r="AF180" t="str">
            <v>n.é.</v>
          </cell>
        </row>
        <row r="181">
          <cell r="AC181" t="str">
            <v>K8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 t="str">
            <v>n.é.</v>
          </cell>
        </row>
        <row r="182">
          <cell r="AC182" t="str">
            <v>K1-K8</v>
          </cell>
          <cell r="AD182">
            <v>324194.1</v>
          </cell>
          <cell r="AE182">
            <v>324194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</row>
        <row r="183">
          <cell r="AC183" t="str">
            <v>K9111</v>
          </cell>
          <cell r="AD183" t="str">
            <v/>
          </cell>
          <cell r="AE183" t="str">
            <v/>
          </cell>
          <cell r="AF183" t="str">
            <v>n.é.</v>
          </cell>
        </row>
        <row r="184">
          <cell r="AC184" t="str">
            <v>K9112</v>
          </cell>
          <cell r="AD184" t="str">
            <v/>
          </cell>
          <cell r="AE184" t="str">
            <v/>
          </cell>
          <cell r="AF184" t="str">
            <v>n.é.</v>
          </cell>
        </row>
        <row r="185">
          <cell r="AC185" t="str">
            <v>K9113</v>
          </cell>
          <cell r="AD185" t="str">
            <v/>
          </cell>
          <cell r="AE185" t="str">
            <v/>
          </cell>
          <cell r="AF185" t="str">
            <v>n.é.</v>
          </cell>
        </row>
        <row r="186">
          <cell r="AC186" t="str">
            <v>K911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 t="str">
            <v>n.é.</v>
          </cell>
        </row>
        <row r="187">
          <cell r="AC187" t="str">
            <v>K9121</v>
          </cell>
          <cell r="AD187" t="str">
            <v/>
          </cell>
          <cell r="AE187" t="str">
            <v/>
          </cell>
          <cell r="AF187" t="str">
            <v>n.é.</v>
          </cell>
        </row>
        <row r="188">
          <cell r="AC188" t="str">
            <v>K9122</v>
          </cell>
          <cell r="AD188" t="str">
            <v/>
          </cell>
          <cell r="AE188" t="str">
            <v/>
          </cell>
          <cell r="AF188" t="str">
            <v>n.é.</v>
          </cell>
        </row>
        <row r="189">
          <cell r="AC189" t="str">
            <v>K9123</v>
          </cell>
          <cell r="AD189" t="str">
            <v/>
          </cell>
          <cell r="AE189" t="str">
            <v/>
          </cell>
          <cell r="AF189" t="str">
            <v>n.é.</v>
          </cell>
        </row>
        <row r="190">
          <cell r="AC190" t="str">
            <v>K9124</v>
          </cell>
          <cell r="AD190" t="str">
            <v/>
          </cell>
          <cell r="AE190" t="str">
            <v/>
          </cell>
          <cell r="AF190" t="str">
            <v>n.é.</v>
          </cell>
        </row>
        <row r="191">
          <cell r="AC191" t="str">
            <v>K912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 t="str">
            <v>n.é.</v>
          </cell>
        </row>
        <row r="192">
          <cell r="AC192" t="str">
            <v>K913</v>
          </cell>
          <cell r="AD192" t="str">
            <v/>
          </cell>
          <cell r="AE192" t="str">
            <v/>
          </cell>
          <cell r="AF192" t="str">
            <v>n.é.</v>
          </cell>
        </row>
        <row r="193">
          <cell r="AC193" t="str">
            <v>K914</v>
          </cell>
          <cell r="AD193" t="str">
            <v/>
          </cell>
          <cell r="AE193" t="str">
            <v/>
          </cell>
          <cell r="AF193" t="str">
            <v>n.é.</v>
          </cell>
        </row>
        <row r="194">
          <cell r="AC194" t="str">
            <v>K915</v>
          </cell>
          <cell r="AD194">
            <v>0</v>
          </cell>
          <cell r="AE194">
            <v>0</v>
          </cell>
          <cell r="AF194" t="str">
            <v>n.é.</v>
          </cell>
        </row>
        <row r="195">
          <cell r="AC195" t="str">
            <v>K916</v>
          </cell>
          <cell r="AD195" t="str">
            <v/>
          </cell>
          <cell r="AE195" t="str">
            <v/>
          </cell>
          <cell r="AF195" t="str">
            <v>n.é.</v>
          </cell>
        </row>
        <row r="196">
          <cell r="AC196" t="str">
            <v>K917</v>
          </cell>
          <cell r="AD196" t="str">
            <v/>
          </cell>
          <cell r="AE196" t="str">
            <v/>
          </cell>
          <cell r="AF196" t="str">
            <v>n.é.</v>
          </cell>
        </row>
        <row r="197">
          <cell r="AC197" t="str">
            <v>K918</v>
          </cell>
          <cell r="AD197" t="str">
            <v/>
          </cell>
          <cell r="AE197" t="str">
            <v/>
          </cell>
          <cell r="AF197" t="str">
            <v>n.é.</v>
          </cell>
        </row>
        <row r="198">
          <cell r="AC198" t="str">
            <v>K91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 t="str">
            <v>n.é.</v>
          </cell>
        </row>
        <row r="199">
          <cell r="AC199" t="str">
            <v>K921</v>
          </cell>
          <cell r="AD199" t="str">
            <v/>
          </cell>
          <cell r="AE199" t="str">
            <v/>
          </cell>
          <cell r="AF199" t="str">
            <v>n.é.</v>
          </cell>
        </row>
        <row r="200">
          <cell r="AC200" t="str">
            <v>K922</v>
          </cell>
          <cell r="AD200" t="str">
            <v/>
          </cell>
          <cell r="AE200" t="str">
            <v/>
          </cell>
          <cell r="AF200" t="str">
            <v>n.é.</v>
          </cell>
        </row>
        <row r="201">
          <cell r="AC201" t="str">
            <v>K923</v>
          </cell>
          <cell r="AD201" t="str">
            <v/>
          </cell>
          <cell r="AE201" t="str">
            <v/>
          </cell>
          <cell r="AF201" t="str">
            <v>n.é.</v>
          </cell>
        </row>
        <row r="202">
          <cell r="AC202" t="str">
            <v>K924</v>
          </cell>
          <cell r="AD202" t="str">
            <v/>
          </cell>
          <cell r="AE202" t="str">
            <v/>
          </cell>
          <cell r="AF202" t="str">
            <v>n.é.</v>
          </cell>
        </row>
        <row r="203">
          <cell r="AC203" t="str">
            <v>K92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 t="str">
            <v>n.é.</v>
          </cell>
        </row>
        <row r="204">
          <cell r="AC204" t="str">
            <v>K93</v>
          </cell>
          <cell r="AD204" t="str">
            <v>n.é.</v>
          </cell>
        </row>
        <row r="205">
          <cell r="AC205" t="str">
            <v>K9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 t="str">
            <v>n.é.</v>
          </cell>
        </row>
        <row r="206">
          <cell r="A206">
            <v>324194.1</v>
          </cell>
          <cell r="B206">
            <v>324194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88"/>
  <sheetViews>
    <sheetView workbookViewId="0" topLeftCell="A1">
      <selection activeCell="A3" sqref="A3:F3"/>
    </sheetView>
  </sheetViews>
  <sheetFormatPr defaultColWidth="9.00390625" defaultRowHeight="12.75"/>
  <cols>
    <col min="1" max="1" width="4.00390625" style="0" bestFit="1" customWidth="1"/>
    <col min="2" max="2" width="81.375" style="0" bestFit="1" customWidth="1"/>
    <col min="3" max="3" width="7.875" style="0" customWidth="1"/>
    <col min="4" max="4" width="8.50390625" style="0" customWidth="1"/>
    <col min="5" max="5" width="10.375" style="0" bestFit="1" customWidth="1"/>
  </cols>
  <sheetData>
    <row r="3" spans="1:6" ht="12.75">
      <c r="A3" s="203" t="s">
        <v>837</v>
      </c>
      <c r="B3" s="203"/>
      <c r="C3" s="203"/>
      <c r="D3" s="203"/>
      <c r="E3" s="203"/>
      <c r="F3" s="203"/>
    </row>
    <row r="5" spans="1:6" ht="15">
      <c r="A5" s="204" t="s">
        <v>821</v>
      </c>
      <c r="B5" s="204"/>
      <c r="C5" s="204"/>
      <c r="D5" s="204"/>
      <c r="E5" s="204"/>
      <c r="F5" s="204"/>
    </row>
    <row r="6" spans="1:6" ht="12.75">
      <c r="A6" s="205" t="s">
        <v>708</v>
      </c>
      <c r="B6" s="205"/>
      <c r="C6" s="205"/>
      <c r="D6" s="205"/>
      <c r="E6" s="205"/>
      <c r="F6" s="205"/>
    </row>
    <row r="7" spans="1:6" ht="12.75">
      <c r="A7" s="37"/>
      <c r="B7" s="37"/>
      <c r="C7" s="37"/>
      <c r="D7" s="37"/>
      <c r="E7" s="37"/>
      <c r="F7" s="37"/>
    </row>
    <row r="8" spans="1:6" ht="12.75">
      <c r="A8" s="206" t="s">
        <v>476</v>
      </c>
      <c r="B8" s="5" t="s">
        <v>153</v>
      </c>
      <c r="C8" s="207" t="s">
        <v>154</v>
      </c>
      <c r="D8" s="206" t="s">
        <v>474</v>
      </c>
      <c r="E8" s="206"/>
      <c r="F8" s="206" t="s">
        <v>6</v>
      </c>
    </row>
    <row r="9" spans="1:6" ht="12.75">
      <c r="A9" s="206"/>
      <c r="B9" s="5" t="s">
        <v>152</v>
      </c>
      <c r="C9" s="207"/>
      <c r="D9" s="5" t="s">
        <v>151</v>
      </c>
      <c r="E9" s="5" t="s">
        <v>475</v>
      </c>
      <c r="F9" s="206"/>
    </row>
    <row r="10" spans="1:6" ht="12.75">
      <c r="A10" s="38" t="s">
        <v>1</v>
      </c>
      <c r="B10" s="6" t="s">
        <v>144</v>
      </c>
      <c r="C10" s="6" t="s">
        <v>126</v>
      </c>
      <c r="D10" s="7">
        <v>10772</v>
      </c>
      <c r="E10" s="7">
        <v>0</v>
      </c>
      <c r="F10" s="7">
        <v>0</v>
      </c>
    </row>
    <row r="11" spans="1:6" ht="12.75">
      <c r="A11" s="38" t="s">
        <v>2</v>
      </c>
      <c r="B11" s="6" t="s">
        <v>145</v>
      </c>
      <c r="C11" s="6" t="s">
        <v>127</v>
      </c>
      <c r="D11" s="7">
        <v>0</v>
      </c>
      <c r="E11" s="7">
        <v>0</v>
      </c>
      <c r="F11" s="7">
        <v>0</v>
      </c>
    </row>
    <row r="12" spans="1:6" ht="26.25">
      <c r="A12" s="38" t="s">
        <v>3</v>
      </c>
      <c r="B12" s="6" t="s">
        <v>146</v>
      </c>
      <c r="C12" s="6" t="s">
        <v>128</v>
      </c>
      <c r="D12" s="7">
        <v>3297</v>
      </c>
      <c r="E12" s="7">
        <v>0</v>
      </c>
      <c r="F12" s="7">
        <v>0</v>
      </c>
    </row>
    <row r="13" spans="1:6" ht="12.75">
      <c r="A13" s="38" t="s">
        <v>4</v>
      </c>
      <c r="B13" s="6" t="s">
        <v>147</v>
      </c>
      <c r="C13" s="6" t="s">
        <v>129</v>
      </c>
      <c r="D13" s="7">
        <v>1200</v>
      </c>
      <c r="E13" s="7">
        <v>0</v>
      </c>
      <c r="F13" s="7">
        <v>0</v>
      </c>
    </row>
    <row r="14" spans="1:6" ht="12.75">
      <c r="A14" s="38" t="s">
        <v>7</v>
      </c>
      <c r="B14" s="6" t="s">
        <v>148</v>
      </c>
      <c r="C14" s="6" t="s">
        <v>130</v>
      </c>
      <c r="D14" s="7">
        <v>0</v>
      </c>
      <c r="E14" s="7">
        <v>0</v>
      </c>
      <c r="F14" s="7">
        <v>0</v>
      </c>
    </row>
    <row r="15" spans="1:6" ht="12.75">
      <c r="A15" s="38" t="s">
        <v>8</v>
      </c>
      <c r="B15" s="6" t="s">
        <v>149</v>
      </c>
      <c r="C15" s="6" t="s">
        <v>131</v>
      </c>
      <c r="D15" s="7">
        <v>0</v>
      </c>
      <c r="E15" s="7">
        <v>0</v>
      </c>
      <c r="F15" s="7">
        <v>0</v>
      </c>
    </row>
    <row r="16" spans="1:6" ht="12.75">
      <c r="A16" s="38" t="s">
        <v>9</v>
      </c>
      <c r="B16" s="9" t="s">
        <v>437</v>
      </c>
      <c r="C16" s="9" t="s">
        <v>132</v>
      </c>
      <c r="D16" s="39">
        <f>SUM(D10:D15)</f>
        <v>15269</v>
      </c>
      <c r="E16" s="39">
        <f>SUM(E10:E15)</f>
        <v>0</v>
      </c>
      <c r="F16" s="39">
        <f>SUM(F10:F15)</f>
        <v>0</v>
      </c>
    </row>
    <row r="17" spans="1:6" ht="12.75">
      <c r="A17" s="38" t="s">
        <v>10</v>
      </c>
      <c r="B17" s="6" t="s">
        <v>156</v>
      </c>
      <c r="C17" s="6" t="s">
        <v>133</v>
      </c>
      <c r="D17" s="7">
        <v>0</v>
      </c>
      <c r="E17" s="7">
        <v>0</v>
      </c>
      <c r="F17" s="7">
        <v>0</v>
      </c>
    </row>
    <row r="18" spans="1:6" ht="12.75">
      <c r="A18" s="38" t="s">
        <v>11</v>
      </c>
      <c r="B18" s="6" t="s">
        <v>155</v>
      </c>
      <c r="C18" s="6" t="s">
        <v>134</v>
      </c>
      <c r="D18" s="7">
        <v>0</v>
      </c>
      <c r="E18" s="7">
        <v>0</v>
      </c>
      <c r="F18" s="7">
        <v>0</v>
      </c>
    </row>
    <row r="19" spans="1:6" ht="12.75">
      <c r="A19" s="38" t="s">
        <v>12</v>
      </c>
      <c r="B19" s="6" t="s">
        <v>192</v>
      </c>
      <c r="C19" s="6" t="s">
        <v>135</v>
      </c>
      <c r="D19" s="7">
        <v>0</v>
      </c>
      <c r="E19" s="7">
        <v>0</v>
      </c>
      <c r="F19" s="7">
        <v>0</v>
      </c>
    </row>
    <row r="20" spans="1:6" ht="12.75">
      <c r="A20" s="38" t="s">
        <v>13</v>
      </c>
      <c r="B20" s="6" t="s">
        <v>193</v>
      </c>
      <c r="C20" s="6" t="s">
        <v>136</v>
      </c>
      <c r="D20" s="7">
        <v>0</v>
      </c>
      <c r="E20" s="7">
        <v>0</v>
      </c>
      <c r="F20" s="7">
        <v>0</v>
      </c>
    </row>
    <row r="21" spans="1:6" ht="12.75">
      <c r="A21" s="38" t="s">
        <v>14</v>
      </c>
      <c r="B21" s="6" t="s">
        <v>194</v>
      </c>
      <c r="C21" s="6" t="s">
        <v>137</v>
      </c>
      <c r="D21" s="7">
        <v>4803</v>
      </c>
      <c r="E21" s="7">
        <v>0</v>
      </c>
      <c r="F21" s="7">
        <v>0</v>
      </c>
    </row>
    <row r="22" spans="1:6" ht="12.75">
      <c r="A22" s="38" t="s">
        <v>15</v>
      </c>
      <c r="B22" s="9" t="s">
        <v>449</v>
      </c>
      <c r="C22" s="9" t="s">
        <v>138</v>
      </c>
      <c r="D22" s="39">
        <f>SUM(D17:D21)+D16</f>
        <v>20072</v>
      </c>
      <c r="E22" s="39">
        <f>SUM(E17:E21)</f>
        <v>0</v>
      </c>
      <c r="F22" s="39">
        <f>SUM(F17:F21)</f>
        <v>0</v>
      </c>
    </row>
    <row r="23" spans="1:6" ht="12.75">
      <c r="A23" s="38" t="s">
        <v>16</v>
      </c>
      <c r="B23" s="6" t="s">
        <v>169</v>
      </c>
      <c r="C23" s="6" t="s">
        <v>139</v>
      </c>
      <c r="D23" s="7">
        <v>0</v>
      </c>
      <c r="E23" s="7">
        <v>0</v>
      </c>
      <c r="F23" s="7">
        <v>0</v>
      </c>
    </row>
    <row r="24" spans="1:6" ht="26.25">
      <c r="A24" s="38" t="s">
        <v>17</v>
      </c>
      <c r="B24" s="6" t="s">
        <v>168</v>
      </c>
      <c r="C24" s="6" t="s">
        <v>140</v>
      </c>
      <c r="D24" s="7">
        <v>0</v>
      </c>
      <c r="E24" s="7">
        <v>0</v>
      </c>
      <c r="F24" s="7">
        <v>0</v>
      </c>
    </row>
    <row r="25" spans="1:6" ht="26.25">
      <c r="A25" s="38" t="s">
        <v>18</v>
      </c>
      <c r="B25" s="6" t="s">
        <v>191</v>
      </c>
      <c r="C25" s="6" t="s">
        <v>141</v>
      </c>
      <c r="D25" s="7">
        <v>0</v>
      </c>
      <c r="E25" s="7">
        <v>0</v>
      </c>
      <c r="F25" s="7">
        <v>0</v>
      </c>
    </row>
    <row r="26" spans="1:6" ht="12.75">
      <c r="A26" s="38" t="s">
        <v>0</v>
      </c>
      <c r="B26" s="6" t="s">
        <v>190</v>
      </c>
      <c r="C26" s="6" t="s">
        <v>142</v>
      </c>
      <c r="D26" s="7">
        <v>0</v>
      </c>
      <c r="E26" s="7">
        <v>0</v>
      </c>
      <c r="F26" s="7">
        <v>0</v>
      </c>
    </row>
    <row r="27" spans="1:6" ht="12.75">
      <c r="A27" s="38" t="s">
        <v>19</v>
      </c>
      <c r="B27" s="6" t="s">
        <v>189</v>
      </c>
      <c r="C27" s="6" t="s">
        <v>143</v>
      </c>
      <c r="D27" s="7"/>
      <c r="E27" s="7">
        <v>0</v>
      </c>
      <c r="F27" s="7">
        <v>0</v>
      </c>
    </row>
    <row r="28" spans="1:6" ht="12.75">
      <c r="A28" s="38" t="s">
        <v>20</v>
      </c>
      <c r="B28" s="9" t="s">
        <v>438</v>
      </c>
      <c r="C28" s="9" t="s">
        <v>157</v>
      </c>
      <c r="D28" s="39">
        <f>SUM(D23:D27)</f>
        <v>0</v>
      </c>
      <c r="E28" s="39">
        <f>SUM(E23:E27)</f>
        <v>0</v>
      </c>
      <c r="F28" s="39">
        <f>SUM(F23:F27)</f>
        <v>0</v>
      </c>
    </row>
    <row r="29" spans="1:6" ht="12.75">
      <c r="A29" s="38" t="s">
        <v>21</v>
      </c>
      <c r="B29" s="6" t="s">
        <v>188</v>
      </c>
      <c r="C29" s="6" t="s">
        <v>158</v>
      </c>
      <c r="D29" s="7">
        <v>0</v>
      </c>
      <c r="E29" s="7">
        <v>0</v>
      </c>
      <c r="F29" s="7">
        <v>0</v>
      </c>
    </row>
    <row r="30" spans="1:6" ht="12.75">
      <c r="A30" s="38" t="s">
        <v>22</v>
      </c>
      <c r="B30" s="9" t="s">
        <v>748</v>
      </c>
      <c r="C30" s="9" t="s">
        <v>159</v>
      </c>
      <c r="D30" s="39">
        <f>SUM(D29)</f>
        <v>0</v>
      </c>
      <c r="E30" s="39">
        <f>SUM(E29)</f>
        <v>0</v>
      </c>
      <c r="F30" s="39">
        <f>SUM(F29)</f>
        <v>0</v>
      </c>
    </row>
    <row r="31" spans="1:6" ht="12.75">
      <c r="A31" s="38" t="s">
        <v>23</v>
      </c>
      <c r="B31" s="6" t="s">
        <v>195</v>
      </c>
      <c r="C31" s="6" t="s">
        <v>160</v>
      </c>
      <c r="D31" s="7">
        <v>138</v>
      </c>
      <c r="E31" s="7">
        <v>0</v>
      </c>
      <c r="F31" s="7">
        <v>0</v>
      </c>
    </row>
    <row r="32" spans="1:6" ht="12.75">
      <c r="A32" s="38" t="s">
        <v>24</v>
      </c>
      <c r="B32" s="6" t="s">
        <v>196</v>
      </c>
      <c r="C32" s="6" t="s">
        <v>161</v>
      </c>
      <c r="D32" s="7">
        <v>117</v>
      </c>
      <c r="E32" s="7">
        <v>0</v>
      </c>
      <c r="F32" s="7">
        <v>0</v>
      </c>
    </row>
    <row r="33" spans="1:6" ht="12.75">
      <c r="A33" s="38" t="s">
        <v>25</v>
      </c>
      <c r="B33" s="6" t="s">
        <v>197</v>
      </c>
      <c r="C33" s="6" t="s">
        <v>162</v>
      </c>
      <c r="D33" s="7">
        <v>77</v>
      </c>
      <c r="E33" s="7">
        <v>0</v>
      </c>
      <c r="F33" s="7">
        <v>0</v>
      </c>
    </row>
    <row r="34" spans="1:6" ht="12.75">
      <c r="A34" s="38" t="s">
        <v>26</v>
      </c>
      <c r="B34" s="6" t="s">
        <v>198</v>
      </c>
      <c r="C34" s="6" t="s">
        <v>163</v>
      </c>
      <c r="D34" s="7">
        <v>0</v>
      </c>
      <c r="E34" s="7">
        <v>0</v>
      </c>
      <c r="F34" s="7">
        <v>0</v>
      </c>
    </row>
    <row r="35" spans="1:6" ht="12.75">
      <c r="A35" s="38" t="s">
        <v>27</v>
      </c>
      <c r="B35" s="9" t="s">
        <v>439</v>
      </c>
      <c r="C35" s="9" t="s">
        <v>164</v>
      </c>
      <c r="D35" s="39">
        <f>SUM(D31:D34)</f>
        <v>332</v>
      </c>
      <c r="E35" s="39">
        <f>SUM(E31:E34)</f>
        <v>0</v>
      </c>
      <c r="F35" s="39">
        <f>SUM(F31:F34)</f>
        <v>0</v>
      </c>
    </row>
    <row r="36" spans="1:6" ht="12.75">
      <c r="A36" s="38" t="s">
        <v>28</v>
      </c>
      <c r="B36" s="6" t="s">
        <v>199</v>
      </c>
      <c r="C36" s="6" t="s">
        <v>165</v>
      </c>
      <c r="D36" s="7">
        <v>0</v>
      </c>
      <c r="E36" s="7">
        <v>0</v>
      </c>
      <c r="F36" s="7">
        <v>0</v>
      </c>
    </row>
    <row r="37" spans="1:6" ht="12.75">
      <c r="A37" s="38" t="s">
        <v>29</v>
      </c>
      <c r="B37" s="9" t="s">
        <v>440</v>
      </c>
      <c r="C37" s="9" t="s">
        <v>166</v>
      </c>
      <c r="D37" s="39">
        <f>D35+D36+D30</f>
        <v>332</v>
      </c>
      <c r="E37" s="39">
        <f>E35+E36+E30</f>
        <v>0</v>
      </c>
      <c r="F37" s="39">
        <f>F35+F36+F30</f>
        <v>0</v>
      </c>
    </row>
    <row r="38" spans="1:6" ht="12.75">
      <c r="A38" s="38" t="s">
        <v>30</v>
      </c>
      <c r="B38" s="6" t="s">
        <v>187</v>
      </c>
      <c r="C38" s="6" t="s">
        <v>167</v>
      </c>
      <c r="D38" s="7">
        <v>0</v>
      </c>
      <c r="E38" s="7">
        <v>0</v>
      </c>
      <c r="F38" s="7">
        <v>0</v>
      </c>
    </row>
    <row r="39" spans="1:6" ht="12.75">
      <c r="A39" s="38" t="s">
        <v>31</v>
      </c>
      <c r="B39" s="6" t="s">
        <v>200</v>
      </c>
      <c r="C39" s="6" t="s">
        <v>170</v>
      </c>
      <c r="D39" s="7">
        <v>0</v>
      </c>
      <c r="E39" s="7">
        <v>0</v>
      </c>
      <c r="F39" s="7">
        <v>0</v>
      </c>
    </row>
    <row r="40" spans="1:6" ht="12.75">
      <c r="A40" s="38" t="s">
        <v>32</v>
      </c>
      <c r="B40" s="6" t="s">
        <v>201</v>
      </c>
      <c r="C40" s="6" t="s">
        <v>171</v>
      </c>
      <c r="D40" s="7">
        <v>287</v>
      </c>
      <c r="E40" s="7">
        <v>0</v>
      </c>
      <c r="F40" s="7">
        <v>0</v>
      </c>
    </row>
    <row r="41" spans="1:6" ht="12.75">
      <c r="A41" s="38" t="s">
        <v>33</v>
      </c>
      <c r="B41" s="6" t="s">
        <v>202</v>
      </c>
      <c r="C41" s="6" t="s">
        <v>172</v>
      </c>
      <c r="D41" s="7">
        <v>662</v>
      </c>
      <c r="E41" s="7">
        <v>0</v>
      </c>
      <c r="F41" s="7">
        <v>0</v>
      </c>
    </row>
    <row r="42" spans="1:6" ht="12.75">
      <c r="A42" s="38" t="s">
        <v>34</v>
      </c>
      <c r="B42" s="6" t="s">
        <v>186</v>
      </c>
      <c r="C42" s="6" t="s">
        <v>173</v>
      </c>
      <c r="D42" s="7">
        <v>651</v>
      </c>
      <c r="E42" s="7">
        <v>0</v>
      </c>
      <c r="F42" s="7">
        <v>0</v>
      </c>
    </row>
    <row r="43" spans="1:6" ht="12.75">
      <c r="A43" s="38" t="s">
        <v>35</v>
      </c>
      <c r="B43" s="6" t="s">
        <v>185</v>
      </c>
      <c r="C43" s="6" t="s">
        <v>174</v>
      </c>
      <c r="D43" s="7">
        <v>0</v>
      </c>
      <c r="E43" s="7">
        <v>0</v>
      </c>
      <c r="F43" s="7">
        <v>0</v>
      </c>
    </row>
    <row r="44" spans="1:6" ht="12.75">
      <c r="A44" s="38" t="s">
        <v>36</v>
      </c>
      <c r="B44" s="6" t="s">
        <v>184</v>
      </c>
      <c r="C44" s="6" t="s">
        <v>175</v>
      </c>
      <c r="D44" s="7">
        <v>0</v>
      </c>
      <c r="E44" s="7">
        <v>0</v>
      </c>
      <c r="F44" s="7">
        <v>0</v>
      </c>
    </row>
    <row r="45" spans="1:6" ht="12.75">
      <c r="A45" s="38" t="s">
        <v>37</v>
      </c>
      <c r="B45" s="6" t="s">
        <v>203</v>
      </c>
      <c r="C45" s="6" t="s">
        <v>176</v>
      </c>
      <c r="D45" s="7">
        <v>10</v>
      </c>
      <c r="E45" s="7">
        <v>0</v>
      </c>
      <c r="F45" s="7">
        <v>0</v>
      </c>
    </row>
    <row r="46" spans="1:6" ht="12.75">
      <c r="A46" s="38" t="s">
        <v>38</v>
      </c>
      <c r="B46" s="6" t="s">
        <v>204</v>
      </c>
      <c r="C46" s="6" t="s">
        <v>177</v>
      </c>
      <c r="D46" s="7">
        <v>0</v>
      </c>
      <c r="E46" s="7">
        <v>0</v>
      </c>
      <c r="F46" s="7">
        <v>0</v>
      </c>
    </row>
    <row r="47" spans="1:6" ht="12.75">
      <c r="A47" s="38" t="s">
        <v>39</v>
      </c>
      <c r="B47" s="6" t="s">
        <v>205</v>
      </c>
      <c r="C47" s="6" t="s">
        <v>178</v>
      </c>
      <c r="D47" s="7">
        <v>0</v>
      </c>
      <c r="E47" s="7">
        <v>0</v>
      </c>
      <c r="F47" s="7">
        <v>0</v>
      </c>
    </row>
    <row r="48" spans="1:6" ht="12.75">
      <c r="A48" s="38" t="s">
        <v>40</v>
      </c>
      <c r="B48" s="9" t="s">
        <v>451</v>
      </c>
      <c r="C48" s="9" t="s">
        <v>179</v>
      </c>
      <c r="D48" s="39">
        <f>SUM(D38:D47)</f>
        <v>1610</v>
      </c>
      <c r="E48" s="39">
        <f>SUM(E38:E47)</f>
        <v>0</v>
      </c>
      <c r="F48" s="39">
        <f>SUM(F38:F47)</f>
        <v>0</v>
      </c>
    </row>
    <row r="49" spans="1:6" ht="12.75">
      <c r="A49" s="38" t="s">
        <v>41</v>
      </c>
      <c r="B49" s="6" t="s">
        <v>210</v>
      </c>
      <c r="C49" s="6" t="s">
        <v>180</v>
      </c>
      <c r="D49" s="7">
        <v>0</v>
      </c>
      <c r="E49" s="7">
        <v>0</v>
      </c>
      <c r="F49" s="7">
        <v>0</v>
      </c>
    </row>
    <row r="50" spans="1:6" ht="12.75">
      <c r="A50" s="38" t="s">
        <v>42</v>
      </c>
      <c r="B50" s="6" t="s">
        <v>211</v>
      </c>
      <c r="C50" s="6" t="s">
        <v>181</v>
      </c>
      <c r="D50" s="7">
        <v>0</v>
      </c>
      <c r="E50" s="7">
        <v>0</v>
      </c>
      <c r="F50" s="7">
        <v>0</v>
      </c>
    </row>
    <row r="51" spans="1:6" ht="12.75">
      <c r="A51" s="38" t="s">
        <v>43</v>
      </c>
      <c r="B51" s="6" t="s">
        <v>209</v>
      </c>
      <c r="C51" s="6" t="s">
        <v>182</v>
      </c>
      <c r="D51" s="7">
        <v>2700</v>
      </c>
      <c r="E51" s="7">
        <v>0</v>
      </c>
      <c r="F51" s="7">
        <v>0</v>
      </c>
    </row>
    <row r="52" spans="1:6" ht="12.75">
      <c r="A52" s="38" t="s">
        <v>44</v>
      </c>
      <c r="B52" s="6" t="s">
        <v>208</v>
      </c>
      <c r="C52" s="6" t="s">
        <v>183</v>
      </c>
      <c r="D52" s="7">
        <v>0</v>
      </c>
      <c r="E52" s="7">
        <v>0</v>
      </c>
      <c r="F52" s="7">
        <v>0</v>
      </c>
    </row>
    <row r="53" spans="1:6" ht="12.75">
      <c r="A53" s="38" t="s">
        <v>45</v>
      </c>
      <c r="B53" s="6" t="s">
        <v>207</v>
      </c>
      <c r="C53" s="6" t="s">
        <v>206</v>
      </c>
      <c r="D53" s="7">
        <v>0</v>
      </c>
      <c r="E53" s="7">
        <v>0</v>
      </c>
      <c r="F53" s="7">
        <v>0</v>
      </c>
    </row>
    <row r="54" spans="1:6" ht="12.75">
      <c r="A54" s="38" t="s">
        <v>46</v>
      </c>
      <c r="B54" s="9" t="s">
        <v>441</v>
      </c>
      <c r="C54" s="9" t="s">
        <v>212</v>
      </c>
      <c r="D54" s="39">
        <f>SUM(D49:D53)</f>
        <v>2700</v>
      </c>
      <c r="E54" s="39">
        <f>SUM(E49:E53)</f>
        <v>0</v>
      </c>
      <c r="F54" s="39">
        <f>SUM(F49:F53)</f>
        <v>0</v>
      </c>
    </row>
    <row r="55" spans="1:6" ht="12.75">
      <c r="A55" s="38" t="s">
        <v>47</v>
      </c>
      <c r="B55" s="6" t="s">
        <v>216</v>
      </c>
      <c r="C55" s="6" t="s">
        <v>213</v>
      </c>
      <c r="D55" s="7">
        <v>0</v>
      </c>
      <c r="E55" s="7">
        <v>0</v>
      </c>
      <c r="F55" s="7">
        <v>0</v>
      </c>
    </row>
    <row r="56" spans="1:6" ht="12.75">
      <c r="A56" s="38" t="s">
        <v>48</v>
      </c>
      <c r="B56" s="6" t="s">
        <v>217</v>
      </c>
      <c r="C56" s="6" t="s">
        <v>214</v>
      </c>
      <c r="D56" s="7">
        <v>0</v>
      </c>
      <c r="E56" s="7">
        <v>0</v>
      </c>
      <c r="F56" s="7">
        <v>0</v>
      </c>
    </row>
    <row r="57" spans="1:6" ht="12.75">
      <c r="A57" s="38" t="s">
        <v>49</v>
      </c>
      <c r="B57" s="6" t="s">
        <v>218</v>
      </c>
      <c r="C57" s="6" t="s">
        <v>215</v>
      </c>
      <c r="D57" s="7">
        <v>8</v>
      </c>
      <c r="E57" s="7">
        <v>0</v>
      </c>
      <c r="F57" s="7">
        <v>0</v>
      </c>
    </row>
    <row r="58" spans="1:6" ht="12.75">
      <c r="A58" s="38" t="s">
        <v>50</v>
      </c>
      <c r="B58" s="9" t="s">
        <v>442</v>
      </c>
      <c r="C58" s="9" t="s">
        <v>219</v>
      </c>
      <c r="D58" s="39">
        <f>SUM(D55:D57)</f>
        <v>8</v>
      </c>
      <c r="E58" s="39">
        <f>SUM(E55:E57)</f>
        <v>0</v>
      </c>
      <c r="F58" s="39">
        <f>SUM(F55:F57)</f>
        <v>0</v>
      </c>
    </row>
    <row r="59" spans="1:6" ht="26.25">
      <c r="A59" s="38" t="s">
        <v>51</v>
      </c>
      <c r="B59" s="6" t="s">
        <v>234</v>
      </c>
      <c r="C59" s="6" t="s">
        <v>220</v>
      </c>
      <c r="D59" s="7">
        <v>0</v>
      </c>
      <c r="E59" s="7">
        <v>0</v>
      </c>
      <c r="F59" s="7">
        <v>0</v>
      </c>
    </row>
    <row r="60" spans="1:6" ht="26.25">
      <c r="A60" s="38" t="s">
        <v>52</v>
      </c>
      <c r="B60" s="6" t="s">
        <v>361</v>
      </c>
      <c r="C60" s="6" t="s">
        <v>221</v>
      </c>
      <c r="D60" s="7">
        <v>124</v>
      </c>
      <c r="E60" s="7">
        <v>0</v>
      </c>
      <c r="F60" s="7">
        <v>0</v>
      </c>
    </row>
    <row r="61" spans="1:6" ht="12.75">
      <c r="A61" s="38" t="s">
        <v>53</v>
      </c>
      <c r="B61" s="6" t="s">
        <v>360</v>
      </c>
      <c r="C61" s="6" t="s">
        <v>222</v>
      </c>
      <c r="D61" s="7">
        <v>0</v>
      </c>
      <c r="E61" s="7">
        <v>0</v>
      </c>
      <c r="F61" s="7">
        <v>0</v>
      </c>
    </row>
    <row r="62" spans="1:6" ht="12.75">
      <c r="A62" s="38" t="s">
        <v>54</v>
      </c>
      <c r="B62" s="9" t="s">
        <v>443</v>
      </c>
      <c r="C62" s="9" t="s">
        <v>223</v>
      </c>
      <c r="D62" s="39">
        <f>SUM(D59:D61)</f>
        <v>124</v>
      </c>
      <c r="E62" s="39">
        <f>SUM(E49:E61)</f>
        <v>0</v>
      </c>
      <c r="F62" s="39">
        <f>SUM(F49:F61)</f>
        <v>0</v>
      </c>
    </row>
    <row r="63" spans="1:6" ht="12.75">
      <c r="A63" s="38" t="s">
        <v>55</v>
      </c>
      <c r="B63" s="9" t="s">
        <v>444</v>
      </c>
      <c r="C63" s="9" t="s">
        <v>224</v>
      </c>
      <c r="D63" s="39">
        <f>D22+D28+D37+D48+D54+D58+D62</f>
        <v>24846</v>
      </c>
      <c r="E63" s="39">
        <f>E22+E28+E37+E48+E58+E62</f>
        <v>0</v>
      </c>
      <c r="F63" s="39">
        <f>F22+F28+F37+F48+F58+F62</f>
        <v>0</v>
      </c>
    </row>
    <row r="64" spans="1:6" ht="12.75">
      <c r="A64" s="38" t="s">
        <v>56</v>
      </c>
      <c r="B64" s="6" t="s">
        <v>359</v>
      </c>
      <c r="C64" s="6" t="s">
        <v>225</v>
      </c>
      <c r="D64" s="7"/>
      <c r="E64" s="7">
        <v>0</v>
      </c>
      <c r="F64" s="7">
        <v>0</v>
      </c>
    </row>
    <row r="65" spans="1:6" ht="12.75">
      <c r="A65" s="38" t="s">
        <v>57</v>
      </c>
      <c r="B65" s="6" t="s">
        <v>358</v>
      </c>
      <c r="C65" s="6" t="s">
        <v>226</v>
      </c>
      <c r="D65" s="7">
        <v>0</v>
      </c>
      <c r="E65" s="7">
        <v>0</v>
      </c>
      <c r="F65" s="7">
        <v>0</v>
      </c>
    </row>
    <row r="66" spans="1:6" ht="12.75">
      <c r="A66" s="38" t="s">
        <v>58</v>
      </c>
      <c r="B66" s="6" t="s">
        <v>357</v>
      </c>
      <c r="C66" s="6" t="s">
        <v>227</v>
      </c>
      <c r="D66" s="7">
        <v>0</v>
      </c>
      <c r="E66" s="7">
        <v>0</v>
      </c>
      <c r="F66" s="7">
        <v>0</v>
      </c>
    </row>
    <row r="67" spans="1:6" ht="12.75">
      <c r="A67" s="38" t="s">
        <v>59</v>
      </c>
      <c r="B67" s="9" t="s">
        <v>445</v>
      </c>
      <c r="C67" s="9" t="s">
        <v>228</v>
      </c>
      <c r="D67" s="39">
        <f>SUM(D64:D66)</f>
        <v>0</v>
      </c>
      <c r="E67" s="39">
        <f>SUM(E64:E66)</f>
        <v>0</v>
      </c>
      <c r="F67" s="39">
        <f>SUM(F64:F66)</f>
        <v>0</v>
      </c>
    </row>
    <row r="68" spans="1:6" ht="12.75">
      <c r="A68" s="38" t="s">
        <v>60</v>
      </c>
      <c r="B68" s="9" t="s">
        <v>446</v>
      </c>
      <c r="C68" s="9" t="s">
        <v>233</v>
      </c>
      <c r="D68" s="39">
        <v>0</v>
      </c>
      <c r="E68" s="39">
        <v>0</v>
      </c>
      <c r="F68" s="39">
        <v>0</v>
      </c>
    </row>
    <row r="69" spans="1:6" ht="12.75">
      <c r="A69" s="38" t="s">
        <v>61</v>
      </c>
      <c r="B69" s="6" t="s">
        <v>353</v>
      </c>
      <c r="C69" s="6" t="s">
        <v>235</v>
      </c>
      <c r="D69" s="7">
        <v>13541</v>
      </c>
      <c r="E69" s="7">
        <v>0</v>
      </c>
      <c r="F69" s="7">
        <v>0</v>
      </c>
    </row>
    <row r="70" spans="1:6" ht="12.75">
      <c r="A70" s="38" t="s">
        <v>62</v>
      </c>
      <c r="B70" s="6" t="s">
        <v>352</v>
      </c>
      <c r="C70" s="6" t="s">
        <v>236</v>
      </c>
      <c r="D70" s="7">
        <v>0</v>
      </c>
      <c r="E70" s="7">
        <v>0</v>
      </c>
      <c r="F70" s="7">
        <v>0</v>
      </c>
    </row>
    <row r="71" spans="1:6" ht="12.75">
      <c r="A71" s="38" t="s">
        <v>63</v>
      </c>
      <c r="B71" s="9" t="s">
        <v>447</v>
      </c>
      <c r="C71" s="9" t="s">
        <v>237</v>
      </c>
      <c r="D71" s="39">
        <f>SUM(D69:D70)</f>
        <v>13541</v>
      </c>
      <c r="E71" s="39">
        <f>SUM(E69:E70)</f>
        <v>0</v>
      </c>
      <c r="F71" s="39">
        <f>SUM(F69:F70)</f>
        <v>0</v>
      </c>
    </row>
    <row r="72" spans="1:6" ht="12.75">
      <c r="A72" s="38" t="s">
        <v>64</v>
      </c>
      <c r="B72" s="6" t="s">
        <v>351</v>
      </c>
      <c r="C72" s="6" t="s">
        <v>238</v>
      </c>
      <c r="D72" s="7">
        <v>0</v>
      </c>
      <c r="E72" s="7">
        <v>0</v>
      </c>
      <c r="F72" s="7">
        <v>0</v>
      </c>
    </row>
    <row r="73" spans="1:6" ht="12.75">
      <c r="A73" s="38" t="s">
        <v>65</v>
      </c>
      <c r="B73" s="6" t="s">
        <v>709</v>
      </c>
      <c r="C73" s="6" t="s">
        <v>480</v>
      </c>
      <c r="D73" s="7">
        <v>0</v>
      </c>
      <c r="E73" s="7"/>
      <c r="F73" s="7"/>
    </row>
    <row r="74" spans="1:6" ht="12.75">
      <c r="A74" s="38" t="s">
        <v>66</v>
      </c>
      <c r="B74" s="6" t="s">
        <v>350</v>
      </c>
      <c r="C74" s="6" t="s">
        <v>239</v>
      </c>
      <c r="D74" s="7">
        <v>0</v>
      </c>
      <c r="E74" s="7">
        <v>0</v>
      </c>
      <c r="F74" s="7">
        <v>0</v>
      </c>
    </row>
    <row r="75" spans="1:6" ht="12.75">
      <c r="A75" s="38" t="s">
        <v>67</v>
      </c>
      <c r="B75" s="9" t="s">
        <v>448</v>
      </c>
      <c r="C75" s="9" t="s">
        <v>240</v>
      </c>
      <c r="D75" s="39">
        <f>D67+D68+D71+D72+D73+D74</f>
        <v>13541</v>
      </c>
      <c r="E75" s="39">
        <f>E67+E68+E71+E72+E74</f>
        <v>0</v>
      </c>
      <c r="F75" s="39">
        <f>F67+F68+F71+F72+F74</f>
        <v>0</v>
      </c>
    </row>
    <row r="76" spans="1:6" ht="12.75">
      <c r="A76" s="38" t="s">
        <v>68</v>
      </c>
      <c r="B76" s="6" t="s">
        <v>349</v>
      </c>
      <c r="C76" s="6" t="s">
        <v>241</v>
      </c>
      <c r="D76" s="7">
        <v>0</v>
      </c>
      <c r="E76" s="7">
        <v>0</v>
      </c>
      <c r="F76" s="7">
        <v>0</v>
      </c>
    </row>
    <row r="77" spans="1:6" ht="12.75">
      <c r="A77" s="38" t="s">
        <v>69</v>
      </c>
      <c r="B77" s="6" t="s">
        <v>348</v>
      </c>
      <c r="C77" s="6" t="s">
        <v>242</v>
      </c>
      <c r="D77" s="7">
        <v>0</v>
      </c>
      <c r="E77" s="7">
        <v>0</v>
      </c>
      <c r="F77" s="7">
        <v>0</v>
      </c>
    </row>
    <row r="78" spans="1:6" ht="12.75">
      <c r="A78" s="38" t="s">
        <v>70</v>
      </c>
      <c r="B78" s="6" t="s">
        <v>347</v>
      </c>
      <c r="C78" s="6" t="s">
        <v>243</v>
      </c>
      <c r="D78" s="7">
        <v>0</v>
      </c>
      <c r="E78" s="7">
        <v>0</v>
      </c>
      <c r="F78" s="7">
        <v>0</v>
      </c>
    </row>
    <row r="79" spans="1:6" ht="12.75">
      <c r="A79" s="38" t="s">
        <v>71</v>
      </c>
      <c r="B79" s="6" t="s">
        <v>346</v>
      </c>
      <c r="C79" s="6" t="s">
        <v>244</v>
      </c>
      <c r="D79" s="7">
        <v>0</v>
      </c>
      <c r="E79" s="7">
        <v>0</v>
      </c>
      <c r="F79" s="7">
        <v>0</v>
      </c>
    </row>
    <row r="80" spans="1:6" ht="12.75">
      <c r="A80" s="38" t="s">
        <v>72</v>
      </c>
      <c r="B80" s="9" t="s">
        <v>345</v>
      </c>
      <c r="C80" s="9" t="s">
        <v>245</v>
      </c>
      <c r="D80" s="39">
        <v>0</v>
      </c>
      <c r="E80" s="7">
        <v>0</v>
      </c>
      <c r="F80" s="7">
        <v>0</v>
      </c>
    </row>
    <row r="81" spans="1:6" ht="12.75">
      <c r="A81" s="38" t="s">
        <v>73</v>
      </c>
      <c r="B81" s="6" t="s">
        <v>344</v>
      </c>
      <c r="C81" s="6" t="s">
        <v>246</v>
      </c>
      <c r="D81" s="7">
        <v>0</v>
      </c>
      <c r="E81" s="7">
        <v>0</v>
      </c>
      <c r="F81" s="7">
        <v>0</v>
      </c>
    </row>
    <row r="82" spans="1:6" ht="12.75">
      <c r="A82" s="38" t="s">
        <v>74</v>
      </c>
      <c r="B82" s="9" t="s">
        <v>343</v>
      </c>
      <c r="C82" s="9" t="s">
        <v>247</v>
      </c>
      <c r="D82" s="39">
        <f>D75</f>
        <v>13541</v>
      </c>
      <c r="E82" s="7">
        <v>0</v>
      </c>
      <c r="F82" s="7">
        <v>0</v>
      </c>
    </row>
    <row r="83" spans="1:6" ht="12.75">
      <c r="A83" s="38" t="s">
        <v>75</v>
      </c>
      <c r="B83" s="9" t="s">
        <v>710</v>
      </c>
      <c r="C83" s="9"/>
      <c r="D83" s="39">
        <f>D63+D82</f>
        <v>38387</v>
      </c>
      <c r="E83" s="39">
        <f>E63+E82</f>
        <v>0</v>
      </c>
      <c r="F83" s="39">
        <f>F63+F82</f>
        <v>0</v>
      </c>
    </row>
    <row r="84" spans="1:6" ht="12.75">
      <c r="A84" s="40"/>
      <c r="B84" s="41"/>
      <c r="C84" s="41"/>
      <c r="D84" s="42"/>
      <c r="E84" s="42"/>
      <c r="F84" s="42"/>
    </row>
    <row r="85" spans="1:6" ht="12.75">
      <c r="A85" s="203"/>
      <c r="B85" s="203"/>
      <c r="C85" s="203"/>
      <c r="D85" s="203"/>
      <c r="E85" s="203"/>
      <c r="F85" s="203"/>
    </row>
    <row r="86" spans="1:6" ht="12.75">
      <c r="A86" s="203" t="s">
        <v>837</v>
      </c>
      <c r="B86" s="203"/>
      <c r="C86" s="203"/>
      <c r="D86" s="203"/>
      <c r="E86" s="203"/>
      <c r="F86" s="203"/>
    </row>
    <row r="87" spans="1:6" ht="12.75">
      <c r="A87" s="36"/>
      <c r="B87" s="36"/>
      <c r="C87" s="36"/>
      <c r="D87" s="36"/>
      <c r="E87" s="36"/>
      <c r="F87" s="36"/>
    </row>
    <row r="88" spans="1:6" ht="15">
      <c r="A88" s="204" t="s">
        <v>821</v>
      </c>
      <c r="B88" s="204"/>
      <c r="C88" s="204"/>
      <c r="D88" s="204"/>
      <c r="E88" s="204"/>
      <c r="F88" s="204"/>
    </row>
    <row r="89" spans="1:6" ht="12.75">
      <c r="A89" s="205" t="s">
        <v>708</v>
      </c>
      <c r="B89" s="205"/>
      <c r="C89" s="205"/>
      <c r="D89" s="205"/>
      <c r="E89" s="205"/>
      <c r="F89" s="205"/>
    </row>
    <row r="90" spans="1:6" ht="12.75">
      <c r="A90" s="36"/>
      <c r="B90" s="36"/>
      <c r="C90" s="36"/>
      <c r="D90" s="36"/>
      <c r="E90" s="36"/>
      <c r="F90" s="36"/>
    </row>
    <row r="91" spans="1:6" ht="12.75">
      <c r="A91" s="206" t="s">
        <v>476</v>
      </c>
      <c r="B91" s="5" t="s">
        <v>473</v>
      </c>
      <c r="C91" s="207" t="s">
        <v>154</v>
      </c>
      <c r="D91" s="206" t="s">
        <v>474</v>
      </c>
      <c r="E91" s="206"/>
      <c r="F91" s="206" t="s">
        <v>6</v>
      </c>
    </row>
    <row r="92" spans="1:6" ht="12.75">
      <c r="A92" s="206"/>
      <c r="B92" s="5" t="s">
        <v>152</v>
      </c>
      <c r="C92" s="207"/>
      <c r="D92" s="5" t="s">
        <v>151</v>
      </c>
      <c r="E92" s="5" t="s">
        <v>475</v>
      </c>
      <c r="F92" s="206"/>
    </row>
    <row r="93" spans="1:6" ht="12.75">
      <c r="A93" s="38" t="s">
        <v>1</v>
      </c>
      <c r="B93" s="6" t="s">
        <v>426</v>
      </c>
      <c r="C93" s="6" t="s">
        <v>248</v>
      </c>
      <c r="D93" s="7">
        <v>5893</v>
      </c>
      <c r="E93" s="7">
        <v>0</v>
      </c>
      <c r="F93" s="7">
        <v>0</v>
      </c>
    </row>
    <row r="94" spans="1:6" ht="12.75">
      <c r="A94" s="38" t="s">
        <v>2</v>
      </c>
      <c r="B94" s="6" t="s">
        <v>427</v>
      </c>
      <c r="C94" s="6" t="s">
        <v>249</v>
      </c>
      <c r="D94" s="7">
        <v>0</v>
      </c>
      <c r="E94" s="7">
        <v>0</v>
      </c>
      <c r="F94" s="7">
        <v>0</v>
      </c>
    </row>
    <row r="95" spans="1:6" ht="12.75">
      <c r="A95" s="38" t="s">
        <v>3</v>
      </c>
      <c r="B95" s="6" t="s">
        <v>428</v>
      </c>
      <c r="C95" s="6" t="s">
        <v>250</v>
      </c>
      <c r="D95" s="7"/>
      <c r="E95" s="7">
        <v>0</v>
      </c>
      <c r="F95" s="7">
        <v>0</v>
      </c>
    </row>
    <row r="96" spans="1:6" ht="12.75">
      <c r="A96" s="38" t="s">
        <v>4</v>
      </c>
      <c r="B96" s="6" t="s">
        <v>429</v>
      </c>
      <c r="C96" s="6" t="s">
        <v>251</v>
      </c>
      <c r="D96" s="7">
        <v>0</v>
      </c>
      <c r="E96" s="7">
        <v>0</v>
      </c>
      <c r="F96" s="7">
        <v>0</v>
      </c>
    </row>
    <row r="97" spans="1:6" ht="12.75">
      <c r="A97" s="38" t="s">
        <v>7</v>
      </c>
      <c r="B97" s="6" t="s">
        <v>430</v>
      </c>
      <c r="C97" s="6" t="s">
        <v>252</v>
      </c>
      <c r="D97" s="7">
        <v>0</v>
      </c>
      <c r="E97" s="7">
        <v>0</v>
      </c>
      <c r="F97" s="7">
        <v>0</v>
      </c>
    </row>
    <row r="98" spans="1:6" ht="12.75">
      <c r="A98" s="38" t="s">
        <v>8</v>
      </c>
      <c r="B98" s="6" t="s">
        <v>431</v>
      </c>
      <c r="C98" s="6" t="s">
        <v>253</v>
      </c>
      <c r="D98" s="7">
        <v>0</v>
      </c>
      <c r="E98" s="7">
        <v>0</v>
      </c>
      <c r="F98" s="7">
        <v>0</v>
      </c>
    </row>
    <row r="99" spans="1:6" ht="12.75">
      <c r="A99" s="38" t="s">
        <v>9</v>
      </c>
      <c r="B99" s="6" t="s">
        <v>432</v>
      </c>
      <c r="C99" s="6" t="s">
        <v>254</v>
      </c>
      <c r="D99" s="7">
        <v>0</v>
      </c>
      <c r="E99" s="7">
        <v>0</v>
      </c>
      <c r="F99" s="7">
        <v>0</v>
      </c>
    </row>
    <row r="100" spans="1:6" ht="12.75">
      <c r="A100" s="38" t="s">
        <v>10</v>
      </c>
      <c r="B100" s="6" t="s">
        <v>433</v>
      </c>
      <c r="C100" s="6" t="s">
        <v>255</v>
      </c>
      <c r="D100" s="7">
        <v>0</v>
      </c>
      <c r="E100" s="7">
        <v>0</v>
      </c>
      <c r="F100" s="7">
        <v>0</v>
      </c>
    </row>
    <row r="101" spans="1:6" ht="12.75">
      <c r="A101" s="38" t="s">
        <v>11</v>
      </c>
      <c r="B101" s="6" t="s">
        <v>434</v>
      </c>
      <c r="C101" s="6" t="s">
        <v>256</v>
      </c>
      <c r="D101" s="7">
        <v>0</v>
      </c>
      <c r="E101" s="7">
        <v>0</v>
      </c>
      <c r="F101" s="7">
        <v>0</v>
      </c>
    </row>
    <row r="102" spans="1:6" ht="12.75">
      <c r="A102" s="38" t="s">
        <v>12</v>
      </c>
      <c r="B102" s="6" t="s">
        <v>435</v>
      </c>
      <c r="C102" s="6" t="s">
        <v>257</v>
      </c>
      <c r="D102" s="7">
        <v>0</v>
      </c>
      <c r="E102" s="7">
        <v>0</v>
      </c>
      <c r="F102" s="7">
        <v>0</v>
      </c>
    </row>
    <row r="103" spans="1:6" ht="12.75">
      <c r="A103" s="38" t="s">
        <v>13</v>
      </c>
      <c r="B103" s="6" t="s">
        <v>424</v>
      </c>
      <c r="C103" s="6" t="s">
        <v>258</v>
      </c>
      <c r="D103" s="7">
        <v>0</v>
      </c>
      <c r="E103" s="7">
        <v>0</v>
      </c>
      <c r="F103" s="7">
        <v>0</v>
      </c>
    </row>
    <row r="104" spans="1:6" ht="12.75">
      <c r="A104" s="38" t="s">
        <v>14</v>
      </c>
      <c r="B104" s="6" t="s">
        <v>423</v>
      </c>
      <c r="C104" s="6" t="s">
        <v>259</v>
      </c>
      <c r="D104" s="7">
        <v>0</v>
      </c>
      <c r="E104" s="7">
        <v>0</v>
      </c>
      <c r="F104" s="7">
        <v>0</v>
      </c>
    </row>
    <row r="105" spans="1:6" ht="12.75">
      <c r="A105" s="38" t="s">
        <v>15</v>
      </c>
      <c r="B105" s="6" t="s">
        <v>425</v>
      </c>
      <c r="C105" s="6" t="s">
        <v>260</v>
      </c>
      <c r="D105" s="7">
        <v>0</v>
      </c>
      <c r="E105" s="7">
        <v>0</v>
      </c>
      <c r="F105" s="7">
        <v>0</v>
      </c>
    </row>
    <row r="106" spans="1:6" ht="12.75">
      <c r="A106" s="38" t="s">
        <v>16</v>
      </c>
      <c r="B106" s="9" t="s">
        <v>499</v>
      </c>
      <c r="C106" s="9" t="s">
        <v>261</v>
      </c>
      <c r="D106" s="39">
        <f>SUM(D93:D105)</f>
        <v>5893</v>
      </c>
      <c r="E106" s="7">
        <v>0</v>
      </c>
      <c r="F106" s="7">
        <v>0</v>
      </c>
    </row>
    <row r="107" spans="1:6" ht="12.75">
      <c r="A107" s="38" t="s">
        <v>17</v>
      </c>
      <c r="B107" s="6" t="s">
        <v>422</v>
      </c>
      <c r="C107" s="6" t="s">
        <v>262</v>
      </c>
      <c r="D107" s="7">
        <v>2207</v>
      </c>
      <c r="E107" s="7">
        <v>0</v>
      </c>
      <c r="F107" s="7">
        <v>0</v>
      </c>
    </row>
    <row r="108" spans="1:6" ht="12.75">
      <c r="A108" s="38" t="s">
        <v>18</v>
      </c>
      <c r="B108" s="6" t="s">
        <v>421</v>
      </c>
      <c r="C108" s="6" t="s">
        <v>263</v>
      </c>
      <c r="D108" s="7">
        <v>0</v>
      </c>
      <c r="E108" s="7">
        <v>0</v>
      </c>
      <c r="F108" s="7">
        <v>0</v>
      </c>
    </row>
    <row r="109" spans="1:6" ht="12.75">
      <c r="A109" s="38" t="s">
        <v>0</v>
      </c>
      <c r="B109" s="6" t="s">
        <v>420</v>
      </c>
      <c r="C109" s="6" t="s">
        <v>264</v>
      </c>
      <c r="D109" s="7">
        <v>240</v>
      </c>
      <c r="E109" s="7">
        <v>0</v>
      </c>
      <c r="F109" s="7">
        <v>0</v>
      </c>
    </row>
    <row r="110" spans="1:6" ht="12.75">
      <c r="A110" s="38" t="s">
        <v>19</v>
      </c>
      <c r="B110" s="9" t="s">
        <v>498</v>
      </c>
      <c r="C110" s="9" t="s">
        <v>265</v>
      </c>
      <c r="D110" s="39">
        <f>SUM(D107:D109)</f>
        <v>2447</v>
      </c>
      <c r="E110" s="7">
        <v>0</v>
      </c>
      <c r="F110" s="7">
        <v>0</v>
      </c>
    </row>
    <row r="111" spans="1:6" ht="12.75">
      <c r="A111" s="38" t="s">
        <v>20</v>
      </c>
      <c r="B111" s="9" t="s">
        <v>487</v>
      </c>
      <c r="C111" s="9" t="s">
        <v>266</v>
      </c>
      <c r="D111" s="39">
        <f>D106+D110</f>
        <v>8340</v>
      </c>
      <c r="E111" s="7">
        <v>0</v>
      </c>
      <c r="F111" s="7">
        <v>0</v>
      </c>
    </row>
    <row r="112" spans="1:6" ht="12.75">
      <c r="A112" s="38" t="s">
        <v>21</v>
      </c>
      <c r="B112" s="9" t="s">
        <v>455</v>
      </c>
      <c r="C112" s="9" t="s">
        <v>267</v>
      </c>
      <c r="D112" s="39">
        <v>1535</v>
      </c>
      <c r="E112" s="7">
        <v>0</v>
      </c>
      <c r="F112" s="7">
        <v>0</v>
      </c>
    </row>
    <row r="113" spans="1:6" ht="12.75">
      <c r="A113" s="38" t="s">
        <v>22</v>
      </c>
      <c r="B113" s="6" t="s">
        <v>419</v>
      </c>
      <c r="C113" s="6" t="s">
        <v>268</v>
      </c>
      <c r="D113" s="7">
        <v>380</v>
      </c>
      <c r="E113" s="7">
        <v>0</v>
      </c>
      <c r="F113" s="7">
        <v>0</v>
      </c>
    </row>
    <row r="114" spans="1:6" ht="12.75">
      <c r="A114" s="38" t="s">
        <v>23</v>
      </c>
      <c r="B114" s="6" t="s">
        <v>418</v>
      </c>
      <c r="C114" s="6" t="s">
        <v>269</v>
      </c>
      <c r="D114" s="7">
        <v>5475</v>
      </c>
      <c r="E114" s="7">
        <v>0</v>
      </c>
      <c r="F114" s="7">
        <v>0</v>
      </c>
    </row>
    <row r="115" spans="1:6" ht="12.75">
      <c r="A115" s="38" t="s">
        <v>24</v>
      </c>
      <c r="B115" s="6" t="s">
        <v>417</v>
      </c>
      <c r="C115" s="6" t="s">
        <v>270</v>
      </c>
      <c r="D115" s="7">
        <v>0</v>
      </c>
      <c r="E115" s="7">
        <v>0</v>
      </c>
      <c r="F115" s="7">
        <v>0</v>
      </c>
    </row>
    <row r="116" spans="1:6" ht="12.75">
      <c r="A116" s="38" t="s">
        <v>25</v>
      </c>
      <c r="B116" s="9" t="s">
        <v>497</v>
      </c>
      <c r="C116" s="9" t="s">
        <v>271</v>
      </c>
      <c r="D116" s="39">
        <f>SUM(D113:D115)</f>
        <v>5855</v>
      </c>
      <c r="E116" s="7">
        <v>0</v>
      </c>
      <c r="F116" s="7">
        <v>0</v>
      </c>
    </row>
    <row r="117" spans="1:6" ht="12.75">
      <c r="A117" s="38" t="s">
        <v>26</v>
      </c>
      <c r="B117" s="6" t="s">
        <v>416</v>
      </c>
      <c r="C117" s="6" t="s">
        <v>272</v>
      </c>
      <c r="D117" s="7">
        <v>0</v>
      </c>
      <c r="E117" s="7">
        <v>0</v>
      </c>
      <c r="F117" s="7">
        <v>0</v>
      </c>
    </row>
    <row r="118" spans="1:6" ht="12.75">
      <c r="A118" s="38" t="s">
        <v>27</v>
      </c>
      <c r="B118" s="6" t="s">
        <v>415</v>
      </c>
      <c r="C118" s="6" t="s">
        <v>273</v>
      </c>
      <c r="D118" s="7">
        <v>12</v>
      </c>
      <c r="E118" s="7">
        <v>0</v>
      </c>
      <c r="F118" s="7">
        <v>0</v>
      </c>
    </row>
    <row r="119" spans="1:6" ht="12.75">
      <c r="A119" s="38" t="s">
        <v>28</v>
      </c>
      <c r="B119" s="9" t="s">
        <v>495</v>
      </c>
      <c r="C119" s="9" t="s">
        <v>274</v>
      </c>
      <c r="D119" s="39">
        <f>SUM(D117:D118)</f>
        <v>12</v>
      </c>
      <c r="E119" s="7">
        <v>0</v>
      </c>
      <c r="F119" s="7">
        <v>0</v>
      </c>
    </row>
    <row r="120" spans="1:6" ht="12.75">
      <c r="A120" s="38" t="s">
        <v>29</v>
      </c>
      <c r="B120" s="6" t="s">
        <v>414</v>
      </c>
      <c r="C120" s="6" t="s">
        <v>275</v>
      </c>
      <c r="D120" s="7">
        <v>732</v>
      </c>
      <c r="E120" s="7">
        <v>0</v>
      </c>
      <c r="F120" s="7">
        <v>0</v>
      </c>
    </row>
    <row r="121" spans="1:6" ht="12.75">
      <c r="A121" s="38" t="s">
        <v>30</v>
      </c>
      <c r="B121" s="6" t="s">
        <v>413</v>
      </c>
      <c r="C121" s="6" t="s">
        <v>276</v>
      </c>
      <c r="D121" s="7">
        <v>900</v>
      </c>
      <c r="E121" s="7">
        <v>0</v>
      </c>
      <c r="F121" s="7">
        <v>0</v>
      </c>
    </row>
    <row r="122" spans="1:6" ht="12.75">
      <c r="A122" s="38" t="s">
        <v>31</v>
      </c>
      <c r="B122" s="6" t="s">
        <v>412</v>
      </c>
      <c r="C122" s="6" t="s">
        <v>277</v>
      </c>
      <c r="D122" s="7">
        <v>0</v>
      </c>
      <c r="E122" s="7">
        <v>0</v>
      </c>
      <c r="F122" s="7">
        <v>0</v>
      </c>
    </row>
    <row r="123" spans="1:6" ht="12.75">
      <c r="A123" s="38" t="s">
        <v>32</v>
      </c>
      <c r="B123" s="6" t="s">
        <v>411</v>
      </c>
      <c r="C123" s="6" t="s">
        <v>278</v>
      </c>
      <c r="D123" s="7">
        <v>1920</v>
      </c>
      <c r="E123" s="7">
        <v>0</v>
      </c>
      <c r="F123" s="7">
        <v>0</v>
      </c>
    </row>
    <row r="124" spans="1:6" ht="12.75">
      <c r="A124" s="38" t="s">
        <v>33</v>
      </c>
      <c r="B124" s="6" t="s">
        <v>410</v>
      </c>
      <c r="C124" s="6" t="s">
        <v>279</v>
      </c>
      <c r="D124" s="7">
        <v>226</v>
      </c>
      <c r="E124" s="7">
        <v>0</v>
      </c>
      <c r="F124" s="7">
        <v>0</v>
      </c>
    </row>
    <row r="125" spans="1:6" ht="12.75">
      <c r="A125" s="38" t="s">
        <v>34</v>
      </c>
      <c r="B125" s="6" t="s">
        <v>409</v>
      </c>
      <c r="C125" s="6" t="s">
        <v>280</v>
      </c>
      <c r="D125" s="7">
        <v>145</v>
      </c>
      <c r="E125" s="7">
        <v>0</v>
      </c>
      <c r="F125" s="7">
        <v>0</v>
      </c>
    </row>
    <row r="126" spans="1:6" ht="12.75">
      <c r="A126" s="38" t="s">
        <v>35</v>
      </c>
      <c r="B126" s="6" t="s">
        <v>408</v>
      </c>
      <c r="C126" s="6" t="s">
        <v>281</v>
      </c>
      <c r="D126" s="7">
        <v>397</v>
      </c>
      <c r="E126" s="7">
        <v>0</v>
      </c>
      <c r="F126" s="7">
        <v>0</v>
      </c>
    </row>
    <row r="127" spans="1:6" ht="12.75">
      <c r="A127" s="38" t="s">
        <v>36</v>
      </c>
      <c r="B127" s="9" t="s">
        <v>494</v>
      </c>
      <c r="C127" s="9" t="s">
        <v>282</v>
      </c>
      <c r="D127" s="39">
        <f>SUM(D120:D126)</f>
        <v>4320</v>
      </c>
      <c r="E127" s="7">
        <v>0</v>
      </c>
      <c r="F127" s="7">
        <v>0</v>
      </c>
    </row>
    <row r="128" spans="1:6" ht="12.75">
      <c r="A128" s="38" t="s">
        <v>37</v>
      </c>
      <c r="B128" s="6" t="s">
        <v>407</v>
      </c>
      <c r="C128" s="6" t="s">
        <v>283</v>
      </c>
      <c r="D128" s="7"/>
      <c r="E128" s="7">
        <v>0</v>
      </c>
      <c r="F128" s="7">
        <v>0</v>
      </c>
    </row>
    <row r="129" spans="1:6" ht="12.75">
      <c r="A129" s="38" t="s">
        <v>38</v>
      </c>
      <c r="B129" s="6" t="s">
        <v>406</v>
      </c>
      <c r="C129" s="6" t="s">
        <v>284</v>
      </c>
      <c r="D129" s="7">
        <v>0</v>
      </c>
      <c r="E129" s="7">
        <v>0</v>
      </c>
      <c r="F129" s="7">
        <v>0</v>
      </c>
    </row>
    <row r="130" spans="1:6" ht="12.75">
      <c r="A130" s="38" t="s">
        <v>39</v>
      </c>
      <c r="B130" s="9" t="s">
        <v>496</v>
      </c>
      <c r="C130" s="9" t="s">
        <v>285</v>
      </c>
      <c r="D130" s="39">
        <f>SUM(D128:D129)</f>
        <v>0</v>
      </c>
      <c r="E130" s="7">
        <v>0</v>
      </c>
      <c r="F130" s="7">
        <v>0</v>
      </c>
    </row>
    <row r="131" spans="1:6" ht="12.75">
      <c r="A131" s="38" t="s">
        <v>40</v>
      </c>
      <c r="B131" s="6" t="s">
        <v>405</v>
      </c>
      <c r="C131" s="6" t="s">
        <v>286</v>
      </c>
      <c r="D131" s="7">
        <v>2784</v>
      </c>
      <c r="E131" s="7">
        <v>0</v>
      </c>
      <c r="F131" s="7">
        <v>0</v>
      </c>
    </row>
    <row r="132" spans="1:6" ht="12.75">
      <c r="A132" s="38" t="s">
        <v>41</v>
      </c>
      <c r="B132" s="6" t="s">
        <v>404</v>
      </c>
      <c r="C132" s="6" t="s">
        <v>287</v>
      </c>
      <c r="D132" s="7">
        <v>0</v>
      </c>
      <c r="E132" s="7">
        <v>0</v>
      </c>
      <c r="F132" s="7">
        <v>0</v>
      </c>
    </row>
    <row r="133" spans="1:6" ht="12.75">
      <c r="A133" s="38" t="s">
        <v>42</v>
      </c>
      <c r="B133" s="6" t="s">
        <v>403</v>
      </c>
      <c r="C133" s="6" t="s">
        <v>288</v>
      </c>
      <c r="D133" s="7">
        <v>0</v>
      </c>
      <c r="E133" s="7">
        <v>0</v>
      </c>
      <c r="F133" s="7">
        <v>0</v>
      </c>
    </row>
    <row r="134" spans="1:6" ht="12.75">
      <c r="A134" s="38" t="s">
        <v>43</v>
      </c>
      <c r="B134" s="6" t="s">
        <v>402</v>
      </c>
      <c r="C134" s="6" t="s">
        <v>289</v>
      </c>
      <c r="D134" s="7">
        <v>0</v>
      </c>
      <c r="E134" s="7">
        <v>0</v>
      </c>
      <c r="F134" s="7">
        <v>0</v>
      </c>
    </row>
    <row r="135" spans="1:6" ht="12.75">
      <c r="A135" s="38" t="s">
        <v>44</v>
      </c>
      <c r="B135" s="6" t="s">
        <v>401</v>
      </c>
      <c r="C135" s="6" t="s">
        <v>290</v>
      </c>
      <c r="D135" s="7">
        <v>799</v>
      </c>
      <c r="E135" s="7">
        <v>0</v>
      </c>
      <c r="F135" s="7">
        <v>0</v>
      </c>
    </row>
    <row r="136" spans="1:6" ht="12.75">
      <c r="A136" s="38" t="s">
        <v>45</v>
      </c>
      <c r="B136" s="9" t="s">
        <v>493</v>
      </c>
      <c r="C136" s="9" t="s">
        <v>291</v>
      </c>
      <c r="D136" s="39">
        <f>SUM(D131:D135)</f>
        <v>3583</v>
      </c>
      <c r="E136" s="7">
        <v>0</v>
      </c>
      <c r="F136" s="7">
        <v>0</v>
      </c>
    </row>
    <row r="137" spans="1:6" ht="12.75">
      <c r="A137" s="38" t="s">
        <v>46</v>
      </c>
      <c r="B137" s="9" t="s">
        <v>457</v>
      </c>
      <c r="C137" s="9" t="s">
        <v>292</v>
      </c>
      <c r="D137" s="39">
        <f>D136+D130+D127+D119+D116</f>
        <v>13770</v>
      </c>
      <c r="E137" s="7">
        <v>0</v>
      </c>
      <c r="F137" s="7">
        <v>0</v>
      </c>
    </row>
    <row r="138" spans="1:6" ht="12.75">
      <c r="A138" s="38" t="s">
        <v>47</v>
      </c>
      <c r="B138" s="6" t="s">
        <v>400</v>
      </c>
      <c r="C138" s="6" t="s">
        <v>293</v>
      </c>
      <c r="D138" s="7">
        <v>0</v>
      </c>
      <c r="E138" s="7">
        <v>0</v>
      </c>
      <c r="F138" s="7">
        <v>0</v>
      </c>
    </row>
    <row r="139" spans="1:6" ht="12.75">
      <c r="A139" s="38" t="s">
        <v>48</v>
      </c>
      <c r="B139" s="6" t="s">
        <v>399</v>
      </c>
      <c r="C139" s="6" t="s">
        <v>294</v>
      </c>
      <c r="D139" s="7">
        <v>0</v>
      </c>
      <c r="E139" s="7">
        <v>0</v>
      </c>
      <c r="F139" s="7">
        <v>0</v>
      </c>
    </row>
    <row r="140" spans="1:6" ht="12.75">
      <c r="A140" s="38" t="s">
        <v>49</v>
      </c>
      <c r="B140" s="6" t="s">
        <v>398</v>
      </c>
      <c r="C140" s="6" t="s">
        <v>295</v>
      </c>
      <c r="D140" s="7">
        <v>0</v>
      </c>
      <c r="E140" s="7">
        <v>0</v>
      </c>
      <c r="F140" s="7">
        <v>0</v>
      </c>
    </row>
    <row r="141" spans="1:6" ht="12.75">
      <c r="A141" s="38" t="s">
        <v>50</v>
      </c>
      <c r="B141" s="6" t="s">
        <v>397</v>
      </c>
      <c r="C141" s="6" t="s">
        <v>296</v>
      </c>
      <c r="D141" s="7">
        <v>0</v>
      </c>
      <c r="E141" s="7">
        <v>0</v>
      </c>
      <c r="F141" s="7">
        <v>0</v>
      </c>
    </row>
    <row r="142" spans="1:6" ht="12.75">
      <c r="A142" s="38" t="s">
        <v>51</v>
      </c>
      <c r="B142" s="6" t="s">
        <v>396</v>
      </c>
      <c r="C142" s="6" t="s">
        <v>297</v>
      </c>
      <c r="D142" s="7">
        <v>137</v>
      </c>
      <c r="E142" s="7">
        <v>0</v>
      </c>
      <c r="F142" s="7">
        <v>0</v>
      </c>
    </row>
    <row r="143" spans="1:6" ht="12.75">
      <c r="A143" s="38" t="s">
        <v>52</v>
      </c>
      <c r="B143" s="6" t="s">
        <v>395</v>
      </c>
      <c r="C143" s="6" t="s">
        <v>298</v>
      </c>
      <c r="D143" s="7">
        <v>541</v>
      </c>
      <c r="E143" s="7">
        <v>0</v>
      </c>
      <c r="F143" s="7">
        <v>0</v>
      </c>
    </row>
    <row r="144" spans="1:6" ht="12.75">
      <c r="A144" s="38" t="s">
        <v>53</v>
      </c>
      <c r="B144" s="6" t="s">
        <v>394</v>
      </c>
      <c r="C144" s="6" t="s">
        <v>299</v>
      </c>
      <c r="D144" s="7">
        <v>0</v>
      </c>
      <c r="E144" s="7">
        <v>0</v>
      </c>
      <c r="F144" s="7">
        <v>0</v>
      </c>
    </row>
    <row r="145" spans="1:6" ht="12.75">
      <c r="A145" s="38" t="s">
        <v>54</v>
      </c>
      <c r="B145" s="6" t="s">
        <v>393</v>
      </c>
      <c r="C145" s="6" t="s">
        <v>300</v>
      </c>
      <c r="D145" s="7">
        <v>142</v>
      </c>
      <c r="E145" s="7">
        <v>0</v>
      </c>
      <c r="F145" s="7">
        <v>0</v>
      </c>
    </row>
    <row r="146" spans="1:6" ht="12.75">
      <c r="A146" s="38" t="s">
        <v>55</v>
      </c>
      <c r="B146" s="9" t="s">
        <v>458</v>
      </c>
      <c r="C146" s="9" t="s">
        <v>301</v>
      </c>
      <c r="D146" s="39">
        <f>SUM(D138:D145)</f>
        <v>820</v>
      </c>
      <c r="E146" s="7">
        <v>0</v>
      </c>
      <c r="F146" s="7">
        <v>0</v>
      </c>
    </row>
    <row r="147" spans="1:6" ht="12.75">
      <c r="A147" s="38" t="s">
        <v>56</v>
      </c>
      <c r="B147" s="6" t="s">
        <v>392</v>
      </c>
      <c r="C147" s="6" t="s">
        <v>302</v>
      </c>
      <c r="D147" s="7">
        <v>0</v>
      </c>
      <c r="E147" s="7">
        <v>0</v>
      </c>
      <c r="F147" s="7">
        <v>0</v>
      </c>
    </row>
    <row r="148" spans="1:6" ht="12.75">
      <c r="A148" s="38" t="s">
        <v>57</v>
      </c>
      <c r="B148" s="6" t="s">
        <v>391</v>
      </c>
      <c r="C148" s="6" t="s">
        <v>303</v>
      </c>
      <c r="D148" s="7">
        <v>0</v>
      </c>
      <c r="E148" s="7">
        <v>0</v>
      </c>
      <c r="F148" s="7">
        <v>0</v>
      </c>
    </row>
    <row r="149" spans="1:6" ht="12.75">
      <c r="A149" s="38" t="s">
        <v>58</v>
      </c>
      <c r="B149" s="6" t="s">
        <v>390</v>
      </c>
      <c r="C149" s="6" t="s">
        <v>304</v>
      </c>
      <c r="D149" s="7">
        <v>0</v>
      </c>
      <c r="E149" s="7">
        <v>0</v>
      </c>
      <c r="F149" s="7">
        <v>0</v>
      </c>
    </row>
    <row r="150" spans="1:6" ht="12.75">
      <c r="A150" s="38" t="s">
        <v>59</v>
      </c>
      <c r="B150" s="6" t="s">
        <v>389</v>
      </c>
      <c r="C150" s="6" t="s">
        <v>305</v>
      </c>
      <c r="D150" s="7">
        <v>0</v>
      </c>
      <c r="E150" s="7">
        <v>0</v>
      </c>
      <c r="F150" s="7">
        <v>0</v>
      </c>
    </row>
    <row r="151" spans="1:6" ht="12.75">
      <c r="A151" s="38" t="s">
        <v>60</v>
      </c>
      <c r="B151" s="6" t="s">
        <v>388</v>
      </c>
      <c r="C151" s="6" t="s">
        <v>306</v>
      </c>
      <c r="D151" s="7">
        <v>0</v>
      </c>
      <c r="E151" s="7">
        <v>0</v>
      </c>
      <c r="F151" s="7">
        <v>0</v>
      </c>
    </row>
    <row r="152" spans="1:6" ht="12.75">
      <c r="A152" s="38" t="s">
        <v>61</v>
      </c>
      <c r="B152" s="6" t="s">
        <v>387</v>
      </c>
      <c r="C152" s="6" t="s">
        <v>307</v>
      </c>
      <c r="D152" s="7">
        <v>0</v>
      </c>
      <c r="E152" s="7">
        <v>0</v>
      </c>
      <c r="F152" s="7">
        <v>0</v>
      </c>
    </row>
    <row r="153" spans="1:6" ht="12.75">
      <c r="A153" s="38" t="s">
        <v>62</v>
      </c>
      <c r="B153" s="6" t="s">
        <v>386</v>
      </c>
      <c r="C153" s="6" t="s">
        <v>308</v>
      </c>
      <c r="D153" s="7">
        <v>0</v>
      </c>
      <c r="E153" s="7">
        <v>0</v>
      </c>
      <c r="F153" s="7">
        <v>0</v>
      </c>
    </row>
    <row r="154" spans="1:6" ht="12.75">
      <c r="A154" s="38" t="s">
        <v>63</v>
      </c>
      <c r="B154" s="6" t="s">
        <v>385</v>
      </c>
      <c r="C154" s="6" t="s">
        <v>309</v>
      </c>
      <c r="D154" s="7">
        <v>0</v>
      </c>
      <c r="E154" s="7">
        <v>0</v>
      </c>
      <c r="F154" s="7">
        <v>0</v>
      </c>
    </row>
    <row r="155" spans="1:6" ht="12.75">
      <c r="A155" s="38" t="s">
        <v>64</v>
      </c>
      <c r="B155" s="6" t="s">
        <v>384</v>
      </c>
      <c r="C155" s="6" t="s">
        <v>310</v>
      </c>
      <c r="D155" s="7">
        <v>0</v>
      </c>
      <c r="E155" s="7">
        <v>0</v>
      </c>
      <c r="F155" s="7">
        <v>0</v>
      </c>
    </row>
    <row r="156" spans="1:6" ht="12.75">
      <c r="A156" s="38" t="s">
        <v>65</v>
      </c>
      <c r="B156" s="6" t="s">
        <v>383</v>
      </c>
      <c r="C156" s="6" t="s">
        <v>311</v>
      </c>
      <c r="D156" s="7">
        <v>0</v>
      </c>
      <c r="E156" s="7">
        <v>0</v>
      </c>
      <c r="F156" s="7">
        <v>0</v>
      </c>
    </row>
    <row r="157" spans="1:6" ht="12.75">
      <c r="A157" s="38" t="s">
        <v>66</v>
      </c>
      <c r="B157" s="6" t="s">
        <v>382</v>
      </c>
      <c r="C157" s="6" t="s">
        <v>312</v>
      </c>
      <c r="D157" s="7">
        <v>18</v>
      </c>
      <c r="E157" s="7">
        <v>0</v>
      </c>
      <c r="F157" s="7">
        <v>0</v>
      </c>
    </row>
    <row r="158" spans="1:6" ht="12.75">
      <c r="A158" s="38" t="s">
        <v>67</v>
      </c>
      <c r="B158" s="6" t="s">
        <v>381</v>
      </c>
      <c r="C158" s="6" t="s">
        <v>313</v>
      </c>
      <c r="D158" s="7">
        <v>1279</v>
      </c>
      <c r="E158" s="7">
        <v>0</v>
      </c>
      <c r="F158" s="7">
        <v>0</v>
      </c>
    </row>
    <row r="159" spans="1:6" ht="12.75">
      <c r="A159" s="38" t="s">
        <v>68</v>
      </c>
      <c r="B159" s="9" t="s">
        <v>486</v>
      </c>
      <c r="C159" s="9" t="s">
        <v>314</v>
      </c>
      <c r="D159" s="39">
        <f>SUM(D147:D158)</f>
        <v>1297</v>
      </c>
      <c r="E159" s="7">
        <v>0</v>
      </c>
      <c r="F159" s="7">
        <v>0</v>
      </c>
    </row>
    <row r="160" spans="1:6" ht="12.75">
      <c r="A160" s="38" t="s">
        <v>69</v>
      </c>
      <c r="B160" s="6" t="s">
        <v>380</v>
      </c>
      <c r="C160" s="6" t="s">
        <v>315</v>
      </c>
      <c r="D160" s="7">
        <v>0</v>
      </c>
      <c r="E160" s="7">
        <v>0</v>
      </c>
      <c r="F160" s="7">
        <v>0</v>
      </c>
    </row>
    <row r="161" spans="1:6" ht="12.75">
      <c r="A161" s="38" t="s">
        <v>70</v>
      </c>
      <c r="B161" s="6" t="s">
        <v>379</v>
      </c>
      <c r="C161" s="6" t="s">
        <v>316</v>
      </c>
      <c r="D161" s="7">
        <v>0</v>
      </c>
      <c r="E161" s="7">
        <v>0</v>
      </c>
      <c r="F161" s="7">
        <v>0</v>
      </c>
    </row>
    <row r="162" spans="1:6" ht="12.75">
      <c r="A162" s="38" t="s">
        <v>71</v>
      </c>
      <c r="B162" s="6" t="s">
        <v>378</v>
      </c>
      <c r="C162" s="6" t="s">
        <v>317</v>
      </c>
      <c r="D162" s="7">
        <v>0</v>
      </c>
      <c r="E162" s="7">
        <v>0</v>
      </c>
      <c r="F162" s="7">
        <v>0</v>
      </c>
    </row>
    <row r="163" spans="1:6" ht="12.75">
      <c r="A163" s="38" t="s">
        <v>72</v>
      </c>
      <c r="B163" s="6" t="s">
        <v>377</v>
      </c>
      <c r="C163" s="6" t="s">
        <v>318</v>
      </c>
      <c r="D163" s="7">
        <v>0</v>
      </c>
      <c r="E163" s="7">
        <v>0</v>
      </c>
      <c r="F163" s="7">
        <v>0</v>
      </c>
    </row>
    <row r="164" spans="1:6" ht="12.75">
      <c r="A164" s="38" t="s">
        <v>73</v>
      </c>
      <c r="B164" s="6" t="s">
        <v>376</v>
      </c>
      <c r="C164" s="6" t="s">
        <v>319</v>
      </c>
      <c r="D164" s="7">
        <v>0</v>
      </c>
      <c r="E164" s="7">
        <v>0</v>
      </c>
      <c r="F164" s="7">
        <v>0</v>
      </c>
    </row>
    <row r="165" spans="1:6" ht="12.75">
      <c r="A165" s="38" t="s">
        <v>74</v>
      </c>
      <c r="B165" s="6" t="s">
        <v>375</v>
      </c>
      <c r="C165" s="6" t="s">
        <v>320</v>
      </c>
      <c r="D165" s="7">
        <v>0</v>
      </c>
      <c r="E165" s="7">
        <v>0</v>
      </c>
      <c r="F165" s="7">
        <v>0</v>
      </c>
    </row>
    <row r="166" spans="1:6" ht="12.75">
      <c r="A166" s="38" t="s">
        <v>75</v>
      </c>
      <c r="B166" s="6" t="s">
        <v>374</v>
      </c>
      <c r="C166" s="6" t="s">
        <v>321</v>
      </c>
      <c r="D166" s="7">
        <v>0</v>
      </c>
      <c r="E166" s="7">
        <v>0</v>
      </c>
      <c r="F166" s="7">
        <v>0</v>
      </c>
    </row>
    <row r="167" spans="1:6" ht="12.75">
      <c r="A167" s="38" t="s">
        <v>76</v>
      </c>
      <c r="B167" s="9" t="s">
        <v>468</v>
      </c>
      <c r="C167" s="9" t="s">
        <v>322</v>
      </c>
      <c r="D167" s="39">
        <f>SUM(D160:D166)</f>
        <v>0</v>
      </c>
      <c r="E167" s="7">
        <v>0</v>
      </c>
      <c r="F167" s="7">
        <v>0</v>
      </c>
    </row>
    <row r="168" spans="1:6" ht="12.75">
      <c r="A168" s="38" t="s">
        <v>77</v>
      </c>
      <c r="B168" s="6" t="s">
        <v>373</v>
      </c>
      <c r="C168" s="6" t="s">
        <v>323</v>
      </c>
      <c r="D168" s="7">
        <v>0</v>
      </c>
      <c r="E168" s="7">
        <v>0</v>
      </c>
      <c r="F168" s="7">
        <v>0</v>
      </c>
    </row>
    <row r="169" spans="1:6" ht="12.75">
      <c r="A169" s="38" t="s">
        <v>78</v>
      </c>
      <c r="B169" s="6" t="s">
        <v>371</v>
      </c>
      <c r="C169" s="6" t="s">
        <v>324</v>
      </c>
      <c r="D169" s="7">
        <v>0</v>
      </c>
      <c r="E169" s="7">
        <v>0</v>
      </c>
      <c r="F169" s="7">
        <v>0</v>
      </c>
    </row>
    <row r="170" spans="1:6" ht="12.75">
      <c r="A170" s="38" t="s">
        <v>79</v>
      </c>
      <c r="B170" s="6" t="s">
        <v>370</v>
      </c>
      <c r="C170" s="6" t="s">
        <v>325</v>
      </c>
      <c r="D170" s="7">
        <v>0</v>
      </c>
      <c r="E170" s="7">
        <v>0</v>
      </c>
      <c r="F170" s="7">
        <v>0</v>
      </c>
    </row>
    <row r="171" spans="1:6" ht="12.75">
      <c r="A171" s="38" t="s">
        <v>80</v>
      </c>
      <c r="B171" s="6" t="s">
        <v>372</v>
      </c>
      <c r="C171" s="6" t="s">
        <v>326</v>
      </c>
      <c r="D171" s="7">
        <v>0</v>
      </c>
      <c r="E171" s="7">
        <v>0</v>
      </c>
      <c r="F171" s="7">
        <v>0</v>
      </c>
    </row>
    <row r="172" spans="1:6" ht="12.75">
      <c r="A172" s="38" t="s">
        <v>81</v>
      </c>
      <c r="B172" s="9" t="s">
        <v>488</v>
      </c>
      <c r="C172" s="9" t="s">
        <v>327</v>
      </c>
      <c r="D172" s="39">
        <f>SUM(D168:D171)</f>
        <v>0</v>
      </c>
      <c r="E172" s="7">
        <v>0</v>
      </c>
      <c r="F172" s="7">
        <v>0</v>
      </c>
    </row>
    <row r="173" spans="1:6" ht="12.75">
      <c r="A173" s="38" t="s">
        <v>82</v>
      </c>
      <c r="B173" s="9" t="s">
        <v>470</v>
      </c>
      <c r="C173" s="9" t="s">
        <v>328</v>
      </c>
      <c r="D173" s="39">
        <v>0</v>
      </c>
      <c r="E173" s="7">
        <v>0</v>
      </c>
      <c r="F173" s="7">
        <v>0</v>
      </c>
    </row>
    <row r="174" spans="1:6" ht="12.75">
      <c r="A174" s="38" t="s">
        <v>83</v>
      </c>
      <c r="B174" s="9" t="s">
        <v>460</v>
      </c>
      <c r="C174" s="9" t="s">
        <v>329</v>
      </c>
      <c r="D174" s="39">
        <f>D111+D112+D137+D146+D159+D167+D172+D173</f>
        <v>25762</v>
      </c>
      <c r="E174" s="7">
        <v>0</v>
      </c>
      <c r="F174" s="7">
        <v>0</v>
      </c>
    </row>
    <row r="175" spans="1:6" ht="12.75">
      <c r="A175" s="38" t="s">
        <v>84</v>
      </c>
      <c r="B175" s="6" t="s">
        <v>369</v>
      </c>
      <c r="C175" s="6" t="s">
        <v>330</v>
      </c>
      <c r="D175" s="7">
        <v>12625</v>
      </c>
      <c r="E175" s="7">
        <v>0</v>
      </c>
      <c r="F175" s="7">
        <v>0</v>
      </c>
    </row>
    <row r="176" spans="1:6" ht="12.75">
      <c r="A176" s="38" t="s">
        <v>85</v>
      </c>
      <c r="B176" s="6" t="s">
        <v>368</v>
      </c>
      <c r="C176" s="6" t="s">
        <v>331</v>
      </c>
      <c r="D176" s="7">
        <v>0</v>
      </c>
      <c r="E176" s="7">
        <v>0</v>
      </c>
      <c r="F176" s="7">
        <v>0</v>
      </c>
    </row>
    <row r="177" spans="1:6" ht="12.75">
      <c r="A177" s="38" t="s">
        <v>86</v>
      </c>
      <c r="B177" s="6" t="s">
        <v>367</v>
      </c>
      <c r="C177" s="6" t="s">
        <v>332</v>
      </c>
      <c r="D177" s="7">
        <v>0</v>
      </c>
      <c r="E177" s="7">
        <v>0</v>
      </c>
      <c r="F177" s="7">
        <v>0</v>
      </c>
    </row>
    <row r="178" spans="1:6" ht="12.75">
      <c r="A178" s="38" t="s">
        <v>87</v>
      </c>
      <c r="B178" s="9" t="s">
        <v>489</v>
      </c>
      <c r="C178" s="9" t="s">
        <v>333</v>
      </c>
      <c r="D178" s="39">
        <f>SUM(D175:D177)</f>
        <v>12625</v>
      </c>
      <c r="E178" s="7">
        <v>0</v>
      </c>
      <c r="F178" s="7">
        <v>0</v>
      </c>
    </row>
    <row r="179" spans="1:6" ht="12.75">
      <c r="A179" s="38" t="s">
        <v>88</v>
      </c>
      <c r="B179" s="9" t="s">
        <v>490</v>
      </c>
      <c r="C179" s="9" t="s">
        <v>334</v>
      </c>
      <c r="D179" s="39">
        <v>0</v>
      </c>
      <c r="E179" s="7">
        <v>0</v>
      </c>
      <c r="F179" s="7">
        <v>0</v>
      </c>
    </row>
    <row r="180" spans="1:6" ht="12.75">
      <c r="A180" s="38" t="s">
        <v>89</v>
      </c>
      <c r="B180" s="6" t="s">
        <v>366</v>
      </c>
      <c r="C180" s="6" t="s">
        <v>335</v>
      </c>
      <c r="D180" s="7">
        <v>0</v>
      </c>
      <c r="E180" s="7">
        <v>0</v>
      </c>
      <c r="F180" s="7">
        <v>0</v>
      </c>
    </row>
    <row r="181" spans="1:6" ht="12.75">
      <c r="A181" s="38" t="s">
        <v>90</v>
      </c>
      <c r="B181" s="6" t="s">
        <v>365</v>
      </c>
      <c r="C181" s="6" t="s">
        <v>336</v>
      </c>
      <c r="D181" s="7">
        <v>0</v>
      </c>
      <c r="E181" s="7">
        <v>0</v>
      </c>
      <c r="F181" s="7">
        <v>0</v>
      </c>
    </row>
    <row r="182" spans="1:6" ht="12.75">
      <c r="A182" s="38" t="s">
        <v>91</v>
      </c>
      <c r="B182" s="6" t="s">
        <v>364</v>
      </c>
      <c r="C182" s="6" t="s">
        <v>337</v>
      </c>
      <c r="D182" s="7"/>
      <c r="E182" s="7">
        <v>0</v>
      </c>
      <c r="F182" s="7">
        <v>0</v>
      </c>
    </row>
    <row r="183" spans="1:6" ht="12.75">
      <c r="A183" s="38" t="s">
        <v>92</v>
      </c>
      <c r="B183" s="6" t="s">
        <v>363</v>
      </c>
      <c r="C183" s="6" t="s">
        <v>338</v>
      </c>
      <c r="D183" s="7">
        <v>0</v>
      </c>
      <c r="E183" s="7">
        <v>0</v>
      </c>
      <c r="F183" s="7">
        <v>0</v>
      </c>
    </row>
    <row r="184" spans="1:6" ht="12.75">
      <c r="A184" s="38" t="s">
        <v>93</v>
      </c>
      <c r="B184" s="9" t="s">
        <v>491</v>
      </c>
      <c r="C184" s="9" t="s">
        <v>339</v>
      </c>
      <c r="D184" s="39">
        <f>SUM(D180:D183)+D178</f>
        <v>12625</v>
      </c>
      <c r="E184" s="7">
        <v>0</v>
      </c>
      <c r="F184" s="7">
        <v>0</v>
      </c>
    </row>
    <row r="185" spans="1:6" ht="12.75">
      <c r="A185" s="38" t="s">
        <v>94</v>
      </c>
      <c r="B185" s="9" t="s">
        <v>492</v>
      </c>
      <c r="C185" s="9" t="s">
        <v>340</v>
      </c>
      <c r="D185" s="39">
        <v>0</v>
      </c>
      <c r="E185" s="7">
        <v>0</v>
      </c>
      <c r="F185" s="7">
        <v>0</v>
      </c>
    </row>
    <row r="186" spans="1:6" ht="12.75">
      <c r="A186" s="38" t="s">
        <v>95</v>
      </c>
      <c r="B186" s="6" t="s">
        <v>362</v>
      </c>
      <c r="C186" s="6" t="s">
        <v>341</v>
      </c>
      <c r="D186" s="7">
        <v>0</v>
      </c>
      <c r="E186" s="7">
        <v>0</v>
      </c>
      <c r="F186" s="7">
        <v>0</v>
      </c>
    </row>
    <row r="187" spans="1:6" ht="12.75">
      <c r="A187" s="43" t="s">
        <v>96</v>
      </c>
      <c r="B187" s="9" t="s">
        <v>463</v>
      </c>
      <c r="C187" s="9" t="s">
        <v>342</v>
      </c>
      <c r="D187" s="39">
        <f>D184+D185</f>
        <v>12625</v>
      </c>
      <c r="E187" s="39"/>
      <c r="F187" s="39"/>
    </row>
    <row r="188" spans="1:6" ht="12.75">
      <c r="A188" s="38" t="s">
        <v>97</v>
      </c>
      <c r="B188" s="9" t="s">
        <v>711</v>
      </c>
      <c r="C188" s="9"/>
      <c r="D188" s="39">
        <f>D187+D174</f>
        <v>38387</v>
      </c>
      <c r="E188" s="7">
        <v>0</v>
      </c>
      <c r="F188" s="7">
        <v>0</v>
      </c>
    </row>
  </sheetData>
  <sheetProtection/>
  <mergeCells count="15">
    <mergeCell ref="A85:F85"/>
    <mergeCell ref="A88:F88"/>
    <mergeCell ref="A89:F89"/>
    <mergeCell ref="A91:A92"/>
    <mergeCell ref="C91:C92"/>
    <mergeCell ref="D91:E91"/>
    <mergeCell ref="F91:F92"/>
    <mergeCell ref="A86:F86"/>
    <mergeCell ref="A3:F3"/>
    <mergeCell ref="A5:F5"/>
    <mergeCell ref="A6:F6"/>
    <mergeCell ref="A8:A9"/>
    <mergeCell ref="C8:C9"/>
    <mergeCell ref="D8:E8"/>
    <mergeCell ref="F8:F9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5" r:id="rId1"/>
  <headerFooter>
    <oddFooter>&amp;C&amp;P. oldal</oddFooter>
  </headerFooter>
  <rowBreaks count="2" manualBreakCount="2">
    <brk id="70" max="5" man="1"/>
    <brk id="85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H1"/>
    </sheetView>
  </sheetViews>
  <sheetFormatPr defaultColWidth="9.125" defaultRowHeight="12.75"/>
  <cols>
    <col min="1" max="1" width="4.875" style="19" customWidth="1"/>
    <col min="2" max="2" width="37.625" style="19" customWidth="1"/>
    <col min="3" max="8" width="12.625" style="16" customWidth="1"/>
    <col min="9" max="16384" width="9.125" style="16" customWidth="1"/>
  </cols>
  <sheetData>
    <row r="1" spans="1:8" ht="28.5" customHeight="1">
      <c r="A1" s="366" t="s">
        <v>846</v>
      </c>
      <c r="B1" s="366"/>
      <c r="C1" s="366"/>
      <c r="D1" s="366"/>
      <c r="E1" s="366"/>
      <c r="F1" s="366"/>
      <c r="G1" s="366"/>
      <c r="H1" s="366"/>
    </row>
    <row r="2" spans="1:8" ht="37.5" customHeight="1">
      <c r="A2" s="464" t="s">
        <v>698</v>
      </c>
      <c r="B2" s="465"/>
      <c r="C2" s="465"/>
      <c r="D2" s="465"/>
      <c r="E2" s="465"/>
      <c r="F2" s="465"/>
      <c r="G2" s="465"/>
      <c r="H2" s="466"/>
    </row>
    <row r="3" spans="1:8" ht="15.75" customHeight="1">
      <c r="A3" s="373" t="s">
        <v>500</v>
      </c>
      <c r="B3" s="373"/>
      <c r="C3" s="373"/>
      <c r="D3" s="373"/>
      <c r="E3" s="373"/>
      <c r="F3" s="373"/>
      <c r="G3" s="373"/>
      <c r="H3" s="373"/>
    </row>
    <row r="4" spans="1:8" ht="19.5" customHeight="1">
      <c r="A4" s="467" t="s">
        <v>476</v>
      </c>
      <c r="B4" s="468" t="s">
        <v>699</v>
      </c>
      <c r="C4" s="467" t="s">
        <v>700</v>
      </c>
      <c r="D4" s="467" t="s">
        <v>701</v>
      </c>
      <c r="E4" s="468" t="s">
        <v>702</v>
      </c>
      <c r="F4" s="468"/>
      <c r="G4" s="468"/>
      <c r="H4" s="468"/>
    </row>
    <row r="5" spans="1:8" ht="19.5" customHeight="1">
      <c r="A5" s="467"/>
      <c r="B5" s="469"/>
      <c r="C5" s="469"/>
      <c r="D5" s="469"/>
      <c r="E5" s="22">
        <v>2015</v>
      </c>
      <c r="F5" s="22">
        <v>2016</v>
      </c>
      <c r="G5" s="22">
        <v>2017</v>
      </c>
      <c r="H5" s="22">
        <v>2018</v>
      </c>
    </row>
    <row r="6" spans="1:8" s="18" customFormat="1" ht="19.5" customHeight="1">
      <c r="A6" s="24">
        <v>1</v>
      </c>
      <c r="B6" s="25" t="s">
        <v>703</v>
      </c>
      <c r="C6" s="26"/>
      <c r="D6" s="26"/>
      <c r="E6" s="26">
        <f>SUM(E7:E10)</f>
        <v>124</v>
      </c>
      <c r="F6" s="26"/>
      <c r="G6" s="26"/>
      <c r="H6" s="26"/>
    </row>
    <row r="7" spans="1:8" ht="19.5" customHeight="1">
      <c r="A7" s="27">
        <v>2</v>
      </c>
      <c r="B7" s="28"/>
      <c r="C7" s="29">
        <v>2011</v>
      </c>
      <c r="D7" s="29">
        <v>2012</v>
      </c>
      <c r="E7" s="29">
        <v>124</v>
      </c>
      <c r="F7" s="29"/>
      <c r="G7" s="29"/>
      <c r="H7" s="29"/>
    </row>
    <row r="8" spans="1:8" ht="19.5" customHeight="1">
      <c r="A8" s="27">
        <v>3</v>
      </c>
      <c r="B8" s="28"/>
      <c r="C8" s="29"/>
      <c r="D8" s="29"/>
      <c r="E8" s="29"/>
      <c r="F8" s="29"/>
      <c r="G8" s="29"/>
      <c r="H8" s="29"/>
    </row>
    <row r="9" spans="1:8" ht="19.5" customHeight="1">
      <c r="A9" s="27">
        <v>4</v>
      </c>
      <c r="B9" s="28"/>
      <c r="C9" s="29"/>
      <c r="D9" s="29"/>
      <c r="E9" s="29"/>
      <c r="F9" s="29"/>
      <c r="G9" s="29"/>
      <c r="H9" s="29"/>
    </row>
    <row r="10" spans="1:8" ht="19.5" customHeight="1">
      <c r="A10" s="27">
        <v>5</v>
      </c>
      <c r="B10" s="28"/>
      <c r="C10" s="29"/>
      <c r="D10" s="29"/>
      <c r="E10" s="29"/>
      <c r="F10" s="29"/>
      <c r="G10" s="29"/>
      <c r="H10" s="29"/>
    </row>
    <row r="11" spans="1:8" s="18" customFormat="1" ht="19.5" customHeight="1">
      <c r="A11" s="24">
        <v>6</v>
      </c>
      <c r="B11" s="25" t="s">
        <v>704</v>
      </c>
      <c r="C11" s="26"/>
      <c r="D11" s="26"/>
      <c r="E11" s="26"/>
      <c r="F11" s="26"/>
      <c r="G11" s="26"/>
      <c r="H11" s="26"/>
    </row>
    <row r="12" spans="1:8" ht="19.5" customHeight="1">
      <c r="A12" s="27">
        <v>7</v>
      </c>
      <c r="B12" s="202"/>
      <c r="C12" s="29"/>
      <c r="D12" s="29"/>
      <c r="E12" s="29"/>
      <c r="F12" s="29"/>
      <c r="G12" s="29"/>
      <c r="H12" s="29"/>
    </row>
    <row r="13" spans="1:8" ht="19.5" customHeight="1">
      <c r="A13" s="27">
        <v>8</v>
      </c>
      <c r="B13" s="28"/>
      <c r="C13" s="29"/>
      <c r="D13" s="29"/>
      <c r="E13" s="29"/>
      <c r="F13" s="29"/>
      <c r="G13" s="29"/>
      <c r="H13" s="29"/>
    </row>
    <row r="14" spans="1:8" ht="19.5" customHeight="1">
      <c r="A14" s="27">
        <v>9</v>
      </c>
      <c r="B14" s="28"/>
      <c r="C14" s="29"/>
      <c r="D14" s="29"/>
      <c r="E14" s="29"/>
      <c r="F14" s="29"/>
      <c r="G14" s="29"/>
      <c r="H14" s="29"/>
    </row>
    <row r="15" spans="1:8" ht="19.5" customHeight="1">
      <c r="A15" s="27">
        <v>10</v>
      </c>
      <c r="B15" s="28"/>
      <c r="C15" s="29"/>
      <c r="D15" s="29"/>
      <c r="E15" s="29"/>
      <c r="F15" s="29"/>
      <c r="G15" s="29"/>
      <c r="H15" s="29"/>
    </row>
    <row r="16" spans="1:8" s="18" customFormat="1" ht="19.5" customHeight="1">
      <c r="A16" s="22">
        <v>11</v>
      </c>
      <c r="B16" s="23" t="s">
        <v>705</v>
      </c>
      <c r="C16" s="30"/>
      <c r="D16" s="30"/>
      <c r="E16" s="30">
        <f>E6+E11</f>
        <v>124</v>
      </c>
      <c r="F16" s="30">
        <f>SUM(F12:F15)</f>
        <v>0</v>
      </c>
      <c r="G16" s="30">
        <f>SUM(G12:G15)</f>
        <v>0</v>
      </c>
      <c r="H16" s="30">
        <f>SUM(H12:H15)</f>
        <v>0</v>
      </c>
    </row>
  </sheetData>
  <sheetProtection/>
  <mergeCells count="8">
    <mergeCell ref="A1:H1"/>
    <mergeCell ref="A2:H2"/>
    <mergeCell ref="A3:H3"/>
    <mergeCell ref="A4:A5"/>
    <mergeCell ref="B4:B5"/>
    <mergeCell ref="C4:C5"/>
    <mergeCell ref="D4:D5"/>
    <mergeCell ref="E4:H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1"/>
    </sheetView>
  </sheetViews>
  <sheetFormatPr defaultColWidth="9.125" defaultRowHeight="12.75"/>
  <cols>
    <col min="1" max="1" width="61.625" style="19" customWidth="1"/>
    <col min="2" max="2" width="32.50390625" style="19" customWidth="1"/>
    <col min="3" max="16384" width="9.125" style="16" customWidth="1"/>
  </cols>
  <sheetData>
    <row r="1" spans="1:2" ht="28.5" customHeight="1">
      <c r="A1" s="470" t="s">
        <v>847</v>
      </c>
      <c r="B1" s="470"/>
    </row>
    <row r="3" spans="1:2" ht="27.75" customHeight="1">
      <c r="A3" s="471" t="s">
        <v>832</v>
      </c>
      <c r="B3" s="472"/>
    </row>
    <row r="4" spans="1:2" ht="14.25" customHeight="1">
      <c r="A4" s="370"/>
      <c r="B4" s="416"/>
    </row>
    <row r="5" spans="1:2" ht="12.75">
      <c r="A5" s="473"/>
      <c r="B5" s="473"/>
    </row>
    <row r="6" spans="1:2" ht="19.5" customHeight="1">
      <c r="A6" s="33"/>
      <c r="B6" s="151" t="s">
        <v>747</v>
      </c>
    </row>
    <row r="7" spans="1:2" ht="19.5" customHeight="1">
      <c r="A7" s="31" t="s">
        <v>789</v>
      </c>
      <c r="B7" s="32">
        <v>2</v>
      </c>
    </row>
    <row r="8" spans="1:2" ht="19.5" customHeight="1">
      <c r="A8" s="31" t="s">
        <v>833</v>
      </c>
      <c r="B8" s="32">
        <v>0</v>
      </c>
    </row>
    <row r="9" spans="1:2" ht="19.5" customHeight="1">
      <c r="A9" s="33" t="s">
        <v>695</v>
      </c>
      <c r="B9" s="34">
        <f>SUM(B7:B8)</f>
        <v>2</v>
      </c>
    </row>
    <row r="10" ht="19.5" customHeight="1"/>
  </sheetData>
  <sheetProtection/>
  <mergeCells count="4">
    <mergeCell ref="A1:B1"/>
    <mergeCell ref="A3:B3"/>
    <mergeCell ref="A4:B4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1"/>
    </sheetView>
  </sheetViews>
  <sheetFormatPr defaultColWidth="9.125" defaultRowHeight="12.75"/>
  <cols>
    <col min="1" max="1" width="61.625" style="19" customWidth="1"/>
    <col min="2" max="2" width="32.50390625" style="19" customWidth="1"/>
    <col min="3" max="16384" width="9.125" style="16" customWidth="1"/>
  </cols>
  <sheetData>
    <row r="1" spans="1:2" ht="28.5" customHeight="1">
      <c r="A1" s="470" t="s">
        <v>848</v>
      </c>
      <c r="B1" s="470"/>
    </row>
    <row r="3" spans="1:2" ht="27.75" customHeight="1">
      <c r="A3" s="471" t="s">
        <v>834</v>
      </c>
      <c r="B3" s="472"/>
    </row>
    <row r="4" spans="1:2" ht="14.25" customHeight="1">
      <c r="A4" s="370"/>
      <c r="B4" s="416"/>
    </row>
    <row r="5" spans="1:2" ht="12.75">
      <c r="A5" s="473"/>
      <c r="B5" s="473"/>
    </row>
    <row r="6" spans="1:2" ht="19.5" customHeight="1">
      <c r="A6" s="33"/>
      <c r="B6" s="151" t="s">
        <v>747</v>
      </c>
    </row>
    <row r="7" spans="1:2" ht="19.5" customHeight="1">
      <c r="A7" s="31" t="s">
        <v>706</v>
      </c>
      <c r="B7" s="32">
        <v>5</v>
      </c>
    </row>
    <row r="8" spans="1:2" ht="19.5" customHeight="1">
      <c r="A8" s="31" t="s">
        <v>707</v>
      </c>
      <c r="B8" s="32">
        <v>0</v>
      </c>
    </row>
    <row r="9" spans="1:2" ht="19.5" customHeight="1">
      <c r="A9" s="33" t="s">
        <v>695</v>
      </c>
      <c r="B9" s="34">
        <f>SUM(B7:B8)</f>
        <v>5</v>
      </c>
    </row>
    <row r="10" ht="19.5" customHeight="1"/>
  </sheetData>
  <sheetProtection/>
  <mergeCells count="4">
    <mergeCell ref="A3:B3"/>
    <mergeCell ref="A4:B4"/>
    <mergeCell ref="A5:B5"/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A1" sqref="A1:R1"/>
    </sheetView>
  </sheetViews>
  <sheetFormatPr defaultColWidth="9.00390625" defaultRowHeight="12.75"/>
  <cols>
    <col min="10" max="10" width="13.375" style="0" customWidth="1"/>
    <col min="11" max="11" width="1.00390625" style="0" customWidth="1"/>
    <col min="12" max="12" width="4.125" style="0" hidden="1" customWidth="1"/>
    <col min="13" max="13" width="9.125" style="0" hidden="1" customWidth="1"/>
    <col min="14" max="14" width="2.50390625" style="0" hidden="1" customWidth="1"/>
    <col min="15" max="15" width="9.125" style="0" hidden="1" customWidth="1"/>
    <col min="16" max="16" width="3.50390625" style="0" hidden="1" customWidth="1"/>
    <col min="17" max="17" width="5.00390625" style="0" hidden="1" customWidth="1"/>
    <col min="18" max="18" width="30.50390625" style="0" customWidth="1"/>
  </cols>
  <sheetData>
    <row r="1" spans="1:19" ht="13.5" thickBot="1">
      <c r="A1" s="474" t="s">
        <v>849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53"/>
    </row>
    <row r="2" spans="1:18" ht="14.25" thickBot="1" thickTop="1">
      <c r="A2" s="486" t="s">
        <v>822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8"/>
    </row>
    <row r="3" spans="1:18" ht="12.75">
      <c r="A3" s="489" t="s">
        <v>788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1"/>
    </row>
    <row r="4" spans="1:18" ht="13.5" thickBot="1">
      <c r="A4" s="492" t="s">
        <v>728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4"/>
    </row>
    <row r="5" spans="1:18" ht="14.25" thickBot="1" thickTop="1">
      <c r="A5" s="60"/>
      <c r="B5" s="61"/>
      <c r="C5" s="61"/>
      <c r="D5" s="61"/>
      <c r="E5" s="61"/>
      <c r="F5" s="61"/>
      <c r="G5" s="495"/>
      <c r="H5" s="495"/>
      <c r="I5" s="61"/>
      <c r="J5" s="62"/>
      <c r="K5" s="62"/>
      <c r="L5" s="62"/>
      <c r="M5" s="62"/>
      <c r="N5" s="62"/>
      <c r="O5" s="62"/>
      <c r="P5" s="62"/>
      <c r="Q5" s="474" t="s">
        <v>824</v>
      </c>
      <c r="R5" s="474"/>
    </row>
    <row r="6" spans="1:18" ht="14.25" thickBot="1" thickTop="1">
      <c r="A6" s="475" t="s">
        <v>729</v>
      </c>
      <c r="B6" s="476"/>
      <c r="C6" s="476"/>
      <c r="D6" s="63"/>
      <c r="E6" s="64"/>
      <c r="F6" s="63"/>
      <c r="G6" s="64"/>
      <c r="H6" s="63"/>
      <c r="I6" s="65"/>
      <c r="J6" s="66"/>
      <c r="K6" s="66"/>
      <c r="L6" s="66"/>
      <c r="M6" s="66"/>
      <c r="N6" s="66"/>
      <c r="O6" s="66"/>
      <c r="P6" s="66"/>
      <c r="Q6" s="67"/>
      <c r="R6" s="68" t="s">
        <v>747</v>
      </c>
    </row>
    <row r="7" spans="1:18" ht="12.75">
      <c r="A7" s="482" t="s">
        <v>482</v>
      </c>
      <c r="B7" s="483"/>
      <c r="C7" s="483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  <c r="R7" s="71">
        <v>332</v>
      </c>
    </row>
    <row r="8" spans="1:18" ht="12.75">
      <c r="A8" s="72" t="s">
        <v>825</v>
      </c>
      <c r="B8" s="73"/>
      <c r="C8" s="73"/>
      <c r="D8" s="73"/>
      <c r="E8" s="73"/>
      <c r="F8" s="73"/>
      <c r="G8" s="73"/>
      <c r="H8" s="73"/>
      <c r="I8" s="73"/>
      <c r="J8" s="74"/>
      <c r="K8" s="74"/>
      <c r="L8" s="74"/>
      <c r="M8" s="74"/>
      <c r="N8" s="74"/>
      <c r="O8" s="74"/>
      <c r="P8" s="74"/>
      <c r="Q8" s="75"/>
      <c r="R8" s="76">
        <v>1610</v>
      </c>
    </row>
    <row r="9" spans="1:18" ht="12.75">
      <c r="A9" s="72" t="s">
        <v>826</v>
      </c>
      <c r="B9" s="73"/>
      <c r="C9" s="73"/>
      <c r="D9" s="73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  <c r="R9" s="76">
        <v>0</v>
      </c>
    </row>
    <row r="10" spans="1:18" ht="12.75">
      <c r="A10" s="484" t="s">
        <v>827</v>
      </c>
      <c r="B10" s="485"/>
      <c r="C10" s="485"/>
      <c r="D10" s="485"/>
      <c r="E10" s="485"/>
      <c r="F10" s="485"/>
      <c r="G10" s="485"/>
      <c r="H10" s="485"/>
      <c r="I10" s="485"/>
      <c r="J10" s="485"/>
      <c r="K10" s="74"/>
      <c r="L10" s="74"/>
      <c r="M10" s="74"/>
      <c r="N10" s="74"/>
      <c r="O10" s="74"/>
      <c r="P10" s="74"/>
      <c r="Q10" s="75"/>
      <c r="R10" s="76">
        <v>8</v>
      </c>
    </row>
    <row r="11" spans="1:18" ht="13.5" thickBot="1">
      <c r="A11" s="477" t="s">
        <v>695</v>
      </c>
      <c r="B11" s="478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8"/>
      <c r="R11" s="79">
        <f>SUM(R7:R10)</f>
        <v>1950</v>
      </c>
    </row>
    <row r="12" spans="1:18" ht="14.25" thickBot="1" thickTop="1">
      <c r="A12" s="479" t="s">
        <v>730</v>
      </c>
      <c r="B12" s="480"/>
      <c r="C12" s="480"/>
      <c r="D12" s="4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1"/>
      <c r="R12" s="82">
        <f>R11/2</f>
        <v>975</v>
      </c>
    </row>
    <row r="13" spans="1:18" ht="13.5" thickTop="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</row>
  </sheetData>
  <sheetProtection/>
  <mergeCells count="11">
    <mergeCell ref="G5:H5"/>
    <mergeCell ref="Q5:R5"/>
    <mergeCell ref="A6:C6"/>
    <mergeCell ref="A11:B11"/>
    <mergeCell ref="A12:D12"/>
    <mergeCell ref="A1:R1"/>
    <mergeCell ref="A7:C7"/>
    <mergeCell ref="A10:J10"/>
    <mergeCell ref="A2:R2"/>
    <mergeCell ref="A3:R3"/>
    <mergeCell ref="A4:R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1" sqref="A1:G1"/>
    </sheetView>
  </sheetViews>
  <sheetFormatPr defaultColWidth="9.125" defaultRowHeight="12.75"/>
  <cols>
    <col min="1" max="1" width="29.375" style="0" customWidth="1"/>
    <col min="2" max="2" width="11.00390625" style="0" customWidth="1"/>
    <col min="3" max="3" width="10.125" style="0" customWidth="1"/>
    <col min="4" max="4" width="8.875" style="0" customWidth="1"/>
    <col min="5" max="6" width="9.625" style="0" customWidth="1"/>
    <col min="7" max="7" width="10.50390625" style="0" customWidth="1"/>
  </cols>
  <sheetData>
    <row r="1" spans="1:7" ht="12.75">
      <c r="A1" s="203" t="s">
        <v>850</v>
      </c>
      <c r="B1" s="203"/>
      <c r="C1" s="203"/>
      <c r="D1" s="203"/>
      <c r="E1" s="203"/>
      <c r="F1" s="203"/>
      <c r="G1" s="203"/>
    </row>
    <row r="2" ht="12.75">
      <c r="B2" s="37"/>
    </row>
    <row r="3" spans="1:8" ht="27" customHeight="1">
      <c r="A3" s="496" t="s">
        <v>835</v>
      </c>
      <c r="B3" s="496"/>
      <c r="C3" s="496"/>
      <c r="D3" s="496"/>
      <c r="E3" s="496"/>
      <c r="F3" s="496"/>
      <c r="G3" s="496"/>
      <c r="H3" s="85"/>
    </row>
    <row r="4" spans="1:8" ht="12.75">
      <c r="A4" s="86"/>
      <c r="B4" s="86"/>
      <c r="C4" s="86"/>
      <c r="D4" s="86"/>
      <c r="E4" s="86"/>
      <c r="F4" s="86"/>
      <c r="G4" s="86"/>
      <c r="H4" s="85"/>
    </row>
    <row r="5" spans="1:8" ht="14.25" thickBot="1">
      <c r="A5" s="87"/>
      <c r="B5" s="88"/>
      <c r="C5" s="87"/>
      <c r="D5" s="87"/>
      <c r="E5" s="87"/>
      <c r="F5" s="87"/>
      <c r="G5" s="84" t="s">
        <v>731</v>
      </c>
      <c r="H5" s="85"/>
    </row>
    <row r="6" spans="1:8" ht="25.5" customHeight="1" thickBot="1">
      <c r="A6" s="497" t="s">
        <v>5</v>
      </c>
      <c r="B6" s="499" t="s">
        <v>732</v>
      </c>
      <c r="C6" s="501" t="s">
        <v>733</v>
      </c>
      <c r="D6" s="502"/>
      <c r="E6" s="502"/>
      <c r="F6" s="503"/>
      <c r="G6" s="497" t="s">
        <v>477</v>
      </c>
      <c r="H6" s="85"/>
    </row>
    <row r="7" spans="1:11" ht="14.25" thickBot="1">
      <c r="A7" s="498"/>
      <c r="B7" s="500"/>
      <c r="C7" s="89" t="s">
        <v>696</v>
      </c>
      <c r="D7" s="89" t="s">
        <v>697</v>
      </c>
      <c r="E7" s="89" t="s">
        <v>782</v>
      </c>
      <c r="F7" s="89" t="s">
        <v>783</v>
      </c>
      <c r="G7" s="498"/>
      <c r="H7" s="90"/>
      <c r="K7" t="s">
        <v>784</v>
      </c>
    </row>
    <row r="8" spans="1:8" ht="13.5" thickBot="1">
      <c r="A8" s="91">
        <v>1</v>
      </c>
      <c r="B8" s="92">
        <v>2</v>
      </c>
      <c r="C8" s="93">
        <v>3</v>
      </c>
      <c r="D8" s="94">
        <v>4</v>
      </c>
      <c r="E8" s="95">
        <v>5</v>
      </c>
      <c r="F8" s="96">
        <v>6</v>
      </c>
      <c r="G8" s="92" t="s">
        <v>734</v>
      </c>
      <c r="H8" s="97"/>
    </row>
    <row r="9" spans="1:8" ht="13.5">
      <c r="A9" s="98" t="s">
        <v>735</v>
      </c>
      <c r="B9" s="99" t="s">
        <v>1</v>
      </c>
      <c r="C9" s="100">
        <v>332</v>
      </c>
      <c r="D9" s="101">
        <f>C9*1.017</f>
        <v>337.64399999999995</v>
      </c>
      <c r="E9" s="102">
        <f>D9*1.017</f>
        <v>343.3839479999999</v>
      </c>
      <c r="F9" s="103">
        <f>E9*1.017</f>
        <v>349.2214751159999</v>
      </c>
      <c r="G9" s="104">
        <f>SUM(C9:F9)</f>
        <v>1362.249423116</v>
      </c>
      <c r="H9" s="105"/>
    </row>
    <row r="10" spans="1:8" ht="81" customHeight="1">
      <c r="A10" s="106" t="s">
        <v>828</v>
      </c>
      <c r="B10" s="107" t="s">
        <v>2</v>
      </c>
      <c r="C10" s="100">
        <v>1610</v>
      </c>
      <c r="D10" s="101">
        <f aca="true" t="shared" si="0" ref="D10:F12">C10*1.017</f>
        <v>1637.37</v>
      </c>
      <c r="E10" s="102">
        <f t="shared" si="0"/>
        <v>1665.2052899999996</v>
      </c>
      <c r="F10" s="103">
        <f t="shared" si="0"/>
        <v>1693.5137799299994</v>
      </c>
      <c r="G10" s="108">
        <f>SUM(C10:F10)</f>
        <v>6606.089069929999</v>
      </c>
      <c r="H10" s="105"/>
    </row>
    <row r="11" spans="1:8" ht="21" customHeight="1">
      <c r="A11" s="106" t="s">
        <v>826</v>
      </c>
      <c r="B11" s="107" t="s">
        <v>3</v>
      </c>
      <c r="C11" s="100">
        <v>8</v>
      </c>
      <c r="D11" s="101">
        <f t="shared" si="0"/>
        <v>8.136</v>
      </c>
      <c r="E11" s="102">
        <f t="shared" si="0"/>
        <v>8.274311999999998</v>
      </c>
      <c r="F11" s="103">
        <f t="shared" si="0"/>
        <v>8.414975303999997</v>
      </c>
      <c r="G11" s="108">
        <f>SUM(C11:F11)</f>
        <v>32.82528730399999</v>
      </c>
      <c r="H11" s="105"/>
    </row>
    <row r="12" spans="1:8" ht="14.25" thickBot="1">
      <c r="A12" s="106" t="s">
        <v>827</v>
      </c>
      <c r="B12" s="107" t="s">
        <v>4</v>
      </c>
      <c r="C12" s="100">
        <v>0</v>
      </c>
      <c r="D12" s="101">
        <f t="shared" si="0"/>
        <v>0</v>
      </c>
      <c r="E12" s="102">
        <f t="shared" si="0"/>
        <v>0</v>
      </c>
      <c r="F12" s="103">
        <f t="shared" si="0"/>
        <v>0</v>
      </c>
      <c r="G12" s="108">
        <f>SUM(C12:F12)</f>
        <v>0</v>
      </c>
      <c r="H12" s="105"/>
    </row>
    <row r="13" spans="1:8" ht="23.25" customHeight="1" thickBot="1">
      <c r="A13" s="110" t="s">
        <v>829</v>
      </c>
      <c r="B13" s="111" t="s">
        <v>7</v>
      </c>
      <c r="C13" s="112">
        <f>SUM(C9:C12)</f>
        <v>1950</v>
      </c>
      <c r="D13" s="113">
        <f>SUM(D9:D12)</f>
        <v>1983.1499999999999</v>
      </c>
      <c r="E13" s="114">
        <f>SUM(E9:E12)</f>
        <v>2016.8635499999996</v>
      </c>
      <c r="F13" s="115">
        <f>SUM(F9:F12)</f>
        <v>2051.150230349999</v>
      </c>
      <c r="G13" s="116">
        <f>SUM(G9:G12)</f>
        <v>8001.163780349999</v>
      </c>
      <c r="H13" s="117"/>
    </row>
    <row r="14" spans="1:8" ht="27" customHeight="1" thickBot="1">
      <c r="A14" s="118" t="s">
        <v>830</v>
      </c>
      <c r="B14" s="119" t="s">
        <v>8</v>
      </c>
      <c r="C14" s="120">
        <f>C13*0.5</f>
        <v>975</v>
      </c>
      <c r="D14" s="121">
        <f>D13*0.5</f>
        <v>991.5749999999999</v>
      </c>
      <c r="E14" s="122">
        <f>E13*0.5</f>
        <v>1008.4317749999998</v>
      </c>
      <c r="F14" s="123">
        <f>F13*0.5</f>
        <v>1025.5751151749996</v>
      </c>
      <c r="G14" s="124">
        <f>G13*0.5</f>
        <v>4000.5818901749994</v>
      </c>
      <c r="H14" s="117"/>
    </row>
    <row r="15" spans="1:8" ht="38.25" customHeight="1" thickBot="1">
      <c r="A15" s="110" t="s">
        <v>736</v>
      </c>
      <c r="B15" s="111" t="s">
        <v>9</v>
      </c>
      <c r="C15" s="112">
        <f>SUM(C16:C22)</f>
        <v>12625</v>
      </c>
      <c r="D15" s="113">
        <f>SUM(D16:D22)</f>
        <v>0</v>
      </c>
      <c r="E15" s="114">
        <f>SUM(E16:E22)</f>
        <v>0</v>
      </c>
      <c r="F15" s="115">
        <f>SUM(F16:F22)</f>
        <v>0</v>
      </c>
      <c r="G15" s="116">
        <f>SUM(G16:G22)</f>
        <v>12625</v>
      </c>
      <c r="H15" s="117"/>
    </row>
    <row r="16" spans="1:8" ht="30" customHeight="1">
      <c r="A16" s="125" t="s">
        <v>737</v>
      </c>
      <c r="B16" s="99" t="s">
        <v>10</v>
      </c>
      <c r="C16" s="100"/>
      <c r="D16" s="101"/>
      <c r="E16" s="102"/>
      <c r="F16" s="103"/>
      <c r="G16" s="104">
        <f aca="true" t="shared" si="1" ref="G16:G22">SUM(C16:F16)</f>
        <v>0</v>
      </c>
      <c r="H16" s="105"/>
    </row>
    <row r="17" spans="1:8" ht="26.25" customHeight="1">
      <c r="A17" s="126" t="s">
        <v>738</v>
      </c>
      <c r="B17" s="107" t="s">
        <v>11</v>
      </c>
      <c r="C17" s="127">
        <v>12625</v>
      </c>
      <c r="D17" s="128"/>
      <c r="E17" s="129"/>
      <c r="F17" s="130"/>
      <c r="G17" s="108">
        <f t="shared" si="1"/>
        <v>12625</v>
      </c>
      <c r="H17" s="105"/>
    </row>
    <row r="18" spans="1:8" ht="29.25" customHeight="1">
      <c r="A18" s="126" t="s">
        <v>739</v>
      </c>
      <c r="B18" s="99" t="s">
        <v>12</v>
      </c>
      <c r="C18" s="127"/>
      <c r="D18" s="128"/>
      <c r="E18" s="129"/>
      <c r="F18" s="130"/>
      <c r="G18" s="108">
        <f t="shared" si="1"/>
        <v>0</v>
      </c>
      <c r="H18" s="105"/>
    </row>
    <row r="19" spans="1:8" ht="13.5">
      <c r="A19" s="126" t="s">
        <v>740</v>
      </c>
      <c r="B19" s="107" t="s">
        <v>13</v>
      </c>
      <c r="C19" s="127"/>
      <c r="D19" s="128"/>
      <c r="E19" s="129"/>
      <c r="F19" s="130"/>
      <c r="G19" s="108">
        <f t="shared" si="1"/>
        <v>0</v>
      </c>
      <c r="H19" s="105"/>
    </row>
    <row r="20" spans="1:8" ht="13.5">
      <c r="A20" s="126" t="s">
        <v>741</v>
      </c>
      <c r="B20" s="99" t="s">
        <v>14</v>
      </c>
      <c r="C20" s="127"/>
      <c r="D20" s="128"/>
      <c r="E20" s="129"/>
      <c r="F20" s="130"/>
      <c r="G20" s="108">
        <f t="shared" si="1"/>
        <v>0</v>
      </c>
      <c r="H20" s="105"/>
    </row>
    <row r="21" spans="1:8" ht="27.75" customHeight="1">
      <c r="A21" s="126" t="s">
        <v>742</v>
      </c>
      <c r="B21" s="107" t="s">
        <v>15</v>
      </c>
      <c r="C21" s="127"/>
      <c r="D21" s="128"/>
      <c r="E21" s="129"/>
      <c r="F21" s="130"/>
      <c r="G21" s="108">
        <f t="shared" si="1"/>
        <v>0</v>
      </c>
      <c r="H21" s="105"/>
    </row>
    <row r="22" spans="1:8" ht="26.25" customHeight="1" thickBot="1">
      <c r="A22" s="131" t="s">
        <v>743</v>
      </c>
      <c r="B22" s="99" t="s">
        <v>16</v>
      </c>
      <c r="C22" s="132"/>
      <c r="D22" s="133"/>
      <c r="E22" s="134"/>
      <c r="F22" s="135"/>
      <c r="G22" s="109">
        <f t="shared" si="1"/>
        <v>0</v>
      </c>
      <c r="H22" s="105"/>
    </row>
    <row r="23" spans="1:8" ht="46.5" customHeight="1" thickBot="1">
      <c r="A23" s="110" t="s">
        <v>744</v>
      </c>
      <c r="B23" s="111" t="s">
        <v>17</v>
      </c>
      <c r="C23" s="112">
        <f>SUM(C24:C30)</f>
        <v>0</v>
      </c>
      <c r="D23" s="113">
        <f>SUM(D24:D30)</f>
        <v>0</v>
      </c>
      <c r="E23" s="114">
        <f>SUM(E24:E30)</f>
        <v>0</v>
      </c>
      <c r="F23" s="115">
        <f>SUM(F24:F30)</f>
        <v>0</v>
      </c>
      <c r="G23" s="116">
        <f>SUM(G24:G30)</f>
        <v>0</v>
      </c>
      <c r="H23" s="136"/>
    </row>
    <row r="24" spans="1:8" ht="25.5" customHeight="1">
      <c r="A24" s="125" t="s">
        <v>737</v>
      </c>
      <c r="B24" s="99" t="s">
        <v>18</v>
      </c>
      <c r="C24" s="100"/>
      <c r="D24" s="101"/>
      <c r="E24" s="102"/>
      <c r="F24" s="103"/>
      <c r="G24" s="104">
        <f aca="true" t="shared" si="2" ref="G24:G30">SUM(C24:F24)</f>
        <v>0</v>
      </c>
      <c r="H24" s="35"/>
    </row>
    <row r="25" spans="1:8" ht="23.25" customHeight="1">
      <c r="A25" s="126" t="s">
        <v>738</v>
      </c>
      <c r="B25" s="107" t="s">
        <v>0</v>
      </c>
      <c r="C25" s="127"/>
      <c r="D25" s="128"/>
      <c r="E25" s="129"/>
      <c r="F25" s="130"/>
      <c r="G25" s="108">
        <f t="shared" si="2"/>
        <v>0</v>
      </c>
      <c r="H25" s="35"/>
    </row>
    <row r="26" spans="1:8" ht="18" customHeight="1">
      <c r="A26" s="126" t="s">
        <v>739</v>
      </c>
      <c r="B26" s="107" t="s">
        <v>19</v>
      </c>
      <c r="C26" s="127"/>
      <c r="D26" s="128"/>
      <c r="E26" s="129"/>
      <c r="F26" s="130"/>
      <c r="G26" s="108">
        <f t="shared" si="2"/>
        <v>0</v>
      </c>
      <c r="H26" s="35"/>
    </row>
    <row r="27" spans="1:8" ht="13.5">
      <c r="A27" s="126" t="s">
        <v>740</v>
      </c>
      <c r="B27" s="107" t="s">
        <v>20</v>
      </c>
      <c r="C27" s="127"/>
      <c r="D27" s="128"/>
      <c r="E27" s="129"/>
      <c r="F27" s="130"/>
      <c r="G27" s="108">
        <f t="shared" si="2"/>
        <v>0</v>
      </c>
      <c r="H27" s="35"/>
    </row>
    <row r="28" spans="1:8" ht="13.5">
      <c r="A28" s="126" t="s">
        <v>741</v>
      </c>
      <c r="B28" s="107" t="s">
        <v>21</v>
      </c>
      <c r="C28" s="127"/>
      <c r="D28" s="128"/>
      <c r="E28" s="129"/>
      <c r="F28" s="130"/>
      <c r="G28" s="108">
        <f t="shared" si="2"/>
        <v>0</v>
      </c>
      <c r="H28" s="35"/>
    </row>
    <row r="29" spans="1:8" ht="17.25" customHeight="1">
      <c r="A29" s="126" t="s">
        <v>742</v>
      </c>
      <c r="B29" s="107" t="s">
        <v>22</v>
      </c>
      <c r="C29" s="127"/>
      <c r="D29" s="128"/>
      <c r="E29" s="129"/>
      <c r="F29" s="130"/>
      <c r="G29" s="108">
        <f t="shared" si="2"/>
        <v>0</v>
      </c>
      <c r="H29" s="35"/>
    </row>
    <row r="30" spans="1:8" ht="23.25" customHeight="1" thickBot="1">
      <c r="A30" s="131" t="s">
        <v>743</v>
      </c>
      <c r="B30" s="107" t="s">
        <v>23</v>
      </c>
      <c r="C30" s="132"/>
      <c r="D30" s="133"/>
      <c r="E30" s="134"/>
      <c r="F30" s="135"/>
      <c r="G30" s="109">
        <f t="shared" si="2"/>
        <v>0</v>
      </c>
      <c r="H30" s="35"/>
    </row>
    <row r="31" spans="1:8" ht="27" thickBot="1">
      <c r="A31" s="137" t="s">
        <v>745</v>
      </c>
      <c r="B31" s="138" t="s">
        <v>24</v>
      </c>
      <c r="C31" s="139">
        <f>C15+C23</f>
        <v>12625</v>
      </c>
      <c r="D31" s="140">
        <f>D15+D23</f>
        <v>0</v>
      </c>
      <c r="E31" s="141">
        <f>E15+E23</f>
        <v>0</v>
      </c>
      <c r="F31" s="142">
        <f>F15+F23</f>
        <v>0</v>
      </c>
      <c r="G31" s="143">
        <f>G15+G23</f>
        <v>12625</v>
      </c>
      <c r="H31" s="136"/>
    </row>
    <row r="32" spans="1:8" ht="25.5" customHeight="1" thickBot="1">
      <c r="A32" s="144" t="s">
        <v>746</v>
      </c>
      <c r="B32" s="145" t="s">
        <v>28</v>
      </c>
      <c r="C32" s="146">
        <f>C14-C31</f>
        <v>-11650</v>
      </c>
      <c r="D32" s="147">
        <f>D14-D31</f>
        <v>991.5749999999999</v>
      </c>
      <c r="E32" s="148">
        <f>E14-E31</f>
        <v>1008.4317749999998</v>
      </c>
      <c r="F32" s="149">
        <f>F14-F31</f>
        <v>1025.5751151749996</v>
      </c>
      <c r="G32" s="150">
        <f>G14-G31</f>
        <v>-8624.418109825001</v>
      </c>
      <c r="H32" s="136"/>
    </row>
    <row r="33" spans="1:8" ht="12.75">
      <c r="A33" s="35"/>
      <c r="B33" s="4"/>
      <c r="C33" s="35"/>
      <c r="D33" s="35"/>
      <c r="E33" s="35"/>
      <c r="F33" s="35"/>
      <c r="G33" s="35"/>
      <c r="H33" s="35"/>
    </row>
    <row r="34" spans="1:8" ht="12.75">
      <c r="A34" s="35"/>
      <c r="B34" s="4"/>
      <c r="C34" s="35"/>
      <c r="D34" s="35"/>
      <c r="E34" s="35"/>
      <c r="F34" s="35"/>
      <c r="G34" s="35"/>
      <c r="H34" s="35"/>
    </row>
    <row r="35" spans="1:8" ht="12.75">
      <c r="A35" s="35"/>
      <c r="B35" s="4"/>
      <c r="C35" s="35"/>
      <c r="D35" s="35"/>
      <c r="E35" s="35"/>
      <c r="F35" s="35"/>
      <c r="G35" s="35"/>
      <c r="H35" s="35"/>
    </row>
  </sheetData>
  <sheetProtection/>
  <mergeCells count="6">
    <mergeCell ref="A3:G3"/>
    <mergeCell ref="A6:A7"/>
    <mergeCell ref="B6:B7"/>
    <mergeCell ref="C6:F6"/>
    <mergeCell ref="G6:G7"/>
    <mergeCell ref="A1:G1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5"/>
  <sheetViews>
    <sheetView zoomScalePageLayoutView="0" workbookViewId="0" topLeftCell="A1">
      <selection activeCell="A3" sqref="A3:I3"/>
    </sheetView>
  </sheetViews>
  <sheetFormatPr defaultColWidth="9.00390625" defaultRowHeight="12.75"/>
  <cols>
    <col min="1" max="1" width="4.00390625" style="0" bestFit="1" customWidth="1"/>
    <col min="2" max="2" width="48.50390625" style="0" customWidth="1"/>
    <col min="3" max="3" width="8.50390625" style="0" customWidth="1"/>
    <col min="4" max="4" width="10.875" style="0" bestFit="1" customWidth="1"/>
    <col min="6" max="6" width="45.50390625" style="0" customWidth="1"/>
    <col min="8" max="8" width="10.875" style="0" bestFit="1" customWidth="1"/>
  </cols>
  <sheetData>
    <row r="3" spans="1:9" ht="12.75">
      <c r="A3" s="214" t="s">
        <v>838</v>
      </c>
      <c r="B3" s="214"/>
      <c r="C3" s="214"/>
      <c r="D3" s="214"/>
      <c r="E3" s="214"/>
      <c r="F3" s="214"/>
      <c r="G3" s="214"/>
      <c r="H3" s="214"/>
      <c r="I3" s="214"/>
    </row>
    <row r="4" spans="1:9" ht="15">
      <c r="A4" s="211" t="s">
        <v>822</v>
      </c>
      <c r="B4" s="211"/>
      <c r="C4" s="211"/>
      <c r="D4" s="211"/>
      <c r="E4" s="211"/>
      <c r="F4" s="211"/>
      <c r="G4" s="211"/>
      <c r="H4" s="211"/>
      <c r="I4" s="211"/>
    </row>
    <row r="5" spans="1:9" ht="12.75">
      <c r="A5" s="212" t="s">
        <v>712</v>
      </c>
      <c r="B5" s="212"/>
      <c r="C5" s="212"/>
      <c r="D5" s="212"/>
      <c r="E5" s="212"/>
      <c r="F5" s="212"/>
      <c r="G5" s="212"/>
      <c r="H5" s="212"/>
      <c r="I5" s="212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208" t="s">
        <v>476</v>
      </c>
      <c r="B7" s="215" t="s">
        <v>153</v>
      </c>
      <c r="C7" s="216"/>
      <c r="D7" s="216"/>
      <c r="E7" s="217"/>
      <c r="F7" s="206" t="s">
        <v>473</v>
      </c>
      <c r="G7" s="206"/>
      <c r="H7" s="206"/>
      <c r="I7" s="206"/>
    </row>
    <row r="8" spans="1:9" ht="12.75">
      <c r="A8" s="209"/>
      <c r="B8" s="208" t="s">
        <v>152</v>
      </c>
      <c r="C8" s="215" t="s">
        <v>474</v>
      </c>
      <c r="D8" s="217"/>
      <c r="E8" s="208" t="s">
        <v>6</v>
      </c>
      <c r="F8" s="206" t="s">
        <v>152</v>
      </c>
      <c r="G8" s="206" t="s">
        <v>474</v>
      </c>
      <c r="H8" s="206"/>
      <c r="I8" s="206" t="s">
        <v>6</v>
      </c>
    </row>
    <row r="9" spans="1:9" ht="12.75">
      <c r="A9" s="210"/>
      <c r="B9" s="210"/>
      <c r="C9" s="5" t="s">
        <v>151</v>
      </c>
      <c r="D9" s="5" t="s">
        <v>475</v>
      </c>
      <c r="E9" s="210"/>
      <c r="F9" s="206"/>
      <c r="G9" s="5" t="s">
        <v>151</v>
      </c>
      <c r="H9" s="5" t="s">
        <v>475</v>
      </c>
      <c r="I9" s="206"/>
    </row>
    <row r="10" spans="1:9" ht="13.5" customHeight="1">
      <c r="A10" s="38" t="s">
        <v>1</v>
      </c>
      <c r="B10" s="6" t="s">
        <v>436</v>
      </c>
      <c r="C10" s="7">
        <f>'1. számú melléklet'!D22</f>
        <v>20072</v>
      </c>
      <c r="D10" s="7">
        <v>0</v>
      </c>
      <c r="E10" s="7">
        <v>0</v>
      </c>
      <c r="F10" s="6" t="s">
        <v>454</v>
      </c>
      <c r="G10" s="7">
        <f>'1. számú melléklet'!D111</f>
        <v>8340</v>
      </c>
      <c r="H10" s="7">
        <v>0</v>
      </c>
      <c r="I10" s="7">
        <v>0</v>
      </c>
    </row>
    <row r="11" spans="1:9" ht="13.5" customHeight="1">
      <c r="A11" s="38" t="s">
        <v>2</v>
      </c>
      <c r="B11" s="6" t="s">
        <v>450</v>
      </c>
      <c r="C11" s="7">
        <f>'1. számú melléklet'!D37</f>
        <v>332</v>
      </c>
      <c r="D11" s="7">
        <v>0</v>
      </c>
      <c r="E11" s="7">
        <v>0</v>
      </c>
      <c r="F11" s="6" t="s">
        <v>456</v>
      </c>
      <c r="G11" s="7">
        <f>'1. számú melléklet'!D112</f>
        <v>1535</v>
      </c>
      <c r="H11" s="7">
        <v>0</v>
      </c>
      <c r="I11" s="7">
        <v>0</v>
      </c>
    </row>
    <row r="12" spans="1:9" ht="12.75">
      <c r="A12" s="38" t="s">
        <v>3</v>
      </c>
      <c r="B12" s="6" t="s">
        <v>451</v>
      </c>
      <c r="C12" s="7">
        <f>'1. számú melléklet'!D48</f>
        <v>1610</v>
      </c>
      <c r="D12" s="7">
        <v>0</v>
      </c>
      <c r="E12" s="7">
        <v>0</v>
      </c>
      <c r="F12" s="8" t="s">
        <v>457</v>
      </c>
      <c r="G12" s="7">
        <f>'1. számú melléklet'!D137</f>
        <v>13770</v>
      </c>
      <c r="H12" s="7">
        <v>0</v>
      </c>
      <c r="I12" s="7">
        <v>0</v>
      </c>
    </row>
    <row r="13" spans="1:9" ht="12.75">
      <c r="A13" s="38" t="s">
        <v>4</v>
      </c>
      <c r="B13" s="6" t="s">
        <v>452</v>
      </c>
      <c r="C13" s="7">
        <f>'1. számú melléklet'!D58</f>
        <v>8</v>
      </c>
      <c r="D13" s="7">
        <v>0</v>
      </c>
      <c r="E13" s="7">
        <v>0</v>
      </c>
      <c r="F13" s="8" t="s">
        <v>458</v>
      </c>
      <c r="G13" s="7">
        <f>'1. számú melléklet'!D146</f>
        <v>820</v>
      </c>
      <c r="H13" s="7">
        <v>0</v>
      </c>
      <c r="I13" s="7">
        <v>0</v>
      </c>
    </row>
    <row r="14" spans="1:9" ht="12.75">
      <c r="A14" s="38" t="s">
        <v>7</v>
      </c>
      <c r="B14" s="9"/>
      <c r="C14" s="7"/>
      <c r="D14" s="7"/>
      <c r="E14" s="7"/>
      <c r="F14" s="8" t="s">
        <v>459</v>
      </c>
      <c r="G14" s="44">
        <f>'1. számú melléklet'!D159</f>
        <v>1297</v>
      </c>
      <c r="H14" s="8">
        <v>0</v>
      </c>
      <c r="I14" s="8">
        <v>0</v>
      </c>
    </row>
    <row r="15" spans="1:9" ht="12.75">
      <c r="A15" s="38" t="s">
        <v>8</v>
      </c>
      <c r="B15" s="9" t="s">
        <v>461</v>
      </c>
      <c r="C15" s="7">
        <f>C10+C11+C12+C13</f>
        <v>22022</v>
      </c>
      <c r="D15" s="7">
        <f>D10+D11+D12+D13</f>
        <v>0</v>
      </c>
      <c r="E15" s="7">
        <f>E10+E11+E12+E13</f>
        <v>0</v>
      </c>
      <c r="F15" s="9" t="s">
        <v>462</v>
      </c>
      <c r="G15" s="44">
        <f>SUM(G10:G14)</f>
        <v>25762</v>
      </c>
      <c r="H15" s="8">
        <v>0</v>
      </c>
      <c r="I15" s="8">
        <v>0</v>
      </c>
    </row>
    <row r="16" spans="1:9" ht="12.75">
      <c r="A16" s="38" t="s">
        <v>9</v>
      </c>
      <c r="B16" s="9" t="s">
        <v>343</v>
      </c>
      <c r="C16" s="7">
        <f>'1. számú melléklet'!D82</f>
        <v>13541</v>
      </c>
      <c r="D16" s="7">
        <v>0</v>
      </c>
      <c r="E16" s="7">
        <v>0</v>
      </c>
      <c r="F16" s="9" t="s">
        <v>463</v>
      </c>
      <c r="G16" s="44">
        <f>'1. számú melléklet'!D187</f>
        <v>12625</v>
      </c>
      <c r="H16" s="8">
        <v>0</v>
      </c>
      <c r="I16" s="8">
        <v>0</v>
      </c>
    </row>
    <row r="17" spans="1:9" ht="12.75">
      <c r="A17" s="38" t="s">
        <v>10</v>
      </c>
      <c r="B17" s="9" t="s">
        <v>464</v>
      </c>
      <c r="C17" s="7">
        <f>C15+C16</f>
        <v>35563</v>
      </c>
      <c r="D17" s="7">
        <f>D15+D16</f>
        <v>0</v>
      </c>
      <c r="E17" s="7">
        <f>E15+E16</f>
        <v>0</v>
      </c>
      <c r="F17" s="9" t="s">
        <v>713</v>
      </c>
      <c r="G17" s="44">
        <f>G15+G16</f>
        <v>38387</v>
      </c>
      <c r="H17" s="8">
        <v>0</v>
      </c>
      <c r="I17" s="8">
        <v>0</v>
      </c>
    </row>
    <row r="18" spans="1:9" ht="12.75">
      <c r="A18" s="38" t="s">
        <v>11</v>
      </c>
      <c r="B18" s="6" t="s">
        <v>465</v>
      </c>
      <c r="C18" s="7">
        <v>0</v>
      </c>
      <c r="D18" s="7"/>
      <c r="E18" s="7"/>
      <c r="F18" s="6" t="s">
        <v>465</v>
      </c>
      <c r="G18" s="44">
        <f>C17-G17</f>
        <v>-2824</v>
      </c>
      <c r="H18" s="8"/>
      <c r="I18" s="8"/>
    </row>
    <row r="19" spans="1:9" ht="12.75">
      <c r="A19" s="40"/>
      <c r="B19" s="10"/>
      <c r="C19" s="11"/>
      <c r="D19" s="11"/>
      <c r="E19" s="11"/>
      <c r="F19" s="10"/>
      <c r="G19" s="12"/>
      <c r="H19" s="12"/>
      <c r="I19" s="12"/>
    </row>
    <row r="20" spans="1:6" ht="12.75">
      <c r="A20" s="45"/>
      <c r="B20" s="1"/>
      <c r="C20" s="3"/>
      <c r="D20" s="3"/>
      <c r="E20" s="3"/>
      <c r="F20" s="1"/>
    </row>
    <row r="21" spans="1:9" ht="15">
      <c r="A21" s="211" t="s">
        <v>822</v>
      </c>
      <c r="B21" s="211"/>
      <c r="C21" s="211"/>
      <c r="D21" s="211"/>
      <c r="E21" s="211"/>
      <c r="F21" s="211"/>
      <c r="G21" s="211"/>
      <c r="H21" s="211"/>
      <c r="I21" s="211"/>
    </row>
    <row r="22" spans="1:9" ht="12.75">
      <c r="A22" s="212" t="s">
        <v>714</v>
      </c>
      <c r="B22" s="212"/>
      <c r="C22" s="212"/>
      <c r="D22" s="212"/>
      <c r="E22" s="212"/>
      <c r="F22" s="212"/>
      <c r="G22" s="212"/>
      <c r="H22" s="212"/>
      <c r="I22" s="212"/>
    </row>
    <row r="23" spans="1:9" ht="12.75">
      <c r="A23" s="4"/>
      <c r="B23" s="4"/>
      <c r="C23" s="4"/>
      <c r="D23" s="4"/>
      <c r="E23" s="4"/>
      <c r="F23" s="4"/>
      <c r="G23" s="4"/>
      <c r="H23" s="4"/>
      <c r="I23" s="4"/>
    </row>
    <row r="24" spans="1:9" ht="12.75">
      <c r="A24" s="206" t="s">
        <v>476</v>
      </c>
      <c r="B24" s="206" t="s">
        <v>153</v>
      </c>
      <c r="C24" s="206"/>
      <c r="D24" s="206"/>
      <c r="E24" s="206"/>
      <c r="F24" s="206" t="s">
        <v>473</v>
      </c>
      <c r="G24" s="206"/>
      <c r="H24" s="206"/>
      <c r="I24" s="206"/>
    </row>
    <row r="25" spans="1:9" ht="12.75">
      <c r="A25" s="213"/>
      <c r="B25" s="206" t="s">
        <v>152</v>
      </c>
      <c r="C25" s="206" t="s">
        <v>474</v>
      </c>
      <c r="D25" s="206"/>
      <c r="E25" s="206" t="s">
        <v>6</v>
      </c>
      <c r="F25" s="206" t="s">
        <v>152</v>
      </c>
      <c r="G25" s="206" t="s">
        <v>474</v>
      </c>
      <c r="H25" s="206"/>
      <c r="I25" s="206" t="s">
        <v>6</v>
      </c>
    </row>
    <row r="26" spans="1:9" ht="12.75">
      <c r="A26" s="213"/>
      <c r="B26" s="206"/>
      <c r="C26" s="5" t="s">
        <v>151</v>
      </c>
      <c r="D26" s="5" t="s">
        <v>475</v>
      </c>
      <c r="E26" s="206"/>
      <c r="F26" s="206"/>
      <c r="G26" s="5" t="s">
        <v>151</v>
      </c>
      <c r="H26" s="5" t="s">
        <v>475</v>
      </c>
      <c r="I26" s="206"/>
    </row>
    <row r="27" spans="1:9" ht="12.75">
      <c r="A27" s="38" t="s">
        <v>1</v>
      </c>
      <c r="B27" s="6" t="s">
        <v>467</v>
      </c>
      <c r="C27" s="7">
        <f>'1. számú melléklet'!D28</f>
        <v>0</v>
      </c>
      <c r="D27" s="7">
        <f aca="true" t="shared" si="0" ref="D27:E30">SUM(D11:D26)</f>
        <v>0</v>
      </c>
      <c r="E27" s="7">
        <f t="shared" si="0"/>
        <v>0</v>
      </c>
      <c r="F27" s="8" t="s">
        <v>468</v>
      </c>
      <c r="G27" s="7">
        <f>'1. számú melléklet'!D167</f>
        <v>0</v>
      </c>
      <c r="H27" s="7">
        <f aca="true" t="shared" si="1" ref="H27:I30">SUM(H11:H26)</f>
        <v>0</v>
      </c>
      <c r="I27" s="7">
        <f t="shared" si="1"/>
        <v>0</v>
      </c>
    </row>
    <row r="28" spans="1:9" ht="12.75">
      <c r="A28" s="38" t="s">
        <v>2</v>
      </c>
      <c r="B28" s="6" t="s">
        <v>466</v>
      </c>
      <c r="C28" s="7">
        <f>'1. számú melléklet'!D54</f>
        <v>2700</v>
      </c>
      <c r="D28" s="7">
        <f t="shared" si="0"/>
        <v>0</v>
      </c>
      <c r="E28" s="7">
        <f t="shared" si="0"/>
        <v>0</v>
      </c>
      <c r="F28" s="8" t="s">
        <v>469</v>
      </c>
      <c r="G28" s="7">
        <f>'1. számú melléklet'!D172</f>
        <v>0</v>
      </c>
      <c r="H28" s="7">
        <f t="shared" si="1"/>
        <v>0</v>
      </c>
      <c r="I28" s="7">
        <f t="shared" si="1"/>
        <v>0</v>
      </c>
    </row>
    <row r="29" spans="1:9" ht="12.75">
      <c r="A29" s="38" t="s">
        <v>3</v>
      </c>
      <c r="B29" s="6" t="s">
        <v>453</v>
      </c>
      <c r="C29" s="7">
        <f>'1. számú melléklet'!D62</f>
        <v>124</v>
      </c>
      <c r="D29" s="7">
        <f t="shared" si="0"/>
        <v>0</v>
      </c>
      <c r="E29" s="7">
        <f t="shared" si="0"/>
        <v>0</v>
      </c>
      <c r="F29" s="8" t="s">
        <v>470</v>
      </c>
      <c r="G29" s="7">
        <f>'1. számú melléklet'!D173</f>
        <v>0</v>
      </c>
      <c r="H29" s="7">
        <f t="shared" si="1"/>
        <v>0</v>
      </c>
      <c r="I29" s="7">
        <f t="shared" si="1"/>
        <v>0</v>
      </c>
    </row>
    <row r="30" spans="1:9" ht="12.75">
      <c r="A30" s="38" t="s">
        <v>4</v>
      </c>
      <c r="B30" s="9" t="s">
        <v>471</v>
      </c>
      <c r="C30" s="7">
        <f>SUM(C27:C29)</f>
        <v>2824</v>
      </c>
      <c r="D30" s="7">
        <f t="shared" si="0"/>
        <v>0</v>
      </c>
      <c r="E30" s="7">
        <f t="shared" si="0"/>
        <v>0</v>
      </c>
      <c r="F30" s="9" t="s">
        <v>472</v>
      </c>
      <c r="G30" s="7">
        <f>SUM(G27:G29)</f>
        <v>0</v>
      </c>
      <c r="H30" s="7">
        <f t="shared" si="1"/>
        <v>0</v>
      </c>
      <c r="I30" s="7">
        <f t="shared" si="1"/>
        <v>0</v>
      </c>
    </row>
    <row r="31" spans="1:9" ht="12.75">
      <c r="A31" s="38" t="s">
        <v>8</v>
      </c>
      <c r="B31" s="9" t="s">
        <v>749</v>
      </c>
      <c r="C31" s="7">
        <f>C30</f>
        <v>2824</v>
      </c>
      <c r="D31" s="7">
        <f>SUM(D16:D30)</f>
        <v>0</v>
      </c>
      <c r="E31" s="7">
        <f>SUM(E16:E30)</f>
        <v>0</v>
      </c>
      <c r="F31" s="9" t="s">
        <v>750</v>
      </c>
      <c r="G31" s="7">
        <f>G30</f>
        <v>0</v>
      </c>
      <c r="H31" s="7">
        <f>SUM(H16:H30)</f>
        <v>0</v>
      </c>
      <c r="I31" s="7">
        <f>SUM(I16:I30)</f>
        <v>0</v>
      </c>
    </row>
    <row r="32" spans="1:9" ht="12.75">
      <c r="A32" s="38" t="s">
        <v>9</v>
      </c>
      <c r="B32" s="6" t="s">
        <v>465</v>
      </c>
      <c r="C32" s="7">
        <f>G31-C31</f>
        <v>-2824</v>
      </c>
      <c r="D32" s="7"/>
      <c r="E32" s="7"/>
      <c r="F32" s="6" t="s">
        <v>465</v>
      </c>
      <c r="G32" s="8"/>
      <c r="H32" s="8"/>
      <c r="I32" s="8"/>
    </row>
    <row r="33" spans="1:5" ht="12.75">
      <c r="A33" s="45"/>
      <c r="B33" s="2"/>
      <c r="C33" s="46"/>
      <c r="D33" s="46"/>
      <c r="E33" s="46"/>
    </row>
    <row r="34" spans="1:5" ht="12.75">
      <c r="A34" s="45"/>
      <c r="B34" s="2"/>
      <c r="C34" s="46"/>
      <c r="D34" s="46"/>
      <c r="E34" s="46"/>
    </row>
    <row r="35" spans="1:5" ht="12.75">
      <c r="A35" s="45"/>
      <c r="B35" s="1"/>
      <c r="C35" s="3"/>
      <c r="D35" s="3"/>
      <c r="E35" s="3"/>
    </row>
    <row r="36" spans="1:5" ht="12.75">
      <c r="A36" s="45"/>
      <c r="B36" s="1"/>
      <c r="C36" s="3"/>
      <c r="D36" s="3"/>
      <c r="E36" s="3"/>
    </row>
    <row r="37" spans="1:5" ht="12.75">
      <c r="A37" s="45"/>
      <c r="B37" s="2"/>
      <c r="C37" s="46"/>
      <c r="D37" s="46"/>
      <c r="E37" s="46"/>
    </row>
    <row r="38" spans="1:5" ht="12.75">
      <c r="A38" s="45"/>
      <c r="B38" s="1"/>
      <c r="C38" s="3"/>
      <c r="D38" s="3"/>
      <c r="E38" s="3"/>
    </row>
    <row r="39" spans="1:5" ht="12.75">
      <c r="A39" s="45"/>
      <c r="B39" s="1"/>
      <c r="C39" s="3"/>
      <c r="D39" s="3"/>
      <c r="E39" s="3"/>
    </row>
    <row r="40" spans="1:5" ht="12.75">
      <c r="A40" s="45"/>
      <c r="B40" s="2"/>
      <c r="C40" s="46"/>
      <c r="D40" s="46"/>
      <c r="E40" s="46"/>
    </row>
    <row r="41" spans="1:5" ht="12.75">
      <c r="A41" s="45"/>
      <c r="B41" s="1"/>
      <c r="C41" s="3"/>
      <c r="D41" s="3"/>
      <c r="E41" s="3"/>
    </row>
    <row r="42" spans="1:5" ht="12.75">
      <c r="A42" s="45"/>
      <c r="B42" s="1"/>
      <c r="C42" s="3"/>
      <c r="D42" s="3"/>
      <c r="E42" s="3"/>
    </row>
    <row r="43" spans="1:5" ht="12.75">
      <c r="A43" s="45"/>
      <c r="B43" s="1"/>
      <c r="C43" s="3"/>
      <c r="D43" s="3"/>
      <c r="E43" s="3"/>
    </row>
    <row r="44" spans="1:5" ht="12.75">
      <c r="A44" s="45"/>
      <c r="B44" s="1"/>
      <c r="C44" s="3"/>
      <c r="D44" s="3"/>
      <c r="E44" s="3"/>
    </row>
    <row r="45" spans="1:5" ht="12.75">
      <c r="A45" s="45"/>
      <c r="B45" s="2"/>
      <c r="C45" s="46"/>
      <c r="D45" s="3"/>
      <c r="E45" s="3"/>
    </row>
  </sheetData>
  <sheetProtection/>
  <mergeCells count="23">
    <mergeCell ref="A21:I21"/>
    <mergeCell ref="A22:I22"/>
    <mergeCell ref="A24:A26"/>
    <mergeCell ref="B24:E24"/>
    <mergeCell ref="A3:I3"/>
    <mergeCell ref="A4:I4"/>
    <mergeCell ref="A5:I5"/>
    <mergeCell ref="B7:E7"/>
    <mergeCell ref="F7:I7"/>
    <mergeCell ref="C8:D8"/>
    <mergeCell ref="G8:H8"/>
    <mergeCell ref="F8:F9"/>
    <mergeCell ref="A7:A9"/>
    <mergeCell ref="E8:E9"/>
    <mergeCell ref="I8:I9"/>
    <mergeCell ref="B8:B9"/>
    <mergeCell ref="F24:I24"/>
    <mergeCell ref="B25:B26"/>
    <mergeCell ref="C25:D25"/>
    <mergeCell ref="E25:E26"/>
    <mergeCell ref="F25:F26"/>
    <mergeCell ref="G25:H25"/>
    <mergeCell ref="I25:I26"/>
  </mergeCells>
  <printOptions horizontalCentered="1" verticalCentered="1"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00390625" style="0" bestFit="1" customWidth="1"/>
    <col min="2" max="2" width="81.375" style="0" bestFit="1" customWidth="1"/>
    <col min="3" max="3" width="7.125" style="0" bestFit="1" customWidth="1"/>
    <col min="4" max="4" width="13.625" style="0" customWidth="1"/>
    <col min="5" max="5" width="13.375" style="0" bestFit="1" customWidth="1"/>
    <col min="6" max="6" width="13.375" style="0" customWidth="1"/>
  </cols>
  <sheetData>
    <row r="1" spans="1:7" ht="12.75">
      <c r="A1" s="203" t="s">
        <v>839</v>
      </c>
      <c r="B1" s="203"/>
      <c r="C1" s="203"/>
      <c r="D1" s="203"/>
      <c r="E1" s="203"/>
      <c r="F1" s="203"/>
      <c r="G1" s="203"/>
    </row>
    <row r="2" spans="1:7" ht="12.75">
      <c r="A2" s="36"/>
      <c r="B2" s="36"/>
      <c r="C2" s="36"/>
      <c r="D2" s="36"/>
      <c r="E2" s="36"/>
      <c r="F2" s="36"/>
      <c r="G2" s="36"/>
    </row>
    <row r="3" spans="1:7" ht="15">
      <c r="A3" s="204" t="s">
        <v>822</v>
      </c>
      <c r="B3" s="204"/>
      <c r="C3" s="204"/>
      <c r="D3" s="204"/>
      <c r="E3" s="204"/>
      <c r="F3" s="204"/>
      <c r="G3" s="204"/>
    </row>
    <row r="4" spans="1:7" ht="12.75">
      <c r="A4" s="205" t="s">
        <v>785</v>
      </c>
      <c r="B4" s="205"/>
      <c r="C4" s="205"/>
      <c r="D4" s="205"/>
      <c r="E4" s="205"/>
      <c r="F4" s="205"/>
      <c r="G4" s="205"/>
    </row>
    <row r="5" spans="1:7" ht="12.75">
      <c r="A5" s="37"/>
      <c r="B5" s="37"/>
      <c r="C5" s="37"/>
      <c r="D5" s="37"/>
      <c r="E5" s="37"/>
      <c r="F5" s="37"/>
      <c r="G5" s="37"/>
    </row>
    <row r="6" spans="1:7" ht="12.75">
      <c r="A6" s="218" t="s">
        <v>476</v>
      </c>
      <c r="B6" s="47" t="s">
        <v>753</v>
      </c>
      <c r="C6" s="206" t="s">
        <v>154</v>
      </c>
      <c r="D6" s="206" t="s">
        <v>125</v>
      </c>
      <c r="E6" s="206"/>
      <c r="F6" s="206"/>
      <c r="G6" s="206"/>
    </row>
    <row r="7" spans="1:7" ht="20.25">
      <c r="A7" s="218"/>
      <c r="B7" s="47" t="s">
        <v>152</v>
      </c>
      <c r="C7" s="213"/>
      <c r="D7" s="152" t="s">
        <v>752</v>
      </c>
      <c r="E7" s="152" t="s">
        <v>751</v>
      </c>
      <c r="F7" s="152" t="s">
        <v>836</v>
      </c>
      <c r="G7" s="152" t="s">
        <v>477</v>
      </c>
    </row>
    <row r="8" spans="1:7" ht="12.75">
      <c r="A8" s="153" t="s">
        <v>1</v>
      </c>
      <c r="B8" s="6" t="s">
        <v>436</v>
      </c>
      <c r="C8" s="6" t="s">
        <v>138</v>
      </c>
      <c r="D8" s="7">
        <v>19718</v>
      </c>
      <c r="E8" s="7">
        <v>0</v>
      </c>
      <c r="F8" s="7">
        <v>354</v>
      </c>
      <c r="G8" s="44">
        <f>D8+E8+F8</f>
        <v>20072</v>
      </c>
    </row>
    <row r="9" spans="1:7" ht="12.75">
      <c r="A9" s="153" t="s">
        <v>2</v>
      </c>
      <c r="B9" s="6" t="s">
        <v>438</v>
      </c>
      <c r="C9" s="6" t="s">
        <v>157</v>
      </c>
      <c r="D9" s="7">
        <v>0</v>
      </c>
      <c r="E9" s="7">
        <v>0</v>
      </c>
      <c r="F9" s="7"/>
      <c r="G9" s="44">
        <f aca="true" t="shared" si="0" ref="G9:G29">D9+E9</f>
        <v>0</v>
      </c>
    </row>
    <row r="10" spans="1:7" ht="12.75">
      <c r="A10" s="153" t="s">
        <v>3</v>
      </c>
      <c r="B10" s="6" t="s">
        <v>482</v>
      </c>
      <c r="C10" s="6" t="s">
        <v>166</v>
      </c>
      <c r="D10" s="7">
        <v>332</v>
      </c>
      <c r="E10" s="7">
        <v>0</v>
      </c>
      <c r="F10" s="7"/>
      <c r="G10" s="44">
        <f t="shared" si="0"/>
        <v>332</v>
      </c>
    </row>
    <row r="11" spans="1:7" ht="12.75">
      <c r="A11" s="153" t="s">
        <v>4</v>
      </c>
      <c r="B11" s="6" t="s">
        <v>483</v>
      </c>
      <c r="C11" s="6" t="s">
        <v>179</v>
      </c>
      <c r="D11" s="7">
        <v>651</v>
      </c>
      <c r="E11" s="7">
        <v>959</v>
      </c>
      <c r="F11" s="7"/>
      <c r="G11" s="44">
        <f t="shared" si="0"/>
        <v>1610</v>
      </c>
    </row>
    <row r="12" spans="1:7" ht="12.75">
      <c r="A12" s="153" t="s">
        <v>7</v>
      </c>
      <c r="B12" s="6" t="s">
        <v>466</v>
      </c>
      <c r="C12" s="6" t="s">
        <v>212</v>
      </c>
      <c r="D12" s="7">
        <v>0</v>
      </c>
      <c r="E12" s="7">
        <v>2700</v>
      </c>
      <c r="F12" s="7"/>
      <c r="G12" s="44">
        <f t="shared" si="0"/>
        <v>2700</v>
      </c>
    </row>
    <row r="13" spans="1:7" ht="12.75">
      <c r="A13" s="153" t="s">
        <v>8</v>
      </c>
      <c r="B13" s="6" t="s">
        <v>452</v>
      </c>
      <c r="C13" s="6" t="s">
        <v>219</v>
      </c>
      <c r="D13" s="7">
        <v>0</v>
      </c>
      <c r="E13" s="7">
        <v>8</v>
      </c>
      <c r="F13" s="7"/>
      <c r="G13" s="44">
        <f t="shared" si="0"/>
        <v>8</v>
      </c>
    </row>
    <row r="14" spans="1:7" ht="12.75">
      <c r="A14" s="153" t="s">
        <v>9</v>
      </c>
      <c r="B14" s="6" t="s">
        <v>453</v>
      </c>
      <c r="C14" s="6" t="s">
        <v>223</v>
      </c>
      <c r="D14" s="7">
        <v>0</v>
      </c>
      <c r="E14" s="7">
        <v>124</v>
      </c>
      <c r="F14" s="7"/>
      <c r="G14" s="44">
        <f t="shared" si="0"/>
        <v>124</v>
      </c>
    </row>
    <row r="15" spans="1:7" ht="12.75">
      <c r="A15" s="153" t="s">
        <v>10</v>
      </c>
      <c r="B15" s="9" t="s">
        <v>484</v>
      </c>
      <c r="C15" s="9" t="s">
        <v>224</v>
      </c>
      <c r="D15" s="154">
        <f>D8+D9+D10+D11+D13+D14</f>
        <v>20701</v>
      </c>
      <c r="E15" s="154">
        <f>E8+E9+E10+E11+E13+E14</f>
        <v>1091</v>
      </c>
      <c r="F15" s="154">
        <f>F8+F9+F10+F11+F13+F14</f>
        <v>354</v>
      </c>
      <c r="G15" s="155">
        <f>SUM(G8:G14)</f>
        <v>24846</v>
      </c>
    </row>
    <row r="16" spans="1:7" ht="12.75">
      <c r="A16" s="153" t="s">
        <v>11</v>
      </c>
      <c r="B16" s="6" t="s">
        <v>343</v>
      </c>
      <c r="C16" s="6" t="s">
        <v>247</v>
      </c>
      <c r="D16" s="7">
        <v>9970</v>
      </c>
      <c r="E16" s="156">
        <v>3571</v>
      </c>
      <c r="F16" s="156"/>
      <c r="G16" s="44">
        <f t="shared" si="0"/>
        <v>13541</v>
      </c>
    </row>
    <row r="17" spans="1:7" ht="12.75">
      <c r="A17" s="153" t="s">
        <v>12</v>
      </c>
      <c r="B17" s="9" t="s">
        <v>485</v>
      </c>
      <c r="C17" s="6"/>
      <c r="D17" s="39">
        <f>D15+D16</f>
        <v>30671</v>
      </c>
      <c r="E17" s="39">
        <f>SUM(E15:E16)</f>
        <v>4662</v>
      </c>
      <c r="F17" s="39">
        <f>SUM(F15:F16)</f>
        <v>354</v>
      </c>
      <c r="G17" s="155">
        <f>G15+G16</f>
        <v>38387</v>
      </c>
    </row>
    <row r="18" spans="1:7" ht="12.75">
      <c r="A18" s="153" t="s">
        <v>13</v>
      </c>
      <c r="B18" s="8" t="s">
        <v>478</v>
      </c>
      <c r="C18" s="6" t="s">
        <v>480</v>
      </c>
      <c r="D18" s="39">
        <v>0</v>
      </c>
      <c r="E18" s="156">
        <v>0</v>
      </c>
      <c r="F18" s="156"/>
      <c r="G18" s="44">
        <f t="shared" si="0"/>
        <v>0</v>
      </c>
    </row>
    <row r="19" spans="1:7" ht="12.75">
      <c r="A19" s="157" t="s">
        <v>14</v>
      </c>
      <c r="B19" s="158" t="s">
        <v>479</v>
      </c>
      <c r="C19" s="159"/>
      <c r="D19" s="160">
        <f>D17+D18</f>
        <v>30671</v>
      </c>
      <c r="E19" s="160">
        <f>E17+E18</f>
        <v>4662</v>
      </c>
      <c r="F19" s="160">
        <f>F17+F18</f>
        <v>354</v>
      </c>
      <c r="G19" s="160">
        <f>G17+G18</f>
        <v>38387</v>
      </c>
    </row>
    <row r="20" spans="1:7" ht="12.75">
      <c r="A20" s="153" t="s">
        <v>15</v>
      </c>
      <c r="B20" s="6" t="s">
        <v>487</v>
      </c>
      <c r="C20" s="6" t="s">
        <v>266</v>
      </c>
      <c r="D20" s="7">
        <v>6133</v>
      </c>
      <c r="E20" s="156">
        <v>2207</v>
      </c>
      <c r="F20" s="156"/>
      <c r="G20" s="44">
        <f t="shared" si="0"/>
        <v>8340</v>
      </c>
    </row>
    <row r="21" spans="1:7" ht="12.75">
      <c r="A21" s="153" t="s">
        <v>16</v>
      </c>
      <c r="B21" s="6" t="s">
        <v>455</v>
      </c>
      <c r="C21" s="6" t="s">
        <v>267</v>
      </c>
      <c r="D21" s="7">
        <v>1012</v>
      </c>
      <c r="E21" s="156">
        <v>523</v>
      </c>
      <c r="F21" s="156"/>
      <c r="G21" s="44">
        <f t="shared" si="0"/>
        <v>1535</v>
      </c>
    </row>
    <row r="22" spans="1:7" ht="12.75">
      <c r="A22" s="153" t="s">
        <v>17</v>
      </c>
      <c r="B22" s="6" t="s">
        <v>457</v>
      </c>
      <c r="C22" s="6" t="s">
        <v>292</v>
      </c>
      <c r="D22" s="7">
        <v>11033</v>
      </c>
      <c r="E22" s="156">
        <v>2737</v>
      </c>
      <c r="F22" s="156"/>
      <c r="G22" s="44">
        <f t="shared" si="0"/>
        <v>13770</v>
      </c>
    </row>
    <row r="23" spans="1:7" ht="12.75">
      <c r="A23" s="153" t="s">
        <v>18</v>
      </c>
      <c r="B23" s="6" t="s">
        <v>458</v>
      </c>
      <c r="C23" s="6" t="s">
        <v>301</v>
      </c>
      <c r="D23" s="7"/>
      <c r="E23" s="156">
        <v>142</v>
      </c>
      <c r="F23" s="156">
        <v>678</v>
      </c>
      <c r="G23" s="44">
        <f>D23+E23+F23</f>
        <v>820</v>
      </c>
    </row>
    <row r="24" spans="1:7" ht="12.75">
      <c r="A24" s="153" t="s">
        <v>0</v>
      </c>
      <c r="B24" s="6" t="s">
        <v>486</v>
      </c>
      <c r="C24" s="6" t="s">
        <v>314</v>
      </c>
      <c r="D24" s="7">
        <v>0</v>
      </c>
      <c r="E24" s="156">
        <v>1297</v>
      </c>
      <c r="F24" s="156"/>
      <c r="G24" s="44">
        <f t="shared" si="0"/>
        <v>1297</v>
      </c>
    </row>
    <row r="25" spans="1:7" ht="12.75">
      <c r="A25" s="153" t="s">
        <v>19</v>
      </c>
      <c r="B25" s="6" t="s">
        <v>468</v>
      </c>
      <c r="C25" s="6" t="s">
        <v>322</v>
      </c>
      <c r="D25" s="7">
        <v>0</v>
      </c>
      <c r="E25" s="156">
        <v>0</v>
      </c>
      <c r="F25" s="156"/>
      <c r="G25" s="44">
        <f t="shared" si="0"/>
        <v>0</v>
      </c>
    </row>
    <row r="26" spans="1:7" ht="12.75">
      <c r="A26" s="153" t="s">
        <v>20</v>
      </c>
      <c r="B26" s="6" t="s">
        <v>469</v>
      </c>
      <c r="C26" s="6" t="s">
        <v>327</v>
      </c>
      <c r="D26" s="7">
        <v>0</v>
      </c>
      <c r="E26" s="156">
        <v>0</v>
      </c>
      <c r="F26" s="156"/>
      <c r="G26" s="44">
        <f t="shared" si="0"/>
        <v>0</v>
      </c>
    </row>
    <row r="27" spans="1:7" ht="12.75">
      <c r="A27" s="153" t="s">
        <v>21</v>
      </c>
      <c r="B27" s="6" t="s">
        <v>470</v>
      </c>
      <c r="C27" s="6" t="s">
        <v>328</v>
      </c>
      <c r="D27" s="7">
        <v>0</v>
      </c>
      <c r="E27" s="156">
        <v>0</v>
      </c>
      <c r="F27" s="156"/>
      <c r="G27" s="44">
        <f t="shared" si="0"/>
        <v>0</v>
      </c>
    </row>
    <row r="28" spans="1:7" ht="12.75">
      <c r="A28" s="153" t="s">
        <v>22</v>
      </c>
      <c r="B28" s="9" t="s">
        <v>754</v>
      </c>
      <c r="C28" s="9" t="s">
        <v>329</v>
      </c>
      <c r="D28" s="154">
        <f>SUM(D20:D27)</f>
        <v>18178</v>
      </c>
      <c r="E28" s="39">
        <f>SUM(E20:E27)</f>
        <v>6906</v>
      </c>
      <c r="F28" s="39">
        <f>SUM(F20:F27)</f>
        <v>678</v>
      </c>
      <c r="G28" s="155">
        <f>SUM(G20:G27)</f>
        <v>25762</v>
      </c>
    </row>
    <row r="29" spans="1:7" ht="12.75">
      <c r="A29" s="153" t="s">
        <v>23</v>
      </c>
      <c r="B29" s="6" t="s">
        <v>463</v>
      </c>
      <c r="C29" s="6" t="s">
        <v>342</v>
      </c>
      <c r="D29" s="7">
        <v>9970</v>
      </c>
      <c r="E29" s="156">
        <v>2655</v>
      </c>
      <c r="F29" s="156"/>
      <c r="G29" s="44">
        <f t="shared" si="0"/>
        <v>12625</v>
      </c>
    </row>
    <row r="30" spans="1:7" s="13" customFormat="1" ht="12.75">
      <c r="A30" s="157" t="s">
        <v>24</v>
      </c>
      <c r="B30" s="161" t="s">
        <v>481</v>
      </c>
      <c r="C30" s="158"/>
      <c r="D30" s="162">
        <f>D29+D28</f>
        <v>28148</v>
      </c>
      <c r="E30" s="162">
        <f>E29+E28</f>
        <v>9561</v>
      </c>
      <c r="F30" s="162">
        <f>F29+F28</f>
        <v>678</v>
      </c>
      <c r="G30" s="162">
        <f>D30+E30+F30</f>
        <v>38387</v>
      </c>
    </row>
  </sheetData>
  <sheetProtection/>
  <mergeCells count="6">
    <mergeCell ref="D6:G6"/>
    <mergeCell ref="A6:A7"/>
    <mergeCell ref="C6:C7"/>
    <mergeCell ref="A3:G3"/>
    <mergeCell ref="A4:G4"/>
    <mergeCell ref="A1:G1"/>
  </mergeCells>
  <printOptions/>
  <pageMargins left="0.7" right="0.7" top="0.75" bottom="0.75" header="0.3" footer="0.3"/>
  <pageSetup horizontalDpi="360" verticalDpi="36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44"/>
  <sheetViews>
    <sheetView zoomScalePageLayoutView="0" workbookViewId="0" topLeftCell="A1">
      <selection activeCell="A1" sqref="A1:AP1"/>
    </sheetView>
  </sheetViews>
  <sheetFormatPr defaultColWidth="9.125" defaultRowHeight="12.75"/>
  <cols>
    <col min="1" max="1" width="2.50390625" style="19" customWidth="1"/>
    <col min="2" max="2" width="2.125" style="19" customWidth="1"/>
    <col min="3" max="40" width="2.625" style="16" customWidth="1"/>
    <col min="41" max="41" width="3.875" style="16" customWidth="1"/>
    <col min="42" max="42" width="2.625" style="16" hidden="1" customWidth="1"/>
    <col min="43" max="51" width="2.625" style="16" customWidth="1"/>
    <col min="52" max="16384" width="9.125" style="16" customWidth="1"/>
  </cols>
  <sheetData>
    <row r="1" spans="1:42" ht="28.5" customHeight="1">
      <c r="A1" s="222" t="s">
        <v>840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</row>
    <row r="2" spans="1:42" ht="28.5" customHeight="1">
      <c r="A2" s="223" t="s">
        <v>823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</row>
    <row r="3" spans="1:42" ht="15" customHeight="1">
      <c r="A3" s="225" t="s">
        <v>786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</row>
    <row r="4" spans="1:43" ht="15.75" customHeight="1">
      <c r="A4" s="227" t="s">
        <v>500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17"/>
    </row>
    <row r="5" spans="1:43" ht="15.75" customHeight="1">
      <c r="A5" s="229" t="s">
        <v>476</v>
      </c>
      <c r="B5" s="229"/>
      <c r="C5" s="230" t="s">
        <v>152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1" t="s">
        <v>501</v>
      </c>
      <c r="AD5" s="231"/>
      <c r="AE5" s="232" t="s">
        <v>474</v>
      </c>
      <c r="AF5" s="232"/>
      <c r="AG5" s="232"/>
      <c r="AH5" s="232"/>
      <c r="AI5" s="232"/>
      <c r="AJ5" s="232"/>
      <c r="AK5" s="232"/>
      <c r="AL5" s="232"/>
      <c r="AM5" s="219" t="s">
        <v>6</v>
      </c>
      <c r="AN5" s="219"/>
      <c r="AO5" s="219"/>
      <c r="AP5" s="219"/>
      <c r="AQ5" s="17"/>
    </row>
    <row r="6" spans="1:42" ht="39.75" customHeight="1">
      <c r="A6" s="229"/>
      <c r="B6" s="229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1"/>
      <c r="AD6" s="231"/>
      <c r="AE6" s="220" t="s">
        <v>151</v>
      </c>
      <c r="AF6" s="221"/>
      <c r="AG6" s="221"/>
      <c r="AH6" s="221"/>
      <c r="AI6" s="220" t="s">
        <v>475</v>
      </c>
      <c r="AJ6" s="221"/>
      <c r="AK6" s="221"/>
      <c r="AL6" s="221"/>
      <c r="AM6" s="219"/>
      <c r="AN6" s="219"/>
      <c r="AO6" s="219"/>
      <c r="AP6" s="219"/>
    </row>
    <row r="7" spans="1:42" ht="12.75">
      <c r="A7" s="243" t="s">
        <v>502</v>
      </c>
      <c r="B7" s="244"/>
      <c r="C7" s="245" t="s">
        <v>503</v>
      </c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5" t="s">
        <v>504</v>
      </c>
      <c r="AD7" s="246"/>
      <c r="AE7" s="245" t="s">
        <v>505</v>
      </c>
      <c r="AF7" s="246"/>
      <c r="AG7" s="246"/>
      <c r="AH7" s="247"/>
      <c r="AI7" s="245" t="s">
        <v>506</v>
      </c>
      <c r="AJ7" s="246"/>
      <c r="AK7" s="246"/>
      <c r="AL7" s="247"/>
      <c r="AM7" s="245" t="s">
        <v>511</v>
      </c>
      <c r="AN7" s="246"/>
      <c r="AO7" s="246"/>
      <c r="AP7" s="247"/>
    </row>
    <row r="8" spans="1:42" ht="19.5" customHeight="1">
      <c r="A8" s="233" t="s">
        <v>1</v>
      </c>
      <c r="B8" s="234"/>
      <c r="C8" s="235" t="s">
        <v>512</v>
      </c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7"/>
      <c r="AC8" s="238" t="s">
        <v>126</v>
      </c>
      <c r="AD8" s="239"/>
      <c r="AE8" s="240">
        <v>10452</v>
      </c>
      <c r="AF8" s="241"/>
      <c r="AG8" s="241"/>
      <c r="AH8" s="242"/>
      <c r="AI8" s="240"/>
      <c r="AJ8" s="241"/>
      <c r="AK8" s="241"/>
      <c r="AL8" s="242"/>
      <c r="AM8" s="256"/>
      <c r="AN8" s="257"/>
      <c r="AO8" s="257"/>
      <c r="AP8" s="258"/>
    </row>
    <row r="9" spans="1:42" s="52" customFormat="1" ht="19.5" customHeight="1">
      <c r="A9" s="260" t="s">
        <v>513</v>
      </c>
      <c r="B9" s="261"/>
      <c r="C9" s="248" t="s">
        <v>514</v>
      </c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50"/>
      <c r="AC9" s="251" t="s">
        <v>513</v>
      </c>
      <c r="AD9" s="252"/>
      <c r="AE9" s="253">
        <v>0</v>
      </c>
      <c r="AF9" s="254"/>
      <c r="AG9" s="254"/>
      <c r="AH9" s="255"/>
      <c r="AI9" s="253"/>
      <c r="AJ9" s="254"/>
      <c r="AK9" s="254"/>
      <c r="AL9" s="255"/>
      <c r="AM9" s="259"/>
      <c r="AN9" s="259"/>
      <c r="AO9" s="259"/>
      <c r="AP9" s="259"/>
    </row>
    <row r="10" spans="1:42" s="52" customFormat="1" ht="19.5" customHeight="1">
      <c r="A10" s="260" t="s">
        <v>513</v>
      </c>
      <c r="B10" s="261"/>
      <c r="C10" s="248" t="s">
        <v>515</v>
      </c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50"/>
      <c r="AC10" s="251" t="s">
        <v>513</v>
      </c>
      <c r="AD10" s="252"/>
      <c r="AE10" s="253">
        <v>4362</v>
      </c>
      <c r="AF10" s="254"/>
      <c r="AG10" s="254"/>
      <c r="AH10" s="255"/>
      <c r="AI10" s="253"/>
      <c r="AJ10" s="254"/>
      <c r="AK10" s="254"/>
      <c r="AL10" s="255"/>
      <c r="AM10" s="259"/>
      <c r="AN10" s="259"/>
      <c r="AO10" s="259"/>
      <c r="AP10" s="259"/>
    </row>
    <row r="11" spans="1:42" s="52" customFormat="1" ht="19.5" customHeight="1">
      <c r="A11" s="260" t="s">
        <v>513</v>
      </c>
      <c r="B11" s="261"/>
      <c r="C11" s="248" t="s">
        <v>516</v>
      </c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50"/>
      <c r="AC11" s="251" t="s">
        <v>513</v>
      </c>
      <c r="AD11" s="252"/>
      <c r="AE11" s="253">
        <v>6090</v>
      </c>
      <c r="AF11" s="254"/>
      <c r="AG11" s="254"/>
      <c r="AH11" s="255"/>
      <c r="AI11" s="253"/>
      <c r="AJ11" s="254"/>
      <c r="AK11" s="254"/>
      <c r="AL11" s="255"/>
      <c r="AM11" s="259"/>
      <c r="AN11" s="259"/>
      <c r="AO11" s="259"/>
      <c r="AP11" s="259"/>
    </row>
    <row r="12" spans="1:42" ht="19.5" customHeight="1">
      <c r="A12" s="233" t="s">
        <v>2</v>
      </c>
      <c r="B12" s="234"/>
      <c r="C12" s="262" t="s">
        <v>518</v>
      </c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4"/>
      <c r="AC12" s="238" t="s">
        <v>127</v>
      </c>
      <c r="AD12" s="239"/>
      <c r="AE12" s="240">
        <v>0</v>
      </c>
      <c r="AF12" s="241"/>
      <c r="AG12" s="241"/>
      <c r="AH12" s="242"/>
      <c r="AI12" s="240"/>
      <c r="AJ12" s="241"/>
      <c r="AK12" s="241"/>
      <c r="AL12" s="242"/>
      <c r="AM12" s="256"/>
      <c r="AN12" s="257"/>
      <c r="AO12" s="257"/>
      <c r="AP12" s="258"/>
    </row>
    <row r="13" spans="1:42" ht="19.5" customHeight="1">
      <c r="A13" s="233" t="s">
        <v>3</v>
      </c>
      <c r="B13" s="234"/>
      <c r="C13" s="262" t="s">
        <v>519</v>
      </c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4"/>
      <c r="AC13" s="238" t="s">
        <v>128</v>
      </c>
      <c r="AD13" s="239"/>
      <c r="AE13" s="240">
        <f>SUM(AE14:AH18)</f>
        <v>3617</v>
      </c>
      <c r="AF13" s="241"/>
      <c r="AG13" s="241"/>
      <c r="AH13" s="242"/>
      <c r="AI13" s="240"/>
      <c r="AJ13" s="241"/>
      <c r="AK13" s="241"/>
      <c r="AL13" s="242"/>
      <c r="AM13" s="256"/>
      <c r="AN13" s="257"/>
      <c r="AO13" s="257"/>
      <c r="AP13" s="258"/>
    </row>
    <row r="14" spans="1:42" s="52" customFormat="1" ht="19.5" customHeight="1">
      <c r="A14" s="260" t="s">
        <v>513</v>
      </c>
      <c r="B14" s="261"/>
      <c r="C14" s="248" t="s">
        <v>517</v>
      </c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50"/>
      <c r="AC14" s="251" t="s">
        <v>513</v>
      </c>
      <c r="AD14" s="252"/>
      <c r="AE14" s="253">
        <v>320</v>
      </c>
      <c r="AF14" s="254"/>
      <c r="AG14" s="254"/>
      <c r="AH14" s="255"/>
      <c r="AI14" s="253"/>
      <c r="AJ14" s="254"/>
      <c r="AK14" s="254"/>
      <c r="AL14" s="255"/>
      <c r="AM14" s="259"/>
      <c r="AN14" s="259"/>
      <c r="AO14" s="259"/>
      <c r="AP14" s="259"/>
    </row>
    <row r="15" spans="1:42" s="52" customFormat="1" ht="19.5" customHeight="1">
      <c r="A15" s="260" t="s">
        <v>513</v>
      </c>
      <c r="B15" s="261"/>
      <c r="C15" s="248" t="s">
        <v>520</v>
      </c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50"/>
      <c r="AC15" s="251" t="s">
        <v>513</v>
      </c>
      <c r="AD15" s="252"/>
      <c r="AE15" s="253">
        <v>443</v>
      </c>
      <c r="AF15" s="254"/>
      <c r="AG15" s="254"/>
      <c r="AH15" s="255"/>
      <c r="AI15" s="253"/>
      <c r="AJ15" s="254"/>
      <c r="AK15" s="254"/>
      <c r="AL15" s="255"/>
      <c r="AM15" s="259"/>
      <c r="AN15" s="259"/>
      <c r="AO15" s="259"/>
      <c r="AP15" s="259"/>
    </row>
    <row r="16" spans="1:42" s="52" customFormat="1" ht="19.5" customHeight="1">
      <c r="A16" s="260" t="s">
        <v>513</v>
      </c>
      <c r="B16" s="261"/>
      <c r="C16" s="248" t="s">
        <v>755</v>
      </c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50"/>
      <c r="AC16" s="251" t="s">
        <v>513</v>
      </c>
      <c r="AD16" s="252"/>
      <c r="AE16" s="253">
        <v>2500</v>
      </c>
      <c r="AF16" s="254"/>
      <c r="AG16" s="254"/>
      <c r="AH16" s="255"/>
      <c r="AI16" s="253"/>
      <c r="AJ16" s="254"/>
      <c r="AK16" s="254"/>
      <c r="AL16" s="255"/>
      <c r="AM16" s="259"/>
      <c r="AN16" s="259"/>
      <c r="AO16" s="259"/>
      <c r="AP16" s="259"/>
    </row>
    <row r="17" spans="1:42" s="52" customFormat="1" ht="19.5" customHeight="1">
      <c r="A17" s="260" t="s">
        <v>513</v>
      </c>
      <c r="B17" s="261"/>
      <c r="C17" s="248" t="s">
        <v>521</v>
      </c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50"/>
      <c r="AC17" s="251" t="s">
        <v>513</v>
      </c>
      <c r="AD17" s="252"/>
      <c r="AE17" s="253">
        <v>0</v>
      </c>
      <c r="AF17" s="254"/>
      <c r="AG17" s="254"/>
      <c r="AH17" s="255"/>
      <c r="AI17" s="253"/>
      <c r="AJ17" s="254"/>
      <c r="AK17" s="254"/>
      <c r="AL17" s="255"/>
      <c r="AM17" s="259"/>
      <c r="AN17" s="259"/>
      <c r="AO17" s="259"/>
      <c r="AP17" s="259"/>
    </row>
    <row r="18" spans="1:42" s="52" customFormat="1" ht="19.5" customHeight="1">
      <c r="A18" s="260" t="s">
        <v>513</v>
      </c>
      <c r="B18" s="261"/>
      <c r="C18" s="248" t="s">
        <v>522</v>
      </c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50"/>
      <c r="AC18" s="251" t="s">
        <v>513</v>
      </c>
      <c r="AD18" s="252"/>
      <c r="AE18" s="253">
        <v>354</v>
      </c>
      <c r="AF18" s="254"/>
      <c r="AG18" s="254"/>
      <c r="AH18" s="255"/>
      <c r="AI18" s="253"/>
      <c r="AJ18" s="254"/>
      <c r="AK18" s="254"/>
      <c r="AL18" s="255"/>
      <c r="AM18" s="259"/>
      <c r="AN18" s="259"/>
      <c r="AO18" s="259"/>
      <c r="AP18" s="259"/>
    </row>
    <row r="19" spans="1:42" ht="19.5" customHeight="1">
      <c r="A19" s="233" t="s">
        <v>4</v>
      </c>
      <c r="B19" s="234"/>
      <c r="C19" s="262" t="s">
        <v>147</v>
      </c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4"/>
      <c r="AC19" s="238" t="s">
        <v>129</v>
      </c>
      <c r="AD19" s="239"/>
      <c r="AE19" s="240">
        <f>AE20</f>
        <v>1200</v>
      </c>
      <c r="AF19" s="241"/>
      <c r="AG19" s="241"/>
      <c r="AH19" s="242"/>
      <c r="AI19" s="240"/>
      <c r="AJ19" s="241"/>
      <c r="AK19" s="241"/>
      <c r="AL19" s="242"/>
      <c r="AM19" s="256"/>
      <c r="AN19" s="257"/>
      <c r="AO19" s="257"/>
      <c r="AP19" s="258"/>
    </row>
    <row r="20" spans="1:42" s="52" customFormat="1" ht="19.5" customHeight="1">
      <c r="A20" s="260" t="s">
        <v>513</v>
      </c>
      <c r="B20" s="261"/>
      <c r="C20" s="248" t="s">
        <v>523</v>
      </c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50"/>
      <c r="AC20" s="251" t="s">
        <v>513</v>
      </c>
      <c r="AD20" s="252"/>
      <c r="AE20" s="253">
        <v>1200</v>
      </c>
      <c r="AF20" s="254"/>
      <c r="AG20" s="254"/>
      <c r="AH20" s="255"/>
      <c r="AI20" s="253"/>
      <c r="AJ20" s="254"/>
      <c r="AK20" s="254"/>
      <c r="AL20" s="255"/>
      <c r="AM20" s="259"/>
      <c r="AN20" s="259"/>
      <c r="AO20" s="259"/>
      <c r="AP20" s="259"/>
    </row>
    <row r="21" spans="1:42" ht="19.5" customHeight="1">
      <c r="A21" s="233" t="s">
        <v>7</v>
      </c>
      <c r="B21" s="234"/>
      <c r="C21" s="262" t="s">
        <v>524</v>
      </c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4"/>
      <c r="AC21" s="238" t="s">
        <v>130</v>
      </c>
      <c r="AD21" s="239"/>
      <c r="AE21" s="240">
        <v>0</v>
      </c>
      <c r="AF21" s="241"/>
      <c r="AG21" s="241"/>
      <c r="AH21" s="242"/>
      <c r="AI21" s="240"/>
      <c r="AJ21" s="241"/>
      <c r="AK21" s="241"/>
      <c r="AL21" s="242"/>
      <c r="AM21" s="256"/>
      <c r="AN21" s="257"/>
      <c r="AO21" s="257"/>
      <c r="AP21" s="258"/>
    </row>
    <row r="22" spans="1:42" ht="19.5" customHeight="1">
      <c r="A22" s="233" t="s">
        <v>8</v>
      </c>
      <c r="B22" s="234"/>
      <c r="C22" s="262" t="s">
        <v>149</v>
      </c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4"/>
      <c r="AC22" s="238" t="s">
        <v>131</v>
      </c>
      <c r="AD22" s="239"/>
      <c r="AE22" s="240"/>
      <c r="AF22" s="241"/>
      <c r="AG22" s="241"/>
      <c r="AH22" s="242"/>
      <c r="AI22" s="240"/>
      <c r="AJ22" s="241"/>
      <c r="AK22" s="241"/>
      <c r="AL22" s="242"/>
      <c r="AM22" s="256"/>
      <c r="AN22" s="257"/>
      <c r="AO22" s="257"/>
      <c r="AP22" s="258"/>
    </row>
    <row r="23" spans="1:42" s="18" customFormat="1" ht="19.5" customHeight="1">
      <c r="A23" s="265" t="s">
        <v>9</v>
      </c>
      <c r="B23" s="266"/>
      <c r="C23" s="267" t="s">
        <v>150</v>
      </c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9"/>
      <c r="AC23" s="270" t="s">
        <v>132</v>
      </c>
      <c r="AD23" s="271"/>
      <c r="AE23" s="272">
        <f>AE8+AE12+AE13+AE19+AE21+AE22</f>
        <v>15269</v>
      </c>
      <c r="AF23" s="273"/>
      <c r="AG23" s="273"/>
      <c r="AH23" s="274"/>
      <c r="AI23" s="272">
        <f>AI8+AI12+AI13+AI19+AI21+AI22</f>
        <v>0</v>
      </c>
      <c r="AJ23" s="273"/>
      <c r="AK23" s="273"/>
      <c r="AL23" s="274"/>
      <c r="AM23" s="272">
        <f>AM8+AM12+AM13+AM19+AM21+AM22</f>
        <v>0</v>
      </c>
      <c r="AN23" s="273"/>
      <c r="AO23" s="273"/>
      <c r="AP23" s="274"/>
    </row>
    <row r="24" spans="1:42" ht="19.5" customHeight="1">
      <c r="A24" s="233" t="s">
        <v>10</v>
      </c>
      <c r="B24" s="234"/>
      <c r="C24" s="262" t="s">
        <v>525</v>
      </c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4"/>
      <c r="AC24" s="238" t="s">
        <v>133</v>
      </c>
      <c r="AD24" s="239"/>
      <c r="AE24" s="240"/>
      <c r="AF24" s="241"/>
      <c r="AG24" s="241"/>
      <c r="AH24" s="242"/>
      <c r="AI24" s="240"/>
      <c r="AJ24" s="241"/>
      <c r="AK24" s="241"/>
      <c r="AL24" s="242"/>
      <c r="AM24" s="256"/>
      <c r="AN24" s="257"/>
      <c r="AO24" s="257"/>
      <c r="AP24" s="258"/>
    </row>
    <row r="25" spans="1:42" ht="19.5" customHeight="1">
      <c r="A25" s="233" t="s">
        <v>11</v>
      </c>
      <c r="B25" s="234"/>
      <c r="C25" s="262" t="s">
        <v>526</v>
      </c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4"/>
      <c r="AC25" s="238" t="s">
        <v>134</v>
      </c>
      <c r="AD25" s="239"/>
      <c r="AE25" s="240"/>
      <c r="AF25" s="241"/>
      <c r="AG25" s="241"/>
      <c r="AH25" s="242"/>
      <c r="AI25" s="240"/>
      <c r="AJ25" s="241"/>
      <c r="AK25" s="241"/>
      <c r="AL25" s="242"/>
      <c r="AM25" s="256"/>
      <c r="AN25" s="257"/>
      <c r="AO25" s="257"/>
      <c r="AP25" s="258"/>
    </row>
    <row r="26" spans="1:42" ht="19.5" customHeight="1">
      <c r="A26" s="233" t="s">
        <v>12</v>
      </c>
      <c r="B26" s="234"/>
      <c r="C26" s="262" t="s">
        <v>527</v>
      </c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4"/>
      <c r="AC26" s="238" t="s">
        <v>135</v>
      </c>
      <c r="AD26" s="239"/>
      <c r="AE26" s="240"/>
      <c r="AF26" s="241"/>
      <c r="AG26" s="241"/>
      <c r="AH26" s="242"/>
      <c r="AI26" s="240"/>
      <c r="AJ26" s="241"/>
      <c r="AK26" s="241"/>
      <c r="AL26" s="242"/>
      <c r="AM26" s="256"/>
      <c r="AN26" s="257"/>
      <c r="AO26" s="257"/>
      <c r="AP26" s="258"/>
    </row>
    <row r="27" spans="1:42" ht="19.5" customHeight="1">
      <c r="A27" s="233" t="s">
        <v>13</v>
      </c>
      <c r="B27" s="234"/>
      <c r="C27" s="262" t="s">
        <v>528</v>
      </c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4"/>
      <c r="AC27" s="238" t="s">
        <v>136</v>
      </c>
      <c r="AD27" s="239"/>
      <c r="AE27" s="240"/>
      <c r="AF27" s="241"/>
      <c r="AG27" s="241"/>
      <c r="AH27" s="242"/>
      <c r="AI27" s="240"/>
      <c r="AJ27" s="241"/>
      <c r="AK27" s="241"/>
      <c r="AL27" s="242"/>
      <c r="AM27" s="256"/>
      <c r="AN27" s="257"/>
      <c r="AO27" s="257"/>
      <c r="AP27" s="258"/>
    </row>
    <row r="28" spans="1:42" ht="19.5" customHeight="1">
      <c r="A28" s="233" t="s">
        <v>14</v>
      </c>
      <c r="B28" s="234"/>
      <c r="C28" s="262" t="s">
        <v>194</v>
      </c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4"/>
      <c r="AC28" s="238" t="s">
        <v>137</v>
      </c>
      <c r="AD28" s="239"/>
      <c r="AE28" s="240">
        <v>4803</v>
      </c>
      <c r="AF28" s="241"/>
      <c r="AG28" s="241"/>
      <c r="AH28" s="242"/>
      <c r="AI28" s="240"/>
      <c r="AJ28" s="241"/>
      <c r="AK28" s="241"/>
      <c r="AL28" s="242"/>
      <c r="AM28" s="256"/>
      <c r="AN28" s="257"/>
      <c r="AO28" s="257"/>
      <c r="AP28" s="258"/>
    </row>
    <row r="29" spans="1:42" s="18" customFormat="1" ht="19.5" customHeight="1">
      <c r="A29" s="265" t="s">
        <v>15</v>
      </c>
      <c r="B29" s="266"/>
      <c r="C29" s="267" t="s">
        <v>529</v>
      </c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9"/>
      <c r="AC29" s="270" t="s">
        <v>138</v>
      </c>
      <c r="AD29" s="271"/>
      <c r="AE29" s="272">
        <f>SUM(AE23:AH28)</f>
        <v>20072</v>
      </c>
      <c r="AF29" s="273"/>
      <c r="AG29" s="273"/>
      <c r="AH29" s="274"/>
      <c r="AI29" s="272"/>
      <c r="AJ29" s="273"/>
      <c r="AK29" s="273"/>
      <c r="AL29" s="274"/>
      <c r="AM29" s="272">
        <f>SUM(AM23:AP28)</f>
        <v>0</v>
      </c>
      <c r="AN29" s="273"/>
      <c r="AO29" s="273"/>
      <c r="AP29" s="274"/>
    </row>
    <row r="30" spans="1:42" s="52" customFormat="1" ht="19.5" customHeight="1">
      <c r="A30" s="260" t="s">
        <v>16</v>
      </c>
      <c r="B30" s="261"/>
      <c r="C30" s="248" t="s">
        <v>530</v>
      </c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50"/>
      <c r="AC30" s="251" t="s">
        <v>139</v>
      </c>
      <c r="AD30" s="252"/>
      <c r="AE30" s="253">
        <v>0</v>
      </c>
      <c r="AF30" s="254"/>
      <c r="AG30" s="254"/>
      <c r="AH30" s="255"/>
      <c r="AI30" s="253"/>
      <c r="AJ30" s="254"/>
      <c r="AK30" s="254"/>
      <c r="AL30" s="255"/>
      <c r="AM30" s="259"/>
      <c r="AN30" s="259"/>
      <c r="AO30" s="259"/>
      <c r="AP30" s="259"/>
    </row>
    <row r="31" spans="1:42" ht="19.5" customHeight="1">
      <c r="A31" s="233" t="s">
        <v>17</v>
      </c>
      <c r="B31" s="234"/>
      <c r="C31" s="262" t="s">
        <v>531</v>
      </c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4"/>
      <c r="AC31" s="238" t="s">
        <v>140</v>
      </c>
      <c r="AD31" s="239"/>
      <c r="AE31" s="240"/>
      <c r="AF31" s="241"/>
      <c r="AG31" s="241"/>
      <c r="AH31" s="242"/>
      <c r="AI31" s="240"/>
      <c r="AJ31" s="241"/>
      <c r="AK31" s="241"/>
      <c r="AL31" s="242"/>
      <c r="AM31" s="256"/>
      <c r="AN31" s="257"/>
      <c r="AO31" s="257"/>
      <c r="AP31" s="258"/>
    </row>
    <row r="32" spans="1:42" ht="19.5" customHeight="1">
      <c r="A32" s="233" t="s">
        <v>18</v>
      </c>
      <c r="B32" s="234"/>
      <c r="C32" s="262" t="s">
        <v>532</v>
      </c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4"/>
      <c r="AC32" s="238" t="s">
        <v>141</v>
      </c>
      <c r="AD32" s="239"/>
      <c r="AE32" s="240"/>
      <c r="AF32" s="241"/>
      <c r="AG32" s="241"/>
      <c r="AH32" s="242"/>
      <c r="AI32" s="240"/>
      <c r="AJ32" s="241"/>
      <c r="AK32" s="241"/>
      <c r="AL32" s="242"/>
      <c r="AM32" s="256"/>
      <c r="AN32" s="257"/>
      <c r="AO32" s="257"/>
      <c r="AP32" s="258"/>
    </row>
    <row r="33" spans="1:42" ht="19.5" customHeight="1">
      <c r="A33" s="233" t="s">
        <v>0</v>
      </c>
      <c r="B33" s="234"/>
      <c r="C33" s="262" t="s">
        <v>533</v>
      </c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4"/>
      <c r="AC33" s="238" t="s">
        <v>142</v>
      </c>
      <c r="AD33" s="239"/>
      <c r="AE33" s="240"/>
      <c r="AF33" s="241"/>
      <c r="AG33" s="241"/>
      <c r="AH33" s="242"/>
      <c r="AI33" s="240"/>
      <c r="AJ33" s="241"/>
      <c r="AK33" s="241"/>
      <c r="AL33" s="242"/>
      <c r="AM33" s="256"/>
      <c r="AN33" s="257"/>
      <c r="AO33" s="257"/>
      <c r="AP33" s="258"/>
    </row>
    <row r="34" spans="1:42" ht="19.5" customHeight="1">
      <c r="A34" s="233" t="s">
        <v>19</v>
      </c>
      <c r="B34" s="234"/>
      <c r="C34" s="262" t="s">
        <v>189</v>
      </c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4"/>
      <c r="AC34" s="238" t="s">
        <v>143</v>
      </c>
      <c r="AD34" s="239"/>
      <c r="AE34" s="240"/>
      <c r="AF34" s="241"/>
      <c r="AG34" s="241"/>
      <c r="AH34" s="242"/>
      <c r="AI34" s="240"/>
      <c r="AJ34" s="241"/>
      <c r="AK34" s="241"/>
      <c r="AL34" s="242"/>
      <c r="AM34" s="256"/>
      <c r="AN34" s="257"/>
      <c r="AO34" s="257"/>
      <c r="AP34" s="258"/>
    </row>
    <row r="35" spans="1:42" s="18" customFormat="1" ht="19.5" customHeight="1">
      <c r="A35" s="265" t="s">
        <v>20</v>
      </c>
      <c r="B35" s="266"/>
      <c r="C35" s="267" t="s">
        <v>534</v>
      </c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9"/>
      <c r="AC35" s="270" t="s">
        <v>157</v>
      </c>
      <c r="AD35" s="271"/>
      <c r="AE35" s="272">
        <f>SUM(AE30:AH34)</f>
        <v>0</v>
      </c>
      <c r="AF35" s="273"/>
      <c r="AG35" s="273"/>
      <c r="AH35" s="274"/>
      <c r="AI35" s="272">
        <f>SUM(AI30:AL34)-AI30</f>
        <v>0</v>
      </c>
      <c r="AJ35" s="273"/>
      <c r="AK35" s="273"/>
      <c r="AL35" s="274"/>
      <c r="AM35" s="272">
        <f>SUM(AM30:AP34)-AM30</f>
        <v>0</v>
      </c>
      <c r="AN35" s="273"/>
      <c r="AO35" s="273"/>
      <c r="AP35" s="274"/>
    </row>
    <row r="36" spans="1:42" ht="19.5" customHeight="1">
      <c r="A36" s="233" t="s">
        <v>21</v>
      </c>
      <c r="B36" s="234"/>
      <c r="C36" s="262" t="s">
        <v>188</v>
      </c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4"/>
      <c r="AC36" s="238" t="s">
        <v>158</v>
      </c>
      <c r="AD36" s="239"/>
      <c r="AE36" s="240">
        <v>0</v>
      </c>
      <c r="AF36" s="241"/>
      <c r="AG36" s="241"/>
      <c r="AH36" s="242"/>
      <c r="AI36" s="240"/>
      <c r="AJ36" s="241"/>
      <c r="AK36" s="241"/>
      <c r="AL36" s="242"/>
      <c r="AM36" s="256"/>
      <c r="AN36" s="257"/>
      <c r="AO36" s="257"/>
      <c r="AP36" s="258"/>
    </row>
    <row r="37" spans="1:42" ht="19.5" customHeight="1">
      <c r="A37" s="233" t="s">
        <v>22</v>
      </c>
      <c r="B37" s="234"/>
      <c r="C37" s="262" t="s">
        <v>535</v>
      </c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4"/>
      <c r="AC37" s="238" t="s">
        <v>536</v>
      </c>
      <c r="AD37" s="239"/>
      <c r="AE37" s="240"/>
      <c r="AF37" s="241"/>
      <c r="AG37" s="241"/>
      <c r="AH37" s="242"/>
      <c r="AI37" s="240"/>
      <c r="AJ37" s="241"/>
      <c r="AK37" s="241"/>
      <c r="AL37" s="242"/>
      <c r="AM37" s="256"/>
      <c r="AN37" s="257"/>
      <c r="AO37" s="257"/>
      <c r="AP37" s="258"/>
    </row>
    <row r="38" spans="1:42" s="18" customFormat="1" ht="19.5" customHeight="1">
      <c r="A38" s="265" t="s">
        <v>23</v>
      </c>
      <c r="B38" s="266"/>
      <c r="C38" s="267" t="s">
        <v>537</v>
      </c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9"/>
      <c r="AC38" s="270" t="s">
        <v>159</v>
      </c>
      <c r="AD38" s="271"/>
      <c r="AE38" s="272">
        <f>SUM(AE36:AH37)</f>
        <v>0</v>
      </c>
      <c r="AF38" s="273"/>
      <c r="AG38" s="273"/>
      <c r="AH38" s="274"/>
      <c r="AI38" s="272">
        <f>SUM(AI36:AL37)</f>
        <v>0</v>
      </c>
      <c r="AJ38" s="273"/>
      <c r="AK38" s="273"/>
      <c r="AL38" s="274"/>
      <c r="AM38" s="272">
        <f>SUM(AM36:AP37)</f>
        <v>0</v>
      </c>
      <c r="AN38" s="273"/>
      <c r="AO38" s="273"/>
      <c r="AP38" s="274"/>
    </row>
    <row r="39" spans="1:42" ht="19.5" customHeight="1">
      <c r="A39" s="233" t="s">
        <v>24</v>
      </c>
      <c r="B39" s="234"/>
      <c r="C39" s="262" t="s">
        <v>538</v>
      </c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4"/>
      <c r="AC39" s="238" t="s">
        <v>539</v>
      </c>
      <c r="AD39" s="239"/>
      <c r="AE39" s="240"/>
      <c r="AF39" s="241"/>
      <c r="AG39" s="241"/>
      <c r="AH39" s="242"/>
      <c r="AI39" s="240"/>
      <c r="AJ39" s="241"/>
      <c r="AK39" s="241"/>
      <c r="AL39" s="242"/>
      <c r="AM39" s="256"/>
      <c r="AN39" s="257"/>
      <c r="AO39" s="257"/>
      <c r="AP39" s="258"/>
    </row>
    <row r="40" spans="1:42" ht="19.5" customHeight="1">
      <c r="A40" s="233" t="s">
        <v>25</v>
      </c>
      <c r="B40" s="234"/>
      <c r="C40" s="262" t="s">
        <v>540</v>
      </c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4"/>
      <c r="AC40" s="238" t="s">
        <v>541</v>
      </c>
      <c r="AD40" s="239"/>
      <c r="AE40" s="240"/>
      <c r="AF40" s="241"/>
      <c r="AG40" s="241"/>
      <c r="AH40" s="242"/>
      <c r="AI40" s="240"/>
      <c r="AJ40" s="241"/>
      <c r="AK40" s="241"/>
      <c r="AL40" s="242"/>
      <c r="AM40" s="256"/>
      <c r="AN40" s="257"/>
      <c r="AO40" s="257"/>
      <c r="AP40" s="258"/>
    </row>
    <row r="41" spans="1:42" ht="19.5" customHeight="1">
      <c r="A41" s="233" t="s">
        <v>26</v>
      </c>
      <c r="B41" s="234"/>
      <c r="C41" s="262" t="s">
        <v>542</v>
      </c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4"/>
      <c r="AC41" s="238" t="s">
        <v>160</v>
      </c>
      <c r="AD41" s="239"/>
      <c r="AE41" s="240">
        <v>138</v>
      </c>
      <c r="AF41" s="241"/>
      <c r="AG41" s="241"/>
      <c r="AH41" s="242"/>
      <c r="AI41" s="240"/>
      <c r="AJ41" s="241"/>
      <c r="AK41" s="241"/>
      <c r="AL41" s="242"/>
      <c r="AM41" s="256"/>
      <c r="AN41" s="257"/>
      <c r="AO41" s="257"/>
      <c r="AP41" s="258"/>
    </row>
    <row r="42" spans="1:42" s="52" customFormat="1" ht="19.5" customHeight="1">
      <c r="A42" s="260" t="s">
        <v>513</v>
      </c>
      <c r="B42" s="261"/>
      <c r="C42" s="248" t="s">
        <v>543</v>
      </c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50"/>
      <c r="AC42" s="251" t="s">
        <v>513</v>
      </c>
      <c r="AD42" s="252"/>
      <c r="AE42" s="253">
        <v>138</v>
      </c>
      <c r="AF42" s="254"/>
      <c r="AG42" s="254"/>
      <c r="AH42" s="255"/>
      <c r="AI42" s="253"/>
      <c r="AJ42" s="254"/>
      <c r="AK42" s="254"/>
      <c r="AL42" s="255"/>
      <c r="AM42" s="259"/>
      <c r="AN42" s="259"/>
      <c r="AO42" s="259"/>
      <c r="AP42" s="259"/>
    </row>
    <row r="43" spans="1:42" ht="19.5" customHeight="1">
      <c r="A43" s="233" t="s">
        <v>27</v>
      </c>
      <c r="B43" s="234"/>
      <c r="C43" s="262" t="s">
        <v>544</v>
      </c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4"/>
      <c r="AC43" s="238" t="s">
        <v>161</v>
      </c>
      <c r="AD43" s="239"/>
      <c r="AE43" s="240">
        <v>117</v>
      </c>
      <c r="AF43" s="241"/>
      <c r="AG43" s="241"/>
      <c r="AH43" s="242"/>
      <c r="AI43" s="240"/>
      <c r="AJ43" s="241"/>
      <c r="AK43" s="241"/>
      <c r="AL43" s="242"/>
      <c r="AM43" s="256"/>
      <c r="AN43" s="257"/>
      <c r="AO43" s="257"/>
      <c r="AP43" s="258"/>
    </row>
    <row r="44" spans="1:42" s="52" customFormat="1" ht="19.5" customHeight="1">
      <c r="A44" s="260" t="s">
        <v>513</v>
      </c>
      <c r="B44" s="261"/>
      <c r="C44" s="248" t="s">
        <v>545</v>
      </c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50"/>
      <c r="AC44" s="251" t="s">
        <v>513</v>
      </c>
      <c r="AD44" s="252"/>
      <c r="AE44" s="253">
        <v>117</v>
      </c>
      <c r="AF44" s="254"/>
      <c r="AG44" s="254"/>
      <c r="AH44" s="255"/>
      <c r="AI44" s="253"/>
      <c r="AJ44" s="254"/>
      <c r="AK44" s="254"/>
      <c r="AL44" s="255"/>
      <c r="AM44" s="259"/>
      <c r="AN44" s="259"/>
      <c r="AO44" s="259"/>
      <c r="AP44" s="259"/>
    </row>
    <row r="45" spans="1:42" ht="19.5" customHeight="1">
      <c r="A45" s="233" t="s">
        <v>28</v>
      </c>
      <c r="B45" s="234"/>
      <c r="C45" s="262" t="s">
        <v>546</v>
      </c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4"/>
      <c r="AC45" s="238" t="s">
        <v>547</v>
      </c>
      <c r="AD45" s="239"/>
      <c r="AE45" s="240"/>
      <c r="AF45" s="241"/>
      <c r="AG45" s="241"/>
      <c r="AH45" s="242"/>
      <c r="AI45" s="240"/>
      <c r="AJ45" s="241"/>
      <c r="AK45" s="241"/>
      <c r="AL45" s="242"/>
      <c r="AM45" s="256"/>
      <c r="AN45" s="257"/>
      <c r="AO45" s="257"/>
      <c r="AP45" s="258"/>
    </row>
    <row r="46" spans="1:42" ht="19.5" customHeight="1">
      <c r="A46" s="233" t="s">
        <v>29</v>
      </c>
      <c r="B46" s="234"/>
      <c r="C46" s="262" t="s">
        <v>548</v>
      </c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4"/>
      <c r="AC46" s="238" t="s">
        <v>549</v>
      </c>
      <c r="AD46" s="239"/>
      <c r="AE46" s="240"/>
      <c r="AF46" s="241"/>
      <c r="AG46" s="241"/>
      <c r="AH46" s="242"/>
      <c r="AI46" s="240"/>
      <c r="AJ46" s="241"/>
      <c r="AK46" s="241"/>
      <c r="AL46" s="242"/>
      <c r="AM46" s="256"/>
      <c r="AN46" s="257"/>
      <c r="AO46" s="257"/>
      <c r="AP46" s="258"/>
    </row>
    <row r="47" spans="1:42" ht="19.5" customHeight="1">
      <c r="A47" s="233" t="s">
        <v>30</v>
      </c>
      <c r="B47" s="234"/>
      <c r="C47" s="262" t="s">
        <v>197</v>
      </c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4"/>
      <c r="AC47" s="238" t="s">
        <v>162</v>
      </c>
      <c r="AD47" s="239"/>
      <c r="AE47" s="240">
        <v>77</v>
      </c>
      <c r="AF47" s="241"/>
      <c r="AG47" s="241"/>
      <c r="AH47" s="242"/>
      <c r="AI47" s="240"/>
      <c r="AJ47" s="241"/>
      <c r="AK47" s="241"/>
      <c r="AL47" s="242"/>
      <c r="AM47" s="256"/>
      <c r="AN47" s="257"/>
      <c r="AO47" s="257"/>
      <c r="AP47" s="258"/>
    </row>
    <row r="48" spans="1:42" ht="19.5" customHeight="1">
      <c r="A48" s="233" t="s">
        <v>31</v>
      </c>
      <c r="B48" s="234"/>
      <c r="C48" s="262" t="s">
        <v>550</v>
      </c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4"/>
      <c r="AC48" s="238" t="s">
        <v>163</v>
      </c>
      <c r="AD48" s="239"/>
      <c r="AE48" s="240"/>
      <c r="AF48" s="241"/>
      <c r="AG48" s="241"/>
      <c r="AH48" s="242"/>
      <c r="AI48" s="240"/>
      <c r="AJ48" s="241"/>
      <c r="AK48" s="241"/>
      <c r="AL48" s="242"/>
      <c r="AM48" s="256"/>
      <c r="AN48" s="257"/>
      <c r="AO48" s="257"/>
      <c r="AP48" s="258"/>
    </row>
    <row r="49" spans="1:42" s="18" customFormat="1" ht="19.5" customHeight="1">
      <c r="A49" s="265" t="s">
        <v>32</v>
      </c>
      <c r="B49" s="266"/>
      <c r="C49" s="267" t="s">
        <v>551</v>
      </c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9"/>
      <c r="AC49" s="270" t="s">
        <v>164</v>
      </c>
      <c r="AD49" s="271"/>
      <c r="AE49" s="272">
        <f>SUM(AE43:AH48)-AE44</f>
        <v>194</v>
      </c>
      <c r="AF49" s="273"/>
      <c r="AG49" s="273"/>
      <c r="AH49" s="274"/>
      <c r="AI49" s="272">
        <f>SUM(AI43:AL48)-AI44</f>
        <v>0</v>
      </c>
      <c r="AJ49" s="273"/>
      <c r="AK49" s="273"/>
      <c r="AL49" s="274"/>
      <c r="AM49" s="272">
        <f>SUM(AM43:AP48)-AM44</f>
        <v>0</v>
      </c>
      <c r="AN49" s="273"/>
      <c r="AO49" s="273"/>
      <c r="AP49" s="274"/>
    </row>
    <row r="50" spans="1:42" ht="19.5" customHeight="1">
      <c r="A50" s="233" t="s">
        <v>33</v>
      </c>
      <c r="B50" s="234"/>
      <c r="C50" s="262" t="s">
        <v>552</v>
      </c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4"/>
      <c r="AC50" s="238" t="s">
        <v>165</v>
      </c>
      <c r="AD50" s="239"/>
      <c r="AE50" s="240">
        <v>0</v>
      </c>
      <c r="AF50" s="241"/>
      <c r="AG50" s="241"/>
      <c r="AH50" s="242"/>
      <c r="AI50" s="240"/>
      <c r="AJ50" s="241"/>
      <c r="AK50" s="241"/>
      <c r="AL50" s="242"/>
      <c r="AM50" s="256"/>
      <c r="AN50" s="257"/>
      <c r="AO50" s="257"/>
      <c r="AP50" s="258"/>
    </row>
    <row r="51" spans="1:42" s="52" customFormat="1" ht="19.5" customHeight="1">
      <c r="A51" s="260" t="s">
        <v>513</v>
      </c>
      <c r="B51" s="261"/>
      <c r="C51" s="248" t="s">
        <v>756</v>
      </c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50"/>
      <c r="AC51" s="251" t="s">
        <v>513</v>
      </c>
      <c r="AD51" s="252"/>
      <c r="AE51" s="253">
        <v>0</v>
      </c>
      <c r="AF51" s="254"/>
      <c r="AG51" s="254"/>
      <c r="AH51" s="255"/>
      <c r="AI51" s="253"/>
      <c r="AJ51" s="254"/>
      <c r="AK51" s="254"/>
      <c r="AL51" s="255"/>
      <c r="AM51" s="259"/>
      <c r="AN51" s="259"/>
      <c r="AO51" s="259"/>
      <c r="AP51" s="259"/>
    </row>
    <row r="52" spans="1:42" s="52" customFormat="1" ht="19.5" customHeight="1">
      <c r="A52" s="260" t="s">
        <v>513</v>
      </c>
      <c r="B52" s="261"/>
      <c r="C52" s="248" t="s">
        <v>757</v>
      </c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50"/>
      <c r="AC52" s="251" t="s">
        <v>513</v>
      </c>
      <c r="AD52" s="252"/>
      <c r="AE52" s="253">
        <v>0</v>
      </c>
      <c r="AF52" s="254"/>
      <c r="AG52" s="254"/>
      <c r="AH52" s="255"/>
      <c r="AI52" s="253"/>
      <c r="AJ52" s="254"/>
      <c r="AK52" s="254"/>
      <c r="AL52" s="255"/>
      <c r="AM52" s="259"/>
      <c r="AN52" s="259"/>
      <c r="AO52" s="259"/>
      <c r="AP52" s="259"/>
    </row>
    <row r="53" spans="1:42" s="52" customFormat="1" ht="19.5" customHeight="1">
      <c r="A53" s="260" t="s">
        <v>513</v>
      </c>
      <c r="B53" s="261"/>
      <c r="C53" s="248" t="s">
        <v>758</v>
      </c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50"/>
      <c r="AC53" s="251" t="s">
        <v>513</v>
      </c>
      <c r="AD53" s="252"/>
      <c r="AE53" s="253">
        <v>0</v>
      </c>
      <c r="AF53" s="254"/>
      <c r="AG53" s="254"/>
      <c r="AH53" s="255"/>
      <c r="AI53" s="253"/>
      <c r="AJ53" s="254"/>
      <c r="AK53" s="254"/>
      <c r="AL53" s="255"/>
      <c r="AM53" s="259"/>
      <c r="AN53" s="259"/>
      <c r="AO53" s="259"/>
      <c r="AP53" s="259"/>
    </row>
    <row r="54" spans="1:42" s="18" customFormat="1" ht="19.5" customHeight="1">
      <c r="A54" s="265" t="s">
        <v>34</v>
      </c>
      <c r="B54" s="266"/>
      <c r="C54" s="267" t="s">
        <v>553</v>
      </c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9"/>
      <c r="AC54" s="270" t="s">
        <v>166</v>
      </c>
      <c r="AD54" s="271"/>
      <c r="AE54" s="272">
        <f>AE38+AE39+AE40+AE41+AE49+AE50</f>
        <v>332</v>
      </c>
      <c r="AF54" s="273"/>
      <c r="AG54" s="273"/>
      <c r="AH54" s="274"/>
      <c r="AI54" s="272"/>
      <c r="AJ54" s="273"/>
      <c r="AK54" s="273"/>
      <c r="AL54" s="274"/>
      <c r="AM54" s="272">
        <f>AM38+AM39+AM40+AM41+AM49+AM50</f>
        <v>0</v>
      </c>
      <c r="AN54" s="273"/>
      <c r="AO54" s="273"/>
      <c r="AP54" s="274"/>
    </row>
    <row r="55" spans="1:42" ht="19.5" customHeight="1">
      <c r="A55" s="233" t="s">
        <v>35</v>
      </c>
      <c r="B55" s="234"/>
      <c r="C55" s="275" t="s">
        <v>554</v>
      </c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7"/>
      <c r="AC55" s="238" t="s">
        <v>167</v>
      </c>
      <c r="AD55" s="239"/>
      <c r="AE55" s="240"/>
      <c r="AF55" s="241"/>
      <c r="AG55" s="241"/>
      <c r="AH55" s="242"/>
      <c r="AI55" s="240"/>
      <c r="AJ55" s="241"/>
      <c r="AK55" s="241"/>
      <c r="AL55" s="242"/>
      <c r="AM55" s="256"/>
      <c r="AN55" s="257"/>
      <c r="AO55" s="257"/>
      <c r="AP55" s="258"/>
    </row>
    <row r="56" spans="1:42" ht="19.5" customHeight="1">
      <c r="A56" s="233" t="s">
        <v>36</v>
      </c>
      <c r="B56" s="234"/>
      <c r="C56" s="275" t="s">
        <v>200</v>
      </c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7"/>
      <c r="AC56" s="238" t="s">
        <v>170</v>
      </c>
      <c r="AD56" s="239"/>
      <c r="AE56" s="240">
        <f>SUM(AE57:AH61)</f>
        <v>0</v>
      </c>
      <c r="AF56" s="241"/>
      <c r="AG56" s="241"/>
      <c r="AH56" s="242"/>
      <c r="AI56" s="240"/>
      <c r="AJ56" s="241"/>
      <c r="AK56" s="241"/>
      <c r="AL56" s="242"/>
      <c r="AM56" s="256"/>
      <c r="AN56" s="257"/>
      <c r="AO56" s="257"/>
      <c r="AP56" s="258"/>
    </row>
    <row r="57" spans="1:42" s="52" customFormat="1" ht="19.5" customHeight="1">
      <c r="A57" s="260" t="s">
        <v>513</v>
      </c>
      <c r="B57" s="261"/>
      <c r="C57" s="248" t="s">
        <v>759</v>
      </c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50"/>
      <c r="AC57" s="251" t="s">
        <v>513</v>
      </c>
      <c r="AD57" s="252"/>
      <c r="AE57" s="253">
        <v>0</v>
      </c>
      <c r="AF57" s="254"/>
      <c r="AG57" s="254"/>
      <c r="AH57" s="255"/>
      <c r="AI57" s="253"/>
      <c r="AJ57" s="254"/>
      <c r="AK57" s="254"/>
      <c r="AL57" s="255"/>
      <c r="AM57" s="259"/>
      <c r="AN57" s="259"/>
      <c r="AO57" s="259"/>
      <c r="AP57" s="259"/>
    </row>
    <row r="58" spans="1:42" s="52" customFormat="1" ht="19.5" customHeight="1">
      <c r="A58" s="260" t="s">
        <v>513</v>
      </c>
      <c r="B58" s="261"/>
      <c r="C58" s="248" t="s">
        <v>761</v>
      </c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50"/>
      <c r="AC58" s="251" t="s">
        <v>513</v>
      </c>
      <c r="AD58" s="252"/>
      <c r="AE58" s="253">
        <v>0</v>
      </c>
      <c r="AF58" s="254"/>
      <c r="AG58" s="254"/>
      <c r="AH58" s="255"/>
      <c r="AI58" s="253"/>
      <c r="AJ58" s="254"/>
      <c r="AK58" s="254"/>
      <c r="AL58" s="255"/>
      <c r="AM58" s="259"/>
      <c r="AN58" s="259"/>
      <c r="AO58" s="259"/>
      <c r="AP58" s="259"/>
    </row>
    <row r="59" spans="1:42" s="52" customFormat="1" ht="19.5" customHeight="1">
      <c r="A59" s="260" t="s">
        <v>513</v>
      </c>
      <c r="B59" s="261"/>
      <c r="C59" s="248" t="s">
        <v>555</v>
      </c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50"/>
      <c r="AC59" s="251" t="s">
        <v>513</v>
      </c>
      <c r="AD59" s="252"/>
      <c r="AE59" s="253">
        <v>0</v>
      </c>
      <c r="AF59" s="254"/>
      <c r="AG59" s="254"/>
      <c r="AH59" s="255"/>
      <c r="AI59" s="253"/>
      <c r="AJ59" s="254"/>
      <c r="AK59" s="254"/>
      <c r="AL59" s="255"/>
      <c r="AM59" s="259"/>
      <c r="AN59" s="259"/>
      <c r="AO59" s="259"/>
      <c r="AP59" s="259"/>
    </row>
    <row r="60" spans="1:42" s="52" customFormat="1" ht="19.5" customHeight="1">
      <c r="A60" s="260" t="s">
        <v>513</v>
      </c>
      <c r="B60" s="261"/>
      <c r="C60" s="248" t="s">
        <v>762</v>
      </c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49"/>
      <c r="AB60" s="250"/>
      <c r="AC60" s="251" t="s">
        <v>513</v>
      </c>
      <c r="AD60" s="252"/>
      <c r="AE60" s="253">
        <v>0</v>
      </c>
      <c r="AF60" s="254"/>
      <c r="AG60" s="254"/>
      <c r="AH60" s="255"/>
      <c r="AI60" s="253"/>
      <c r="AJ60" s="254"/>
      <c r="AK60" s="254"/>
      <c r="AL60" s="255"/>
      <c r="AM60" s="259"/>
      <c r="AN60" s="259"/>
      <c r="AO60" s="259"/>
      <c r="AP60" s="259"/>
    </row>
    <row r="61" spans="1:42" s="52" customFormat="1" ht="19.5" customHeight="1">
      <c r="A61" s="260" t="s">
        <v>513</v>
      </c>
      <c r="B61" s="261"/>
      <c r="C61" s="248" t="s">
        <v>760</v>
      </c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49"/>
      <c r="AB61" s="250"/>
      <c r="AC61" s="251" t="s">
        <v>513</v>
      </c>
      <c r="AD61" s="252"/>
      <c r="AE61" s="253">
        <v>0</v>
      </c>
      <c r="AF61" s="254"/>
      <c r="AG61" s="254"/>
      <c r="AH61" s="255"/>
      <c r="AI61" s="253"/>
      <c r="AJ61" s="254"/>
      <c r="AK61" s="254"/>
      <c r="AL61" s="255"/>
      <c r="AM61" s="259"/>
      <c r="AN61" s="259"/>
      <c r="AO61" s="259"/>
      <c r="AP61" s="259"/>
    </row>
    <row r="62" spans="1:42" ht="19.5" customHeight="1">
      <c r="A62" s="233" t="s">
        <v>37</v>
      </c>
      <c r="B62" s="234"/>
      <c r="C62" s="275" t="s">
        <v>556</v>
      </c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7"/>
      <c r="AC62" s="238" t="s">
        <v>171</v>
      </c>
      <c r="AD62" s="239"/>
      <c r="AE62" s="240">
        <v>287</v>
      </c>
      <c r="AF62" s="241"/>
      <c r="AG62" s="241"/>
      <c r="AH62" s="242"/>
      <c r="AI62" s="240"/>
      <c r="AJ62" s="241"/>
      <c r="AK62" s="241"/>
      <c r="AL62" s="242"/>
      <c r="AM62" s="240"/>
      <c r="AN62" s="241"/>
      <c r="AO62" s="241"/>
      <c r="AP62" s="242"/>
    </row>
    <row r="63" spans="1:42" ht="19.5" customHeight="1">
      <c r="A63" s="233" t="s">
        <v>38</v>
      </c>
      <c r="B63" s="234"/>
      <c r="C63" s="275" t="s">
        <v>202</v>
      </c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276"/>
      <c r="AB63" s="277"/>
      <c r="AC63" s="238" t="s">
        <v>172</v>
      </c>
      <c r="AD63" s="239"/>
      <c r="AE63" s="240">
        <v>662</v>
      </c>
      <c r="AF63" s="241"/>
      <c r="AG63" s="241"/>
      <c r="AH63" s="242"/>
      <c r="AI63" s="240"/>
      <c r="AJ63" s="241"/>
      <c r="AK63" s="241"/>
      <c r="AL63" s="242"/>
      <c r="AM63" s="240"/>
      <c r="AN63" s="241"/>
      <c r="AO63" s="241"/>
      <c r="AP63" s="242"/>
    </row>
    <row r="64" spans="1:42" ht="19.5" customHeight="1">
      <c r="A64" s="233" t="s">
        <v>39</v>
      </c>
      <c r="B64" s="234"/>
      <c r="C64" s="275" t="s">
        <v>557</v>
      </c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7"/>
      <c r="AC64" s="238" t="s">
        <v>173</v>
      </c>
      <c r="AD64" s="239"/>
      <c r="AE64" s="240">
        <v>651</v>
      </c>
      <c r="AF64" s="241"/>
      <c r="AG64" s="241"/>
      <c r="AH64" s="242"/>
      <c r="AI64" s="240"/>
      <c r="AJ64" s="241"/>
      <c r="AK64" s="241"/>
      <c r="AL64" s="242"/>
      <c r="AM64" s="240"/>
      <c r="AN64" s="241"/>
      <c r="AO64" s="241"/>
      <c r="AP64" s="242"/>
    </row>
    <row r="65" spans="1:42" s="52" customFormat="1" ht="19.5" customHeight="1">
      <c r="A65" s="260" t="s">
        <v>513</v>
      </c>
      <c r="B65" s="261"/>
      <c r="C65" s="248" t="s">
        <v>765</v>
      </c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50"/>
      <c r="AC65" s="251" t="s">
        <v>513</v>
      </c>
      <c r="AD65" s="252"/>
      <c r="AE65" s="253">
        <v>0</v>
      </c>
      <c r="AF65" s="254"/>
      <c r="AG65" s="254"/>
      <c r="AH65" s="255"/>
      <c r="AI65" s="253"/>
      <c r="AJ65" s="254"/>
      <c r="AK65" s="254"/>
      <c r="AL65" s="255"/>
      <c r="AM65" s="259"/>
      <c r="AN65" s="259"/>
      <c r="AO65" s="259"/>
      <c r="AP65" s="259"/>
    </row>
    <row r="66" spans="1:42" s="52" customFormat="1" ht="19.5" customHeight="1">
      <c r="A66" s="260" t="s">
        <v>513</v>
      </c>
      <c r="B66" s="261"/>
      <c r="C66" s="248" t="s">
        <v>763</v>
      </c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  <c r="AA66" s="249"/>
      <c r="AB66" s="250"/>
      <c r="AC66" s="251" t="s">
        <v>513</v>
      </c>
      <c r="AD66" s="252"/>
      <c r="AE66" s="253">
        <v>651</v>
      </c>
      <c r="AF66" s="254"/>
      <c r="AG66" s="254"/>
      <c r="AH66" s="255"/>
      <c r="AI66" s="253"/>
      <c r="AJ66" s="254"/>
      <c r="AK66" s="254"/>
      <c r="AL66" s="255"/>
      <c r="AM66" s="259"/>
      <c r="AN66" s="259"/>
      <c r="AO66" s="259"/>
      <c r="AP66" s="259"/>
    </row>
    <row r="67" spans="1:42" s="52" customFormat="1" ht="19.5" customHeight="1">
      <c r="A67" s="260" t="s">
        <v>513</v>
      </c>
      <c r="B67" s="261"/>
      <c r="C67" s="248" t="s">
        <v>764</v>
      </c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9"/>
      <c r="AA67" s="249"/>
      <c r="AB67" s="250"/>
      <c r="AC67" s="251" t="s">
        <v>513</v>
      </c>
      <c r="AD67" s="252"/>
      <c r="AE67" s="253">
        <v>0</v>
      </c>
      <c r="AF67" s="254"/>
      <c r="AG67" s="254"/>
      <c r="AH67" s="255"/>
      <c r="AI67" s="253"/>
      <c r="AJ67" s="254"/>
      <c r="AK67" s="254"/>
      <c r="AL67" s="255"/>
      <c r="AM67" s="259"/>
      <c r="AN67" s="259"/>
      <c r="AO67" s="259"/>
      <c r="AP67" s="259"/>
    </row>
    <row r="68" spans="1:42" ht="19.5" customHeight="1">
      <c r="A68" s="233" t="s">
        <v>40</v>
      </c>
      <c r="B68" s="234"/>
      <c r="C68" s="275" t="s">
        <v>558</v>
      </c>
      <c r="D68" s="276"/>
      <c r="E68" s="276"/>
      <c r="F68" s="276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276"/>
      <c r="S68" s="276"/>
      <c r="T68" s="276"/>
      <c r="U68" s="276"/>
      <c r="V68" s="276"/>
      <c r="W68" s="276"/>
      <c r="X68" s="276"/>
      <c r="Y68" s="276"/>
      <c r="Z68" s="276"/>
      <c r="AA68" s="276"/>
      <c r="AB68" s="277"/>
      <c r="AC68" s="238" t="s">
        <v>174</v>
      </c>
      <c r="AD68" s="239"/>
      <c r="AE68" s="240">
        <v>0</v>
      </c>
      <c r="AF68" s="241"/>
      <c r="AG68" s="241"/>
      <c r="AH68" s="242"/>
      <c r="AI68" s="240"/>
      <c r="AJ68" s="241"/>
      <c r="AK68" s="241"/>
      <c r="AL68" s="242"/>
      <c r="AM68" s="240"/>
      <c r="AN68" s="241"/>
      <c r="AO68" s="241"/>
      <c r="AP68" s="242"/>
    </row>
    <row r="69" spans="1:42" ht="19.5" customHeight="1">
      <c r="A69" s="233" t="s">
        <v>41</v>
      </c>
      <c r="B69" s="234"/>
      <c r="C69" s="275" t="s">
        <v>184</v>
      </c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7"/>
      <c r="AC69" s="238" t="s">
        <v>175</v>
      </c>
      <c r="AD69" s="239"/>
      <c r="AE69" s="240">
        <v>0</v>
      </c>
      <c r="AF69" s="241"/>
      <c r="AG69" s="241"/>
      <c r="AH69" s="242"/>
      <c r="AI69" s="240"/>
      <c r="AJ69" s="241"/>
      <c r="AK69" s="241"/>
      <c r="AL69" s="242"/>
      <c r="AM69" s="240"/>
      <c r="AN69" s="241"/>
      <c r="AO69" s="241"/>
      <c r="AP69" s="242"/>
    </row>
    <row r="70" spans="1:42" ht="19.5" customHeight="1">
      <c r="A70" s="233" t="s">
        <v>42</v>
      </c>
      <c r="B70" s="234"/>
      <c r="C70" s="275" t="s">
        <v>203</v>
      </c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6"/>
      <c r="Y70" s="276"/>
      <c r="Z70" s="276"/>
      <c r="AA70" s="276"/>
      <c r="AB70" s="277"/>
      <c r="AC70" s="238" t="s">
        <v>176</v>
      </c>
      <c r="AD70" s="239"/>
      <c r="AE70" s="240">
        <v>10</v>
      </c>
      <c r="AF70" s="241"/>
      <c r="AG70" s="241"/>
      <c r="AH70" s="242"/>
      <c r="AI70" s="240"/>
      <c r="AJ70" s="241"/>
      <c r="AK70" s="241"/>
      <c r="AL70" s="242"/>
      <c r="AM70" s="240"/>
      <c r="AN70" s="241"/>
      <c r="AO70" s="241"/>
      <c r="AP70" s="242"/>
    </row>
    <row r="71" spans="1:42" ht="19.5" customHeight="1">
      <c r="A71" s="233" t="s">
        <v>43</v>
      </c>
      <c r="B71" s="234"/>
      <c r="C71" s="275" t="s">
        <v>204</v>
      </c>
      <c r="D71" s="276"/>
      <c r="E71" s="276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  <c r="T71" s="276"/>
      <c r="U71" s="276"/>
      <c r="V71" s="276"/>
      <c r="W71" s="276"/>
      <c r="X71" s="276"/>
      <c r="Y71" s="276"/>
      <c r="Z71" s="276"/>
      <c r="AA71" s="276"/>
      <c r="AB71" s="277"/>
      <c r="AC71" s="238" t="s">
        <v>177</v>
      </c>
      <c r="AD71" s="239"/>
      <c r="AE71" s="240"/>
      <c r="AF71" s="241"/>
      <c r="AG71" s="241"/>
      <c r="AH71" s="242"/>
      <c r="AI71" s="240"/>
      <c r="AJ71" s="241"/>
      <c r="AK71" s="241"/>
      <c r="AL71" s="242"/>
      <c r="AM71" s="240"/>
      <c r="AN71" s="241"/>
      <c r="AO71" s="241"/>
      <c r="AP71" s="242"/>
    </row>
    <row r="72" spans="1:42" ht="19.5" customHeight="1">
      <c r="A72" s="233" t="s">
        <v>44</v>
      </c>
      <c r="B72" s="234"/>
      <c r="C72" s="275" t="s">
        <v>205</v>
      </c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6"/>
      <c r="V72" s="276"/>
      <c r="W72" s="276"/>
      <c r="X72" s="276"/>
      <c r="Y72" s="276"/>
      <c r="Z72" s="276"/>
      <c r="AA72" s="276"/>
      <c r="AB72" s="277"/>
      <c r="AC72" s="238" t="s">
        <v>178</v>
      </c>
      <c r="AD72" s="239"/>
      <c r="AE72" s="240"/>
      <c r="AF72" s="241"/>
      <c r="AG72" s="241"/>
      <c r="AH72" s="242"/>
      <c r="AI72" s="240"/>
      <c r="AJ72" s="241"/>
      <c r="AK72" s="241"/>
      <c r="AL72" s="242"/>
      <c r="AM72" s="240"/>
      <c r="AN72" s="241"/>
      <c r="AO72" s="241"/>
      <c r="AP72" s="242"/>
    </row>
    <row r="73" spans="1:42" s="18" customFormat="1" ht="19.5" customHeight="1">
      <c r="A73" s="265" t="s">
        <v>45</v>
      </c>
      <c r="B73" s="266"/>
      <c r="C73" s="278" t="s">
        <v>559</v>
      </c>
      <c r="D73" s="279"/>
      <c r="E73" s="279"/>
      <c r="F73" s="279"/>
      <c r="G73" s="279"/>
      <c r="H73" s="279"/>
      <c r="I73" s="279"/>
      <c r="J73" s="279"/>
      <c r="K73" s="279"/>
      <c r="L73" s="279"/>
      <c r="M73" s="279"/>
      <c r="N73" s="279"/>
      <c r="O73" s="279"/>
      <c r="P73" s="279"/>
      <c r="Q73" s="279"/>
      <c r="R73" s="279"/>
      <c r="S73" s="279"/>
      <c r="T73" s="279"/>
      <c r="U73" s="279"/>
      <c r="V73" s="279"/>
      <c r="W73" s="279"/>
      <c r="X73" s="279"/>
      <c r="Y73" s="279"/>
      <c r="Z73" s="279"/>
      <c r="AA73" s="279"/>
      <c r="AB73" s="280"/>
      <c r="AC73" s="270" t="s">
        <v>179</v>
      </c>
      <c r="AD73" s="271"/>
      <c r="AE73" s="272">
        <f>AE55+AE56+AE62+AE63+AE64+AE68+AE69+AE70+AE71+AE72</f>
        <v>1610</v>
      </c>
      <c r="AF73" s="273"/>
      <c r="AG73" s="273"/>
      <c r="AH73" s="274"/>
      <c r="AI73" s="272"/>
      <c r="AJ73" s="273"/>
      <c r="AK73" s="273"/>
      <c r="AL73" s="274"/>
      <c r="AM73" s="272">
        <f>AM55+AM56+AM62+AM63+AM64+AM68+AM69+AM70+AM71+AM72</f>
        <v>0</v>
      </c>
      <c r="AN73" s="273"/>
      <c r="AO73" s="273"/>
      <c r="AP73" s="274"/>
    </row>
    <row r="74" spans="1:42" ht="19.5" customHeight="1">
      <c r="A74" s="233" t="s">
        <v>46</v>
      </c>
      <c r="B74" s="234"/>
      <c r="C74" s="275" t="s">
        <v>210</v>
      </c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  <c r="O74" s="276"/>
      <c r="P74" s="276"/>
      <c r="Q74" s="276"/>
      <c r="R74" s="276"/>
      <c r="S74" s="276"/>
      <c r="T74" s="276"/>
      <c r="U74" s="276"/>
      <c r="V74" s="276"/>
      <c r="W74" s="276"/>
      <c r="X74" s="276"/>
      <c r="Y74" s="276"/>
      <c r="Z74" s="276"/>
      <c r="AA74" s="276"/>
      <c r="AB74" s="277"/>
      <c r="AC74" s="238" t="s">
        <v>180</v>
      </c>
      <c r="AD74" s="239"/>
      <c r="AE74" s="240"/>
      <c r="AF74" s="241"/>
      <c r="AG74" s="241"/>
      <c r="AH74" s="242"/>
      <c r="AI74" s="240"/>
      <c r="AJ74" s="241"/>
      <c r="AK74" s="241"/>
      <c r="AL74" s="242"/>
      <c r="AM74" s="240"/>
      <c r="AN74" s="241"/>
      <c r="AO74" s="241"/>
      <c r="AP74" s="242"/>
    </row>
    <row r="75" spans="1:42" ht="19.5" customHeight="1">
      <c r="A75" s="233" t="s">
        <v>47</v>
      </c>
      <c r="B75" s="234"/>
      <c r="C75" s="275" t="s">
        <v>211</v>
      </c>
      <c r="D75" s="276"/>
      <c r="E75" s="276"/>
      <c r="F75" s="276"/>
      <c r="G75" s="276"/>
      <c r="H75" s="276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/>
      <c r="X75" s="276"/>
      <c r="Y75" s="276"/>
      <c r="Z75" s="276"/>
      <c r="AA75" s="276"/>
      <c r="AB75" s="277"/>
      <c r="AC75" s="238" t="s">
        <v>181</v>
      </c>
      <c r="AD75" s="239"/>
      <c r="AE75" s="240"/>
      <c r="AF75" s="241"/>
      <c r="AG75" s="241"/>
      <c r="AH75" s="242"/>
      <c r="AI75" s="240"/>
      <c r="AJ75" s="241"/>
      <c r="AK75" s="241"/>
      <c r="AL75" s="242"/>
      <c r="AM75" s="240"/>
      <c r="AN75" s="241"/>
      <c r="AO75" s="241"/>
      <c r="AP75" s="242"/>
    </row>
    <row r="76" spans="1:42" ht="19.5" customHeight="1">
      <c r="A76" s="233" t="s">
        <v>48</v>
      </c>
      <c r="B76" s="234"/>
      <c r="C76" s="275" t="s">
        <v>560</v>
      </c>
      <c r="D76" s="276"/>
      <c r="E76" s="276"/>
      <c r="F76" s="276"/>
      <c r="G76" s="276"/>
      <c r="H76" s="276"/>
      <c r="I76" s="276"/>
      <c r="J76" s="276"/>
      <c r="K76" s="276"/>
      <c r="L76" s="276"/>
      <c r="M76" s="276"/>
      <c r="N76" s="276"/>
      <c r="O76" s="276"/>
      <c r="P76" s="276"/>
      <c r="Q76" s="276"/>
      <c r="R76" s="276"/>
      <c r="S76" s="276"/>
      <c r="T76" s="276"/>
      <c r="U76" s="276"/>
      <c r="V76" s="276"/>
      <c r="W76" s="276"/>
      <c r="X76" s="276"/>
      <c r="Y76" s="276"/>
      <c r="Z76" s="276"/>
      <c r="AA76" s="276"/>
      <c r="AB76" s="277"/>
      <c r="AC76" s="238" t="s">
        <v>182</v>
      </c>
      <c r="AD76" s="239"/>
      <c r="AE76" s="240">
        <v>2700</v>
      </c>
      <c r="AF76" s="241"/>
      <c r="AG76" s="241"/>
      <c r="AH76" s="242"/>
      <c r="AI76" s="240"/>
      <c r="AJ76" s="241"/>
      <c r="AK76" s="241"/>
      <c r="AL76" s="242"/>
      <c r="AM76" s="240"/>
      <c r="AN76" s="241"/>
      <c r="AO76" s="241"/>
      <c r="AP76" s="242"/>
    </row>
    <row r="77" spans="1:42" ht="19.5" customHeight="1">
      <c r="A77" s="233" t="s">
        <v>49</v>
      </c>
      <c r="B77" s="234"/>
      <c r="C77" s="275" t="s">
        <v>208</v>
      </c>
      <c r="D77" s="276"/>
      <c r="E77" s="276"/>
      <c r="F77" s="276"/>
      <c r="G77" s="276"/>
      <c r="H77" s="276"/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276"/>
      <c r="X77" s="276"/>
      <c r="Y77" s="276"/>
      <c r="Z77" s="276"/>
      <c r="AA77" s="276"/>
      <c r="AB77" s="277"/>
      <c r="AC77" s="238" t="s">
        <v>183</v>
      </c>
      <c r="AD77" s="239"/>
      <c r="AE77" s="240"/>
      <c r="AF77" s="241"/>
      <c r="AG77" s="241"/>
      <c r="AH77" s="242"/>
      <c r="AI77" s="240"/>
      <c r="AJ77" s="241"/>
      <c r="AK77" s="241"/>
      <c r="AL77" s="242"/>
      <c r="AM77" s="240"/>
      <c r="AN77" s="241"/>
      <c r="AO77" s="241"/>
      <c r="AP77" s="242"/>
    </row>
    <row r="78" spans="1:42" ht="19.5" customHeight="1">
      <c r="A78" s="233" t="s">
        <v>50</v>
      </c>
      <c r="B78" s="234"/>
      <c r="C78" s="275" t="s">
        <v>561</v>
      </c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7"/>
      <c r="AC78" s="238" t="s">
        <v>206</v>
      </c>
      <c r="AD78" s="239"/>
      <c r="AE78" s="240"/>
      <c r="AF78" s="241"/>
      <c r="AG78" s="241"/>
      <c r="AH78" s="242"/>
      <c r="AI78" s="240"/>
      <c r="AJ78" s="241"/>
      <c r="AK78" s="241"/>
      <c r="AL78" s="242"/>
      <c r="AM78" s="240"/>
      <c r="AN78" s="241"/>
      <c r="AO78" s="241"/>
      <c r="AP78" s="242"/>
    </row>
    <row r="79" spans="1:42" s="18" customFormat="1" ht="19.5" customHeight="1">
      <c r="A79" s="265" t="s">
        <v>51</v>
      </c>
      <c r="B79" s="266"/>
      <c r="C79" s="267" t="s">
        <v>562</v>
      </c>
      <c r="D79" s="268"/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  <c r="X79" s="268"/>
      <c r="Y79" s="268"/>
      <c r="Z79" s="268"/>
      <c r="AA79" s="268"/>
      <c r="AB79" s="269"/>
      <c r="AC79" s="270" t="s">
        <v>212</v>
      </c>
      <c r="AD79" s="271"/>
      <c r="AE79" s="272">
        <f>SUM(AE74:AH78)</f>
        <v>2700</v>
      </c>
      <c r="AF79" s="273"/>
      <c r="AG79" s="273"/>
      <c r="AH79" s="274"/>
      <c r="AI79" s="272"/>
      <c r="AJ79" s="273"/>
      <c r="AK79" s="273"/>
      <c r="AL79" s="274"/>
      <c r="AM79" s="272">
        <f>SUM(AM74:AP78)</f>
        <v>0</v>
      </c>
      <c r="AN79" s="273"/>
      <c r="AO79" s="273"/>
      <c r="AP79" s="274"/>
    </row>
    <row r="80" spans="1:42" ht="19.5" customHeight="1">
      <c r="A80" s="233" t="s">
        <v>52</v>
      </c>
      <c r="B80" s="234"/>
      <c r="C80" s="275" t="s">
        <v>563</v>
      </c>
      <c r="D80" s="276"/>
      <c r="E80" s="276"/>
      <c r="F80" s="276"/>
      <c r="G80" s="276"/>
      <c r="H80" s="276"/>
      <c r="I80" s="276"/>
      <c r="J80" s="276"/>
      <c r="K80" s="276"/>
      <c r="L80" s="276"/>
      <c r="M80" s="276"/>
      <c r="N80" s="276"/>
      <c r="O80" s="276"/>
      <c r="P80" s="276"/>
      <c r="Q80" s="276"/>
      <c r="R80" s="276"/>
      <c r="S80" s="276"/>
      <c r="T80" s="276"/>
      <c r="U80" s="276"/>
      <c r="V80" s="276"/>
      <c r="W80" s="276"/>
      <c r="X80" s="276"/>
      <c r="Y80" s="276"/>
      <c r="Z80" s="276"/>
      <c r="AA80" s="276"/>
      <c r="AB80" s="277"/>
      <c r="AC80" s="238" t="s">
        <v>213</v>
      </c>
      <c r="AD80" s="239"/>
      <c r="AE80" s="240"/>
      <c r="AF80" s="241"/>
      <c r="AG80" s="241"/>
      <c r="AH80" s="242"/>
      <c r="AI80" s="240"/>
      <c r="AJ80" s="241"/>
      <c r="AK80" s="241"/>
      <c r="AL80" s="242"/>
      <c r="AM80" s="240"/>
      <c r="AN80" s="241"/>
      <c r="AO80" s="241"/>
      <c r="AP80" s="242"/>
    </row>
    <row r="81" spans="1:42" ht="19.5" customHeight="1">
      <c r="A81" s="233" t="s">
        <v>53</v>
      </c>
      <c r="B81" s="234"/>
      <c r="C81" s="262" t="s">
        <v>564</v>
      </c>
      <c r="D81" s="263"/>
      <c r="E81" s="263"/>
      <c r="F81" s="263"/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63"/>
      <c r="V81" s="263"/>
      <c r="W81" s="263"/>
      <c r="X81" s="263"/>
      <c r="Y81" s="263"/>
      <c r="Z81" s="263"/>
      <c r="AA81" s="263"/>
      <c r="AB81" s="264"/>
      <c r="AC81" s="238" t="s">
        <v>214</v>
      </c>
      <c r="AD81" s="239"/>
      <c r="AE81" s="240"/>
      <c r="AF81" s="241"/>
      <c r="AG81" s="241"/>
      <c r="AH81" s="242"/>
      <c r="AI81" s="240"/>
      <c r="AJ81" s="241"/>
      <c r="AK81" s="241"/>
      <c r="AL81" s="242"/>
      <c r="AM81" s="240"/>
      <c r="AN81" s="241"/>
      <c r="AO81" s="241"/>
      <c r="AP81" s="242"/>
    </row>
    <row r="82" spans="1:42" ht="19.5" customHeight="1">
      <c r="A82" s="233" t="s">
        <v>54</v>
      </c>
      <c r="B82" s="234"/>
      <c r="C82" s="275" t="s">
        <v>218</v>
      </c>
      <c r="D82" s="276"/>
      <c r="E82" s="276"/>
      <c r="F82" s="276"/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6"/>
      <c r="X82" s="276"/>
      <c r="Y82" s="276"/>
      <c r="Z82" s="276"/>
      <c r="AA82" s="276"/>
      <c r="AB82" s="277"/>
      <c r="AC82" s="238" t="s">
        <v>215</v>
      </c>
      <c r="AD82" s="239"/>
      <c r="AE82" s="240">
        <v>8</v>
      </c>
      <c r="AF82" s="241"/>
      <c r="AG82" s="241"/>
      <c r="AH82" s="242"/>
      <c r="AI82" s="240"/>
      <c r="AJ82" s="241"/>
      <c r="AK82" s="241"/>
      <c r="AL82" s="242"/>
      <c r="AM82" s="240"/>
      <c r="AN82" s="241"/>
      <c r="AO82" s="241"/>
      <c r="AP82" s="242"/>
    </row>
    <row r="83" spans="1:42" s="18" customFormat="1" ht="19.5" customHeight="1">
      <c r="A83" s="265" t="s">
        <v>55</v>
      </c>
      <c r="B83" s="266"/>
      <c r="C83" s="267" t="s">
        <v>565</v>
      </c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68"/>
      <c r="X83" s="268"/>
      <c r="Y83" s="268"/>
      <c r="Z83" s="268"/>
      <c r="AA83" s="268"/>
      <c r="AB83" s="269"/>
      <c r="AC83" s="270" t="s">
        <v>219</v>
      </c>
      <c r="AD83" s="271"/>
      <c r="AE83" s="272">
        <f>SUM(AE80:AH82)</f>
        <v>8</v>
      </c>
      <c r="AF83" s="273"/>
      <c r="AG83" s="273"/>
      <c r="AH83" s="274"/>
      <c r="AI83" s="272"/>
      <c r="AJ83" s="273"/>
      <c r="AK83" s="273"/>
      <c r="AL83" s="274"/>
      <c r="AM83" s="272">
        <f>SUM(AM80:AP82)</f>
        <v>0</v>
      </c>
      <c r="AN83" s="273"/>
      <c r="AO83" s="273"/>
      <c r="AP83" s="274"/>
    </row>
    <row r="84" spans="1:42" ht="19.5" customHeight="1">
      <c r="A84" s="233" t="s">
        <v>56</v>
      </c>
      <c r="B84" s="234"/>
      <c r="C84" s="275" t="s">
        <v>566</v>
      </c>
      <c r="D84" s="276"/>
      <c r="E84" s="276"/>
      <c r="F84" s="276"/>
      <c r="G84" s="276"/>
      <c r="H84" s="276"/>
      <c r="I84" s="276"/>
      <c r="J84" s="276"/>
      <c r="K84" s="276"/>
      <c r="L84" s="276"/>
      <c r="M84" s="276"/>
      <c r="N84" s="276"/>
      <c r="O84" s="276"/>
      <c r="P84" s="276"/>
      <c r="Q84" s="276"/>
      <c r="R84" s="276"/>
      <c r="S84" s="276"/>
      <c r="T84" s="276"/>
      <c r="U84" s="276"/>
      <c r="V84" s="276"/>
      <c r="W84" s="276"/>
      <c r="X84" s="276"/>
      <c r="Y84" s="276"/>
      <c r="Z84" s="276"/>
      <c r="AA84" s="276"/>
      <c r="AB84" s="277"/>
      <c r="AC84" s="238" t="s">
        <v>220</v>
      </c>
      <c r="AD84" s="239"/>
      <c r="AE84" s="240"/>
      <c r="AF84" s="241"/>
      <c r="AG84" s="241"/>
      <c r="AH84" s="242"/>
      <c r="AI84" s="240"/>
      <c r="AJ84" s="241"/>
      <c r="AK84" s="241"/>
      <c r="AL84" s="242"/>
      <c r="AM84" s="240"/>
      <c r="AN84" s="241"/>
      <c r="AO84" s="241"/>
      <c r="AP84" s="242"/>
    </row>
    <row r="85" spans="1:42" ht="19.5" customHeight="1">
      <c r="A85" s="233" t="s">
        <v>57</v>
      </c>
      <c r="B85" s="234"/>
      <c r="C85" s="262" t="s">
        <v>567</v>
      </c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4"/>
      <c r="AC85" s="238" t="s">
        <v>221</v>
      </c>
      <c r="AD85" s="239"/>
      <c r="AE85" s="240">
        <v>124</v>
      </c>
      <c r="AF85" s="241"/>
      <c r="AG85" s="241"/>
      <c r="AH85" s="242"/>
      <c r="AI85" s="240"/>
      <c r="AJ85" s="241"/>
      <c r="AK85" s="241"/>
      <c r="AL85" s="242"/>
      <c r="AM85" s="240"/>
      <c r="AN85" s="241"/>
      <c r="AO85" s="241"/>
      <c r="AP85" s="242"/>
    </row>
    <row r="86" spans="1:42" ht="19.5" customHeight="1">
      <c r="A86" s="233" t="s">
        <v>58</v>
      </c>
      <c r="B86" s="234"/>
      <c r="C86" s="275" t="s">
        <v>360</v>
      </c>
      <c r="D86" s="276"/>
      <c r="E86" s="276"/>
      <c r="F86" s="276"/>
      <c r="G86" s="276"/>
      <c r="H86" s="276"/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276"/>
      <c r="U86" s="276"/>
      <c r="V86" s="276"/>
      <c r="W86" s="276"/>
      <c r="X86" s="276"/>
      <c r="Y86" s="276"/>
      <c r="Z86" s="276"/>
      <c r="AA86" s="276"/>
      <c r="AB86" s="277"/>
      <c r="AC86" s="238" t="s">
        <v>222</v>
      </c>
      <c r="AD86" s="239"/>
      <c r="AE86" s="240">
        <v>0</v>
      </c>
      <c r="AF86" s="241"/>
      <c r="AG86" s="241"/>
      <c r="AH86" s="242"/>
      <c r="AI86" s="240"/>
      <c r="AJ86" s="241"/>
      <c r="AK86" s="241"/>
      <c r="AL86" s="242"/>
      <c r="AM86" s="240"/>
      <c r="AN86" s="241"/>
      <c r="AO86" s="241"/>
      <c r="AP86" s="242"/>
    </row>
    <row r="87" spans="1:42" s="18" customFormat="1" ht="19.5" customHeight="1">
      <c r="A87" s="265" t="s">
        <v>59</v>
      </c>
      <c r="B87" s="266"/>
      <c r="C87" s="267" t="s">
        <v>568</v>
      </c>
      <c r="D87" s="268"/>
      <c r="E87" s="268"/>
      <c r="F87" s="268"/>
      <c r="G87" s="268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268"/>
      <c r="S87" s="268"/>
      <c r="T87" s="268"/>
      <c r="U87" s="268"/>
      <c r="V87" s="268"/>
      <c r="W87" s="268"/>
      <c r="X87" s="268"/>
      <c r="Y87" s="268"/>
      <c r="Z87" s="268"/>
      <c r="AA87" s="268"/>
      <c r="AB87" s="269"/>
      <c r="AC87" s="270" t="s">
        <v>223</v>
      </c>
      <c r="AD87" s="271"/>
      <c r="AE87" s="272">
        <f>SUM(AE84:AH86)</f>
        <v>124</v>
      </c>
      <c r="AF87" s="273"/>
      <c r="AG87" s="273"/>
      <c r="AH87" s="274"/>
      <c r="AI87" s="272">
        <f>SUM(AI84:AL86)</f>
        <v>0</v>
      </c>
      <c r="AJ87" s="273"/>
      <c r="AK87" s="273"/>
      <c r="AL87" s="274"/>
      <c r="AM87" s="272">
        <f>SUM(AM84:AP86)</f>
        <v>0</v>
      </c>
      <c r="AN87" s="273"/>
      <c r="AO87" s="273"/>
      <c r="AP87" s="274"/>
    </row>
    <row r="88" spans="1:42" s="18" customFormat="1" ht="19.5" customHeight="1">
      <c r="A88" s="284" t="s">
        <v>60</v>
      </c>
      <c r="B88" s="285"/>
      <c r="C88" s="286" t="s">
        <v>569</v>
      </c>
      <c r="D88" s="287"/>
      <c r="E88" s="287"/>
      <c r="F88" s="287"/>
      <c r="G88" s="287"/>
      <c r="H88" s="287"/>
      <c r="I88" s="287"/>
      <c r="J88" s="287"/>
      <c r="K88" s="287"/>
      <c r="L88" s="287"/>
      <c r="M88" s="287"/>
      <c r="N88" s="287"/>
      <c r="O88" s="287"/>
      <c r="P88" s="287"/>
      <c r="Q88" s="287"/>
      <c r="R88" s="287"/>
      <c r="S88" s="287"/>
      <c r="T88" s="287"/>
      <c r="U88" s="287"/>
      <c r="V88" s="287"/>
      <c r="W88" s="287"/>
      <c r="X88" s="287"/>
      <c r="Y88" s="287"/>
      <c r="Z88" s="287"/>
      <c r="AA88" s="287"/>
      <c r="AB88" s="288"/>
      <c r="AC88" s="289" t="s">
        <v>224</v>
      </c>
      <c r="AD88" s="290"/>
      <c r="AE88" s="281">
        <f>AE29+AE35+AE54+AE73+AE79+AE83+AE87</f>
        <v>24846</v>
      </c>
      <c r="AF88" s="282"/>
      <c r="AG88" s="282"/>
      <c r="AH88" s="283"/>
      <c r="AI88" s="281"/>
      <c r="AJ88" s="282"/>
      <c r="AK88" s="282"/>
      <c r="AL88" s="283"/>
      <c r="AM88" s="281">
        <f>AM29+AM35+AM54+AM73+AM79+AM83+AM87</f>
        <v>0</v>
      </c>
      <c r="AN88" s="282"/>
      <c r="AO88" s="282"/>
      <c r="AP88" s="283"/>
    </row>
    <row r="89" spans="1:42" ht="19.5" customHeight="1">
      <c r="A89" s="233" t="s">
        <v>61</v>
      </c>
      <c r="B89" s="234"/>
      <c r="C89" s="293" t="s">
        <v>570</v>
      </c>
      <c r="D89" s="294"/>
      <c r="E89" s="294"/>
      <c r="F89" s="294"/>
      <c r="G89" s="294"/>
      <c r="H89" s="294"/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4"/>
      <c r="T89" s="294"/>
      <c r="U89" s="294"/>
      <c r="V89" s="294"/>
      <c r="W89" s="294"/>
      <c r="X89" s="294"/>
      <c r="Y89" s="294"/>
      <c r="Z89" s="294"/>
      <c r="AA89" s="294"/>
      <c r="AB89" s="295"/>
      <c r="AC89" s="291" t="s">
        <v>225</v>
      </c>
      <c r="AD89" s="292"/>
      <c r="AE89" s="240"/>
      <c r="AF89" s="241"/>
      <c r="AG89" s="241"/>
      <c r="AH89" s="242"/>
      <c r="AI89" s="240"/>
      <c r="AJ89" s="241"/>
      <c r="AK89" s="241"/>
      <c r="AL89" s="242"/>
      <c r="AM89" s="240"/>
      <c r="AN89" s="241"/>
      <c r="AO89" s="241"/>
      <c r="AP89" s="242"/>
    </row>
    <row r="90" spans="1:42" ht="19.5" customHeight="1">
      <c r="A90" s="233" t="s">
        <v>62</v>
      </c>
      <c r="B90" s="234"/>
      <c r="C90" s="275" t="s">
        <v>358</v>
      </c>
      <c r="D90" s="276"/>
      <c r="E90" s="276"/>
      <c r="F90" s="276"/>
      <c r="G90" s="276"/>
      <c r="H90" s="276"/>
      <c r="I90" s="276"/>
      <c r="J90" s="276"/>
      <c r="K90" s="276"/>
      <c r="L90" s="276"/>
      <c r="M90" s="276"/>
      <c r="N90" s="276"/>
      <c r="O90" s="276"/>
      <c r="P90" s="276"/>
      <c r="Q90" s="276"/>
      <c r="R90" s="276"/>
      <c r="S90" s="276"/>
      <c r="T90" s="276"/>
      <c r="U90" s="276"/>
      <c r="V90" s="276"/>
      <c r="W90" s="276"/>
      <c r="X90" s="276"/>
      <c r="Y90" s="276"/>
      <c r="Z90" s="276"/>
      <c r="AA90" s="276"/>
      <c r="AB90" s="277"/>
      <c r="AC90" s="291" t="s">
        <v>226</v>
      </c>
      <c r="AD90" s="292"/>
      <c r="AE90" s="240"/>
      <c r="AF90" s="241"/>
      <c r="AG90" s="241"/>
      <c r="AH90" s="242"/>
      <c r="AI90" s="240"/>
      <c r="AJ90" s="241"/>
      <c r="AK90" s="241"/>
      <c r="AL90" s="242"/>
      <c r="AM90" s="240"/>
      <c r="AN90" s="241"/>
      <c r="AO90" s="241"/>
      <c r="AP90" s="242"/>
    </row>
    <row r="91" spans="1:42" ht="19.5" customHeight="1">
      <c r="A91" s="233" t="s">
        <v>63</v>
      </c>
      <c r="B91" s="234"/>
      <c r="C91" s="293" t="s">
        <v>571</v>
      </c>
      <c r="D91" s="294"/>
      <c r="E91" s="294"/>
      <c r="F91" s="294"/>
      <c r="G91" s="294"/>
      <c r="H91" s="294"/>
      <c r="I91" s="294"/>
      <c r="J91" s="294"/>
      <c r="K91" s="294"/>
      <c r="L91" s="294"/>
      <c r="M91" s="294"/>
      <c r="N91" s="294"/>
      <c r="O91" s="294"/>
      <c r="P91" s="294"/>
      <c r="Q91" s="294"/>
      <c r="R91" s="294"/>
      <c r="S91" s="294"/>
      <c r="T91" s="294"/>
      <c r="U91" s="294"/>
      <c r="V91" s="294"/>
      <c r="W91" s="294"/>
      <c r="X91" s="294"/>
      <c r="Y91" s="294"/>
      <c r="Z91" s="294"/>
      <c r="AA91" s="294"/>
      <c r="AB91" s="295"/>
      <c r="AC91" s="291" t="s">
        <v>227</v>
      </c>
      <c r="AD91" s="292"/>
      <c r="AE91" s="240"/>
      <c r="AF91" s="241"/>
      <c r="AG91" s="241"/>
      <c r="AH91" s="242"/>
      <c r="AI91" s="240"/>
      <c r="AJ91" s="241"/>
      <c r="AK91" s="241"/>
      <c r="AL91" s="242"/>
      <c r="AM91" s="240"/>
      <c r="AN91" s="241"/>
      <c r="AO91" s="241"/>
      <c r="AP91" s="242"/>
    </row>
    <row r="92" spans="1:42" s="18" customFormat="1" ht="19.5" customHeight="1">
      <c r="A92" s="265" t="s">
        <v>64</v>
      </c>
      <c r="B92" s="266"/>
      <c r="C92" s="278" t="s">
        <v>572</v>
      </c>
      <c r="D92" s="279"/>
      <c r="E92" s="279"/>
      <c r="F92" s="279"/>
      <c r="G92" s="279"/>
      <c r="H92" s="279"/>
      <c r="I92" s="279"/>
      <c r="J92" s="279"/>
      <c r="K92" s="279"/>
      <c r="L92" s="279"/>
      <c r="M92" s="279"/>
      <c r="N92" s="279"/>
      <c r="O92" s="279"/>
      <c r="P92" s="279"/>
      <c r="Q92" s="279"/>
      <c r="R92" s="279"/>
      <c r="S92" s="279"/>
      <c r="T92" s="279"/>
      <c r="U92" s="279"/>
      <c r="V92" s="279"/>
      <c r="W92" s="279"/>
      <c r="X92" s="279"/>
      <c r="Y92" s="279"/>
      <c r="Z92" s="279"/>
      <c r="AA92" s="279"/>
      <c r="AB92" s="280"/>
      <c r="AC92" s="296" t="s">
        <v>228</v>
      </c>
      <c r="AD92" s="297"/>
      <c r="AE92" s="272">
        <f>SUM(AE89:AH91)</f>
        <v>0</v>
      </c>
      <c r="AF92" s="273"/>
      <c r="AG92" s="273"/>
      <c r="AH92" s="274"/>
      <c r="AI92" s="272"/>
      <c r="AJ92" s="273"/>
      <c r="AK92" s="273"/>
      <c r="AL92" s="274"/>
      <c r="AM92" s="272">
        <f>SUM(AM89:AP91)</f>
        <v>0</v>
      </c>
      <c r="AN92" s="273"/>
      <c r="AO92" s="273"/>
      <c r="AP92" s="274"/>
    </row>
    <row r="93" spans="1:42" ht="19.5" customHeight="1">
      <c r="A93" s="233" t="s">
        <v>65</v>
      </c>
      <c r="B93" s="234"/>
      <c r="C93" s="275" t="s">
        <v>356</v>
      </c>
      <c r="D93" s="276"/>
      <c r="E93" s="276"/>
      <c r="F93" s="276"/>
      <c r="G93" s="276"/>
      <c r="H93" s="276"/>
      <c r="I93" s="276"/>
      <c r="J93" s="276"/>
      <c r="K93" s="276"/>
      <c r="L93" s="276"/>
      <c r="M93" s="276"/>
      <c r="N93" s="276"/>
      <c r="O93" s="276"/>
      <c r="P93" s="276"/>
      <c r="Q93" s="276"/>
      <c r="R93" s="276"/>
      <c r="S93" s="276"/>
      <c r="T93" s="276"/>
      <c r="U93" s="276"/>
      <c r="V93" s="276"/>
      <c r="W93" s="276"/>
      <c r="X93" s="276"/>
      <c r="Y93" s="276"/>
      <c r="Z93" s="276"/>
      <c r="AA93" s="276"/>
      <c r="AB93" s="277"/>
      <c r="AC93" s="291" t="s">
        <v>229</v>
      </c>
      <c r="AD93" s="292"/>
      <c r="AE93" s="240"/>
      <c r="AF93" s="241"/>
      <c r="AG93" s="241"/>
      <c r="AH93" s="242"/>
      <c r="AI93" s="240"/>
      <c r="AJ93" s="241"/>
      <c r="AK93" s="241"/>
      <c r="AL93" s="242"/>
      <c r="AM93" s="240"/>
      <c r="AN93" s="241"/>
      <c r="AO93" s="241"/>
      <c r="AP93" s="242"/>
    </row>
    <row r="94" spans="1:42" ht="19.5" customHeight="1">
      <c r="A94" s="233" t="s">
        <v>66</v>
      </c>
      <c r="B94" s="234"/>
      <c r="C94" s="293" t="s">
        <v>355</v>
      </c>
      <c r="D94" s="294"/>
      <c r="E94" s="294"/>
      <c r="F94" s="294"/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U94" s="294"/>
      <c r="V94" s="294"/>
      <c r="W94" s="294"/>
      <c r="X94" s="294"/>
      <c r="Y94" s="294"/>
      <c r="Z94" s="294"/>
      <c r="AA94" s="294"/>
      <c r="AB94" s="295"/>
      <c r="AC94" s="291" t="s">
        <v>230</v>
      </c>
      <c r="AD94" s="292"/>
      <c r="AE94" s="240"/>
      <c r="AF94" s="241"/>
      <c r="AG94" s="241"/>
      <c r="AH94" s="242"/>
      <c r="AI94" s="240"/>
      <c r="AJ94" s="241"/>
      <c r="AK94" s="241"/>
      <c r="AL94" s="242"/>
      <c r="AM94" s="240"/>
      <c r="AN94" s="241"/>
      <c r="AO94" s="241"/>
      <c r="AP94" s="242"/>
    </row>
    <row r="95" spans="1:42" ht="19.5" customHeight="1">
      <c r="A95" s="233" t="s">
        <v>67</v>
      </c>
      <c r="B95" s="234"/>
      <c r="C95" s="275" t="s">
        <v>573</v>
      </c>
      <c r="D95" s="276"/>
      <c r="E95" s="276"/>
      <c r="F95" s="276"/>
      <c r="G95" s="276"/>
      <c r="H95" s="276"/>
      <c r="I95" s="276"/>
      <c r="J95" s="276"/>
      <c r="K95" s="276"/>
      <c r="L95" s="276"/>
      <c r="M95" s="276"/>
      <c r="N95" s="276"/>
      <c r="O95" s="27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276"/>
      <c r="AB95" s="277"/>
      <c r="AC95" s="291" t="s">
        <v>231</v>
      </c>
      <c r="AD95" s="292"/>
      <c r="AE95" s="240"/>
      <c r="AF95" s="241"/>
      <c r="AG95" s="241"/>
      <c r="AH95" s="242"/>
      <c r="AI95" s="240"/>
      <c r="AJ95" s="241"/>
      <c r="AK95" s="241"/>
      <c r="AL95" s="242"/>
      <c r="AM95" s="240"/>
      <c r="AN95" s="241"/>
      <c r="AO95" s="241"/>
      <c r="AP95" s="242"/>
    </row>
    <row r="96" spans="1:42" ht="19.5" customHeight="1">
      <c r="A96" s="233" t="s">
        <v>68</v>
      </c>
      <c r="B96" s="234"/>
      <c r="C96" s="293" t="s">
        <v>354</v>
      </c>
      <c r="D96" s="294"/>
      <c r="E96" s="294"/>
      <c r="F96" s="294"/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294"/>
      <c r="U96" s="294"/>
      <c r="V96" s="294"/>
      <c r="W96" s="294"/>
      <c r="X96" s="294"/>
      <c r="Y96" s="294"/>
      <c r="Z96" s="294"/>
      <c r="AA96" s="294"/>
      <c r="AB96" s="295"/>
      <c r="AC96" s="291" t="s">
        <v>232</v>
      </c>
      <c r="AD96" s="292"/>
      <c r="AE96" s="240"/>
      <c r="AF96" s="241"/>
      <c r="AG96" s="241"/>
      <c r="AH96" s="242"/>
      <c r="AI96" s="240"/>
      <c r="AJ96" s="241"/>
      <c r="AK96" s="241"/>
      <c r="AL96" s="242"/>
      <c r="AM96" s="240"/>
      <c r="AN96" s="241"/>
      <c r="AO96" s="241"/>
      <c r="AP96" s="242"/>
    </row>
    <row r="97" spans="1:42" s="18" customFormat="1" ht="19.5" customHeight="1">
      <c r="A97" s="265" t="s">
        <v>69</v>
      </c>
      <c r="B97" s="266"/>
      <c r="C97" s="298" t="s">
        <v>574</v>
      </c>
      <c r="D97" s="299"/>
      <c r="E97" s="299"/>
      <c r="F97" s="299"/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  <c r="AB97" s="300"/>
      <c r="AC97" s="296" t="s">
        <v>233</v>
      </c>
      <c r="AD97" s="297"/>
      <c r="AE97" s="272">
        <f>SUM(AE93:AH96)</f>
        <v>0</v>
      </c>
      <c r="AF97" s="273"/>
      <c r="AG97" s="273"/>
      <c r="AH97" s="274"/>
      <c r="AI97" s="272"/>
      <c r="AJ97" s="273"/>
      <c r="AK97" s="273"/>
      <c r="AL97" s="274"/>
      <c r="AM97" s="272">
        <f>SUM(AM93:AP96)</f>
        <v>0</v>
      </c>
      <c r="AN97" s="273"/>
      <c r="AO97" s="273"/>
      <c r="AP97" s="274"/>
    </row>
    <row r="98" spans="1:42" ht="19.5" customHeight="1">
      <c r="A98" s="233" t="s">
        <v>70</v>
      </c>
      <c r="B98" s="234"/>
      <c r="C98" s="262" t="s">
        <v>353</v>
      </c>
      <c r="D98" s="263"/>
      <c r="E98" s="263"/>
      <c r="F98" s="263"/>
      <c r="G98" s="263"/>
      <c r="H98" s="263"/>
      <c r="I98" s="263"/>
      <c r="J98" s="263"/>
      <c r="K98" s="263"/>
      <c r="L98" s="263"/>
      <c r="M98" s="263"/>
      <c r="N98" s="263"/>
      <c r="O98" s="263"/>
      <c r="P98" s="263"/>
      <c r="Q98" s="263"/>
      <c r="R98" s="263"/>
      <c r="S98" s="263"/>
      <c r="T98" s="263"/>
      <c r="U98" s="263"/>
      <c r="V98" s="263"/>
      <c r="W98" s="263"/>
      <c r="X98" s="263"/>
      <c r="Y98" s="263"/>
      <c r="Z98" s="263"/>
      <c r="AA98" s="263"/>
      <c r="AB98" s="264"/>
      <c r="AC98" s="291" t="s">
        <v>235</v>
      </c>
      <c r="AD98" s="292"/>
      <c r="AE98" s="240">
        <v>13541</v>
      </c>
      <c r="AF98" s="241"/>
      <c r="AG98" s="241"/>
      <c r="AH98" s="242"/>
      <c r="AI98" s="240"/>
      <c r="AJ98" s="241"/>
      <c r="AK98" s="241"/>
      <c r="AL98" s="242"/>
      <c r="AM98" s="240"/>
      <c r="AN98" s="241"/>
      <c r="AO98" s="241"/>
      <c r="AP98" s="242"/>
    </row>
    <row r="99" spans="1:42" ht="19.5" customHeight="1">
      <c r="A99" s="233" t="s">
        <v>71</v>
      </c>
      <c r="B99" s="234"/>
      <c r="C99" s="262" t="s">
        <v>575</v>
      </c>
      <c r="D99" s="263"/>
      <c r="E99" s="263"/>
      <c r="F99" s="263"/>
      <c r="G99" s="263"/>
      <c r="H99" s="263"/>
      <c r="I99" s="263"/>
      <c r="J99" s="263"/>
      <c r="K99" s="263"/>
      <c r="L99" s="263"/>
      <c r="M99" s="263"/>
      <c r="N99" s="263"/>
      <c r="O99" s="263"/>
      <c r="P99" s="263"/>
      <c r="Q99" s="263"/>
      <c r="R99" s="263"/>
      <c r="S99" s="263"/>
      <c r="T99" s="263"/>
      <c r="U99" s="263"/>
      <c r="V99" s="263"/>
      <c r="W99" s="263"/>
      <c r="X99" s="263"/>
      <c r="Y99" s="263"/>
      <c r="Z99" s="263"/>
      <c r="AA99" s="263"/>
      <c r="AB99" s="264"/>
      <c r="AC99" s="291" t="s">
        <v>236</v>
      </c>
      <c r="AD99" s="292"/>
      <c r="AE99" s="240"/>
      <c r="AF99" s="241"/>
      <c r="AG99" s="241"/>
      <c r="AH99" s="242"/>
      <c r="AI99" s="240"/>
      <c r="AJ99" s="241"/>
      <c r="AK99" s="241"/>
      <c r="AL99" s="242"/>
      <c r="AM99" s="240"/>
      <c r="AN99" s="241"/>
      <c r="AO99" s="241"/>
      <c r="AP99" s="242"/>
    </row>
    <row r="100" spans="1:42" s="18" customFormat="1" ht="19.5" customHeight="1">
      <c r="A100" s="265" t="s">
        <v>72</v>
      </c>
      <c r="B100" s="266"/>
      <c r="C100" s="267" t="s">
        <v>576</v>
      </c>
      <c r="D100" s="268"/>
      <c r="E100" s="268"/>
      <c r="F100" s="268"/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  <c r="X100" s="268"/>
      <c r="Y100" s="268"/>
      <c r="Z100" s="268"/>
      <c r="AA100" s="268"/>
      <c r="AB100" s="269"/>
      <c r="AC100" s="296" t="s">
        <v>237</v>
      </c>
      <c r="AD100" s="297"/>
      <c r="AE100" s="301">
        <f>SUM(AE98:AH99)</f>
        <v>13541</v>
      </c>
      <c r="AF100" s="302"/>
      <c r="AG100" s="302"/>
      <c r="AH100" s="303"/>
      <c r="AI100" s="301"/>
      <c r="AJ100" s="302"/>
      <c r="AK100" s="302"/>
      <c r="AL100" s="303"/>
      <c r="AM100" s="301">
        <f>SUM(AM98:AP99)</f>
        <v>0</v>
      </c>
      <c r="AN100" s="302"/>
      <c r="AO100" s="302"/>
      <c r="AP100" s="303"/>
    </row>
    <row r="101" spans="1:42" ht="19.5" customHeight="1">
      <c r="A101" s="233" t="s">
        <v>73</v>
      </c>
      <c r="B101" s="234"/>
      <c r="C101" s="293" t="s">
        <v>351</v>
      </c>
      <c r="D101" s="294"/>
      <c r="E101" s="294"/>
      <c r="F101" s="294"/>
      <c r="G101" s="294"/>
      <c r="H101" s="294"/>
      <c r="I101" s="294"/>
      <c r="J101" s="294"/>
      <c r="K101" s="294"/>
      <c r="L101" s="294"/>
      <c r="M101" s="294"/>
      <c r="N101" s="294"/>
      <c r="O101" s="294"/>
      <c r="P101" s="294"/>
      <c r="Q101" s="294"/>
      <c r="R101" s="294"/>
      <c r="S101" s="294"/>
      <c r="T101" s="294"/>
      <c r="U101" s="294"/>
      <c r="V101" s="294"/>
      <c r="W101" s="294"/>
      <c r="X101" s="294"/>
      <c r="Y101" s="294"/>
      <c r="Z101" s="294"/>
      <c r="AA101" s="294"/>
      <c r="AB101" s="295"/>
      <c r="AC101" s="291" t="s">
        <v>238</v>
      </c>
      <c r="AD101" s="292"/>
      <c r="AE101" s="240"/>
      <c r="AF101" s="241"/>
      <c r="AG101" s="241"/>
      <c r="AH101" s="242"/>
      <c r="AI101" s="240"/>
      <c r="AJ101" s="241"/>
      <c r="AK101" s="241"/>
      <c r="AL101" s="242"/>
      <c r="AM101" s="240"/>
      <c r="AN101" s="241"/>
      <c r="AO101" s="241"/>
      <c r="AP101" s="242"/>
    </row>
    <row r="102" spans="1:42" ht="19.5" customHeight="1">
      <c r="A102" s="233" t="s">
        <v>74</v>
      </c>
      <c r="B102" s="234"/>
      <c r="C102" s="293" t="s">
        <v>577</v>
      </c>
      <c r="D102" s="294"/>
      <c r="E102" s="294"/>
      <c r="F102" s="294"/>
      <c r="G102" s="294"/>
      <c r="H102" s="294"/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294"/>
      <c r="T102" s="294"/>
      <c r="U102" s="294"/>
      <c r="V102" s="294"/>
      <c r="W102" s="294"/>
      <c r="X102" s="294"/>
      <c r="Y102" s="294"/>
      <c r="Z102" s="294"/>
      <c r="AA102" s="294"/>
      <c r="AB102" s="295"/>
      <c r="AC102" s="291" t="s">
        <v>578</v>
      </c>
      <c r="AD102" s="292"/>
      <c r="AE102" s="240"/>
      <c r="AF102" s="241"/>
      <c r="AG102" s="241"/>
      <c r="AH102" s="242"/>
      <c r="AI102" s="240"/>
      <c r="AJ102" s="241"/>
      <c r="AK102" s="241"/>
      <c r="AL102" s="242"/>
      <c r="AM102" s="240"/>
      <c r="AN102" s="241"/>
      <c r="AO102" s="241"/>
      <c r="AP102" s="242"/>
    </row>
    <row r="103" spans="1:42" ht="19.5" customHeight="1">
      <c r="A103" s="233" t="s">
        <v>75</v>
      </c>
      <c r="B103" s="234"/>
      <c r="C103" s="293" t="s">
        <v>579</v>
      </c>
      <c r="D103" s="294"/>
      <c r="E103" s="294"/>
      <c r="F103" s="294"/>
      <c r="G103" s="294"/>
      <c r="H103" s="294"/>
      <c r="I103" s="294"/>
      <c r="J103" s="294"/>
      <c r="K103" s="294"/>
      <c r="L103" s="294"/>
      <c r="M103" s="294"/>
      <c r="N103" s="294"/>
      <c r="O103" s="294"/>
      <c r="P103" s="294"/>
      <c r="Q103" s="294"/>
      <c r="R103" s="294"/>
      <c r="S103" s="294"/>
      <c r="T103" s="294"/>
      <c r="U103" s="294"/>
      <c r="V103" s="294"/>
      <c r="W103" s="294"/>
      <c r="X103" s="294"/>
      <c r="Y103" s="294"/>
      <c r="Z103" s="294"/>
      <c r="AA103" s="294"/>
      <c r="AB103" s="295"/>
      <c r="AC103" s="291" t="s">
        <v>480</v>
      </c>
      <c r="AD103" s="292"/>
      <c r="AE103" s="240"/>
      <c r="AF103" s="241"/>
      <c r="AG103" s="241"/>
      <c r="AH103" s="242"/>
      <c r="AI103" s="240"/>
      <c r="AJ103" s="241"/>
      <c r="AK103" s="241"/>
      <c r="AL103" s="242"/>
      <c r="AM103" s="240"/>
      <c r="AN103" s="241"/>
      <c r="AO103" s="241"/>
      <c r="AP103" s="242"/>
    </row>
    <row r="104" spans="1:42" ht="19.5" customHeight="1">
      <c r="A104" s="233" t="s">
        <v>76</v>
      </c>
      <c r="B104" s="234"/>
      <c r="C104" s="293" t="s">
        <v>580</v>
      </c>
      <c r="D104" s="294"/>
      <c r="E104" s="294"/>
      <c r="F104" s="294"/>
      <c r="G104" s="294"/>
      <c r="H104" s="294"/>
      <c r="I104" s="294"/>
      <c r="J104" s="294"/>
      <c r="K104" s="294"/>
      <c r="L104" s="294"/>
      <c r="M104" s="294"/>
      <c r="N104" s="294"/>
      <c r="O104" s="294"/>
      <c r="P104" s="294"/>
      <c r="Q104" s="294"/>
      <c r="R104" s="294"/>
      <c r="S104" s="294"/>
      <c r="T104" s="294"/>
      <c r="U104" s="294"/>
      <c r="V104" s="294"/>
      <c r="W104" s="294"/>
      <c r="X104" s="294"/>
      <c r="Y104" s="294"/>
      <c r="Z104" s="294"/>
      <c r="AA104" s="294"/>
      <c r="AB104" s="295"/>
      <c r="AC104" s="291" t="s">
        <v>239</v>
      </c>
      <c r="AD104" s="292"/>
      <c r="AE104" s="240"/>
      <c r="AF104" s="241"/>
      <c r="AG104" s="241"/>
      <c r="AH104" s="242"/>
      <c r="AI104" s="240"/>
      <c r="AJ104" s="241"/>
      <c r="AK104" s="241"/>
      <c r="AL104" s="242"/>
      <c r="AM104" s="240"/>
      <c r="AN104" s="241"/>
      <c r="AO104" s="241"/>
      <c r="AP104" s="242"/>
    </row>
    <row r="105" spans="1:42" ht="19.5" customHeight="1">
      <c r="A105" s="233" t="s">
        <v>77</v>
      </c>
      <c r="B105" s="234"/>
      <c r="C105" s="275" t="s">
        <v>581</v>
      </c>
      <c r="D105" s="276"/>
      <c r="E105" s="276"/>
      <c r="F105" s="276"/>
      <c r="G105" s="276"/>
      <c r="H105" s="276"/>
      <c r="I105" s="276"/>
      <c r="J105" s="276"/>
      <c r="K105" s="276"/>
      <c r="L105" s="276"/>
      <c r="M105" s="276"/>
      <c r="N105" s="276"/>
      <c r="O105" s="276"/>
      <c r="P105" s="276"/>
      <c r="Q105" s="276"/>
      <c r="R105" s="276"/>
      <c r="S105" s="276"/>
      <c r="T105" s="276"/>
      <c r="U105" s="276"/>
      <c r="V105" s="276"/>
      <c r="W105" s="276"/>
      <c r="X105" s="276"/>
      <c r="Y105" s="276"/>
      <c r="Z105" s="276"/>
      <c r="AA105" s="276"/>
      <c r="AB105" s="277"/>
      <c r="AC105" s="291" t="s">
        <v>582</v>
      </c>
      <c r="AD105" s="292"/>
      <c r="AE105" s="240"/>
      <c r="AF105" s="241"/>
      <c r="AG105" s="241"/>
      <c r="AH105" s="242"/>
      <c r="AI105" s="240"/>
      <c r="AJ105" s="241"/>
      <c r="AK105" s="241"/>
      <c r="AL105" s="242"/>
      <c r="AM105" s="240"/>
      <c r="AN105" s="241"/>
      <c r="AO105" s="241"/>
      <c r="AP105" s="242"/>
    </row>
    <row r="106" spans="1:42" s="18" customFormat="1" ht="19.5" customHeight="1">
      <c r="A106" s="265" t="s">
        <v>78</v>
      </c>
      <c r="B106" s="266"/>
      <c r="C106" s="278" t="s">
        <v>583</v>
      </c>
      <c r="D106" s="279"/>
      <c r="E106" s="279"/>
      <c r="F106" s="279"/>
      <c r="G106" s="279"/>
      <c r="H106" s="279"/>
      <c r="I106" s="279"/>
      <c r="J106" s="279"/>
      <c r="K106" s="279"/>
      <c r="L106" s="279"/>
      <c r="M106" s="279"/>
      <c r="N106" s="279"/>
      <c r="O106" s="279"/>
      <c r="P106" s="279"/>
      <c r="Q106" s="279"/>
      <c r="R106" s="279"/>
      <c r="S106" s="279"/>
      <c r="T106" s="279"/>
      <c r="U106" s="279"/>
      <c r="V106" s="279"/>
      <c r="W106" s="279"/>
      <c r="X106" s="279"/>
      <c r="Y106" s="279"/>
      <c r="Z106" s="279"/>
      <c r="AA106" s="279"/>
      <c r="AB106" s="280"/>
      <c r="AC106" s="296" t="s">
        <v>240</v>
      </c>
      <c r="AD106" s="297"/>
      <c r="AE106" s="272">
        <f>AE92+AE97+SUM(AE100:AH105)</f>
        <v>13541</v>
      </c>
      <c r="AF106" s="273"/>
      <c r="AG106" s="273"/>
      <c r="AH106" s="274"/>
      <c r="AI106" s="272"/>
      <c r="AJ106" s="273"/>
      <c r="AK106" s="273"/>
      <c r="AL106" s="274"/>
      <c r="AM106" s="272">
        <f>AM92+AM97+SUM(AM100:AP105)</f>
        <v>0</v>
      </c>
      <c r="AN106" s="273"/>
      <c r="AO106" s="273"/>
      <c r="AP106" s="274"/>
    </row>
    <row r="107" spans="1:42" ht="19.5" customHeight="1">
      <c r="A107" s="233" t="s">
        <v>79</v>
      </c>
      <c r="B107" s="234"/>
      <c r="C107" s="275" t="s">
        <v>584</v>
      </c>
      <c r="D107" s="276"/>
      <c r="E107" s="276"/>
      <c r="F107" s="276"/>
      <c r="G107" s="276"/>
      <c r="H107" s="276"/>
      <c r="I107" s="276"/>
      <c r="J107" s="276"/>
      <c r="K107" s="276"/>
      <c r="L107" s="276"/>
      <c r="M107" s="276"/>
      <c r="N107" s="276"/>
      <c r="O107" s="276"/>
      <c r="P107" s="276"/>
      <c r="Q107" s="276"/>
      <c r="R107" s="276"/>
      <c r="S107" s="276"/>
      <c r="T107" s="276"/>
      <c r="U107" s="276"/>
      <c r="V107" s="276"/>
      <c r="W107" s="276"/>
      <c r="X107" s="276"/>
      <c r="Y107" s="276"/>
      <c r="Z107" s="276"/>
      <c r="AA107" s="276"/>
      <c r="AB107" s="277"/>
      <c r="AC107" s="291" t="s">
        <v>241</v>
      </c>
      <c r="AD107" s="292"/>
      <c r="AE107" s="240"/>
      <c r="AF107" s="241"/>
      <c r="AG107" s="241"/>
      <c r="AH107" s="242"/>
      <c r="AI107" s="240"/>
      <c r="AJ107" s="241"/>
      <c r="AK107" s="241"/>
      <c r="AL107" s="242"/>
      <c r="AM107" s="240"/>
      <c r="AN107" s="241"/>
      <c r="AO107" s="241"/>
      <c r="AP107" s="242"/>
    </row>
    <row r="108" spans="1:42" ht="19.5" customHeight="1">
      <c r="A108" s="233" t="s">
        <v>80</v>
      </c>
      <c r="B108" s="234"/>
      <c r="C108" s="275" t="s">
        <v>585</v>
      </c>
      <c r="D108" s="276"/>
      <c r="E108" s="276"/>
      <c r="F108" s="276"/>
      <c r="G108" s="276"/>
      <c r="H108" s="276"/>
      <c r="I108" s="276"/>
      <c r="J108" s="276"/>
      <c r="K108" s="276"/>
      <c r="L108" s="276"/>
      <c r="M108" s="276"/>
      <c r="N108" s="276"/>
      <c r="O108" s="276"/>
      <c r="P108" s="276"/>
      <c r="Q108" s="276"/>
      <c r="R108" s="276"/>
      <c r="S108" s="276"/>
      <c r="T108" s="276"/>
      <c r="U108" s="276"/>
      <c r="V108" s="276"/>
      <c r="W108" s="276"/>
      <c r="X108" s="276"/>
      <c r="Y108" s="276"/>
      <c r="Z108" s="276"/>
      <c r="AA108" s="276"/>
      <c r="AB108" s="277"/>
      <c r="AC108" s="291" t="s">
        <v>242</v>
      </c>
      <c r="AD108" s="292"/>
      <c r="AE108" s="240"/>
      <c r="AF108" s="241"/>
      <c r="AG108" s="241"/>
      <c r="AH108" s="242"/>
      <c r="AI108" s="240"/>
      <c r="AJ108" s="241"/>
      <c r="AK108" s="241"/>
      <c r="AL108" s="242"/>
      <c r="AM108" s="240"/>
      <c r="AN108" s="241"/>
      <c r="AO108" s="241"/>
      <c r="AP108" s="242"/>
    </row>
    <row r="109" spans="1:42" ht="19.5" customHeight="1">
      <c r="A109" s="233" t="s">
        <v>81</v>
      </c>
      <c r="B109" s="234"/>
      <c r="C109" s="293" t="s">
        <v>586</v>
      </c>
      <c r="D109" s="294"/>
      <c r="E109" s="294"/>
      <c r="F109" s="294"/>
      <c r="G109" s="294"/>
      <c r="H109" s="294"/>
      <c r="I109" s="294"/>
      <c r="J109" s="294"/>
      <c r="K109" s="294"/>
      <c r="L109" s="294"/>
      <c r="M109" s="294"/>
      <c r="N109" s="294"/>
      <c r="O109" s="294"/>
      <c r="P109" s="294"/>
      <c r="Q109" s="294"/>
      <c r="R109" s="294"/>
      <c r="S109" s="294"/>
      <c r="T109" s="294"/>
      <c r="U109" s="294"/>
      <c r="V109" s="294"/>
      <c r="W109" s="294"/>
      <c r="X109" s="294"/>
      <c r="Y109" s="294"/>
      <c r="Z109" s="294"/>
      <c r="AA109" s="294"/>
      <c r="AB109" s="295"/>
      <c r="AC109" s="291" t="s">
        <v>243</v>
      </c>
      <c r="AD109" s="292"/>
      <c r="AE109" s="240"/>
      <c r="AF109" s="241"/>
      <c r="AG109" s="241"/>
      <c r="AH109" s="242"/>
      <c r="AI109" s="240"/>
      <c r="AJ109" s="241"/>
      <c r="AK109" s="241"/>
      <c r="AL109" s="242"/>
      <c r="AM109" s="240"/>
      <c r="AN109" s="241"/>
      <c r="AO109" s="241"/>
      <c r="AP109" s="242"/>
    </row>
    <row r="110" spans="1:42" ht="19.5" customHeight="1">
      <c r="A110" s="233" t="s">
        <v>82</v>
      </c>
      <c r="B110" s="234"/>
      <c r="C110" s="293" t="s">
        <v>587</v>
      </c>
      <c r="D110" s="294"/>
      <c r="E110" s="294"/>
      <c r="F110" s="294"/>
      <c r="G110" s="294"/>
      <c r="H110" s="294"/>
      <c r="I110" s="294"/>
      <c r="J110" s="294"/>
      <c r="K110" s="294"/>
      <c r="L110" s="294"/>
      <c r="M110" s="294"/>
      <c r="N110" s="294"/>
      <c r="O110" s="294"/>
      <c r="P110" s="294"/>
      <c r="Q110" s="294"/>
      <c r="R110" s="294"/>
      <c r="S110" s="294"/>
      <c r="T110" s="294"/>
      <c r="U110" s="294"/>
      <c r="V110" s="294"/>
      <c r="W110" s="294"/>
      <c r="X110" s="294"/>
      <c r="Y110" s="294"/>
      <c r="Z110" s="294"/>
      <c r="AA110" s="294"/>
      <c r="AB110" s="295"/>
      <c r="AC110" s="291" t="s">
        <v>244</v>
      </c>
      <c r="AD110" s="292"/>
      <c r="AE110" s="240"/>
      <c r="AF110" s="241"/>
      <c r="AG110" s="241"/>
      <c r="AH110" s="242"/>
      <c r="AI110" s="240"/>
      <c r="AJ110" s="241"/>
      <c r="AK110" s="241"/>
      <c r="AL110" s="242"/>
      <c r="AM110" s="240"/>
      <c r="AN110" s="241"/>
      <c r="AO110" s="241"/>
      <c r="AP110" s="242"/>
    </row>
    <row r="111" spans="1:42" s="18" customFormat="1" ht="19.5" customHeight="1">
      <c r="A111" s="265" t="s">
        <v>83</v>
      </c>
      <c r="B111" s="266"/>
      <c r="C111" s="298" t="s">
        <v>588</v>
      </c>
      <c r="D111" s="299"/>
      <c r="E111" s="299"/>
      <c r="F111" s="299"/>
      <c r="G111" s="299"/>
      <c r="H111" s="299"/>
      <c r="I111" s="299"/>
      <c r="J111" s="299"/>
      <c r="K111" s="299"/>
      <c r="L111" s="299"/>
      <c r="M111" s="299"/>
      <c r="N111" s="299"/>
      <c r="O111" s="299"/>
      <c r="P111" s="299"/>
      <c r="Q111" s="299"/>
      <c r="R111" s="299"/>
      <c r="S111" s="299"/>
      <c r="T111" s="299"/>
      <c r="U111" s="299"/>
      <c r="V111" s="299"/>
      <c r="W111" s="299"/>
      <c r="X111" s="299"/>
      <c r="Y111" s="299"/>
      <c r="Z111" s="299"/>
      <c r="AA111" s="299"/>
      <c r="AB111" s="300"/>
      <c r="AC111" s="296" t="s">
        <v>245</v>
      </c>
      <c r="AD111" s="297"/>
      <c r="AE111" s="272">
        <f>SUM(AE107:AH110)</f>
        <v>0</v>
      </c>
      <c r="AF111" s="273"/>
      <c r="AG111" s="273"/>
      <c r="AH111" s="274"/>
      <c r="AI111" s="272"/>
      <c r="AJ111" s="273"/>
      <c r="AK111" s="273"/>
      <c r="AL111" s="274"/>
      <c r="AM111" s="272">
        <f>SUM(AM107:AP110)</f>
        <v>0</v>
      </c>
      <c r="AN111" s="273"/>
      <c r="AO111" s="273"/>
      <c r="AP111" s="274"/>
    </row>
    <row r="112" spans="1:42" ht="19.5" customHeight="1">
      <c r="A112" s="233" t="s">
        <v>84</v>
      </c>
      <c r="B112" s="234"/>
      <c r="C112" s="275" t="s">
        <v>344</v>
      </c>
      <c r="D112" s="276"/>
      <c r="E112" s="276"/>
      <c r="F112" s="276"/>
      <c r="G112" s="276"/>
      <c r="H112" s="276"/>
      <c r="I112" s="276"/>
      <c r="J112" s="276"/>
      <c r="K112" s="276"/>
      <c r="L112" s="276"/>
      <c r="M112" s="276"/>
      <c r="N112" s="276"/>
      <c r="O112" s="276"/>
      <c r="P112" s="276"/>
      <c r="Q112" s="276"/>
      <c r="R112" s="276"/>
      <c r="S112" s="276"/>
      <c r="T112" s="276"/>
      <c r="U112" s="276"/>
      <c r="V112" s="276"/>
      <c r="W112" s="276"/>
      <c r="X112" s="276"/>
      <c r="Y112" s="276"/>
      <c r="Z112" s="276"/>
      <c r="AA112" s="276"/>
      <c r="AB112" s="277"/>
      <c r="AC112" s="291" t="s">
        <v>246</v>
      </c>
      <c r="AD112" s="292"/>
      <c r="AE112" s="240"/>
      <c r="AF112" s="241"/>
      <c r="AG112" s="241"/>
      <c r="AH112" s="242"/>
      <c r="AI112" s="240"/>
      <c r="AJ112" s="241"/>
      <c r="AK112" s="241"/>
      <c r="AL112" s="242"/>
      <c r="AM112" s="240"/>
      <c r="AN112" s="241"/>
      <c r="AO112" s="241"/>
      <c r="AP112" s="242"/>
    </row>
    <row r="113" spans="1:42" s="18" customFormat="1" ht="19.5" customHeight="1">
      <c r="A113" s="284" t="s">
        <v>85</v>
      </c>
      <c r="B113" s="285"/>
      <c r="C113" s="309" t="s">
        <v>589</v>
      </c>
      <c r="D113" s="310"/>
      <c r="E113" s="310"/>
      <c r="F113" s="310"/>
      <c r="G113" s="310"/>
      <c r="H113" s="310"/>
      <c r="I113" s="310"/>
      <c r="J113" s="310"/>
      <c r="K113" s="310"/>
      <c r="L113" s="310"/>
      <c r="M113" s="310"/>
      <c r="N113" s="310"/>
      <c r="O113" s="310"/>
      <c r="P113" s="310"/>
      <c r="Q113" s="310"/>
      <c r="R113" s="310"/>
      <c r="S113" s="310"/>
      <c r="T113" s="310"/>
      <c r="U113" s="310"/>
      <c r="V113" s="310"/>
      <c r="W113" s="310"/>
      <c r="X113" s="310"/>
      <c r="Y113" s="310"/>
      <c r="Z113" s="310"/>
      <c r="AA113" s="310"/>
      <c r="AB113" s="311"/>
      <c r="AC113" s="312" t="s">
        <v>247</v>
      </c>
      <c r="AD113" s="313"/>
      <c r="AE113" s="281">
        <f>AE106+AE111+AE112</f>
        <v>13541</v>
      </c>
      <c r="AF113" s="282"/>
      <c r="AG113" s="282"/>
      <c r="AH113" s="283"/>
      <c r="AI113" s="281"/>
      <c r="AJ113" s="282"/>
      <c r="AK113" s="282"/>
      <c r="AL113" s="283"/>
      <c r="AM113" s="281">
        <f>AM106+AM111+AM112</f>
        <v>0</v>
      </c>
      <c r="AN113" s="282"/>
      <c r="AO113" s="282"/>
      <c r="AP113" s="283"/>
    </row>
    <row r="114" spans="1:42" s="18" customFormat="1" ht="19.5" customHeight="1">
      <c r="A114" s="304" t="s">
        <v>86</v>
      </c>
      <c r="B114" s="305"/>
      <c r="C114" s="49" t="s">
        <v>590</v>
      </c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1"/>
      <c r="AC114" s="14"/>
      <c r="AD114" s="15"/>
      <c r="AE114" s="306">
        <f>AE88+AE113</f>
        <v>38387</v>
      </c>
      <c r="AF114" s="307"/>
      <c r="AG114" s="307"/>
      <c r="AH114" s="308"/>
      <c r="AI114" s="306"/>
      <c r="AJ114" s="307"/>
      <c r="AK114" s="307"/>
      <c r="AL114" s="308"/>
      <c r="AM114" s="306">
        <f>AM88+AM113</f>
        <v>0</v>
      </c>
      <c r="AN114" s="307"/>
      <c r="AO114" s="307"/>
      <c r="AP114" s="308"/>
    </row>
    <row r="115" spans="1:42" ht="19.5" customHeight="1">
      <c r="A115" s="233" t="s">
        <v>87</v>
      </c>
      <c r="B115" s="234"/>
      <c r="C115" s="314" t="s">
        <v>426</v>
      </c>
      <c r="D115" s="315"/>
      <c r="E115" s="315"/>
      <c r="F115" s="315"/>
      <c r="G115" s="315"/>
      <c r="H115" s="315"/>
      <c r="I115" s="315"/>
      <c r="J115" s="315"/>
      <c r="K115" s="315"/>
      <c r="L115" s="315"/>
      <c r="M115" s="315"/>
      <c r="N115" s="315"/>
      <c r="O115" s="315"/>
      <c r="P115" s="315"/>
      <c r="Q115" s="315"/>
      <c r="R115" s="315"/>
      <c r="S115" s="315"/>
      <c r="T115" s="315"/>
      <c r="U115" s="315"/>
      <c r="V115" s="315"/>
      <c r="W115" s="315"/>
      <c r="X115" s="315"/>
      <c r="Y115" s="315"/>
      <c r="Z115" s="315"/>
      <c r="AA115" s="315"/>
      <c r="AB115" s="316"/>
      <c r="AC115" s="317" t="s">
        <v>248</v>
      </c>
      <c r="AD115" s="318"/>
      <c r="AE115" s="240">
        <v>5893</v>
      </c>
      <c r="AF115" s="241"/>
      <c r="AG115" s="241"/>
      <c r="AH115" s="242"/>
      <c r="AI115" s="240"/>
      <c r="AJ115" s="241"/>
      <c r="AK115" s="241"/>
      <c r="AL115" s="242"/>
      <c r="AM115" s="240"/>
      <c r="AN115" s="241"/>
      <c r="AO115" s="241"/>
      <c r="AP115" s="242"/>
    </row>
    <row r="116" spans="1:42" ht="19.5" customHeight="1">
      <c r="A116" s="233" t="s">
        <v>88</v>
      </c>
      <c r="B116" s="234"/>
      <c r="C116" s="314" t="s">
        <v>427</v>
      </c>
      <c r="D116" s="315"/>
      <c r="E116" s="315"/>
      <c r="F116" s="315"/>
      <c r="G116" s="315"/>
      <c r="H116" s="315"/>
      <c r="I116" s="315"/>
      <c r="J116" s="315"/>
      <c r="K116" s="315"/>
      <c r="L116" s="315"/>
      <c r="M116" s="315"/>
      <c r="N116" s="315"/>
      <c r="O116" s="315"/>
      <c r="P116" s="315"/>
      <c r="Q116" s="315"/>
      <c r="R116" s="315"/>
      <c r="S116" s="315"/>
      <c r="T116" s="315"/>
      <c r="U116" s="315"/>
      <c r="V116" s="315"/>
      <c r="W116" s="315"/>
      <c r="X116" s="315"/>
      <c r="Y116" s="315"/>
      <c r="Z116" s="315"/>
      <c r="AA116" s="315"/>
      <c r="AB116" s="316"/>
      <c r="AC116" s="319" t="s">
        <v>249</v>
      </c>
      <c r="AD116" s="320"/>
      <c r="AE116" s="240"/>
      <c r="AF116" s="241"/>
      <c r="AG116" s="241"/>
      <c r="AH116" s="242"/>
      <c r="AI116" s="240"/>
      <c r="AJ116" s="241"/>
      <c r="AK116" s="241"/>
      <c r="AL116" s="242"/>
      <c r="AM116" s="240"/>
      <c r="AN116" s="241"/>
      <c r="AO116" s="241"/>
      <c r="AP116" s="242"/>
    </row>
    <row r="117" spans="1:42" ht="19.5" customHeight="1">
      <c r="A117" s="233" t="s">
        <v>89</v>
      </c>
      <c r="B117" s="234"/>
      <c r="C117" s="314" t="s">
        <v>428</v>
      </c>
      <c r="D117" s="315"/>
      <c r="E117" s="315"/>
      <c r="F117" s="315"/>
      <c r="G117" s="315"/>
      <c r="H117" s="315"/>
      <c r="I117" s="315"/>
      <c r="J117" s="315"/>
      <c r="K117" s="315"/>
      <c r="L117" s="315"/>
      <c r="M117" s="315"/>
      <c r="N117" s="315"/>
      <c r="O117" s="315"/>
      <c r="P117" s="315"/>
      <c r="Q117" s="315"/>
      <c r="R117" s="315"/>
      <c r="S117" s="315"/>
      <c r="T117" s="315"/>
      <c r="U117" s="315"/>
      <c r="V117" s="315"/>
      <c r="W117" s="315"/>
      <c r="X117" s="315"/>
      <c r="Y117" s="315"/>
      <c r="Z117" s="315"/>
      <c r="AA117" s="315"/>
      <c r="AB117" s="316"/>
      <c r="AC117" s="319" t="s">
        <v>250</v>
      </c>
      <c r="AD117" s="320"/>
      <c r="AE117" s="240"/>
      <c r="AF117" s="241"/>
      <c r="AG117" s="241"/>
      <c r="AH117" s="242"/>
      <c r="AI117" s="240"/>
      <c r="AJ117" s="241"/>
      <c r="AK117" s="241"/>
      <c r="AL117" s="242"/>
      <c r="AM117" s="240"/>
      <c r="AN117" s="241"/>
      <c r="AO117" s="241"/>
      <c r="AP117" s="242"/>
    </row>
    <row r="118" spans="1:42" ht="19.5" customHeight="1">
      <c r="A118" s="233" t="s">
        <v>90</v>
      </c>
      <c r="B118" s="234"/>
      <c r="C118" s="235" t="s">
        <v>429</v>
      </c>
      <c r="D118" s="236"/>
      <c r="E118" s="236"/>
      <c r="F118" s="236"/>
      <c r="G118" s="236"/>
      <c r="H118" s="236"/>
      <c r="I118" s="236"/>
      <c r="J118" s="236"/>
      <c r="K118" s="236"/>
      <c r="L118" s="236"/>
      <c r="M118" s="236"/>
      <c r="N118" s="236"/>
      <c r="O118" s="236"/>
      <c r="P118" s="236"/>
      <c r="Q118" s="236"/>
      <c r="R118" s="236"/>
      <c r="S118" s="236"/>
      <c r="T118" s="236"/>
      <c r="U118" s="236"/>
      <c r="V118" s="236"/>
      <c r="W118" s="236"/>
      <c r="X118" s="236"/>
      <c r="Y118" s="236"/>
      <c r="Z118" s="236"/>
      <c r="AA118" s="236"/>
      <c r="AB118" s="237"/>
      <c r="AC118" s="319" t="s">
        <v>251</v>
      </c>
      <c r="AD118" s="320"/>
      <c r="AE118" s="240"/>
      <c r="AF118" s="241"/>
      <c r="AG118" s="241"/>
      <c r="AH118" s="242"/>
      <c r="AI118" s="240"/>
      <c r="AJ118" s="241"/>
      <c r="AK118" s="241"/>
      <c r="AL118" s="242"/>
      <c r="AM118" s="240"/>
      <c r="AN118" s="241"/>
      <c r="AO118" s="241"/>
      <c r="AP118" s="242"/>
    </row>
    <row r="119" spans="1:42" ht="19.5" customHeight="1">
      <c r="A119" s="233" t="s">
        <v>91</v>
      </c>
      <c r="B119" s="234"/>
      <c r="C119" s="235" t="s">
        <v>591</v>
      </c>
      <c r="D119" s="236"/>
      <c r="E119" s="236"/>
      <c r="F119" s="236"/>
      <c r="G119" s="236"/>
      <c r="H119" s="236"/>
      <c r="I119" s="236"/>
      <c r="J119" s="236"/>
      <c r="K119" s="236"/>
      <c r="L119" s="236"/>
      <c r="M119" s="236"/>
      <c r="N119" s="236"/>
      <c r="O119" s="236"/>
      <c r="P119" s="236"/>
      <c r="Q119" s="236"/>
      <c r="R119" s="236"/>
      <c r="S119" s="236"/>
      <c r="T119" s="236"/>
      <c r="U119" s="236"/>
      <c r="V119" s="236"/>
      <c r="W119" s="236"/>
      <c r="X119" s="236"/>
      <c r="Y119" s="236"/>
      <c r="Z119" s="236"/>
      <c r="AA119" s="236"/>
      <c r="AB119" s="237"/>
      <c r="AC119" s="319" t="s">
        <v>252</v>
      </c>
      <c r="AD119" s="320"/>
      <c r="AE119" s="240"/>
      <c r="AF119" s="241"/>
      <c r="AG119" s="241"/>
      <c r="AH119" s="242"/>
      <c r="AI119" s="240"/>
      <c r="AJ119" s="241"/>
      <c r="AK119" s="241"/>
      <c r="AL119" s="242"/>
      <c r="AM119" s="240"/>
      <c r="AN119" s="241"/>
      <c r="AO119" s="241"/>
      <c r="AP119" s="242"/>
    </row>
    <row r="120" spans="1:42" ht="19.5" customHeight="1">
      <c r="A120" s="233" t="s">
        <v>92</v>
      </c>
      <c r="B120" s="234"/>
      <c r="C120" s="235" t="s">
        <v>592</v>
      </c>
      <c r="D120" s="236"/>
      <c r="E120" s="236"/>
      <c r="F120" s="236"/>
      <c r="G120" s="236"/>
      <c r="H120" s="236"/>
      <c r="I120" s="236"/>
      <c r="J120" s="236"/>
      <c r="K120" s="236"/>
      <c r="L120" s="236"/>
      <c r="M120" s="236"/>
      <c r="N120" s="236"/>
      <c r="O120" s="236"/>
      <c r="P120" s="236"/>
      <c r="Q120" s="236"/>
      <c r="R120" s="236"/>
      <c r="S120" s="236"/>
      <c r="T120" s="236"/>
      <c r="U120" s="236"/>
      <c r="V120" s="236"/>
      <c r="W120" s="236"/>
      <c r="X120" s="236"/>
      <c r="Y120" s="236"/>
      <c r="Z120" s="236"/>
      <c r="AA120" s="236"/>
      <c r="AB120" s="237"/>
      <c r="AC120" s="319" t="s">
        <v>253</v>
      </c>
      <c r="AD120" s="320"/>
      <c r="AE120" s="240">
        <v>0</v>
      </c>
      <c r="AF120" s="241"/>
      <c r="AG120" s="241"/>
      <c r="AH120" s="242"/>
      <c r="AI120" s="240"/>
      <c r="AJ120" s="241"/>
      <c r="AK120" s="241"/>
      <c r="AL120" s="242"/>
      <c r="AM120" s="240"/>
      <c r="AN120" s="241"/>
      <c r="AO120" s="241"/>
      <c r="AP120" s="242"/>
    </row>
    <row r="121" spans="1:42" ht="19.5" customHeight="1">
      <c r="A121" s="233" t="s">
        <v>93</v>
      </c>
      <c r="B121" s="234"/>
      <c r="C121" s="235" t="s">
        <v>432</v>
      </c>
      <c r="D121" s="236"/>
      <c r="E121" s="236"/>
      <c r="F121" s="236"/>
      <c r="G121" s="236"/>
      <c r="H121" s="236"/>
      <c r="I121" s="236"/>
      <c r="J121" s="236"/>
      <c r="K121" s="236"/>
      <c r="L121" s="236"/>
      <c r="M121" s="236"/>
      <c r="N121" s="236"/>
      <c r="O121" s="236"/>
      <c r="P121" s="236"/>
      <c r="Q121" s="236"/>
      <c r="R121" s="236"/>
      <c r="S121" s="236"/>
      <c r="T121" s="236"/>
      <c r="U121" s="236"/>
      <c r="V121" s="236"/>
      <c r="W121" s="236"/>
      <c r="X121" s="236"/>
      <c r="Y121" s="236"/>
      <c r="Z121" s="236"/>
      <c r="AA121" s="236"/>
      <c r="AB121" s="237"/>
      <c r="AC121" s="319" t="s">
        <v>254</v>
      </c>
      <c r="AD121" s="320"/>
      <c r="AE121" s="240">
        <v>0</v>
      </c>
      <c r="AF121" s="241"/>
      <c r="AG121" s="241"/>
      <c r="AH121" s="242"/>
      <c r="AI121" s="240"/>
      <c r="AJ121" s="241"/>
      <c r="AK121" s="241"/>
      <c r="AL121" s="242"/>
      <c r="AM121" s="240"/>
      <c r="AN121" s="241"/>
      <c r="AO121" s="241"/>
      <c r="AP121" s="242"/>
    </row>
    <row r="122" spans="1:42" ht="19.5" customHeight="1">
      <c r="A122" s="233" t="s">
        <v>94</v>
      </c>
      <c r="B122" s="234"/>
      <c r="C122" s="235" t="s">
        <v>593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236"/>
      <c r="Q122" s="236"/>
      <c r="R122" s="236"/>
      <c r="S122" s="236"/>
      <c r="T122" s="236"/>
      <c r="U122" s="236"/>
      <c r="V122" s="236"/>
      <c r="W122" s="236"/>
      <c r="X122" s="236"/>
      <c r="Y122" s="236"/>
      <c r="Z122" s="236"/>
      <c r="AA122" s="236"/>
      <c r="AB122" s="237"/>
      <c r="AC122" s="319" t="s">
        <v>255</v>
      </c>
      <c r="AD122" s="320"/>
      <c r="AE122" s="240"/>
      <c r="AF122" s="241"/>
      <c r="AG122" s="241"/>
      <c r="AH122" s="242"/>
      <c r="AI122" s="240"/>
      <c r="AJ122" s="241"/>
      <c r="AK122" s="241"/>
      <c r="AL122" s="242"/>
      <c r="AM122" s="240"/>
      <c r="AN122" s="241"/>
      <c r="AO122" s="241"/>
      <c r="AP122" s="242"/>
    </row>
    <row r="123" spans="1:42" ht="19.5" customHeight="1">
      <c r="A123" s="233" t="s">
        <v>95</v>
      </c>
      <c r="B123" s="234"/>
      <c r="C123" s="262" t="s">
        <v>594</v>
      </c>
      <c r="D123" s="263"/>
      <c r="E123" s="263"/>
      <c r="F123" s="263"/>
      <c r="G123" s="263"/>
      <c r="H123" s="263"/>
      <c r="I123" s="263"/>
      <c r="J123" s="263"/>
      <c r="K123" s="263"/>
      <c r="L123" s="263"/>
      <c r="M123" s="263"/>
      <c r="N123" s="263"/>
      <c r="O123" s="263"/>
      <c r="P123" s="263"/>
      <c r="Q123" s="263"/>
      <c r="R123" s="263"/>
      <c r="S123" s="263"/>
      <c r="T123" s="263"/>
      <c r="U123" s="263"/>
      <c r="V123" s="263"/>
      <c r="W123" s="263"/>
      <c r="X123" s="263"/>
      <c r="Y123" s="263"/>
      <c r="Z123" s="263"/>
      <c r="AA123" s="263"/>
      <c r="AB123" s="264"/>
      <c r="AC123" s="319" t="s">
        <v>256</v>
      </c>
      <c r="AD123" s="320"/>
      <c r="AE123" s="240"/>
      <c r="AF123" s="241"/>
      <c r="AG123" s="241"/>
      <c r="AH123" s="242"/>
      <c r="AI123" s="240"/>
      <c r="AJ123" s="241"/>
      <c r="AK123" s="241"/>
      <c r="AL123" s="242"/>
      <c r="AM123" s="240"/>
      <c r="AN123" s="241"/>
      <c r="AO123" s="241"/>
      <c r="AP123" s="242"/>
    </row>
    <row r="124" spans="1:42" ht="19.5" customHeight="1">
      <c r="A124" s="233" t="s">
        <v>96</v>
      </c>
      <c r="B124" s="234"/>
      <c r="C124" s="262" t="s">
        <v>595</v>
      </c>
      <c r="D124" s="263"/>
      <c r="E124" s="263"/>
      <c r="F124" s="263"/>
      <c r="G124" s="263"/>
      <c r="H124" s="263"/>
      <c r="I124" s="263"/>
      <c r="J124" s="263"/>
      <c r="K124" s="263"/>
      <c r="L124" s="263"/>
      <c r="M124" s="263"/>
      <c r="N124" s="263"/>
      <c r="O124" s="263"/>
      <c r="P124" s="263"/>
      <c r="Q124" s="263"/>
      <c r="R124" s="263"/>
      <c r="S124" s="263"/>
      <c r="T124" s="263"/>
      <c r="U124" s="263"/>
      <c r="V124" s="263"/>
      <c r="W124" s="263"/>
      <c r="X124" s="263"/>
      <c r="Y124" s="263"/>
      <c r="Z124" s="263"/>
      <c r="AA124" s="263"/>
      <c r="AB124" s="264"/>
      <c r="AC124" s="319" t="s">
        <v>257</v>
      </c>
      <c r="AD124" s="320"/>
      <c r="AE124" s="240"/>
      <c r="AF124" s="241"/>
      <c r="AG124" s="241"/>
      <c r="AH124" s="242"/>
      <c r="AI124" s="240"/>
      <c r="AJ124" s="241"/>
      <c r="AK124" s="241"/>
      <c r="AL124" s="242"/>
      <c r="AM124" s="240"/>
      <c r="AN124" s="241"/>
      <c r="AO124" s="241"/>
      <c r="AP124" s="242"/>
    </row>
    <row r="125" spans="1:42" ht="19.5" customHeight="1">
      <c r="A125" s="233" t="s">
        <v>97</v>
      </c>
      <c r="B125" s="234"/>
      <c r="C125" s="262" t="s">
        <v>424</v>
      </c>
      <c r="D125" s="263"/>
      <c r="E125" s="263"/>
      <c r="F125" s="263"/>
      <c r="G125" s="263"/>
      <c r="H125" s="263"/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  <c r="V125" s="263"/>
      <c r="W125" s="263"/>
      <c r="X125" s="263"/>
      <c r="Y125" s="263"/>
      <c r="Z125" s="263"/>
      <c r="AA125" s="263"/>
      <c r="AB125" s="264"/>
      <c r="AC125" s="319" t="s">
        <v>258</v>
      </c>
      <c r="AD125" s="320"/>
      <c r="AE125" s="240"/>
      <c r="AF125" s="241"/>
      <c r="AG125" s="241"/>
      <c r="AH125" s="242"/>
      <c r="AI125" s="240"/>
      <c r="AJ125" s="241"/>
      <c r="AK125" s="241"/>
      <c r="AL125" s="242"/>
      <c r="AM125" s="240"/>
      <c r="AN125" s="241"/>
      <c r="AO125" s="241"/>
      <c r="AP125" s="242"/>
    </row>
    <row r="126" spans="1:42" s="17" customFormat="1" ht="19.5" customHeight="1">
      <c r="A126" s="233" t="s">
        <v>98</v>
      </c>
      <c r="B126" s="234"/>
      <c r="C126" s="262" t="s">
        <v>596</v>
      </c>
      <c r="D126" s="263"/>
      <c r="E126" s="263"/>
      <c r="F126" s="263"/>
      <c r="G126" s="263"/>
      <c r="H126" s="263"/>
      <c r="I126" s="263"/>
      <c r="J126" s="263"/>
      <c r="K126" s="263"/>
      <c r="L126" s="263"/>
      <c r="M126" s="263"/>
      <c r="N126" s="263"/>
      <c r="O126" s="263"/>
      <c r="P126" s="263"/>
      <c r="Q126" s="263"/>
      <c r="R126" s="263"/>
      <c r="S126" s="263"/>
      <c r="T126" s="263"/>
      <c r="U126" s="263"/>
      <c r="V126" s="263"/>
      <c r="W126" s="263"/>
      <c r="X126" s="263"/>
      <c r="Y126" s="263"/>
      <c r="Z126" s="263"/>
      <c r="AA126" s="263"/>
      <c r="AB126" s="264"/>
      <c r="AC126" s="319" t="s">
        <v>259</v>
      </c>
      <c r="AD126" s="320"/>
      <c r="AE126" s="240"/>
      <c r="AF126" s="241"/>
      <c r="AG126" s="241"/>
      <c r="AH126" s="242"/>
      <c r="AI126" s="240"/>
      <c r="AJ126" s="241"/>
      <c r="AK126" s="241"/>
      <c r="AL126" s="242"/>
      <c r="AM126" s="240"/>
      <c r="AN126" s="241"/>
      <c r="AO126" s="241"/>
      <c r="AP126" s="242"/>
    </row>
    <row r="127" spans="1:42" s="17" customFormat="1" ht="19.5" customHeight="1">
      <c r="A127" s="233" t="s">
        <v>99</v>
      </c>
      <c r="B127" s="234"/>
      <c r="C127" s="262" t="s">
        <v>425</v>
      </c>
      <c r="D127" s="263"/>
      <c r="E127" s="263"/>
      <c r="F127" s="263"/>
      <c r="G127" s="263"/>
      <c r="H127" s="263"/>
      <c r="I127" s="263"/>
      <c r="J127" s="263"/>
      <c r="K127" s="263"/>
      <c r="L127" s="263"/>
      <c r="M127" s="263"/>
      <c r="N127" s="263"/>
      <c r="O127" s="263"/>
      <c r="P127" s="263"/>
      <c r="Q127" s="263"/>
      <c r="R127" s="263"/>
      <c r="S127" s="263"/>
      <c r="T127" s="263"/>
      <c r="U127" s="263"/>
      <c r="V127" s="263"/>
      <c r="W127" s="263"/>
      <c r="X127" s="263"/>
      <c r="Y127" s="263"/>
      <c r="Z127" s="263"/>
      <c r="AA127" s="263"/>
      <c r="AB127" s="264"/>
      <c r="AC127" s="319" t="s">
        <v>260</v>
      </c>
      <c r="AD127" s="320"/>
      <c r="AE127" s="240"/>
      <c r="AF127" s="241"/>
      <c r="AG127" s="241"/>
      <c r="AH127" s="242"/>
      <c r="AI127" s="240"/>
      <c r="AJ127" s="241"/>
      <c r="AK127" s="241"/>
      <c r="AL127" s="242"/>
      <c r="AM127" s="240"/>
      <c r="AN127" s="241"/>
      <c r="AO127" s="241"/>
      <c r="AP127" s="242"/>
    </row>
    <row r="128" spans="1:42" s="17" customFormat="1" ht="19.5" customHeight="1">
      <c r="A128" s="265" t="s">
        <v>100</v>
      </c>
      <c r="B128" s="266"/>
      <c r="C128" s="321" t="s">
        <v>597</v>
      </c>
      <c r="D128" s="322"/>
      <c r="E128" s="322"/>
      <c r="F128" s="322"/>
      <c r="G128" s="322"/>
      <c r="H128" s="322"/>
      <c r="I128" s="322"/>
      <c r="J128" s="322"/>
      <c r="K128" s="322"/>
      <c r="L128" s="322"/>
      <c r="M128" s="322"/>
      <c r="N128" s="322"/>
      <c r="O128" s="322"/>
      <c r="P128" s="322"/>
      <c r="Q128" s="322"/>
      <c r="R128" s="322"/>
      <c r="S128" s="322"/>
      <c r="T128" s="322"/>
      <c r="U128" s="322"/>
      <c r="V128" s="322"/>
      <c r="W128" s="322"/>
      <c r="X128" s="322"/>
      <c r="Y128" s="322"/>
      <c r="Z128" s="322"/>
      <c r="AA128" s="322"/>
      <c r="AB128" s="323"/>
      <c r="AC128" s="324" t="s">
        <v>261</v>
      </c>
      <c r="AD128" s="325"/>
      <c r="AE128" s="272">
        <f>SUM(AE115:AH127)</f>
        <v>5893</v>
      </c>
      <c r="AF128" s="273"/>
      <c r="AG128" s="273"/>
      <c r="AH128" s="274"/>
      <c r="AI128" s="272"/>
      <c r="AJ128" s="273"/>
      <c r="AK128" s="273"/>
      <c r="AL128" s="274"/>
      <c r="AM128" s="272">
        <f>SUM(AM115:AP127)</f>
        <v>0</v>
      </c>
      <c r="AN128" s="273"/>
      <c r="AO128" s="273"/>
      <c r="AP128" s="274"/>
    </row>
    <row r="129" spans="1:42" ht="19.5" customHeight="1">
      <c r="A129" s="233" t="s">
        <v>101</v>
      </c>
      <c r="B129" s="234"/>
      <c r="C129" s="262" t="s">
        <v>422</v>
      </c>
      <c r="D129" s="263"/>
      <c r="E129" s="263"/>
      <c r="F129" s="263"/>
      <c r="G129" s="263"/>
      <c r="H129" s="263"/>
      <c r="I129" s="263"/>
      <c r="J129" s="263"/>
      <c r="K129" s="263"/>
      <c r="L129" s="263"/>
      <c r="M129" s="263"/>
      <c r="N129" s="263"/>
      <c r="O129" s="263"/>
      <c r="P129" s="263"/>
      <c r="Q129" s="263"/>
      <c r="R129" s="263"/>
      <c r="S129" s="263"/>
      <c r="T129" s="263"/>
      <c r="U129" s="263"/>
      <c r="V129" s="263"/>
      <c r="W129" s="263"/>
      <c r="X129" s="263"/>
      <c r="Y129" s="263"/>
      <c r="Z129" s="263"/>
      <c r="AA129" s="263"/>
      <c r="AB129" s="264"/>
      <c r="AC129" s="319" t="s">
        <v>262</v>
      </c>
      <c r="AD129" s="320"/>
      <c r="AE129" s="240">
        <v>2207</v>
      </c>
      <c r="AF129" s="241"/>
      <c r="AG129" s="241"/>
      <c r="AH129" s="242"/>
      <c r="AI129" s="240"/>
      <c r="AJ129" s="241"/>
      <c r="AK129" s="241"/>
      <c r="AL129" s="242"/>
      <c r="AM129" s="240"/>
      <c r="AN129" s="241"/>
      <c r="AO129" s="241"/>
      <c r="AP129" s="242"/>
    </row>
    <row r="130" spans="1:42" ht="19.5" customHeight="1">
      <c r="A130" s="233" t="s">
        <v>102</v>
      </c>
      <c r="B130" s="234"/>
      <c r="C130" s="262" t="s">
        <v>598</v>
      </c>
      <c r="D130" s="263"/>
      <c r="E130" s="263"/>
      <c r="F130" s="263"/>
      <c r="G130" s="263"/>
      <c r="H130" s="263"/>
      <c r="I130" s="263"/>
      <c r="J130" s="263"/>
      <c r="K130" s="263"/>
      <c r="L130" s="263"/>
      <c r="M130" s="263"/>
      <c r="N130" s="263"/>
      <c r="O130" s="263"/>
      <c r="P130" s="263"/>
      <c r="Q130" s="263"/>
      <c r="R130" s="263"/>
      <c r="S130" s="263"/>
      <c r="T130" s="263"/>
      <c r="U130" s="263"/>
      <c r="V130" s="263"/>
      <c r="W130" s="263"/>
      <c r="X130" s="263"/>
      <c r="Y130" s="263"/>
      <c r="Z130" s="263"/>
      <c r="AA130" s="263"/>
      <c r="AB130" s="264"/>
      <c r="AC130" s="319" t="s">
        <v>263</v>
      </c>
      <c r="AD130" s="320"/>
      <c r="AE130" s="240">
        <v>0</v>
      </c>
      <c r="AF130" s="241"/>
      <c r="AG130" s="241"/>
      <c r="AH130" s="242"/>
      <c r="AI130" s="240"/>
      <c r="AJ130" s="241"/>
      <c r="AK130" s="241"/>
      <c r="AL130" s="242"/>
      <c r="AM130" s="240"/>
      <c r="AN130" s="241"/>
      <c r="AO130" s="241"/>
      <c r="AP130" s="242"/>
    </row>
    <row r="131" spans="1:42" ht="19.5" customHeight="1">
      <c r="A131" s="233" t="s">
        <v>103</v>
      </c>
      <c r="B131" s="234"/>
      <c r="C131" s="326" t="s">
        <v>599</v>
      </c>
      <c r="D131" s="327"/>
      <c r="E131" s="327"/>
      <c r="F131" s="327"/>
      <c r="G131" s="327"/>
      <c r="H131" s="327"/>
      <c r="I131" s="327"/>
      <c r="J131" s="327"/>
      <c r="K131" s="327"/>
      <c r="L131" s="327"/>
      <c r="M131" s="327"/>
      <c r="N131" s="327"/>
      <c r="O131" s="327"/>
      <c r="P131" s="327"/>
      <c r="Q131" s="327"/>
      <c r="R131" s="327"/>
      <c r="S131" s="327"/>
      <c r="T131" s="327"/>
      <c r="U131" s="327"/>
      <c r="V131" s="327"/>
      <c r="W131" s="327"/>
      <c r="X131" s="327"/>
      <c r="Y131" s="327"/>
      <c r="Z131" s="327"/>
      <c r="AA131" s="327"/>
      <c r="AB131" s="328"/>
      <c r="AC131" s="319" t="s">
        <v>264</v>
      </c>
      <c r="AD131" s="320"/>
      <c r="AE131" s="240">
        <v>240</v>
      </c>
      <c r="AF131" s="241"/>
      <c r="AG131" s="241"/>
      <c r="AH131" s="242"/>
      <c r="AI131" s="240"/>
      <c r="AJ131" s="241"/>
      <c r="AK131" s="241"/>
      <c r="AL131" s="242"/>
      <c r="AM131" s="240"/>
      <c r="AN131" s="241"/>
      <c r="AO131" s="241"/>
      <c r="AP131" s="242"/>
    </row>
    <row r="132" spans="1:42" ht="19.5" customHeight="1">
      <c r="A132" s="265" t="s">
        <v>104</v>
      </c>
      <c r="B132" s="266"/>
      <c r="C132" s="267" t="s">
        <v>600</v>
      </c>
      <c r="D132" s="268"/>
      <c r="E132" s="268"/>
      <c r="F132" s="268"/>
      <c r="G132" s="268"/>
      <c r="H132" s="268"/>
      <c r="I132" s="268"/>
      <c r="J132" s="268"/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  <c r="U132" s="268"/>
      <c r="V132" s="268"/>
      <c r="W132" s="268"/>
      <c r="X132" s="268"/>
      <c r="Y132" s="268"/>
      <c r="Z132" s="268"/>
      <c r="AA132" s="268"/>
      <c r="AB132" s="269"/>
      <c r="AC132" s="324" t="s">
        <v>265</v>
      </c>
      <c r="AD132" s="325"/>
      <c r="AE132" s="272">
        <f>SUM(AE129:AH131)</f>
        <v>2447</v>
      </c>
      <c r="AF132" s="273"/>
      <c r="AG132" s="273"/>
      <c r="AH132" s="274"/>
      <c r="AI132" s="272"/>
      <c r="AJ132" s="273"/>
      <c r="AK132" s="273"/>
      <c r="AL132" s="274"/>
      <c r="AM132" s="272">
        <f>SUM(AM129:AP131)</f>
        <v>0</v>
      </c>
      <c r="AN132" s="273"/>
      <c r="AO132" s="273"/>
      <c r="AP132" s="274"/>
    </row>
    <row r="133" spans="1:42" ht="19.5" customHeight="1">
      <c r="A133" s="265" t="s">
        <v>105</v>
      </c>
      <c r="B133" s="266"/>
      <c r="C133" s="321" t="s">
        <v>601</v>
      </c>
      <c r="D133" s="322"/>
      <c r="E133" s="322"/>
      <c r="F133" s="322"/>
      <c r="G133" s="322"/>
      <c r="H133" s="322"/>
      <c r="I133" s="322"/>
      <c r="J133" s="322"/>
      <c r="K133" s="322"/>
      <c r="L133" s="322"/>
      <c r="M133" s="322"/>
      <c r="N133" s="322"/>
      <c r="O133" s="322"/>
      <c r="P133" s="322"/>
      <c r="Q133" s="322"/>
      <c r="R133" s="322"/>
      <c r="S133" s="322"/>
      <c r="T133" s="322"/>
      <c r="U133" s="322"/>
      <c r="V133" s="322"/>
      <c r="W133" s="322"/>
      <c r="X133" s="322"/>
      <c r="Y133" s="322"/>
      <c r="Z133" s="322"/>
      <c r="AA133" s="322"/>
      <c r="AB133" s="323"/>
      <c r="AC133" s="324" t="s">
        <v>266</v>
      </c>
      <c r="AD133" s="325"/>
      <c r="AE133" s="272">
        <f>AE128+AE132</f>
        <v>8340</v>
      </c>
      <c r="AF133" s="273"/>
      <c r="AG133" s="273"/>
      <c r="AH133" s="274"/>
      <c r="AI133" s="272"/>
      <c r="AJ133" s="273"/>
      <c r="AK133" s="273"/>
      <c r="AL133" s="274"/>
      <c r="AM133" s="272">
        <f>AM128+AM132</f>
        <v>0</v>
      </c>
      <c r="AN133" s="273"/>
      <c r="AO133" s="273"/>
      <c r="AP133" s="274"/>
    </row>
    <row r="134" spans="1:42" s="18" customFormat="1" ht="19.5" customHeight="1">
      <c r="A134" s="265" t="s">
        <v>106</v>
      </c>
      <c r="B134" s="266"/>
      <c r="C134" s="267" t="s">
        <v>602</v>
      </c>
      <c r="D134" s="268"/>
      <c r="E134" s="268"/>
      <c r="F134" s="268"/>
      <c r="G134" s="268"/>
      <c r="H134" s="268"/>
      <c r="I134" s="268"/>
      <c r="J134" s="268"/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8"/>
      <c r="V134" s="268"/>
      <c r="W134" s="268"/>
      <c r="X134" s="268"/>
      <c r="Y134" s="268"/>
      <c r="Z134" s="268"/>
      <c r="AA134" s="268"/>
      <c r="AB134" s="269"/>
      <c r="AC134" s="324" t="s">
        <v>267</v>
      </c>
      <c r="AD134" s="325"/>
      <c r="AE134" s="272">
        <v>1535</v>
      </c>
      <c r="AF134" s="273"/>
      <c r="AG134" s="273"/>
      <c r="AH134" s="274"/>
      <c r="AI134" s="272"/>
      <c r="AJ134" s="273"/>
      <c r="AK134" s="273"/>
      <c r="AL134" s="274"/>
      <c r="AM134" s="272">
        <v>0</v>
      </c>
      <c r="AN134" s="273"/>
      <c r="AO134" s="273"/>
      <c r="AP134" s="274"/>
    </row>
    <row r="135" spans="1:42" ht="19.5" customHeight="1">
      <c r="A135" s="233" t="s">
        <v>107</v>
      </c>
      <c r="B135" s="234"/>
      <c r="C135" s="262" t="s">
        <v>419</v>
      </c>
      <c r="D135" s="263"/>
      <c r="E135" s="263"/>
      <c r="F135" s="263"/>
      <c r="G135" s="263"/>
      <c r="H135" s="263"/>
      <c r="I135" s="263"/>
      <c r="J135" s="263"/>
      <c r="K135" s="263"/>
      <c r="L135" s="263"/>
      <c r="M135" s="263"/>
      <c r="N135" s="263"/>
      <c r="O135" s="263"/>
      <c r="P135" s="263"/>
      <c r="Q135" s="263"/>
      <c r="R135" s="263"/>
      <c r="S135" s="263"/>
      <c r="T135" s="263"/>
      <c r="U135" s="263"/>
      <c r="V135" s="263"/>
      <c r="W135" s="263"/>
      <c r="X135" s="263"/>
      <c r="Y135" s="263"/>
      <c r="Z135" s="263"/>
      <c r="AA135" s="263"/>
      <c r="AB135" s="264"/>
      <c r="AC135" s="319" t="s">
        <v>268</v>
      </c>
      <c r="AD135" s="320"/>
      <c r="AE135" s="240">
        <v>380</v>
      </c>
      <c r="AF135" s="241"/>
      <c r="AG135" s="241"/>
      <c r="AH135" s="242"/>
      <c r="AI135" s="240"/>
      <c r="AJ135" s="241"/>
      <c r="AK135" s="241"/>
      <c r="AL135" s="242"/>
      <c r="AM135" s="240"/>
      <c r="AN135" s="241"/>
      <c r="AO135" s="241"/>
      <c r="AP135" s="242"/>
    </row>
    <row r="136" spans="1:42" ht="19.5" customHeight="1">
      <c r="A136" s="233" t="s">
        <v>108</v>
      </c>
      <c r="B136" s="234"/>
      <c r="C136" s="262" t="s">
        <v>418</v>
      </c>
      <c r="D136" s="263"/>
      <c r="E136" s="263"/>
      <c r="F136" s="263"/>
      <c r="G136" s="263"/>
      <c r="H136" s="263"/>
      <c r="I136" s="263"/>
      <c r="J136" s="263"/>
      <c r="K136" s="263"/>
      <c r="L136" s="263"/>
      <c r="M136" s="263"/>
      <c r="N136" s="263"/>
      <c r="O136" s="263"/>
      <c r="P136" s="263"/>
      <c r="Q136" s="263"/>
      <c r="R136" s="263"/>
      <c r="S136" s="263"/>
      <c r="T136" s="263"/>
      <c r="U136" s="263"/>
      <c r="V136" s="263"/>
      <c r="W136" s="263"/>
      <c r="X136" s="263"/>
      <c r="Y136" s="263"/>
      <c r="Z136" s="263"/>
      <c r="AA136" s="263"/>
      <c r="AB136" s="264"/>
      <c r="AC136" s="319" t="s">
        <v>269</v>
      </c>
      <c r="AD136" s="320"/>
      <c r="AE136" s="240">
        <v>5475</v>
      </c>
      <c r="AF136" s="241"/>
      <c r="AG136" s="241"/>
      <c r="AH136" s="242"/>
      <c r="AI136" s="240"/>
      <c r="AJ136" s="241"/>
      <c r="AK136" s="241"/>
      <c r="AL136" s="242"/>
      <c r="AM136" s="240"/>
      <c r="AN136" s="241"/>
      <c r="AO136" s="241"/>
      <c r="AP136" s="242"/>
    </row>
    <row r="137" spans="1:42" s="52" customFormat="1" ht="19.5" customHeight="1">
      <c r="A137" s="260" t="s">
        <v>513</v>
      </c>
      <c r="B137" s="261"/>
      <c r="C137" s="248" t="s">
        <v>819</v>
      </c>
      <c r="D137" s="249"/>
      <c r="E137" s="249"/>
      <c r="F137" s="249"/>
      <c r="G137" s="249"/>
      <c r="H137" s="249"/>
      <c r="I137" s="249"/>
      <c r="J137" s="249"/>
      <c r="K137" s="249"/>
      <c r="L137" s="249"/>
      <c r="M137" s="249"/>
      <c r="N137" s="249"/>
      <c r="O137" s="249"/>
      <c r="P137" s="249"/>
      <c r="Q137" s="249"/>
      <c r="R137" s="249"/>
      <c r="S137" s="249"/>
      <c r="T137" s="249"/>
      <c r="U137" s="249"/>
      <c r="V137" s="249"/>
      <c r="W137" s="249"/>
      <c r="X137" s="249"/>
      <c r="Y137" s="249"/>
      <c r="Z137" s="249"/>
      <c r="AA137" s="249"/>
      <c r="AB137" s="250"/>
      <c r="AC137" s="251" t="s">
        <v>513</v>
      </c>
      <c r="AD137" s="252"/>
      <c r="AE137" s="253">
        <v>50</v>
      </c>
      <c r="AF137" s="254"/>
      <c r="AG137" s="254"/>
      <c r="AH137" s="255"/>
      <c r="AI137" s="253"/>
      <c r="AJ137" s="254"/>
      <c r="AK137" s="254"/>
      <c r="AL137" s="255"/>
      <c r="AM137" s="259"/>
      <c r="AN137" s="259"/>
      <c r="AO137" s="259"/>
      <c r="AP137" s="259"/>
    </row>
    <row r="138" spans="1:42" s="52" customFormat="1" ht="19.5" customHeight="1">
      <c r="A138" s="260" t="s">
        <v>513</v>
      </c>
      <c r="B138" s="261"/>
      <c r="C138" s="248" t="s">
        <v>603</v>
      </c>
      <c r="D138" s="249"/>
      <c r="E138" s="249"/>
      <c r="F138" s="249"/>
      <c r="G138" s="249"/>
      <c r="H138" s="249"/>
      <c r="I138" s="249"/>
      <c r="J138" s="249"/>
      <c r="K138" s="249"/>
      <c r="L138" s="249"/>
      <c r="M138" s="249"/>
      <c r="N138" s="249"/>
      <c r="O138" s="249"/>
      <c r="P138" s="249"/>
      <c r="Q138" s="249"/>
      <c r="R138" s="249"/>
      <c r="S138" s="249"/>
      <c r="T138" s="249"/>
      <c r="U138" s="249"/>
      <c r="V138" s="249"/>
      <c r="W138" s="249"/>
      <c r="X138" s="249"/>
      <c r="Y138" s="249"/>
      <c r="Z138" s="249"/>
      <c r="AA138" s="249"/>
      <c r="AB138" s="250"/>
      <c r="AC138" s="251" t="s">
        <v>513</v>
      </c>
      <c r="AD138" s="252"/>
      <c r="AE138" s="253">
        <v>40</v>
      </c>
      <c r="AF138" s="254"/>
      <c r="AG138" s="254"/>
      <c r="AH138" s="255"/>
      <c r="AI138" s="253"/>
      <c r="AJ138" s="254"/>
      <c r="AK138" s="254"/>
      <c r="AL138" s="255"/>
      <c r="AM138" s="259"/>
      <c r="AN138" s="259"/>
      <c r="AO138" s="259"/>
      <c r="AP138" s="259"/>
    </row>
    <row r="139" spans="1:42" s="52" customFormat="1" ht="19.5" customHeight="1">
      <c r="A139" s="260" t="s">
        <v>513</v>
      </c>
      <c r="B139" s="261"/>
      <c r="C139" s="248" t="s">
        <v>604</v>
      </c>
      <c r="D139" s="249"/>
      <c r="E139" s="249"/>
      <c r="F139" s="249"/>
      <c r="G139" s="249"/>
      <c r="H139" s="249"/>
      <c r="I139" s="249"/>
      <c r="J139" s="249"/>
      <c r="K139" s="249"/>
      <c r="L139" s="249"/>
      <c r="M139" s="249"/>
      <c r="N139" s="249"/>
      <c r="O139" s="249"/>
      <c r="P139" s="249"/>
      <c r="Q139" s="249"/>
      <c r="R139" s="249"/>
      <c r="S139" s="249"/>
      <c r="T139" s="249"/>
      <c r="U139" s="249"/>
      <c r="V139" s="249"/>
      <c r="W139" s="249"/>
      <c r="X139" s="249"/>
      <c r="Y139" s="249"/>
      <c r="Z139" s="249"/>
      <c r="AA139" s="249"/>
      <c r="AB139" s="250"/>
      <c r="AC139" s="251" t="s">
        <v>513</v>
      </c>
      <c r="AD139" s="252"/>
      <c r="AE139" s="253">
        <v>965</v>
      </c>
      <c r="AF139" s="254"/>
      <c r="AG139" s="254"/>
      <c r="AH139" s="255"/>
      <c r="AI139" s="253"/>
      <c r="AJ139" s="254"/>
      <c r="AK139" s="254"/>
      <c r="AL139" s="255"/>
      <c r="AM139" s="259"/>
      <c r="AN139" s="259"/>
      <c r="AO139" s="259"/>
      <c r="AP139" s="259"/>
    </row>
    <row r="140" spans="1:42" s="52" customFormat="1" ht="19.5" customHeight="1">
      <c r="A140" s="260" t="s">
        <v>513</v>
      </c>
      <c r="B140" s="261"/>
      <c r="C140" s="248" t="s">
        <v>766</v>
      </c>
      <c r="D140" s="249"/>
      <c r="E140" s="249"/>
      <c r="F140" s="249"/>
      <c r="G140" s="249"/>
      <c r="H140" s="249"/>
      <c r="I140" s="249"/>
      <c r="J140" s="249"/>
      <c r="K140" s="249"/>
      <c r="L140" s="249"/>
      <c r="M140" s="249"/>
      <c r="N140" s="249"/>
      <c r="O140" s="249"/>
      <c r="P140" s="249"/>
      <c r="Q140" s="249"/>
      <c r="R140" s="249"/>
      <c r="S140" s="249"/>
      <c r="T140" s="249"/>
      <c r="U140" s="249"/>
      <c r="V140" s="249"/>
      <c r="W140" s="249"/>
      <c r="X140" s="249"/>
      <c r="Y140" s="249"/>
      <c r="Z140" s="249"/>
      <c r="AA140" s="249"/>
      <c r="AB140" s="250"/>
      <c r="AC140" s="251" t="s">
        <v>513</v>
      </c>
      <c r="AD140" s="252"/>
      <c r="AE140" s="253">
        <v>4420</v>
      </c>
      <c r="AF140" s="254"/>
      <c r="AG140" s="254"/>
      <c r="AH140" s="255"/>
      <c r="AI140" s="253"/>
      <c r="AJ140" s="254"/>
      <c r="AK140" s="254"/>
      <c r="AL140" s="255"/>
      <c r="AM140" s="259"/>
      <c r="AN140" s="259"/>
      <c r="AO140" s="259"/>
      <c r="AP140" s="259"/>
    </row>
    <row r="141" spans="1:42" ht="19.5" customHeight="1">
      <c r="A141" s="233" t="s">
        <v>109</v>
      </c>
      <c r="B141" s="234"/>
      <c r="C141" s="262" t="s">
        <v>605</v>
      </c>
      <c r="D141" s="263"/>
      <c r="E141" s="263"/>
      <c r="F141" s="263"/>
      <c r="G141" s="263"/>
      <c r="H141" s="263"/>
      <c r="I141" s="263"/>
      <c r="J141" s="263"/>
      <c r="K141" s="263"/>
      <c r="L141" s="263"/>
      <c r="M141" s="263"/>
      <c r="N141" s="263"/>
      <c r="O141" s="263"/>
      <c r="P141" s="263"/>
      <c r="Q141" s="263"/>
      <c r="R141" s="263"/>
      <c r="S141" s="263"/>
      <c r="T141" s="263"/>
      <c r="U141" s="263"/>
      <c r="V141" s="263"/>
      <c r="W141" s="263"/>
      <c r="X141" s="263"/>
      <c r="Y141" s="263"/>
      <c r="Z141" s="263"/>
      <c r="AA141" s="263"/>
      <c r="AB141" s="264"/>
      <c r="AC141" s="319" t="s">
        <v>270</v>
      </c>
      <c r="AD141" s="320"/>
      <c r="AE141" s="240"/>
      <c r="AF141" s="241"/>
      <c r="AG141" s="241"/>
      <c r="AH141" s="242"/>
      <c r="AI141" s="240"/>
      <c r="AJ141" s="241"/>
      <c r="AK141" s="241"/>
      <c r="AL141" s="242"/>
      <c r="AM141" s="240"/>
      <c r="AN141" s="241"/>
      <c r="AO141" s="241"/>
      <c r="AP141" s="242"/>
    </row>
    <row r="142" spans="1:42" ht="19.5" customHeight="1">
      <c r="A142" s="265" t="s">
        <v>110</v>
      </c>
      <c r="B142" s="266"/>
      <c r="C142" s="267" t="s">
        <v>606</v>
      </c>
      <c r="D142" s="268"/>
      <c r="E142" s="268"/>
      <c r="F142" s="268"/>
      <c r="G142" s="268"/>
      <c r="H142" s="268"/>
      <c r="I142" s="268"/>
      <c r="J142" s="268"/>
      <c r="K142" s="268"/>
      <c r="L142" s="268"/>
      <c r="M142" s="268"/>
      <c r="N142" s="268"/>
      <c r="O142" s="268"/>
      <c r="P142" s="268"/>
      <c r="Q142" s="268"/>
      <c r="R142" s="268"/>
      <c r="S142" s="268"/>
      <c r="T142" s="268"/>
      <c r="U142" s="268"/>
      <c r="V142" s="268"/>
      <c r="W142" s="268"/>
      <c r="X142" s="268"/>
      <c r="Y142" s="268"/>
      <c r="Z142" s="268"/>
      <c r="AA142" s="268"/>
      <c r="AB142" s="269"/>
      <c r="AC142" s="324" t="s">
        <v>271</v>
      </c>
      <c r="AD142" s="325"/>
      <c r="AE142" s="272">
        <f>SUM(AE135:AH141)-SUM(AE137:AH140)</f>
        <v>5855</v>
      </c>
      <c r="AF142" s="273"/>
      <c r="AG142" s="273"/>
      <c r="AH142" s="274"/>
      <c r="AI142" s="272"/>
      <c r="AJ142" s="273"/>
      <c r="AK142" s="273"/>
      <c r="AL142" s="274"/>
      <c r="AM142" s="272">
        <f>SUM(AM135:AP141)-SUM(AM137:AP140)</f>
        <v>0</v>
      </c>
      <c r="AN142" s="273"/>
      <c r="AO142" s="273"/>
      <c r="AP142" s="274"/>
    </row>
    <row r="143" spans="1:42" ht="19.5" customHeight="1">
      <c r="A143" s="233" t="s">
        <v>111</v>
      </c>
      <c r="B143" s="234"/>
      <c r="C143" s="262" t="s">
        <v>416</v>
      </c>
      <c r="D143" s="263"/>
      <c r="E143" s="263"/>
      <c r="F143" s="263"/>
      <c r="G143" s="263"/>
      <c r="H143" s="263"/>
      <c r="I143" s="263"/>
      <c r="J143" s="263"/>
      <c r="K143" s="263"/>
      <c r="L143" s="263"/>
      <c r="M143" s="263"/>
      <c r="N143" s="263"/>
      <c r="O143" s="263"/>
      <c r="P143" s="263"/>
      <c r="Q143" s="263"/>
      <c r="R143" s="263"/>
      <c r="S143" s="263"/>
      <c r="T143" s="263"/>
      <c r="U143" s="263"/>
      <c r="V143" s="263"/>
      <c r="W143" s="263"/>
      <c r="X143" s="263"/>
      <c r="Y143" s="263"/>
      <c r="Z143" s="263"/>
      <c r="AA143" s="263"/>
      <c r="AB143" s="264"/>
      <c r="AC143" s="319" t="s">
        <v>272</v>
      </c>
      <c r="AD143" s="320"/>
      <c r="AE143" s="240">
        <v>0</v>
      </c>
      <c r="AF143" s="241"/>
      <c r="AG143" s="241"/>
      <c r="AH143" s="242"/>
      <c r="AI143" s="240"/>
      <c r="AJ143" s="241"/>
      <c r="AK143" s="241"/>
      <c r="AL143" s="242"/>
      <c r="AM143" s="240"/>
      <c r="AN143" s="241"/>
      <c r="AO143" s="241"/>
      <c r="AP143" s="242"/>
    </row>
    <row r="144" spans="1:42" ht="19.5" customHeight="1">
      <c r="A144" s="233" t="s">
        <v>112</v>
      </c>
      <c r="B144" s="234"/>
      <c r="C144" s="262" t="s">
        <v>415</v>
      </c>
      <c r="D144" s="263"/>
      <c r="E144" s="263"/>
      <c r="F144" s="263"/>
      <c r="G144" s="263"/>
      <c r="H144" s="263"/>
      <c r="I144" s="263"/>
      <c r="J144" s="263"/>
      <c r="K144" s="263"/>
      <c r="L144" s="263"/>
      <c r="M144" s="263"/>
      <c r="N144" s="263"/>
      <c r="O144" s="263"/>
      <c r="P144" s="263"/>
      <c r="Q144" s="263"/>
      <c r="R144" s="263"/>
      <c r="S144" s="263"/>
      <c r="T144" s="263"/>
      <c r="U144" s="263"/>
      <c r="V144" s="263"/>
      <c r="W144" s="263"/>
      <c r="X144" s="263"/>
      <c r="Y144" s="263"/>
      <c r="Z144" s="263"/>
      <c r="AA144" s="263"/>
      <c r="AB144" s="264"/>
      <c r="AC144" s="319" t="s">
        <v>273</v>
      </c>
      <c r="AD144" s="320"/>
      <c r="AE144" s="240">
        <v>12</v>
      </c>
      <c r="AF144" s="241"/>
      <c r="AG144" s="241"/>
      <c r="AH144" s="242"/>
      <c r="AI144" s="240"/>
      <c r="AJ144" s="241"/>
      <c r="AK144" s="241"/>
      <c r="AL144" s="242"/>
      <c r="AM144" s="240"/>
      <c r="AN144" s="241"/>
      <c r="AO144" s="241"/>
      <c r="AP144" s="242"/>
    </row>
    <row r="145" spans="1:42" ht="19.5" customHeight="1">
      <c r="A145" s="265" t="s">
        <v>113</v>
      </c>
      <c r="B145" s="266"/>
      <c r="C145" s="267" t="s">
        <v>607</v>
      </c>
      <c r="D145" s="268"/>
      <c r="E145" s="268"/>
      <c r="F145" s="268"/>
      <c r="G145" s="268"/>
      <c r="H145" s="268"/>
      <c r="I145" s="268"/>
      <c r="J145" s="268"/>
      <c r="K145" s="268"/>
      <c r="L145" s="268"/>
      <c r="M145" s="268"/>
      <c r="N145" s="268"/>
      <c r="O145" s="268"/>
      <c r="P145" s="268"/>
      <c r="Q145" s="268"/>
      <c r="R145" s="268"/>
      <c r="S145" s="268"/>
      <c r="T145" s="268"/>
      <c r="U145" s="268"/>
      <c r="V145" s="268"/>
      <c r="W145" s="268"/>
      <c r="X145" s="268"/>
      <c r="Y145" s="268"/>
      <c r="Z145" s="268"/>
      <c r="AA145" s="268"/>
      <c r="AB145" s="269"/>
      <c r="AC145" s="324" t="s">
        <v>274</v>
      </c>
      <c r="AD145" s="325"/>
      <c r="AE145" s="272">
        <f>SUM(AE143:AH144)</f>
        <v>12</v>
      </c>
      <c r="AF145" s="273"/>
      <c r="AG145" s="273"/>
      <c r="AH145" s="274"/>
      <c r="AI145" s="272"/>
      <c r="AJ145" s="273"/>
      <c r="AK145" s="273"/>
      <c r="AL145" s="274"/>
      <c r="AM145" s="272">
        <f>SUM(AM143:AP144)</f>
        <v>0</v>
      </c>
      <c r="AN145" s="273"/>
      <c r="AO145" s="273"/>
      <c r="AP145" s="274"/>
    </row>
    <row r="146" spans="1:42" ht="19.5" customHeight="1">
      <c r="A146" s="233" t="s">
        <v>114</v>
      </c>
      <c r="B146" s="234"/>
      <c r="C146" s="262" t="s">
        <v>414</v>
      </c>
      <c r="D146" s="263"/>
      <c r="E146" s="263"/>
      <c r="F146" s="263"/>
      <c r="G146" s="263"/>
      <c r="H146" s="263"/>
      <c r="I146" s="263"/>
      <c r="J146" s="263"/>
      <c r="K146" s="263"/>
      <c r="L146" s="263"/>
      <c r="M146" s="263"/>
      <c r="N146" s="263"/>
      <c r="O146" s="263"/>
      <c r="P146" s="263"/>
      <c r="Q146" s="263"/>
      <c r="R146" s="263"/>
      <c r="S146" s="263"/>
      <c r="T146" s="263"/>
      <c r="U146" s="263"/>
      <c r="V146" s="263"/>
      <c r="W146" s="263"/>
      <c r="X146" s="263"/>
      <c r="Y146" s="263"/>
      <c r="Z146" s="263"/>
      <c r="AA146" s="263"/>
      <c r="AB146" s="264"/>
      <c r="AC146" s="319" t="s">
        <v>275</v>
      </c>
      <c r="AD146" s="320"/>
      <c r="AE146" s="240">
        <v>732</v>
      </c>
      <c r="AF146" s="241"/>
      <c r="AG146" s="241"/>
      <c r="AH146" s="242"/>
      <c r="AI146" s="240"/>
      <c r="AJ146" s="241"/>
      <c r="AK146" s="241"/>
      <c r="AL146" s="242"/>
      <c r="AM146" s="240"/>
      <c r="AN146" s="241"/>
      <c r="AO146" s="241"/>
      <c r="AP146" s="242"/>
    </row>
    <row r="147" spans="1:42" s="52" customFormat="1" ht="19.5" customHeight="1">
      <c r="A147" s="260" t="s">
        <v>513</v>
      </c>
      <c r="B147" s="261"/>
      <c r="C147" s="248" t="s">
        <v>608</v>
      </c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  <c r="S147" s="249"/>
      <c r="T147" s="249"/>
      <c r="U147" s="249"/>
      <c r="V147" s="249"/>
      <c r="W147" s="249"/>
      <c r="X147" s="249"/>
      <c r="Y147" s="249"/>
      <c r="Z147" s="249"/>
      <c r="AA147" s="249"/>
      <c r="AB147" s="250"/>
      <c r="AC147" s="251" t="s">
        <v>513</v>
      </c>
      <c r="AD147" s="252"/>
      <c r="AE147" s="253">
        <v>264</v>
      </c>
      <c r="AF147" s="254"/>
      <c r="AG147" s="254"/>
      <c r="AH147" s="255"/>
      <c r="AI147" s="253"/>
      <c r="AJ147" s="254"/>
      <c r="AK147" s="254"/>
      <c r="AL147" s="255"/>
      <c r="AM147" s="259"/>
      <c r="AN147" s="259"/>
      <c r="AO147" s="259"/>
      <c r="AP147" s="259"/>
    </row>
    <row r="148" spans="1:42" s="52" customFormat="1" ht="19.5" customHeight="1">
      <c r="A148" s="260" t="s">
        <v>513</v>
      </c>
      <c r="B148" s="261"/>
      <c r="C148" s="248" t="s">
        <v>609</v>
      </c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249"/>
      <c r="P148" s="249"/>
      <c r="Q148" s="249"/>
      <c r="R148" s="249"/>
      <c r="S148" s="249"/>
      <c r="T148" s="249"/>
      <c r="U148" s="249"/>
      <c r="V148" s="249"/>
      <c r="W148" s="249"/>
      <c r="X148" s="249"/>
      <c r="Y148" s="249"/>
      <c r="Z148" s="249"/>
      <c r="AA148" s="249"/>
      <c r="AB148" s="250"/>
      <c r="AC148" s="251" t="s">
        <v>513</v>
      </c>
      <c r="AD148" s="252"/>
      <c r="AE148" s="253">
        <v>419</v>
      </c>
      <c r="AF148" s="254"/>
      <c r="AG148" s="254"/>
      <c r="AH148" s="255"/>
      <c r="AI148" s="253"/>
      <c r="AJ148" s="254"/>
      <c r="AK148" s="254"/>
      <c r="AL148" s="255"/>
      <c r="AM148" s="259"/>
      <c r="AN148" s="259"/>
      <c r="AO148" s="259"/>
      <c r="AP148" s="259"/>
    </row>
    <row r="149" spans="1:42" s="52" customFormat="1" ht="19.5" customHeight="1">
      <c r="A149" s="260" t="s">
        <v>513</v>
      </c>
      <c r="B149" s="261"/>
      <c r="C149" s="248" t="s">
        <v>610</v>
      </c>
      <c r="D149" s="249"/>
      <c r="E149" s="249"/>
      <c r="F149" s="249"/>
      <c r="G149" s="249"/>
      <c r="H149" s="249"/>
      <c r="I149" s="249"/>
      <c r="J149" s="249"/>
      <c r="K149" s="249"/>
      <c r="L149" s="249"/>
      <c r="M149" s="249"/>
      <c r="N149" s="249"/>
      <c r="O149" s="249"/>
      <c r="P149" s="249"/>
      <c r="Q149" s="249"/>
      <c r="R149" s="249"/>
      <c r="S149" s="249"/>
      <c r="T149" s="249"/>
      <c r="U149" s="249"/>
      <c r="V149" s="249"/>
      <c r="W149" s="249"/>
      <c r="X149" s="249"/>
      <c r="Y149" s="249"/>
      <c r="Z149" s="249"/>
      <c r="AA149" s="249"/>
      <c r="AB149" s="250"/>
      <c r="AC149" s="251" t="s">
        <v>513</v>
      </c>
      <c r="AD149" s="252"/>
      <c r="AE149" s="253">
        <v>49</v>
      </c>
      <c r="AF149" s="254"/>
      <c r="AG149" s="254"/>
      <c r="AH149" s="255"/>
      <c r="AI149" s="253"/>
      <c r="AJ149" s="254"/>
      <c r="AK149" s="254"/>
      <c r="AL149" s="255"/>
      <c r="AM149" s="259"/>
      <c r="AN149" s="259"/>
      <c r="AO149" s="259"/>
      <c r="AP149" s="259"/>
    </row>
    <row r="150" spans="1:42" ht="19.5" customHeight="1">
      <c r="A150" s="233" t="s">
        <v>115</v>
      </c>
      <c r="B150" s="234"/>
      <c r="C150" s="262" t="s">
        <v>413</v>
      </c>
      <c r="D150" s="263"/>
      <c r="E150" s="263"/>
      <c r="F150" s="263"/>
      <c r="G150" s="263"/>
      <c r="H150" s="263"/>
      <c r="I150" s="263"/>
      <c r="J150" s="263"/>
      <c r="K150" s="263"/>
      <c r="L150" s="263"/>
      <c r="M150" s="263"/>
      <c r="N150" s="263"/>
      <c r="O150" s="263"/>
      <c r="P150" s="263"/>
      <c r="Q150" s="263"/>
      <c r="R150" s="263"/>
      <c r="S150" s="263"/>
      <c r="T150" s="263"/>
      <c r="U150" s="263"/>
      <c r="V150" s="263"/>
      <c r="W150" s="263"/>
      <c r="X150" s="263"/>
      <c r="Y150" s="263"/>
      <c r="Z150" s="263"/>
      <c r="AA150" s="263"/>
      <c r="AB150" s="264"/>
      <c r="AC150" s="319" t="s">
        <v>276</v>
      </c>
      <c r="AD150" s="320"/>
      <c r="AE150" s="240">
        <v>900</v>
      </c>
      <c r="AF150" s="241"/>
      <c r="AG150" s="241"/>
      <c r="AH150" s="242"/>
      <c r="AI150" s="240"/>
      <c r="AJ150" s="241"/>
      <c r="AK150" s="241"/>
      <c r="AL150" s="242"/>
      <c r="AM150" s="240"/>
      <c r="AN150" s="241"/>
      <c r="AO150" s="241"/>
      <c r="AP150" s="242"/>
    </row>
    <row r="151" spans="1:42" ht="19.5" customHeight="1">
      <c r="A151" s="233" t="s">
        <v>116</v>
      </c>
      <c r="B151" s="234"/>
      <c r="C151" s="262" t="s">
        <v>412</v>
      </c>
      <c r="D151" s="263"/>
      <c r="E151" s="263"/>
      <c r="F151" s="263"/>
      <c r="G151" s="263"/>
      <c r="H151" s="263"/>
      <c r="I151" s="263"/>
      <c r="J151" s="263"/>
      <c r="K151" s="263"/>
      <c r="L151" s="263"/>
      <c r="M151" s="263"/>
      <c r="N151" s="263"/>
      <c r="O151" s="263"/>
      <c r="P151" s="263"/>
      <c r="Q151" s="263"/>
      <c r="R151" s="263"/>
      <c r="S151" s="263"/>
      <c r="T151" s="263"/>
      <c r="U151" s="263"/>
      <c r="V151" s="263"/>
      <c r="W151" s="263"/>
      <c r="X151" s="263"/>
      <c r="Y151" s="263"/>
      <c r="Z151" s="263"/>
      <c r="AA151" s="263"/>
      <c r="AB151" s="264"/>
      <c r="AC151" s="319" t="s">
        <v>277</v>
      </c>
      <c r="AD151" s="320"/>
      <c r="AE151" s="240">
        <v>0</v>
      </c>
      <c r="AF151" s="241"/>
      <c r="AG151" s="241"/>
      <c r="AH151" s="242"/>
      <c r="AI151" s="240"/>
      <c r="AJ151" s="241"/>
      <c r="AK151" s="241"/>
      <c r="AL151" s="242"/>
      <c r="AM151" s="240"/>
      <c r="AN151" s="241"/>
      <c r="AO151" s="241"/>
      <c r="AP151" s="242"/>
    </row>
    <row r="152" spans="1:42" ht="19.5" customHeight="1">
      <c r="A152" s="233" t="s">
        <v>117</v>
      </c>
      <c r="B152" s="234"/>
      <c r="C152" s="262" t="s">
        <v>411</v>
      </c>
      <c r="D152" s="263"/>
      <c r="E152" s="263"/>
      <c r="F152" s="263"/>
      <c r="G152" s="263"/>
      <c r="H152" s="263"/>
      <c r="I152" s="263"/>
      <c r="J152" s="263"/>
      <c r="K152" s="263"/>
      <c r="L152" s="263"/>
      <c r="M152" s="263"/>
      <c r="N152" s="263"/>
      <c r="O152" s="263"/>
      <c r="P152" s="263"/>
      <c r="Q152" s="263"/>
      <c r="R152" s="263"/>
      <c r="S152" s="263"/>
      <c r="T152" s="263"/>
      <c r="U152" s="263"/>
      <c r="V152" s="263"/>
      <c r="W152" s="263"/>
      <c r="X152" s="263"/>
      <c r="Y152" s="263"/>
      <c r="Z152" s="263"/>
      <c r="AA152" s="263"/>
      <c r="AB152" s="264"/>
      <c r="AC152" s="319" t="s">
        <v>278</v>
      </c>
      <c r="AD152" s="320"/>
      <c r="AE152" s="240">
        <v>1920</v>
      </c>
      <c r="AF152" s="241"/>
      <c r="AG152" s="241"/>
      <c r="AH152" s="242"/>
      <c r="AI152" s="240"/>
      <c r="AJ152" s="241"/>
      <c r="AK152" s="241"/>
      <c r="AL152" s="242"/>
      <c r="AM152" s="240"/>
      <c r="AN152" s="241"/>
      <c r="AO152" s="241"/>
      <c r="AP152" s="242"/>
    </row>
    <row r="153" spans="1:42" ht="19.5" customHeight="1">
      <c r="A153" s="233" t="s">
        <v>118</v>
      </c>
      <c r="B153" s="234"/>
      <c r="C153" s="329" t="s">
        <v>410</v>
      </c>
      <c r="D153" s="330"/>
      <c r="E153" s="330"/>
      <c r="F153" s="330"/>
      <c r="G153" s="330"/>
      <c r="H153" s="330"/>
      <c r="I153" s="330"/>
      <c r="J153" s="330"/>
      <c r="K153" s="330"/>
      <c r="L153" s="330"/>
      <c r="M153" s="330"/>
      <c r="N153" s="330"/>
      <c r="O153" s="330"/>
      <c r="P153" s="330"/>
      <c r="Q153" s="330"/>
      <c r="R153" s="330"/>
      <c r="S153" s="330"/>
      <c r="T153" s="330"/>
      <c r="U153" s="330"/>
      <c r="V153" s="330"/>
      <c r="W153" s="330"/>
      <c r="X153" s="330"/>
      <c r="Y153" s="330"/>
      <c r="Z153" s="330"/>
      <c r="AA153" s="330"/>
      <c r="AB153" s="331"/>
      <c r="AC153" s="319" t="s">
        <v>279</v>
      </c>
      <c r="AD153" s="320"/>
      <c r="AE153" s="240">
        <v>226</v>
      </c>
      <c r="AF153" s="241"/>
      <c r="AG153" s="241"/>
      <c r="AH153" s="242"/>
      <c r="AI153" s="240"/>
      <c r="AJ153" s="241"/>
      <c r="AK153" s="241"/>
      <c r="AL153" s="242"/>
      <c r="AM153" s="240"/>
      <c r="AN153" s="241"/>
      <c r="AO153" s="241"/>
      <c r="AP153" s="242"/>
    </row>
    <row r="154" spans="1:42" ht="19.5" customHeight="1">
      <c r="A154" s="233" t="s">
        <v>119</v>
      </c>
      <c r="B154" s="234"/>
      <c r="C154" s="326" t="s">
        <v>611</v>
      </c>
      <c r="D154" s="327"/>
      <c r="E154" s="327"/>
      <c r="F154" s="327"/>
      <c r="G154" s="327"/>
      <c r="H154" s="327"/>
      <c r="I154" s="327"/>
      <c r="J154" s="327"/>
      <c r="K154" s="327"/>
      <c r="L154" s="327"/>
      <c r="M154" s="327"/>
      <c r="N154" s="327"/>
      <c r="O154" s="327"/>
      <c r="P154" s="327"/>
      <c r="Q154" s="327"/>
      <c r="R154" s="327"/>
      <c r="S154" s="327"/>
      <c r="T154" s="327"/>
      <c r="U154" s="327"/>
      <c r="V154" s="327"/>
      <c r="W154" s="327"/>
      <c r="X154" s="327"/>
      <c r="Y154" s="327"/>
      <c r="Z154" s="327"/>
      <c r="AA154" s="327"/>
      <c r="AB154" s="328"/>
      <c r="AC154" s="319" t="s">
        <v>280</v>
      </c>
      <c r="AD154" s="320"/>
      <c r="AE154" s="240">
        <v>145</v>
      </c>
      <c r="AF154" s="241"/>
      <c r="AG154" s="241"/>
      <c r="AH154" s="242"/>
      <c r="AI154" s="240"/>
      <c r="AJ154" s="241"/>
      <c r="AK154" s="241"/>
      <c r="AL154" s="242"/>
      <c r="AM154" s="240"/>
      <c r="AN154" s="241"/>
      <c r="AO154" s="241"/>
      <c r="AP154" s="242"/>
    </row>
    <row r="155" spans="1:42" ht="19.5" customHeight="1">
      <c r="A155" s="233" t="s">
        <v>120</v>
      </c>
      <c r="B155" s="234"/>
      <c r="C155" s="262" t="s">
        <v>408</v>
      </c>
      <c r="D155" s="263"/>
      <c r="E155" s="263"/>
      <c r="F155" s="263"/>
      <c r="G155" s="263"/>
      <c r="H155" s="263"/>
      <c r="I155" s="263"/>
      <c r="J155" s="263"/>
      <c r="K155" s="263"/>
      <c r="L155" s="263"/>
      <c r="M155" s="263"/>
      <c r="N155" s="263"/>
      <c r="O155" s="263"/>
      <c r="P155" s="263"/>
      <c r="Q155" s="263"/>
      <c r="R155" s="263"/>
      <c r="S155" s="263"/>
      <c r="T155" s="263"/>
      <c r="U155" s="263"/>
      <c r="V155" s="263"/>
      <c r="W155" s="263"/>
      <c r="X155" s="263"/>
      <c r="Y155" s="263"/>
      <c r="Z155" s="263"/>
      <c r="AA155" s="263"/>
      <c r="AB155" s="264"/>
      <c r="AC155" s="319" t="s">
        <v>281</v>
      </c>
      <c r="AD155" s="320"/>
      <c r="AE155" s="240">
        <v>397</v>
      </c>
      <c r="AF155" s="241"/>
      <c r="AG155" s="241"/>
      <c r="AH155" s="242"/>
      <c r="AI155" s="240"/>
      <c r="AJ155" s="241"/>
      <c r="AK155" s="241"/>
      <c r="AL155" s="242"/>
      <c r="AM155" s="240"/>
      <c r="AN155" s="241"/>
      <c r="AO155" s="241"/>
      <c r="AP155" s="242"/>
    </row>
    <row r="156" spans="1:42" ht="19.5" customHeight="1">
      <c r="A156" s="265" t="s">
        <v>121</v>
      </c>
      <c r="B156" s="266"/>
      <c r="C156" s="267" t="s">
        <v>612</v>
      </c>
      <c r="D156" s="268"/>
      <c r="E156" s="268"/>
      <c r="F156" s="268"/>
      <c r="G156" s="268"/>
      <c r="H156" s="268"/>
      <c r="I156" s="268"/>
      <c r="J156" s="268"/>
      <c r="K156" s="268"/>
      <c r="L156" s="268"/>
      <c r="M156" s="268"/>
      <c r="N156" s="268"/>
      <c r="O156" s="268"/>
      <c r="P156" s="268"/>
      <c r="Q156" s="268"/>
      <c r="R156" s="268"/>
      <c r="S156" s="268"/>
      <c r="T156" s="268"/>
      <c r="U156" s="268"/>
      <c r="V156" s="268"/>
      <c r="W156" s="268"/>
      <c r="X156" s="268"/>
      <c r="Y156" s="268"/>
      <c r="Z156" s="268"/>
      <c r="AA156" s="268"/>
      <c r="AB156" s="269"/>
      <c r="AC156" s="324" t="s">
        <v>282</v>
      </c>
      <c r="AD156" s="325"/>
      <c r="AE156" s="272">
        <f>SUM(AE146:AH155)-SUM(AE147:AH149)</f>
        <v>4320</v>
      </c>
      <c r="AF156" s="273"/>
      <c r="AG156" s="273"/>
      <c r="AH156" s="274"/>
      <c r="AI156" s="272"/>
      <c r="AJ156" s="273"/>
      <c r="AK156" s="273"/>
      <c r="AL156" s="274"/>
      <c r="AM156" s="272">
        <f>SUM(AM146:AP155)-SUM(AM147:AP149)</f>
        <v>0</v>
      </c>
      <c r="AN156" s="273"/>
      <c r="AO156" s="273"/>
      <c r="AP156" s="274"/>
    </row>
    <row r="157" spans="1:42" ht="19.5" customHeight="1">
      <c r="A157" s="233" t="s">
        <v>122</v>
      </c>
      <c r="B157" s="234"/>
      <c r="C157" s="262" t="s">
        <v>407</v>
      </c>
      <c r="D157" s="263"/>
      <c r="E157" s="263"/>
      <c r="F157" s="263"/>
      <c r="G157" s="263"/>
      <c r="H157" s="263"/>
      <c r="I157" s="263"/>
      <c r="J157" s="263"/>
      <c r="K157" s="263"/>
      <c r="L157" s="263"/>
      <c r="M157" s="263"/>
      <c r="N157" s="263"/>
      <c r="O157" s="263"/>
      <c r="P157" s="263"/>
      <c r="Q157" s="263"/>
      <c r="R157" s="263"/>
      <c r="S157" s="263"/>
      <c r="T157" s="263"/>
      <c r="U157" s="263"/>
      <c r="V157" s="263"/>
      <c r="W157" s="263"/>
      <c r="X157" s="263"/>
      <c r="Y157" s="263"/>
      <c r="Z157" s="263"/>
      <c r="AA157" s="263"/>
      <c r="AB157" s="264"/>
      <c r="AC157" s="319" t="s">
        <v>283</v>
      </c>
      <c r="AD157" s="320"/>
      <c r="AE157" s="240">
        <v>0</v>
      </c>
      <c r="AF157" s="241"/>
      <c r="AG157" s="241"/>
      <c r="AH157" s="242"/>
      <c r="AI157" s="240"/>
      <c r="AJ157" s="241"/>
      <c r="AK157" s="241"/>
      <c r="AL157" s="242"/>
      <c r="AM157" s="240"/>
      <c r="AN157" s="241"/>
      <c r="AO157" s="241"/>
      <c r="AP157" s="242"/>
    </row>
    <row r="158" spans="1:42" ht="19.5" customHeight="1">
      <c r="A158" s="233" t="s">
        <v>123</v>
      </c>
      <c r="B158" s="234"/>
      <c r="C158" s="262" t="s">
        <v>613</v>
      </c>
      <c r="D158" s="263"/>
      <c r="E158" s="263"/>
      <c r="F158" s="263"/>
      <c r="G158" s="263"/>
      <c r="H158" s="263"/>
      <c r="I158" s="263"/>
      <c r="J158" s="263"/>
      <c r="K158" s="263"/>
      <c r="L158" s="263"/>
      <c r="M158" s="263"/>
      <c r="N158" s="263"/>
      <c r="O158" s="263"/>
      <c r="P158" s="263"/>
      <c r="Q158" s="263"/>
      <c r="R158" s="263"/>
      <c r="S158" s="263"/>
      <c r="T158" s="263"/>
      <c r="U158" s="263"/>
      <c r="V158" s="263"/>
      <c r="W158" s="263"/>
      <c r="X158" s="263"/>
      <c r="Y158" s="263"/>
      <c r="Z158" s="263"/>
      <c r="AA158" s="263"/>
      <c r="AB158" s="264"/>
      <c r="AC158" s="319" t="s">
        <v>284</v>
      </c>
      <c r="AD158" s="320"/>
      <c r="AE158" s="240">
        <v>0</v>
      </c>
      <c r="AF158" s="241"/>
      <c r="AG158" s="241"/>
      <c r="AH158" s="242"/>
      <c r="AI158" s="240"/>
      <c r="AJ158" s="241"/>
      <c r="AK158" s="241"/>
      <c r="AL158" s="242"/>
      <c r="AM158" s="240"/>
      <c r="AN158" s="241"/>
      <c r="AO158" s="241"/>
      <c r="AP158" s="242"/>
    </row>
    <row r="159" spans="1:42" ht="19.5" customHeight="1">
      <c r="A159" s="265" t="s">
        <v>124</v>
      </c>
      <c r="B159" s="266"/>
      <c r="C159" s="267" t="s">
        <v>614</v>
      </c>
      <c r="D159" s="268"/>
      <c r="E159" s="268"/>
      <c r="F159" s="268"/>
      <c r="G159" s="268"/>
      <c r="H159" s="268"/>
      <c r="I159" s="268"/>
      <c r="J159" s="268"/>
      <c r="K159" s="268"/>
      <c r="L159" s="268"/>
      <c r="M159" s="268"/>
      <c r="N159" s="268"/>
      <c r="O159" s="268"/>
      <c r="P159" s="268"/>
      <c r="Q159" s="268"/>
      <c r="R159" s="268"/>
      <c r="S159" s="268"/>
      <c r="T159" s="268"/>
      <c r="U159" s="268"/>
      <c r="V159" s="268"/>
      <c r="W159" s="268"/>
      <c r="X159" s="268"/>
      <c r="Y159" s="268"/>
      <c r="Z159" s="268"/>
      <c r="AA159" s="268"/>
      <c r="AB159" s="269"/>
      <c r="AC159" s="324" t="s">
        <v>285</v>
      </c>
      <c r="AD159" s="325"/>
      <c r="AE159" s="272">
        <f>SUM(AE157:AH158)</f>
        <v>0</v>
      </c>
      <c r="AF159" s="273"/>
      <c r="AG159" s="273"/>
      <c r="AH159" s="274"/>
      <c r="AI159" s="272"/>
      <c r="AJ159" s="273"/>
      <c r="AK159" s="273"/>
      <c r="AL159" s="274"/>
      <c r="AM159" s="272">
        <f>SUM(AM157:AP158)</f>
        <v>0</v>
      </c>
      <c r="AN159" s="273"/>
      <c r="AO159" s="273"/>
      <c r="AP159" s="274"/>
    </row>
    <row r="160" spans="1:42" ht="19.5" customHeight="1">
      <c r="A160" s="332">
        <v>124</v>
      </c>
      <c r="B160" s="234"/>
      <c r="C160" s="262" t="s">
        <v>405</v>
      </c>
      <c r="D160" s="263"/>
      <c r="E160" s="263"/>
      <c r="F160" s="263"/>
      <c r="G160" s="263"/>
      <c r="H160" s="263"/>
      <c r="I160" s="263"/>
      <c r="J160" s="263"/>
      <c r="K160" s="263"/>
      <c r="L160" s="263"/>
      <c r="M160" s="263"/>
      <c r="N160" s="263"/>
      <c r="O160" s="263"/>
      <c r="P160" s="263"/>
      <c r="Q160" s="263"/>
      <c r="R160" s="263"/>
      <c r="S160" s="263"/>
      <c r="T160" s="263"/>
      <c r="U160" s="263"/>
      <c r="V160" s="263"/>
      <c r="W160" s="263"/>
      <c r="X160" s="263"/>
      <c r="Y160" s="263"/>
      <c r="Z160" s="263"/>
      <c r="AA160" s="263"/>
      <c r="AB160" s="264"/>
      <c r="AC160" s="319" t="s">
        <v>286</v>
      </c>
      <c r="AD160" s="320"/>
      <c r="AE160" s="240">
        <v>2784</v>
      </c>
      <c r="AF160" s="241"/>
      <c r="AG160" s="241"/>
      <c r="AH160" s="242"/>
      <c r="AI160" s="240"/>
      <c r="AJ160" s="241"/>
      <c r="AK160" s="241"/>
      <c r="AL160" s="242"/>
      <c r="AM160" s="240"/>
      <c r="AN160" s="241"/>
      <c r="AO160" s="241"/>
      <c r="AP160" s="242"/>
    </row>
    <row r="161" spans="1:42" ht="19.5" customHeight="1">
      <c r="A161" s="332">
        <v>125</v>
      </c>
      <c r="B161" s="234"/>
      <c r="C161" s="262" t="s">
        <v>404</v>
      </c>
      <c r="D161" s="263"/>
      <c r="E161" s="263"/>
      <c r="F161" s="263"/>
      <c r="G161" s="263"/>
      <c r="H161" s="263"/>
      <c r="I161" s="263"/>
      <c r="J161" s="263"/>
      <c r="K161" s="263"/>
      <c r="L161" s="263"/>
      <c r="M161" s="263"/>
      <c r="N161" s="263"/>
      <c r="O161" s="263"/>
      <c r="P161" s="263"/>
      <c r="Q161" s="263"/>
      <c r="R161" s="263"/>
      <c r="S161" s="263"/>
      <c r="T161" s="263"/>
      <c r="U161" s="263"/>
      <c r="V161" s="263"/>
      <c r="W161" s="263"/>
      <c r="X161" s="263"/>
      <c r="Y161" s="263"/>
      <c r="Z161" s="263"/>
      <c r="AA161" s="263"/>
      <c r="AB161" s="264"/>
      <c r="AC161" s="319" t="s">
        <v>287</v>
      </c>
      <c r="AD161" s="320"/>
      <c r="AE161" s="240"/>
      <c r="AF161" s="241"/>
      <c r="AG161" s="241"/>
      <c r="AH161" s="242"/>
      <c r="AI161" s="240"/>
      <c r="AJ161" s="241"/>
      <c r="AK161" s="241"/>
      <c r="AL161" s="242"/>
      <c r="AM161" s="240"/>
      <c r="AN161" s="241"/>
      <c r="AO161" s="241"/>
      <c r="AP161" s="242"/>
    </row>
    <row r="162" spans="1:42" ht="19.5" customHeight="1">
      <c r="A162" s="332">
        <v>126</v>
      </c>
      <c r="B162" s="234"/>
      <c r="C162" s="262" t="s">
        <v>403</v>
      </c>
      <c r="D162" s="263"/>
      <c r="E162" s="263"/>
      <c r="F162" s="263"/>
      <c r="G162" s="263"/>
      <c r="H162" s="263"/>
      <c r="I162" s="263"/>
      <c r="J162" s="263"/>
      <c r="K162" s="263"/>
      <c r="L162" s="263"/>
      <c r="M162" s="263"/>
      <c r="N162" s="263"/>
      <c r="O162" s="263"/>
      <c r="P162" s="263"/>
      <c r="Q162" s="263"/>
      <c r="R162" s="263"/>
      <c r="S162" s="263"/>
      <c r="T162" s="263"/>
      <c r="U162" s="263"/>
      <c r="V162" s="263"/>
      <c r="W162" s="263"/>
      <c r="X162" s="263"/>
      <c r="Y162" s="263"/>
      <c r="Z162" s="263"/>
      <c r="AA162" s="263"/>
      <c r="AB162" s="264"/>
      <c r="AC162" s="319" t="s">
        <v>288</v>
      </c>
      <c r="AD162" s="320"/>
      <c r="AE162" s="240"/>
      <c r="AF162" s="241"/>
      <c r="AG162" s="241"/>
      <c r="AH162" s="242"/>
      <c r="AI162" s="240"/>
      <c r="AJ162" s="241"/>
      <c r="AK162" s="241"/>
      <c r="AL162" s="242"/>
      <c r="AM162" s="240"/>
      <c r="AN162" s="241"/>
      <c r="AO162" s="241"/>
      <c r="AP162" s="242"/>
    </row>
    <row r="163" spans="1:42" ht="19.5" customHeight="1">
      <c r="A163" s="332">
        <v>127</v>
      </c>
      <c r="B163" s="234"/>
      <c r="C163" s="262" t="s">
        <v>402</v>
      </c>
      <c r="D163" s="263"/>
      <c r="E163" s="263"/>
      <c r="F163" s="263"/>
      <c r="G163" s="263"/>
      <c r="H163" s="263"/>
      <c r="I163" s="263"/>
      <c r="J163" s="263"/>
      <c r="K163" s="263"/>
      <c r="L163" s="263"/>
      <c r="M163" s="263"/>
      <c r="N163" s="263"/>
      <c r="O163" s="263"/>
      <c r="P163" s="263"/>
      <c r="Q163" s="263"/>
      <c r="R163" s="263"/>
      <c r="S163" s="263"/>
      <c r="T163" s="263"/>
      <c r="U163" s="263"/>
      <c r="V163" s="263"/>
      <c r="W163" s="263"/>
      <c r="X163" s="263"/>
      <c r="Y163" s="263"/>
      <c r="Z163" s="263"/>
      <c r="AA163" s="263"/>
      <c r="AB163" s="264"/>
      <c r="AC163" s="319" t="s">
        <v>289</v>
      </c>
      <c r="AD163" s="320"/>
      <c r="AE163" s="240"/>
      <c r="AF163" s="241"/>
      <c r="AG163" s="241"/>
      <c r="AH163" s="242"/>
      <c r="AI163" s="240"/>
      <c r="AJ163" s="241"/>
      <c r="AK163" s="241"/>
      <c r="AL163" s="242"/>
      <c r="AM163" s="240"/>
      <c r="AN163" s="241"/>
      <c r="AO163" s="241"/>
      <c r="AP163" s="242"/>
    </row>
    <row r="164" spans="1:42" ht="19.5" customHeight="1">
      <c r="A164" s="332">
        <v>128</v>
      </c>
      <c r="B164" s="234"/>
      <c r="C164" s="262" t="s">
        <v>401</v>
      </c>
      <c r="D164" s="263"/>
      <c r="E164" s="263"/>
      <c r="F164" s="263"/>
      <c r="G164" s="263"/>
      <c r="H164" s="263"/>
      <c r="I164" s="263"/>
      <c r="J164" s="263"/>
      <c r="K164" s="263"/>
      <c r="L164" s="263"/>
      <c r="M164" s="263"/>
      <c r="N164" s="263"/>
      <c r="O164" s="263"/>
      <c r="P164" s="263"/>
      <c r="Q164" s="263"/>
      <c r="R164" s="263"/>
      <c r="S164" s="263"/>
      <c r="T164" s="263"/>
      <c r="U164" s="263"/>
      <c r="V164" s="263"/>
      <c r="W164" s="263"/>
      <c r="X164" s="263"/>
      <c r="Y164" s="263"/>
      <c r="Z164" s="263"/>
      <c r="AA164" s="263"/>
      <c r="AB164" s="264"/>
      <c r="AC164" s="319" t="s">
        <v>290</v>
      </c>
      <c r="AD164" s="320"/>
      <c r="AE164" s="240">
        <v>799</v>
      </c>
      <c r="AF164" s="241"/>
      <c r="AG164" s="241"/>
      <c r="AH164" s="242"/>
      <c r="AI164" s="240"/>
      <c r="AJ164" s="241"/>
      <c r="AK164" s="241"/>
      <c r="AL164" s="242"/>
      <c r="AM164" s="240"/>
      <c r="AN164" s="241"/>
      <c r="AO164" s="241"/>
      <c r="AP164" s="242"/>
    </row>
    <row r="165" spans="1:42" ht="19.5" customHeight="1">
      <c r="A165" s="333">
        <v>129</v>
      </c>
      <c r="B165" s="266"/>
      <c r="C165" s="267" t="s">
        <v>615</v>
      </c>
      <c r="D165" s="268"/>
      <c r="E165" s="268"/>
      <c r="F165" s="268"/>
      <c r="G165" s="268"/>
      <c r="H165" s="268"/>
      <c r="I165" s="268"/>
      <c r="J165" s="268"/>
      <c r="K165" s="268"/>
      <c r="L165" s="268"/>
      <c r="M165" s="268"/>
      <c r="N165" s="268"/>
      <c r="O165" s="268"/>
      <c r="P165" s="268"/>
      <c r="Q165" s="268"/>
      <c r="R165" s="268"/>
      <c r="S165" s="268"/>
      <c r="T165" s="268"/>
      <c r="U165" s="268"/>
      <c r="V165" s="268"/>
      <c r="W165" s="268"/>
      <c r="X165" s="268"/>
      <c r="Y165" s="268"/>
      <c r="Z165" s="268"/>
      <c r="AA165" s="268"/>
      <c r="AB165" s="269"/>
      <c r="AC165" s="324" t="s">
        <v>291</v>
      </c>
      <c r="AD165" s="325"/>
      <c r="AE165" s="272">
        <f>SUM(AE160:AH164)</f>
        <v>3583</v>
      </c>
      <c r="AF165" s="273"/>
      <c r="AG165" s="273"/>
      <c r="AH165" s="274"/>
      <c r="AI165" s="272"/>
      <c r="AJ165" s="273"/>
      <c r="AK165" s="273"/>
      <c r="AL165" s="274"/>
      <c r="AM165" s="272">
        <f>SUM(AM160:AP164)</f>
        <v>0</v>
      </c>
      <c r="AN165" s="273"/>
      <c r="AO165" s="273"/>
      <c r="AP165" s="274"/>
    </row>
    <row r="166" spans="1:42" ht="19.5" customHeight="1">
      <c r="A166" s="333">
        <v>130</v>
      </c>
      <c r="B166" s="266"/>
      <c r="C166" s="267" t="s">
        <v>616</v>
      </c>
      <c r="D166" s="268"/>
      <c r="E166" s="268"/>
      <c r="F166" s="268"/>
      <c r="G166" s="268"/>
      <c r="H166" s="268"/>
      <c r="I166" s="268"/>
      <c r="J166" s="268"/>
      <c r="K166" s="268"/>
      <c r="L166" s="268"/>
      <c r="M166" s="268"/>
      <c r="N166" s="268"/>
      <c r="O166" s="268"/>
      <c r="P166" s="268"/>
      <c r="Q166" s="268"/>
      <c r="R166" s="268"/>
      <c r="S166" s="268"/>
      <c r="T166" s="268"/>
      <c r="U166" s="268"/>
      <c r="V166" s="268"/>
      <c r="W166" s="268"/>
      <c r="X166" s="268"/>
      <c r="Y166" s="268"/>
      <c r="Z166" s="268"/>
      <c r="AA166" s="268"/>
      <c r="AB166" s="269"/>
      <c r="AC166" s="324" t="s">
        <v>292</v>
      </c>
      <c r="AD166" s="325"/>
      <c r="AE166" s="272">
        <f>AE142+AE145+AE156+AE159+AE165</f>
        <v>13770</v>
      </c>
      <c r="AF166" s="273"/>
      <c r="AG166" s="273"/>
      <c r="AH166" s="274"/>
      <c r="AI166" s="272"/>
      <c r="AJ166" s="273"/>
      <c r="AK166" s="273"/>
      <c r="AL166" s="274"/>
      <c r="AM166" s="272">
        <f>AM142+AM145+AM156+AM159+AM165</f>
        <v>0</v>
      </c>
      <c r="AN166" s="273"/>
      <c r="AO166" s="273"/>
      <c r="AP166" s="274"/>
    </row>
    <row r="167" spans="1:42" ht="19.5" customHeight="1">
      <c r="A167" s="332">
        <v>131</v>
      </c>
      <c r="B167" s="234"/>
      <c r="C167" s="275" t="s">
        <v>400</v>
      </c>
      <c r="D167" s="276"/>
      <c r="E167" s="276"/>
      <c r="F167" s="276"/>
      <c r="G167" s="276"/>
      <c r="H167" s="276"/>
      <c r="I167" s="276"/>
      <c r="J167" s="276"/>
      <c r="K167" s="276"/>
      <c r="L167" s="276"/>
      <c r="M167" s="276"/>
      <c r="N167" s="276"/>
      <c r="O167" s="276"/>
      <c r="P167" s="276"/>
      <c r="Q167" s="276"/>
      <c r="R167" s="276"/>
      <c r="S167" s="276"/>
      <c r="T167" s="276"/>
      <c r="U167" s="276"/>
      <c r="V167" s="276"/>
      <c r="W167" s="276"/>
      <c r="X167" s="276"/>
      <c r="Y167" s="276"/>
      <c r="Z167" s="276"/>
      <c r="AA167" s="276"/>
      <c r="AB167" s="277"/>
      <c r="AC167" s="319" t="s">
        <v>293</v>
      </c>
      <c r="AD167" s="320"/>
      <c r="AE167" s="240"/>
      <c r="AF167" s="241"/>
      <c r="AG167" s="241"/>
      <c r="AH167" s="242"/>
      <c r="AI167" s="240"/>
      <c r="AJ167" s="241"/>
      <c r="AK167" s="241"/>
      <c r="AL167" s="242"/>
      <c r="AM167" s="240"/>
      <c r="AN167" s="241"/>
      <c r="AO167" s="241"/>
      <c r="AP167" s="242"/>
    </row>
    <row r="168" spans="1:42" ht="19.5" customHeight="1">
      <c r="A168" s="332">
        <v>132</v>
      </c>
      <c r="B168" s="234"/>
      <c r="C168" s="275" t="s">
        <v>399</v>
      </c>
      <c r="D168" s="276"/>
      <c r="E168" s="276"/>
      <c r="F168" s="276"/>
      <c r="G168" s="276"/>
      <c r="H168" s="276"/>
      <c r="I168" s="276"/>
      <c r="J168" s="276"/>
      <c r="K168" s="276"/>
      <c r="L168" s="276"/>
      <c r="M168" s="276"/>
      <c r="N168" s="276"/>
      <c r="O168" s="276"/>
      <c r="P168" s="276"/>
      <c r="Q168" s="276"/>
      <c r="R168" s="276"/>
      <c r="S168" s="276"/>
      <c r="T168" s="276"/>
      <c r="U168" s="276"/>
      <c r="V168" s="276"/>
      <c r="W168" s="276"/>
      <c r="X168" s="276"/>
      <c r="Y168" s="276"/>
      <c r="Z168" s="276"/>
      <c r="AA168" s="276"/>
      <c r="AB168" s="277"/>
      <c r="AC168" s="319" t="s">
        <v>294</v>
      </c>
      <c r="AD168" s="320"/>
      <c r="AE168" s="240"/>
      <c r="AF168" s="241"/>
      <c r="AG168" s="241"/>
      <c r="AH168" s="242"/>
      <c r="AI168" s="240"/>
      <c r="AJ168" s="241"/>
      <c r="AK168" s="241"/>
      <c r="AL168" s="242"/>
      <c r="AM168" s="240"/>
      <c r="AN168" s="241"/>
      <c r="AO168" s="241"/>
      <c r="AP168" s="242"/>
    </row>
    <row r="169" spans="1:42" s="52" customFormat="1" ht="19.5" customHeight="1">
      <c r="A169" s="260" t="s">
        <v>513</v>
      </c>
      <c r="B169" s="261"/>
      <c r="C169" s="248" t="s">
        <v>617</v>
      </c>
      <c r="D169" s="249"/>
      <c r="E169" s="249"/>
      <c r="F169" s="249"/>
      <c r="G169" s="249"/>
      <c r="H169" s="249"/>
      <c r="I169" s="249"/>
      <c r="J169" s="249"/>
      <c r="K169" s="249"/>
      <c r="L169" s="249"/>
      <c r="M169" s="249"/>
      <c r="N169" s="249"/>
      <c r="O169" s="249"/>
      <c r="P169" s="249"/>
      <c r="Q169" s="249"/>
      <c r="R169" s="249"/>
      <c r="S169" s="249"/>
      <c r="T169" s="249"/>
      <c r="U169" s="249"/>
      <c r="V169" s="249"/>
      <c r="W169" s="249"/>
      <c r="X169" s="249"/>
      <c r="Y169" s="249"/>
      <c r="Z169" s="249"/>
      <c r="AA169" s="249"/>
      <c r="AB169" s="250"/>
      <c r="AC169" s="251" t="s">
        <v>513</v>
      </c>
      <c r="AD169" s="252"/>
      <c r="AE169" s="253"/>
      <c r="AF169" s="254"/>
      <c r="AG169" s="254"/>
      <c r="AH169" s="255"/>
      <c r="AI169" s="253"/>
      <c r="AJ169" s="254"/>
      <c r="AK169" s="254"/>
      <c r="AL169" s="255"/>
      <c r="AM169" s="259"/>
      <c r="AN169" s="259"/>
      <c r="AO169" s="259"/>
      <c r="AP169" s="259"/>
    </row>
    <row r="170" spans="1:42" s="52" customFormat="1" ht="19.5" customHeight="1">
      <c r="A170" s="260" t="s">
        <v>513</v>
      </c>
      <c r="B170" s="261"/>
      <c r="C170" s="248" t="s">
        <v>618</v>
      </c>
      <c r="D170" s="249"/>
      <c r="E170" s="249"/>
      <c r="F170" s="249"/>
      <c r="G170" s="249"/>
      <c r="H170" s="249"/>
      <c r="I170" s="249"/>
      <c r="J170" s="249"/>
      <c r="K170" s="249"/>
      <c r="L170" s="249"/>
      <c r="M170" s="249"/>
      <c r="N170" s="249"/>
      <c r="O170" s="249"/>
      <c r="P170" s="249"/>
      <c r="Q170" s="249"/>
      <c r="R170" s="249"/>
      <c r="S170" s="249"/>
      <c r="T170" s="249"/>
      <c r="U170" s="249"/>
      <c r="V170" s="249"/>
      <c r="W170" s="249"/>
      <c r="X170" s="249"/>
      <c r="Y170" s="249"/>
      <c r="Z170" s="249"/>
      <c r="AA170" s="249"/>
      <c r="AB170" s="250"/>
      <c r="AC170" s="251" t="s">
        <v>513</v>
      </c>
      <c r="AD170" s="252"/>
      <c r="AE170" s="253"/>
      <c r="AF170" s="254"/>
      <c r="AG170" s="254"/>
      <c r="AH170" s="255"/>
      <c r="AI170" s="253"/>
      <c r="AJ170" s="254"/>
      <c r="AK170" s="254"/>
      <c r="AL170" s="255"/>
      <c r="AM170" s="259"/>
      <c r="AN170" s="259"/>
      <c r="AO170" s="259"/>
      <c r="AP170" s="259"/>
    </row>
    <row r="171" spans="1:42" ht="19.5" customHeight="1">
      <c r="A171" s="332">
        <v>133</v>
      </c>
      <c r="B171" s="234"/>
      <c r="C171" s="334" t="s">
        <v>398</v>
      </c>
      <c r="D171" s="335"/>
      <c r="E171" s="335"/>
      <c r="F171" s="335"/>
      <c r="G171" s="335"/>
      <c r="H171" s="335"/>
      <c r="I171" s="335"/>
      <c r="J171" s="335"/>
      <c r="K171" s="335"/>
      <c r="L171" s="335"/>
      <c r="M171" s="335"/>
      <c r="N171" s="335"/>
      <c r="O171" s="335"/>
      <c r="P171" s="335"/>
      <c r="Q171" s="335"/>
      <c r="R171" s="335"/>
      <c r="S171" s="335"/>
      <c r="T171" s="335"/>
      <c r="U171" s="335"/>
      <c r="V171" s="335"/>
      <c r="W171" s="335"/>
      <c r="X171" s="335"/>
      <c r="Y171" s="335"/>
      <c r="Z171" s="335"/>
      <c r="AA171" s="335"/>
      <c r="AB171" s="336"/>
      <c r="AC171" s="319" t="s">
        <v>295</v>
      </c>
      <c r="AD171" s="320"/>
      <c r="AE171" s="240"/>
      <c r="AF171" s="241"/>
      <c r="AG171" s="241"/>
      <c r="AH171" s="242"/>
      <c r="AI171" s="240"/>
      <c r="AJ171" s="241"/>
      <c r="AK171" s="241"/>
      <c r="AL171" s="242"/>
      <c r="AM171" s="240"/>
      <c r="AN171" s="241"/>
      <c r="AO171" s="241"/>
      <c r="AP171" s="242"/>
    </row>
    <row r="172" spans="1:42" ht="19.5" customHeight="1">
      <c r="A172" s="332">
        <v>134</v>
      </c>
      <c r="B172" s="234"/>
      <c r="C172" s="334" t="s">
        <v>397</v>
      </c>
      <c r="D172" s="335"/>
      <c r="E172" s="335"/>
      <c r="F172" s="335"/>
      <c r="G172" s="335"/>
      <c r="H172" s="335"/>
      <c r="I172" s="335"/>
      <c r="J172" s="335"/>
      <c r="K172" s="335"/>
      <c r="L172" s="335"/>
      <c r="M172" s="335"/>
      <c r="N172" s="335"/>
      <c r="O172" s="335"/>
      <c r="P172" s="335"/>
      <c r="Q172" s="335"/>
      <c r="R172" s="335"/>
      <c r="S172" s="335"/>
      <c r="T172" s="335"/>
      <c r="U172" s="335"/>
      <c r="V172" s="335"/>
      <c r="W172" s="335"/>
      <c r="X172" s="335"/>
      <c r="Y172" s="335"/>
      <c r="Z172" s="335"/>
      <c r="AA172" s="335"/>
      <c r="AB172" s="336"/>
      <c r="AC172" s="319" t="s">
        <v>296</v>
      </c>
      <c r="AD172" s="320"/>
      <c r="AE172" s="240">
        <v>0</v>
      </c>
      <c r="AF172" s="241"/>
      <c r="AG172" s="241"/>
      <c r="AH172" s="242"/>
      <c r="AI172" s="240"/>
      <c r="AJ172" s="241"/>
      <c r="AK172" s="241"/>
      <c r="AL172" s="242"/>
      <c r="AM172" s="240"/>
      <c r="AN172" s="241"/>
      <c r="AO172" s="241"/>
      <c r="AP172" s="242"/>
    </row>
    <row r="173" spans="1:42" s="52" customFormat="1" ht="19.5" customHeight="1">
      <c r="A173" s="260" t="s">
        <v>513</v>
      </c>
      <c r="B173" s="261"/>
      <c r="C173" s="248" t="s">
        <v>619</v>
      </c>
      <c r="D173" s="249"/>
      <c r="E173" s="249"/>
      <c r="F173" s="249"/>
      <c r="G173" s="249"/>
      <c r="H173" s="249"/>
      <c r="I173" s="249"/>
      <c r="J173" s="249"/>
      <c r="K173" s="249"/>
      <c r="L173" s="249"/>
      <c r="M173" s="249"/>
      <c r="N173" s="249"/>
      <c r="O173" s="249"/>
      <c r="P173" s="249"/>
      <c r="Q173" s="249"/>
      <c r="R173" s="249"/>
      <c r="S173" s="249"/>
      <c r="T173" s="249"/>
      <c r="U173" s="249"/>
      <c r="V173" s="249"/>
      <c r="W173" s="249"/>
      <c r="X173" s="249"/>
      <c r="Y173" s="249"/>
      <c r="Z173" s="249"/>
      <c r="AA173" s="249"/>
      <c r="AB173" s="250"/>
      <c r="AC173" s="251" t="s">
        <v>513</v>
      </c>
      <c r="AD173" s="252"/>
      <c r="AE173" s="253">
        <v>0</v>
      </c>
      <c r="AF173" s="254"/>
      <c r="AG173" s="254"/>
      <c r="AH173" s="255"/>
      <c r="AI173" s="253"/>
      <c r="AJ173" s="254"/>
      <c r="AK173" s="254"/>
      <c r="AL173" s="255"/>
      <c r="AM173" s="259"/>
      <c r="AN173" s="259"/>
      <c r="AO173" s="259"/>
      <c r="AP173" s="259"/>
    </row>
    <row r="174" spans="1:42" ht="19.5" customHeight="1">
      <c r="A174" s="332">
        <v>135</v>
      </c>
      <c r="B174" s="234"/>
      <c r="C174" s="334" t="s">
        <v>396</v>
      </c>
      <c r="D174" s="335"/>
      <c r="E174" s="335"/>
      <c r="F174" s="335"/>
      <c r="G174" s="335"/>
      <c r="H174" s="335"/>
      <c r="I174" s="335"/>
      <c r="J174" s="335"/>
      <c r="K174" s="335"/>
      <c r="L174" s="335"/>
      <c r="M174" s="335"/>
      <c r="N174" s="335"/>
      <c r="O174" s="335"/>
      <c r="P174" s="335"/>
      <c r="Q174" s="335"/>
      <c r="R174" s="335"/>
      <c r="S174" s="335"/>
      <c r="T174" s="335"/>
      <c r="U174" s="335"/>
      <c r="V174" s="335"/>
      <c r="W174" s="335"/>
      <c r="X174" s="335"/>
      <c r="Y174" s="335"/>
      <c r="Z174" s="335"/>
      <c r="AA174" s="335"/>
      <c r="AB174" s="336"/>
      <c r="AC174" s="319" t="s">
        <v>297</v>
      </c>
      <c r="AD174" s="320"/>
      <c r="AE174" s="240">
        <v>137</v>
      </c>
      <c r="AF174" s="241"/>
      <c r="AG174" s="241"/>
      <c r="AH174" s="242"/>
      <c r="AI174" s="240"/>
      <c r="AJ174" s="241"/>
      <c r="AK174" s="241"/>
      <c r="AL174" s="242"/>
      <c r="AM174" s="240"/>
      <c r="AN174" s="241"/>
      <c r="AO174" s="241"/>
      <c r="AP174" s="242"/>
    </row>
    <row r="175" spans="1:42" s="52" customFormat="1" ht="19.5" customHeight="1">
      <c r="A175" s="260" t="s">
        <v>513</v>
      </c>
      <c r="B175" s="261"/>
      <c r="C175" s="248" t="s">
        <v>620</v>
      </c>
      <c r="D175" s="249"/>
      <c r="E175" s="249"/>
      <c r="F175" s="249"/>
      <c r="G175" s="249"/>
      <c r="H175" s="249"/>
      <c r="I175" s="249"/>
      <c r="J175" s="249"/>
      <c r="K175" s="249"/>
      <c r="L175" s="249"/>
      <c r="M175" s="249"/>
      <c r="N175" s="249"/>
      <c r="O175" s="249"/>
      <c r="P175" s="249"/>
      <c r="Q175" s="249"/>
      <c r="R175" s="249"/>
      <c r="S175" s="249"/>
      <c r="T175" s="249"/>
      <c r="U175" s="249"/>
      <c r="V175" s="249"/>
      <c r="W175" s="249"/>
      <c r="X175" s="249"/>
      <c r="Y175" s="249"/>
      <c r="Z175" s="249"/>
      <c r="AA175" s="249"/>
      <c r="AB175" s="250"/>
      <c r="AC175" s="251" t="s">
        <v>513</v>
      </c>
      <c r="AD175" s="252"/>
      <c r="AE175" s="253">
        <v>137</v>
      </c>
      <c r="AF175" s="254"/>
      <c r="AG175" s="254"/>
      <c r="AH175" s="255"/>
      <c r="AI175" s="253"/>
      <c r="AJ175" s="254"/>
      <c r="AK175" s="254"/>
      <c r="AL175" s="255"/>
      <c r="AM175" s="259"/>
      <c r="AN175" s="259"/>
      <c r="AO175" s="259"/>
      <c r="AP175" s="259"/>
    </row>
    <row r="176" spans="1:42" ht="19.5" customHeight="1">
      <c r="A176" s="332">
        <v>136</v>
      </c>
      <c r="B176" s="234"/>
      <c r="C176" s="275" t="s">
        <v>395</v>
      </c>
      <c r="D176" s="276"/>
      <c r="E176" s="276"/>
      <c r="F176" s="276"/>
      <c r="G176" s="276"/>
      <c r="H176" s="276"/>
      <c r="I176" s="276"/>
      <c r="J176" s="276"/>
      <c r="K176" s="276"/>
      <c r="L176" s="276"/>
      <c r="M176" s="276"/>
      <c r="N176" s="276"/>
      <c r="O176" s="276"/>
      <c r="P176" s="276"/>
      <c r="Q176" s="276"/>
      <c r="R176" s="276"/>
      <c r="S176" s="276"/>
      <c r="T176" s="276"/>
      <c r="U176" s="276"/>
      <c r="V176" s="276"/>
      <c r="W176" s="276"/>
      <c r="X176" s="276"/>
      <c r="Y176" s="276"/>
      <c r="Z176" s="276"/>
      <c r="AA176" s="276"/>
      <c r="AB176" s="277"/>
      <c r="AC176" s="319" t="s">
        <v>298</v>
      </c>
      <c r="AD176" s="320"/>
      <c r="AE176" s="240">
        <v>541</v>
      </c>
      <c r="AF176" s="241"/>
      <c r="AG176" s="241"/>
      <c r="AH176" s="242"/>
      <c r="AI176" s="240"/>
      <c r="AJ176" s="241"/>
      <c r="AK176" s="241"/>
      <c r="AL176" s="242"/>
      <c r="AM176" s="240"/>
      <c r="AN176" s="241"/>
      <c r="AO176" s="241"/>
      <c r="AP176" s="242"/>
    </row>
    <row r="177" spans="1:42" s="52" customFormat="1" ht="19.5" customHeight="1">
      <c r="A177" s="260" t="s">
        <v>513</v>
      </c>
      <c r="B177" s="261"/>
      <c r="C177" s="248" t="s">
        <v>621</v>
      </c>
      <c r="D177" s="249"/>
      <c r="E177" s="249"/>
      <c r="F177" s="249"/>
      <c r="G177" s="249"/>
      <c r="H177" s="249"/>
      <c r="I177" s="249"/>
      <c r="J177" s="249"/>
      <c r="K177" s="249"/>
      <c r="L177" s="249"/>
      <c r="M177" s="249"/>
      <c r="N177" s="249"/>
      <c r="O177" s="249"/>
      <c r="P177" s="249"/>
      <c r="Q177" s="249"/>
      <c r="R177" s="249"/>
      <c r="S177" s="249"/>
      <c r="T177" s="249"/>
      <c r="U177" s="249"/>
      <c r="V177" s="249"/>
      <c r="W177" s="249"/>
      <c r="X177" s="249"/>
      <c r="Y177" s="249"/>
      <c r="Z177" s="249"/>
      <c r="AA177" s="249"/>
      <c r="AB177" s="250"/>
      <c r="AC177" s="251" t="s">
        <v>513</v>
      </c>
      <c r="AD177" s="252"/>
      <c r="AE177" s="253">
        <v>541</v>
      </c>
      <c r="AF177" s="254"/>
      <c r="AG177" s="254"/>
      <c r="AH177" s="255"/>
      <c r="AI177" s="253"/>
      <c r="AJ177" s="254"/>
      <c r="AK177" s="254"/>
      <c r="AL177" s="255"/>
      <c r="AM177" s="259"/>
      <c r="AN177" s="259"/>
      <c r="AO177" s="259"/>
      <c r="AP177" s="259"/>
    </row>
    <row r="178" spans="1:42" ht="19.5" customHeight="1">
      <c r="A178" s="332">
        <v>137</v>
      </c>
      <c r="B178" s="234"/>
      <c r="C178" s="275" t="s">
        <v>394</v>
      </c>
      <c r="D178" s="276"/>
      <c r="E178" s="276"/>
      <c r="F178" s="276"/>
      <c r="G178" s="276"/>
      <c r="H178" s="276"/>
      <c r="I178" s="276"/>
      <c r="J178" s="276"/>
      <c r="K178" s="276"/>
      <c r="L178" s="276"/>
      <c r="M178" s="276"/>
      <c r="N178" s="276"/>
      <c r="O178" s="276"/>
      <c r="P178" s="276"/>
      <c r="Q178" s="276"/>
      <c r="R178" s="276"/>
      <c r="S178" s="276"/>
      <c r="T178" s="276"/>
      <c r="U178" s="276"/>
      <c r="V178" s="276"/>
      <c r="W178" s="276"/>
      <c r="X178" s="276"/>
      <c r="Y178" s="276"/>
      <c r="Z178" s="276"/>
      <c r="AA178" s="276"/>
      <c r="AB178" s="277"/>
      <c r="AC178" s="319" t="s">
        <v>299</v>
      </c>
      <c r="AD178" s="320"/>
      <c r="AE178" s="240">
        <v>0</v>
      </c>
      <c r="AF178" s="241"/>
      <c r="AG178" s="241"/>
      <c r="AH178" s="242"/>
      <c r="AI178" s="240"/>
      <c r="AJ178" s="241"/>
      <c r="AK178" s="241"/>
      <c r="AL178" s="242"/>
      <c r="AM178" s="240"/>
      <c r="AN178" s="241"/>
      <c r="AO178" s="241"/>
      <c r="AP178" s="242"/>
    </row>
    <row r="179" spans="1:42" ht="19.5" customHeight="1">
      <c r="A179" s="332">
        <v>138</v>
      </c>
      <c r="B179" s="234"/>
      <c r="C179" s="275" t="s">
        <v>393</v>
      </c>
      <c r="D179" s="276"/>
      <c r="E179" s="276"/>
      <c r="F179" s="276"/>
      <c r="G179" s="276"/>
      <c r="H179" s="276"/>
      <c r="I179" s="276"/>
      <c r="J179" s="276"/>
      <c r="K179" s="276"/>
      <c r="L179" s="276"/>
      <c r="M179" s="276"/>
      <c r="N179" s="276"/>
      <c r="O179" s="276"/>
      <c r="P179" s="276"/>
      <c r="Q179" s="276"/>
      <c r="R179" s="276"/>
      <c r="S179" s="276"/>
      <c r="T179" s="276"/>
      <c r="U179" s="276"/>
      <c r="V179" s="276"/>
      <c r="W179" s="276"/>
      <c r="X179" s="276"/>
      <c r="Y179" s="276"/>
      <c r="Z179" s="276"/>
      <c r="AA179" s="276"/>
      <c r="AB179" s="277"/>
      <c r="AC179" s="319" t="s">
        <v>300</v>
      </c>
      <c r="AD179" s="320"/>
      <c r="AE179" s="240">
        <f>SUM(AE180:AH180)</f>
        <v>142</v>
      </c>
      <c r="AF179" s="241"/>
      <c r="AG179" s="241"/>
      <c r="AH179" s="242"/>
      <c r="AI179" s="240"/>
      <c r="AJ179" s="241"/>
      <c r="AK179" s="241"/>
      <c r="AL179" s="242"/>
      <c r="AM179" s="240"/>
      <c r="AN179" s="241"/>
      <c r="AO179" s="241"/>
      <c r="AP179" s="242"/>
    </row>
    <row r="180" spans="1:42" s="52" customFormat="1" ht="19.5" customHeight="1">
      <c r="A180" s="260" t="s">
        <v>513</v>
      </c>
      <c r="B180" s="261"/>
      <c r="C180" s="248" t="s">
        <v>622</v>
      </c>
      <c r="D180" s="249"/>
      <c r="E180" s="249"/>
      <c r="F180" s="249"/>
      <c r="G180" s="249"/>
      <c r="H180" s="249"/>
      <c r="I180" s="249"/>
      <c r="J180" s="249"/>
      <c r="K180" s="249"/>
      <c r="L180" s="249"/>
      <c r="M180" s="249"/>
      <c r="N180" s="249"/>
      <c r="O180" s="249"/>
      <c r="P180" s="249"/>
      <c r="Q180" s="249"/>
      <c r="R180" s="249"/>
      <c r="S180" s="249"/>
      <c r="T180" s="249"/>
      <c r="U180" s="249"/>
      <c r="V180" s="249"/>
      <c r="W180" s="249"/>
      <c r="X180" s="249"/>
      <c r="Y180" s="249"/>
      <c r="Z180" s="249"/>
      <c r="AA180" s="249"/>
      <c r="AB180" s="250"/>
      <c r="AC180" s="251" t="s">
        <v>513</v>
      </c>
      <c r="AD180" s="252"/>
      <c r="AE180" s="253">
        <v>142</v>
      </c>
      <c r="AF180" s="254"/>
      <c r="AG180" s="254"/>
      <c r="AH180" s="255"/>
      <c r="AI180" s="253"/>
      <c r="AJ180" s="254"/>
      <c r="AK180" s="254"/>
      <c r="AL180" s="255"/>
      <c r="AM180" s="259"/>
      <c r="AN180" s="259"/>
      <c r="AO180" s="259"/>
      <c r="AP180" s="259"/>
    </row>
    <row r="181" spans="1:42" ht="19.5" customHeight="1">
      <c r="A181" s="333">
        <v>139</v>
      </c>
      <c r="B181" s="266"/>
      <c r="C181" s="278" t="s">
        <v>623</v>
      </c>
      <c r="D181" s="279"/>
      <c r="E181" s="279"/>
      <c r="F181" s="279"/>
      <c r="G181" s="279"/>
      <c r="H181" s="279"/>
      <c r="I181" s="279"/>
      <c r="J181" s="279"/>
      <c r="K181" s="279"/>
      <c r="L181" s="279"/>
      <c r="M181" s="279"/>
      <c r="N181" s="279"/>
      <c r="O181" s="279"/>
      <c r="P181" s="279"/>
      <c r="Q181" s="279"/>
      <c r="R181" s="279"/>
      <c r="S181" s="279"/>
      <c r="T181" s="279"/>
      <c r="U181" s="279"/>
      <c r="V181" s="279"/>
      <c r="W181" s="279"/>
      <c r="X181" s="279"/>
      <c r="Y181" s="279"/>
      <c r="Z181" s="279"/>
      <c r="AA181" s="279"/>
      <c r="AB181" s="280"/>
      <c r="AC181" s="324" t="s">
        <v>301</v>
      </c>
      <c r="AD181" s="325"/>
      <c r="AE181" s="272">
        <f>AE167+AE168+AE171+AE172+AE174+AE176+AE178+AE179</f>
        <v>820</v>
      </c>
      <c r="AF181" s="273"/>
      <c r="AG181" s="273"/>
      <c r="AH181" s="274"/>
      <c r="AI181" s="272"/>
      <c r="AJ181" s="273"/>
      <c r="AK181" s="273"/>
      <c r="AL181" s="274"/>
      <c r="AM181" s="272">
        <f>AM167+AM168+AM171+AM172+AM174+AM176+AM178+AM179</f>
        <v>0</v>
      </c>
      <c r="AN181" s="273"/>
      <c r="AO181" s="273"/>
      <c r="AP181" s="274"/>
    </row>
    <row r="182" spans="1:42" ht="19.5" customHeight="1">
      <c r="A182" s="332">
        <v>140</v>
      </c>
      <c r="B182" s="234"/>
      <c r="C182" s="337" t="s">
        <v>392</v>
      </c>
      <c r="D182" s="338"/>
      <c r="E182" s="338"/>
      <c r="F182" s="338"/>
      <c r="G182" s="338"/>
      <c r="H182" s="338"/>
      <c r="I182" s="338"/>
      <c r="J182" s="338"/>
      <c r="K182" s="338"/>
      <c r="L182" s="338"/>
      <c r="M182" s="338"/>
      <c r="N182" s="338"/>
      <c r="O182" s="338"/>
      <c r="P182" s="338"/>
      <c r="Q182" s="338"/>
      <c r="R182" s="338"/>
      <c r="S182" s="338"/>
      <c r="T182" s="338"/>
      <c r="U182" s="338"/>
      <c r="V182" s="338"/>
      <c r="W182" s="338"/>
      <c r="X182" s="338"/>
      <c r="Y182" s="338"/>
      <c r="Z182" s="338"/>
      <c r="AA182" s="338"/>
      <c r="AB182" s="339"/>
      <c r="AC182" s="319" t="s">
        <v>302</v>
      </c>
      <c r="AD182" s="320"/>
      <c r="AE182" s="240"/>
      <c r="AF182" s="241"/>
      <c r="AG182" s="241"/>
      <c r="AH182" s="242"/>
      <c r="AI182" s="240"/>
      <c r="AJ182" s="241"/>
      <c r="AK182" s="241"/>
      <c r="AL182" s="242"/>
      <c r="AM182" s="240"/>
      <c r="AN182" s="241"/>
      <c r="AO182" s="241"/>
      <c r="AP182" s="242"/>
    </row>
    <row r="183" spans="1:42" ht="19.5" customHeight="1">
      <c r="A183" s="332">
        <v>141</v>
      </c>
      <c r="B183" s="234"/>
      <c r="C183" s="337" t="s">
        <v>624</v>
      </c>
      <c r="D183" s="338"/>
      <c r="E183" s="338"/>
      <c r="F183" s="338"/>
      <c r="G183" s="338"/>
      <c r="H183" s="338"/>
      <c r="I183" s="338"/>
      <c r="J183" s="338"/>
      <c r="K183" s="338"/>
      <c r="L183" s="338"/>
      <c r="M183" s="338"/>
      <c r="N183" s="338"/>
      <c r="O183" s="338"/>
      <c r="P183" s="338"/>
      <c r="Q183" s="338"/>
      <c r="R183" s="338"/>
      <c r="S183" s="338"/>
      <c r="T183" s="338"/>
      <c r="U183" s="338"/>
      <c r="V183" s="338"/>
      <c r="W183" s="338"/>
      <c r="X183" s="338"/>
      <c r="Y183" s="338"/>
      <c r="Z183" s="338"/>
      <c r="AA183" s="338"/>
      <c r="AB183" s="339"/>
      <c r="AC183" s="319" t="s">
        <v>303</v>
      </c>
      <c r="AD183" s="320"/>
      <c r="AE183" s="240"/>
      <c r="AF183" s="241"/>
      <c r="AG183" s="241"/>
      <c r="AH183" s="242"/>
      <c r="AI183" s="240"/>
      <c r="AJ183" s="241"/>
      <c r="AK183" s="241"/>
      <c r="AL183" s="242"/>
      <c r="AM183" s="240"/>
      <c r="AN183" s="241"/>
      <c r="AO183" s="241"/>
      <c r="AP183" s="242"/>
    </row>
    <row r="184" spans="1:42" ht="19.5" customHeight="1">
      <c r="A184" s="332">
        <v>142</v>
      </c>
      <c r="B184" s="234"/>
      <c r="C184" s="337" t="s">
        <v>625</v>
      </c>
      <c r="D184" s="338"/>
      <c r="E184" s="338"/>
      <c r="F184" s="338"/>
      <c r="G184" s="338"/>
      <c r="H184" s="338"/>
      <c r="I184" s="338"/>
      <c r="J184" s="338"/>
      <c r="K184" s="338"/>
      <c r="L184" s="338"/>
      <c r="M184" s="338"/>
      <c r="N184" s="338"/>
      <c r="O184" s="338"/>
      <c r="P184" s="338"/>
      <c r="Q184" s="338"/>
      <c r="R184" s="338"/>
      <c r="S184" s="338"/>
      <c r="T184" s="338"/>
      <c r="U184" s="338"/>
      <c r="V184" s="338"/>
      <c r="W184" s="338"/>
      <c r="X184" s="338"/>
      <c r="Y184" s="338"/>
      <c r="Z184" s="338"/>
      <c r="AA184" s="338"/>
      <c r="AB184" s="339"/>
      <c r="AC184" s="319" t="s">
        <v>304</v>
      </c>
      <c r="AD184" s="320"/>
      <c r="AE184" s="240"/>
      <c r="AF184" s="241"/>
      <c r="AG184" s="241"/>
      <c r="AH184" s="242"/>
      <c r="AI184" s="240"/>
      <c r="AJ184" s="241"/>
      <c r="AK184" s="241"/>
      <c r="AL184" s="242"/>
      <c r="AM184" s="240"/>
      <c r="AN184" s="241"/>
      <c r="AO184" s="241"/>
      <c r="AP184" s="242"/>
    </row>
    <row r="185" spans="1:42" ht="19.5" customHeight="1">
      <c r="A185" s="332">
        <v>143</v>
      </c>
      <c r="B185" s="234"/>
      <c r="C185" s="337" t="s">
        <v>626</v>
      </c>
      <c r="D185" s="338"/>
      <c r="E185" s="338"/>
      <c r="F185" s="338"/>
      <c r="G185" s="338"/>
      <c r="H185" s="338"/>
      <c r="I185" s="338"/>
      <c r="J185" s="338"/>
      <c r="K185" s="338"/>
      <c r="L185" s="338"/>
      <c r="M185" s="338"/>
      <c r="N185" s="338"/>
      <c r="O185" s="338"/>
      <c r="P185" s="338"/>
      <c r="Q185" s="338"/>
      <c r="R185" s="338"/>
      <c r="S185" s="338"/>
      <c r="T185" s="338"/>
      <c r="U185" s="338"/>
      <c r="V185" s="338"/>
      <c r="W185" s="338"/>
      <c r="X185" s="338"/>
      <c r="Y185" s="338"/>
      <c r="Z185" s="338"/>
      <c r="AA185" s="338"/>
      <c r="AB185" s="339"/>
      <c r="AC185" s="319" t="s">
        <v>305</v>
      </c>
      <c r="AD185" s="320"/>
      <c r="AE185" s="240"/>
      <c r="AF185" s="241"/>
      <c r="AG185" s="241"/>
      <c r="AH185" s="242"/>
      <c r="AI185" s="240"/>
      <c r="AJ185" s="241"/>
      <c r="AK185" s="241"/>
      <c r="AL185" s="242"/>
      <c r="AM185" s="240"/>
      <c r="AN185" s="241"/>
      <c r="AO185" s="241"/>
      <c r="AP185" s="242"/>
    </row>
    <row r="186" spans="1:42" ht="19.5" customHeight="1">
      <c r="A186" s="332">
        <v>144</v>
      </c>
      <c r="B186" s="234"/>
      <c r="C186" s="337" t="s">
        <v>627</v>
      </c>
      <c r="D186" s="338"/>
      <c r="E186" s="338"/>
      <c r="F186" s="338"/>
      <c r="G186" s="338"/>
      <c r="H186" s="338"/>
      <c r="I186" s="338"/>
      <c r="J186" s="338"/>
      <c r="K186" s="338"/>
      <c r="L186" s="338"/>
      <c r="M186" s="338"/>
      <c r="N186" s="338"/>
      <c r="O186" s="338"/>
      <c r="P186" s="338"/>
      <c r="Q186" s="338"/>
      <c r="R186" s="338"/>
      <c r="S186" s="338"/>
      <c r="T186" s="338"/>
      <c r="U186" s="338"/>
      <c r="V186" s="338"/>
      <c r="W186" s="338"/>
      <c r="X186" s="338"/>
      <c r="Y186" s="338"/>
      <c r="Z186" s="338"/>
      <c r="AA186" s="338"/>
      <c r="AB186" s="339"/>
      <c r="AC186" s="319" t="s">
        <v>306</v>
      </c>
      <c r="AD186" s="320"/>
      <c r="AE186" s="240"/>
      <c r="AF186" s="241"/>
      <c r="AG186" s="241"/>
      <c r="AH186" s="242"/>
      <c r="AI186" s="240"/>
      <c r="AJ186" s="241"/>
      <c r="AK186" s="241"/>
      <c r="AL186" s="242"/>
      <c r="AM186" s="240"/>
      <c r="AN186" s="241"/>
      <c r="AO186" s="241"/>
      <c r="AP186" s="242"/>
    </row>
    <row r="187" spans="1:42" ht="19.5" customHeight="1">
      <c r="A187" s="332">
        <v>145</v>
      </c>
      <c r="B187" s="234"/>
      <c r="C187" s="337" t="s">
        <v>387</v>
      </c>
      <c r="D187" s="338"/>
      <c r="E187" s="338"/>
      <c r="F187" s="338"/>
      <c r="G187" s="338"/>
      <c r="H187" s="338"/>
      <c r="I187" s="338"/>
      <c r="J187" s="338"/>
      <c r="K187" s="338"/>
      <c r="L187" s="338"/>
      <c r="M187" s="338"/>
      <c r="N187" s="338"/>
      <c r="O187" s="338"/>
      <c r="P187" s="338"/>
      <c r="Q187" s="338"/>
      <c r="R187" s="338"/>
      <c r="S187" s="338"/>
      <c r="T187" s="338"/>
      <c r="U187" s="338"/>
      <c r="V187" s="338"/>
      <c r="W187" s="338"/>
      <c r="X187" s="338"/>
      <c r="Y187" s="338"/>
      <c r="Z187" s="338"/>
      <c r="AA187" s="338"/>
      <c r="AB187" s="339"/>
      <c r="AC187" s="319" t="s">
        <v>307</v>
      </c>
      <c r="AD187" s="320"/>
      <c r="AE187" s="240">
        <v>0</v>
      </c>
      <c r="AF187" s="241"/>
      <c r="AG187" s="241"/>
      <c r="AH187" s="242"/>
      <c r="AI187" s="240"/>
      <c r="AJ187" s="241"/>
      <c r="AK187" s="241"/>
      <c r="AL187" s="242"/>
      <c r="AM187" s="240"/>
      <c r="AN187" s="241"/>
      <c r="AO187" s="241"/>
      <c r="AP187" s="242"/>
    </row>
    <row r="188" spans="1:42" ht="19.5" customHeight="1">
      <c r="A188" s="332">
        <v>146</v>
      </c>
      <c r="B188" s="234"/>
      <c r="C188" s="337" t="s">
        <v>628</v>
      </c>
      <c r="D188" s="338"/>
      <c r="E188" s="338"/>
      <c r="F188" s="338"/>
      <c r="G188" s="338"/>
      <c r="H188" s="338"/>
      <c r="I188" s="338"/>
      <c r="J188" s="338"/>
      <c r="K188" s="338"/>
      <c r="L188" s="338"/>
      <c r="M188" s="338"/>
      <c r="N188" s="338"/>
      <c r="O188" s="338"/>
      <c r="P188" s="338"/>
      <c r="Q188" s="338"/>
      <c r="R188" s="338"/>
      <c r="S188" s="338"/>
      <c r="T188" s="338"/>
      <c r="U188" s="338"/>
      <c r="V188" s="338"/>
      <c r="W188" s="338"/>
      <c r="X188" s="338"/>
      <c r="Y188" s="338"/>
      <c r="Z188" s="338"/>
      <c r="AA188" s="338"/>
      <c r="AB188" s="339"/>
      <c r="AC188" s="319" t="s">
        <v>308</v>
      </c>
      <c r="AD188" s="320"/>
      <c r="AE188" s="240"/>
      <c r="AF188" s="241"/>
      <c r="AG188" s="241"/>
      <c r="AH188" s="242"/>
      <c r="AI188" s="240"/>
      <c r="AJ188" s="241"/>
      <c r="AK188" s="241"/>
      <c r="AL188" s="242"/>
      <c r="AM188" s="240"/>
      <c r="AN188" s="241"/>
      <c r="AO188" s="241"/>
      <c r="AP188" s="242"/>
    </row>
    <row r="189" spans="1:42" ht="19.5" customHeight="1">
      <c r="A189" s="332">
        <v>147</v>
      </c>
      <c r="B189" s="234"/>
      <c r="C189" s="337" t="s">
        <v>629</v>
      </c>
      <c r="D189" s="338"/>
      <c r="E189" s="338"/>
      <c r="F189" s="338"/>
      <c r="G189" s="338"/>
      <c r="H189" s="338"/>
      <c r="I189" s="338"/>
      <c r="J189" s="338"/>
      <c r="K189" s="338"/>
      <c r="L189" s="338"/>
      <c r="M189" s="338"/>
      <c r="N189" s="338"/>
      <c r="O189" s="338"/>
      <c r="P189" s="338"/>
      <c r="Q189" s="338"/>
      <c r="R189" s="338"/>
      <c r="S189" s="338"/>
      <c r="T189" s="338"/>
      <c r="U189" s="338"/>
      <c r="V189" s="338"/>
      <c r="W189" s="338"/>
      <c r="X189" s="338"/>
      <c r="Y189" s="338"/>
      <c r="Z189" s="338"/>
      <c r="AA189" s="338"/>
      <c r="AB189" s="339"/>
      <c r="AC189" s="319" t="s">
        <v>309</v>
      </c>
      <c r="AD189" s="320"/>
      <c r="AE189" s="240"/>
      <c r="AF189" s="241"/>
      <c r="AG189" s="241"/>
      <c r="AH189" s="242"/>
      <c r="AI189" s="240"/>
      <c r="AJ189" s="241"/>
      <c r="AK189" s="241"/>
      <c r="AL189" s="242"/>
      <c r="AM189" s="240"/>
      <c r="AN189" s="241"/>
      <c r="AO189" s="241"/>
      <c r="AP189" s="242"/>
    </row>
    <row r="190" spans="1:42" ht="19.5" customHeight="1">
      <c r="A190" s="332">
        <v>148</v>
      </c>
      <c r="B190" s="234"/>
      <c r="C190" s="337" t="s">
        <v>384</v>
      </c>
      <c r="D190" s="338"/>
      <c r="E190" s="338"/>
      <c r="F190" s="338"/>
      <c r="G190" s="338"/>
      <c r="H190" s="338"/>
      <c r="I190" s="338"/>
      <c r="J190" s="338"/>
      <c r="K190" s="338"/>
      <c r="L190" s="338"/>
      <c r="M190" s="338"/>
      <c r="N190" s="338"/>
      <c r="O190" s="338"/>
      <c r="P190" s="338"/>
      <c r="Q190" s="338"/>
      <c r="R190" s="338"/>
      <c r="S190" s="338"/>
      <c r="T190" s="338"/>
      <c r="U190" s="338"/>
      <c r="V190" s="338"/>
      <c r="W190" s="338"/>
      <c r="X190" s="338"/>
      <c r="Y190" s="338"/>
      <c r="Z190" s="338"/>
      <c r="AA190" s="338"/>
      <c r="AB190" s="339"/>
      <c r="AC190" s="319" t="s">
        <v>310</v>
      </c>
      <c r="AD190" s="320"/>
      <c r="AE190" s="240"/>
      <c r="AF190" s="241"/>
      <c r="AG190" s="241"/>
      <c r="AH190" s="242"/>
      <c r="AI190" s="240"/>
      <c r="AJ190" s="241"/>
      <c r="AK190" s="241"/>
      <c r="AL190" s="242"/>
      <c r="AM190" s="240"/>
      <c r="AN190" s="241"/>
      <c r="AO190" s="241"/>
      <c r="AP190" s="242"/>
    </row>
    <row r="191" spans="1:42" ht="19.5" customHeight="1">
      <c r="A191" s="332">
        <v>149</v>
      </c>
      <c r="B191" s="234"/>
      <c r="C191" s="340" t="s">
        <v>630</v>
      </c>
      <c r="D191" s="341"/>
      <c r="E191" s="341"/>
      <c r="F191" s="341"/>
      <c r="G191" s="341"/>
      <c r="H191" s="34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341"/>
      <c r="T191" s="341"/>
      <c r="U191" s="341"/>
      <c r="V191" s="341"/>
      <c r="W191" s="341"/>
      <c r="X191" s="341"/>
      <c r="Y191" s="341"/>
      <c r="Z191" s="341"/>
      <c r="AA191" s="341"/>
      <c r="AB191" s="342"/>
      <c r="AC191" s="319" t="s">
        <v>311</v>
      </c>
      <c r="AD191" s="320"/>
      <c r="AE191" s="240"/>
      <c r="AF191" s="241"/>
      <c r="AG191" s="241"/>
      <c r="AH191" s="242"/>
      <c r="AI191" s="240"/>
      <c r="AJ191" s="241"/>
      <c r="AK191" s="241"/>
      <c r="AL191" s="242"/>
      <c r="AM191" s="240"/>
      <c r="AN191" s="241"/>
      <c r="AO191" s="241"/>
      <c r="AP191" s="242"/>
    </row>
    <row r="192" spans="1:42" ht="19.5" customHeight="1">
      <c r="A192" s="332">
        <v>150</v>
      </c>
      <c r="B192" s="234"/>
      <c r="C192" s="337" t="s">
        <v>382</v>
      </c>
      <c r="D192" s="338"/>
      <c r="E192" s="338"/>
      <c r="F192" s="338"/>
      <c r="G192" s="338"/>
      <c r="H192" s="338"/>
      <c r="I192" s="338"/>
      <c r="J192" s="338"/>
      <c r="K192" s="338"/>
      <c r="L192" s="338"/>
      <c r="M192" s="338"/>
      <c r="N192" s="338"/>
      <c r="O192" s="338"/>
      <c r="P192" s="338"/>
      <c r="Q192" s="338"/>
      <c r="R192" s="338"/>
      <c r="S192" s="338"/>
      <c r="T192" s="338"/>
      <c r="U192" s="338"/>
      <c r="V192" s="338"/>
      <c r="W192" s="338"/>
      <c r="X192" s="338"/>
      <c r="Y192" s="338"/>
      <c r="Z192" s="338"/>
      <c r="AA192" s="338"/>
      <c r="AB192" s="339"/>
      <c r="AC192" s="319" t="s">
        <v>312</v>
      </c>
      <c r="AD192" s="320"/>
      <c r="AE192" s="240">
        <v>18</v>
      </c>
      <c r="AF192" s="241"/>
      <c r="AG192" s="241"/>
      <c r="AH192" s="242"/>
      <c r="AI192" s="240"/>
      <c r="AJ192" s="241"/>
      <c r="AK192" s="241"/>
      <c r="AL192" s="242"/>
      <c r="AM192" s="240"/>
      <c r="AN192" s="241"/>
      <c r="AO192" s="241"/>
      <c r="AP192" s="242"/>
    </row>
    <row r="193" spans="1:42" s="52" customFormat="1" ht="19.5" customHeight="1">
      <c r="A193" s="260" t="s">
        <v>513</v>
      </c>
      <c r="B193" s="261"/>
      <c r="C193" s="248" t="s">
        <v>631</v>
      </c>
      <c r="D193" s="249"/>
      <c r="E193" s="249"/>
      <c r="F193" s="249"/>
      <c r="G193" s="249"/>
      <c r="H193" s="249"/>
      <c r="I193" s="249"/>
      <c r="J193" s="249"/>
      <c r="K193" s="249"/>
      <c r="L193" s="249"/>
      <c r="M193" s="249"/>
      <c r="N193" s="249"/>
      <c r="O193" s="249"/>
      <c r="P193" s="249"/>
      <c r="Q193" s="249"/>
      <c r="R193" s="249"/>
      <c r="S193" s="249"/>
      <c r="T193" s="249"/>
      <c r="U193" s="249"/>
      <c r="V193" s="249"/>
      <c r="W193" s="249"/>
      <c r="X193" s="249"/>
      <c r="Y193" s="249"/>
      <c r="Z193" s="249"/>
      <c r="AA193" s="249"/>
      <c r="AB193" s="250"/>
      <c r="AC193" s="251" t="s">
        <v>513</v>
      </c>
      <c r="AD193" s="252"/>
      <c r="AE193" s="253">
        <v>0</v>
      </c>
      <c r="AF193" s="254"/>
      <c r="AG193" s="254"/>
      <c r="AH193" s="255"/>
      <c r="AI193" s="253"/>
      <c r="AJ193" s="254"/>
      <c r="AK193" s="254"/>
      <c r="AL193" s="255"/>
      <c r="AM193" s="259"/>
      <c r="AN193" s="259"/>
      <c r="AO193" s="259"/>
      <c r="AP193" s="259"/>
    </row>
    <row r="194" spans="1:42" s="52" customFormat="1" ht="19.5" customHeight="1">
      <c r="A194" s="260" t="s">
        <v>513</v>
      </c>
      <c r="B194" s="261"/>
      <c r="C194" s="248" t="s">
        <v>820</v>
      </c>
      <c r="D194" s="249"/>
      <c r="E194" s="249"/>
      <c r="F194" s="249"/>
      <c r="G194" s="249"/>
      <c r="H194" s="249"/>
      <c r="I194" s="249"/>
      <c r="J194" s="249"/>
      <c r="K194" s="249"/>
      <c r="L194" s="249"/>
      <c r="M194" s="249"/>
      <c r="N194" s="249"/>
      <c r="O194" s="249"/>
      <c r="P194" s="249"/>
      <c r="Q194" s="249"/>
      <c r="R194" s="249"/>
      <c r="S194" s="249"/>
      <c r="T194" s="249"/>
      <c r="U194" s="249"/>
      <c r="V194" s="249"/>
      <c r="W194" s="249"/>
      <c r="X194" s="249"/>
      <c r="Y194" s="249"/>
      <c r="Z194" s="249"/>
      <c r="AA194" s="249"/>
      <c r="AB194" s="250"/>
      <c r="AC194" s="251" t="s">
        <v>513</v>
      </c>
      <c r="AD194" s="252"/>
      <c r="AE194" s="253">
        <v>18</v>
      </c>
      <c r="AF194" s="254"/>
      <c r="AG194" s="254"/>
      <c r="AH194" s="255"/>
      <c r="AI194" s="253"/>
      <c r="AJ194" s="254"/>
      <c r="AK194" s="254"/>
      <c r="AL194" s="255"/>
      <c r="AM194" s="259"/>
      <c r="AN194" s="259"/>
      <c r="AO194" s="259"/>
      <c r="AP194" s="259"/>
    </row>
    <row r="195" spans="1:42" ht="19.5" customHeight="1">
      <c r="A195" s="332">
        <v>151</v>
      </c>
      <c r="B195" s="234"/>
      <c r="C195" s="340" t="s">
        <v>381</v>
      </c>
      <c r="D195" s="341"/>
      <c r="E195" s="341"/>
      <c r="F195" s="341"/>
      <c r="G195" s="341"/>
      <c r="H195" s="34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341"/>
      <c r="T195" s="341"/>
      <c r="U195" s="341"/>
      <c r="V195" s="341"/>
      <c r="W195" s="341"/>
      <c r="X195" s="341"/>
      <c r="Y195" s="341"/>
      <c r="Z195" s="341"/>
      <c r="AA195" s="341"/>
      <c r="AB195" s="342"/>
      <c r="AC195" s="319" t="s">
        <v>313</v>
      </c>
      <c r="AD195" s="320"/>
      <c r="AE195" s="240">
        <v>1279</v>
      </c>
      <c r="AF195" s="241"/>
      <c r="AG195" s="241"/>
      <c r="AH195" s="242"/>
      <c r="AI195" s="240"/>
      <c r="AJ195" s="241"/>
      <c r="AK195" s="241"/>
      <c r="AL195" s="242"/>
      <c r="AM195" s="240"/>
      <c r="AN195" s="241"/>
      <c r="AO195" s="241"/>
      <c r="AP195" s="242"/>
    </row>
    <row r="196" spans="1:42" ht="19.5" customHeight="1">
      <c r="A196" s="333">
        <v>152</v>
      </c>
      <c r="B196" s="266"/>
      <c r="C196" s="278" t="s">
        <v>632</v>
      </c>
      <c r="D196" s="279"/>
      <c r="E196" s="279"/>
      <c r="F196" s="279"/>
      <c r="G196" s="279"/>
      <c r="H196" s="279"/>
      <c r="I196" s="279"/>
      <c r="J196" s="279"/>
      <c r="K196" s="279"/>
      <c r="L196" s="279"/>
      <c r="M196" s="279"/>
      <c r="N196" s="279"/>
      <c r="O196" s="279"/>
      <c r="P196" s="279"/>
      <c r="Q196" s="279"/>
      <c r="R196" s="279"/>
      <c r="S196" s="279"/>
      <c r="T196" s="279"/>
      <c r="U196" s="279"/>
      <c r="V196" s="279"/>
      <c r="W196" s="279"/>
      <c r="X196" s="279"/>
      <c r="Y196" s="279"/>
      <c r="Z196" s="279"/>
      <c r="AA196" s="279"/>
      <c r="AB196" s="280"/>
      <c r="AC196" s="324" t="s">
        <v>314</v>
      </c>
      <c r="AD196" s="325"/>
      <c r="AE196" s="272">
        <f>SUM(AE182:AH195)-SUM(AE193:AH194)</f>
        <v>1297</v>
      </c>
      <c r="AF196" s="273"/>
      <c r="AG196" s="273"/>
      <c r="AH196" s="274"/>
      <c r="AI196" s="272"/>
      <c r="AJ196" s="273"/>
      <c r="AK196" s="273"/>
      <c r="AL196" s="274"/>
      <c r="AM196" s="272">
        <f>SUM(AM182:AP195)-SUM(AM193:AP194)</f>
        <v>0</v>
      </c>
      <c r="AN196" s="273"/>
      <c r="AO196" s="273"/>
      <c r="AP196" s="274"/>
    </row>
    <row r="197" spans="1:42" ht="19.5" customHeight="1">
      <c r="A197" s="332">
        <v>153</v>
      </c>
      <c r="B197" s="234"/>
      <c r="C197" s="343" t="s">
        <v>380</v>
      </c>
      <c r="D197" s="344"/>
      <c r="E197" s="344"/>
      <c r="F197" s="344"/>
      <c r="G197" s="344"/>
      <c r="H197" s="344"/>
      <c r="I197" s="344"/>
      <c r="J197" s="344"/>
      <c r="K197" s="344"/>
      <c r="L197" s="344"/>
      <c r="M197" s="344"/>
      <c r="N197" s="344"/>
      <c r="O197" s="344"/>
      <c r="P197" s="344"/>
      <c r="Q197" s="344"/>
      <c r="R197" s="344"/>
      <c r="S197" s="344"/>
      <c r="T197" s="344"/>
      <c r="U197" s="344"/>
      <c r="V197" s="344"/>
      <c r="W197" s="344"/>
      <c r="X197" s="344"/>
      <c r="Y197" s="344"/>
      <c r="Z197" s="344"/>
      <c r="AA197" s="344"/>
      <c r="AB197" s="345"/>
      <c r="AC197" s="319" t="s">
        <v>315</v>
      </c>
      <c r="AD197" s="320"/>
      <c r="AE197" s="240"/>
      <c r="AF197" s="241"/>
      <c r="AG197" s="241"/>
      <c r="AH197" s="242"/>
      <c r="AI197" s="240"/>
      <c r="AJ197" s="241"/>
      <c r="AK197" s="241"/>
      <c r="AL197" s="242"/>
      <c r="AM197" s="240"/>
      <c r="AN197" s="241"/>
      <c r="AO197" s="241"/>
      <c r="AP197" s="242"/>
    </row>
    <row r="198" spans="1:42" ht="19.5" customHeight="1">
      <c r="A198" s="332">
        <v>154</v>
      </c>
      <c r="B198" s="234"/>
      <c r="C198" s="343" t="s">
        <v>633</v>
      </c>
      <c r="D198" s="344"/>
      <c r="E198" s="344"/>
      <c r="F198" s="344"/>
      <c r="G198" s="344"/>
      <c r="H198" s="344"/>
      <c r="I198" s="344"/>
      <c r="J198" s="344"/>
      <c r="K198" s="344"/>
      <c r="L198" s="344"/>
      <c r="M198" s="344"/>
      <c r="N198" s="344"/>
      <c r="O198" s="344"/>
      <c r="P198" s="344"/>
      <c r="Q198" s="344"/>
      <c r="R198" s="344"/>
      <c r="S198" s="344"/>
      <c r="T198" s="344"/>
      <c r="U198" s="344"/>
      <c r="V198" s="344"/>
      <c r="W198" s="344"/>
      <c r="X198" s="344"/>
      <c r="Y198" s="344"/>
      <c r="Z198" s="344"/>
      <c r="AA198" s="344"/>
      <c r="AB198" s="345"/>
      <c r="AC198" s="319" t="s">
        <v>316</v>
      </c>
      <c r="AD198" s="320"/>
      <c r="AE198" s="240"/>
      <c r="AF198" s="241"/>
      <c r="AG198" s="241"/>
      <c r="AH198" s="242"/>
      <c r="AI198" s="240"/>
      <c r="AJ198" s="241"/>
      <c r="AK198" s="241"/>
      <c r="AL198" s="242"/>
      <c r="AM198" s="240"/>
      <c r="AN198" s="241"/>
      <c r="AO198" s="241"/>
      <c r="AP198" s="242"/>
    </row>
    <row r="199" spans="1:42" ht="19.5" customHeight="1">
      <c r="A199" s="332">
        <v>155</v>
      </c>
      <c r="B199" s="234"/>
      <c r="C199" s="343" t="s">
        <v>378</v>
      </c>
      <c r="D199" s="344"/>
      <c r="E199" s="344"/>
      <c r="F199" s="344"/>
      <c r="G199" s="344"/>
      <c r="H199" s="344"/>
      <c r="I199" s="344"/>
      <c r="J199" s="344"/>
      <c r="K199" s="344"/>
      <c r="L199" s="344"/>
      <c r="M199" s="344"/>
      <c r="N199" s="344"/>
      <c r="O199" s="344"/>
      <c r="P199" s="344"/>
      <c r="Q199" s="344"/>
      <c r="R199" s="344"/>
      <c r="S199" s="344"/>
      <c r="T199" s="344"/>
      <c r="U199" s="344"/>
      <c r="V199" s="344"/>
      <c r="W199" s="344"/>
      <c r="X199" s="344"/>
      <c r="Y199" s="344"/>
      <c r="Z199" s="344"/>
      <c r="AA199" s="344"/>
      <c r="AB199" s="345"/>
      <c r="AC199" s="319" t="s">
        <v>317</v>
      </c>
      <c r="AD199" s="320"/>
      <c r="AE199" s="240">
        <v>0</v>
      </c>
      <c r="AF199" s="241"/>
      <c r="AG199" s="241"/>
      <c r="AH199" s="242"/>
      <c r="AI199" s="240"/>
      <c r="AJ199" s="241"/>
      <c r="AK199" s="241"/>
      <c r="AL199" s="242"/>
      <c r="AM199" s="240"/>
      <c r="AN199" s="241"/>
      <c r="AO199" s="241"/>
      <c r="AP199" s="242"/>
    </row>
    <row r="200" spans="1:42" ht="19.5" customHeight="1">
      <c r="A200" s="332">
        <v>156</v>
      </c>
      <c r="B200" s="234"/>
      <c r="C200" s="343" t="s">
        <v>377</v>
      </c>
      <c r="D200" s="344"/>
      <c r="E200" s="344"/>
      <c r="F200" s="344"/>
      <c r="G200" s="344"/>
      <c r="H200" s="344"/>
      <c r="I200" s="344"/>
      <c r="J200" s="344"/>
      <c r="K200" s="344"/>
      <c r="L200" s="344"/>
      <c r="M200" s="344"/>
      <c r="N200" s="344"/>
      <c r="O200" s="344"/>
      <c r="P200" s="344"/>
      <c r="Q200" s="344"/>
      <c r="R200" s="344"/>
      <c r="S200" s="344"/>
      <c r="T200" s="344"/>
      <c r="U200" s="344"/>
      <c r="V200" s="344"/>
      <c r="W200" s="344"/>
      <c r="X200" s="344"/>
      <c r="Y200" s="344"/>
      <c r="Z200" s="344"/>
      <c r="AA200" s="344"/>
      <c r="AB200" s="345"/>
      <c r="AC200" s="319" t="s">
        <v>318</v>
      </c>
      <c r="AD200" s="320"/>
      <c r="AE200" s="240">
        <v>0</v>
      </c>
      <c r="AF200" s="241"/>
      <c r="AG200" s="241"/>
      <c r="AH200" s="242"/>
      <c r="AI200" s="240"/>
      <c r="AJ200" s="241"/>
      <c r="AK200" s="241"/>
      <c r="AL200" s="242"/>
      <c r="AM200" s="240"/>
      <c r="AN200" s="241"/>
      <c r="AO200" s="241"/>
      <c r="AP200" s="242"/>
    </row>
    <row r="201" spans="1:42" ht="19.5" customHeight="1">
      <c r="A201" s="332">
        <v>157</v>
      </c>
      <c r="B201" s="234"/>
      <c r="C201" s="326" t="s">
        <v>376</v>
      </c>
      <c r="D201" s="327"/>
      <c r="E201" s="327"/>
      <c r="F201" s="327"/>
      <c r="G201" s="327"/>
      <c r="H201" s="327"/>
      <c r="I201" s="327"/>
      <c r="J201" s="327"/>
      <c r="K201" s="327"/>
      <c r="L201" s="327"/>
      <c r="M201" s="327"/>
      <c r="N201" s="327"/>
      <c r="O201" s="327"/>
      <c r="P201" s="327"/>
      <c r="Q201" s="327"/>
      <c r="R201" s="327"/>
      <c r="S201" s="327"/>
      <c r="T201" s="327"/>
      <c r="U201" s="327"/>
      <c r="V201" s="327"/>
      <c r="W201" s="327"/>
      <c r="X201" s="327"/>
      <c r="Y201" s="327"/>
      <c r="Z201" s="327"/>
      <c r="AA201" s="327"/>
      <c r="AB201" s="328"/>
      <c r="AC201" s="319" t="s">
        <v>319</v>
      </c>
      <c r="AD201" s="320"/>
      <c r="AE201" s="240"/>
      <c r="AF201" s="241"/>
      <c r="AG201" s="241"/>
      <c r="AH201" s="242"/>
      <c r="AI201" s="240"/>
      <c r="AJ201" s="241"/>
      <c r="AK201" s="241"/>
      <c r="AL201" s="242"/>
      <c r="AM201" s="240"/>
      <c r="AN201" s="241"/>
      <c r="AO201" s="241"/>
      <c r="AP201" s="242"/>
    </row>
    <row r="202" spans="1:42" ht="19.5" customHeight="1">
      <c r="A202" s="332">
        <v>158</v>
      </c>
      <c r="B202" s="234"/>
      <c r="C202" s="326" t="s">
        <v>634</v>
      </c>
      <c r="D202" s="327"/>
      <c r="E202" s="327"/>
      <c r="F202" s="327"/>
      <c r="G202" s="327"/>
      <c r="H202" s="327"/>
      <c r="I202" s="327"/>
      <c r="J202" s="327"/>
      <c r="K202" s="327"/>
      <c r="L202" s="327"/>
      <c r="M202" s="327"/>
      <c r="N202" s="327"/>
      <c r="O202" s="327"/>
      <c r="P202" s="327"/>
      <c r="Q202" s="327"/>
      <c r="R202" s="327"/>
      <c r="S202" s="327"/>
      <c r="T202" s="327"/>
      <c r="U202" s="327"/>
      <c r="V202" s="327"/>
      <c r="W202" s="327"/>
      <c r="X202" s="327"/>
      <c r="Y202" s="327"/>
      <c r="Z202" s="327"/>
      <c r="AA202" s="327"/>
      <c r="AB202" s="328"/>
      <c r="AC202" s="319" t="s">
        <v>320</v>
      </c>
      <c r="AD202" s="320"/>
      <c r="AE202" s="240"/>
      <c r="AF202" s="241"/>
      <c r="AG202" s="241"/>
      <c r="AH202" s="242"/>
      <c r="AI202" s="240"/>
      <c r="AJ202" s="241"/>
      <c r="AK202" s="241"/>
      <c r="AL202" s="242"/>
      <c r="AM202" s="240"/>
      <c r="AN202" s="241"/>
      <c r="AO202" s="241"/>
      <c r="AP202" s="242"/>
    </row>
    <row r="203" spans="1:42" ht="19.5" customHeight="1">
      <c r="A203" s="332">
        <v>159</v>
      </c>
      <c r="B203" s="234"/>
      <c r="C203" s="326" t="s">
        <v>635</v>
      </c>
      <c r="D203" s="327"/>
      <c r="E203" s="327"/>
      <c r="F203" s="327"/>
      <c r="G203" s="327"/>
      <c r="H203" s="327"/>
      <c r="I203" s="327"/>
      <c r="J203" s="327"/>
      <c r="K203" s="327"/>
      <c r="L203" s="327"/>
      <c r="M203" s="327"/>
      <c r="N203" s="327"/>
      <c r="O203" s="327"/>
      <c r="P203" s="327"/>
      <c r="Q203" s="327"/>
      <c r="R203" s="327"/>
      <c r="S203" s="327"/>
      <c r="T203" s="327"/>
      <c r="U203" s="327"/>
      <c r="V203" s="327"/>
      <c r="W203" s="327"/>
      <c r="X203" s="327"/>
      <c r="Y203" s="327"/>
      <c r="Z203" s="327"/>
      <c r="AA203" s="327"/>
      <c r="AB203" s="328"/>
      <c r="AC203" s="319" t="s">
        <v>321</v>
      </c>
      <c r="AD203" s="320"/>
      <c r="AE203" s="240">
        <v>0</v>
      </c>
      <c r="AF203" s="241"/>
      <c r="AG203" s="241"/>
      <c r="AH203" s="242"/>
      <c r="AI203" s="240"/>
      <c r="AJ203" s="241"/>
      <c r="AK203" s="241"/>
      <c r="AL203" s="242"/>
      <c r="AM203" s="240"/>
      <c r="AN203" s="241"/>
      <c r="AO203" s="241"/>
      <c r="AP203" s="242"/>
    </row>
    <row r="204" spans="1:42" s="18" customFormat="1" ht="19.5" customHeight="1">
      <c r="A204" s="333">
        <v>160</v>
      </c>
      <c r="B204" s="266"/>
      <c r="C204" s="346" t="s">
        <v>636</v>
      </c>
      <c r="D204" s="347"/>
      <c r="E204" s="347"/>
      <c r="F204" s="347"/>
      <c r="G204" s="347"/>
      <c r="H204" s="347"/>
      <c r="I204" s="347"/>
      <c r="J204" s="347"/>
      <c r="K204" s="347"/>
      <c r="L204" s="347"/>
      <c r="M204" s="347"/>
      <c r="N204" s="347"/>
      <c r="O204" s="347"/>
      <c r="P204" s="347"/>
      <c r="Q204" s="347"/>
      <c r="R204" s="347"/>
      <c r="S204" s="347"/>
      <c r="T204" s="347"/>
      <c r="U204" s="347"/>
      <c r="V204" s="347"/>
      <c r="W204" s="347"/>
      <c r="X204" s="347"/>
      <c r="Y204" s="347"/>
      <c r="Z204" s="347"/>
      <c r="AA204" s="347"/>
      <c r="AB204" s="348"/>
      <c r="AC204" s="324" t="s">
        <v>322</v>
      </c>
      <c r="AD204" s="325"/>
      <c r="AE204" s="272">
        <f>SUM(AE197:AH203)</f>
        <v>0</v>
      </c>
      <c r="AF204" s="273"/>
      <c r="AG204" s="273"/>
      <c r="AH204" s="274"/>
      <c r="AI204" s="272"/>
      <c r="AJ204" s="273"/>
      <c r="AK204" s="273"/>
      <c r="AL204" s="274"/>
      <c r="AM204" s="272">
        <f>SUM(AM197:AP203)</f>
        <v>0</v>
      </c>
      <c r="AN204" s="273"/>
      <c r="AO204" s="273"/>
      <c r="AP204" s="274"/>
    </row>
    <row r="205" spans="1:42" ht="19.5" customHeight="1">
      <c r="A205" s="332">
        <v>161</v>
      </c>
      <c r="B205" s="234"/>
      <c r="C205" s="275" t="s">
        <v>373</v>
      </c>
      <c r="D205" s="276"/>
      <c r="E205" s="276"/>
      <c r="F205" s="276"/>
      <c r="G205" s="276"/>
      <c r="H205" s="276"/>
      <c r="I205" s="276"/>
      <c r="J205" s="276"/>
      <c r="K205" s="276"/>
      <c r="L205" s="276"/>
      <c r="M205" s="276"/>
      <c r="N205" s="276"/>
      <c r="O205" s="276"/>
      <c r="P205" s="276"/>
      <c r="Q205" s="276"/>
      <c r="R205" s="276"/>
      <c r="S205" s="276"/>
      <c r="T205" s="276"/>
      <c r="U205" s="276"/>
      <c r="V205" s="276"/>
      <c r="W205" s="276"/>
      <c r="X205" s="276"/>
      <c r="Y205" s="276"/>
      <c r="Z205" s="276"/>
      <c r="AA205" s="276"/>
      <c r="AB205" s="277"/>
      <c r="AC205" s="319" t="s">
        <v>323</v>
      </c>
      <c r="AD205" s="320"/>
      <c r="AE205" s="240">
        <v>0</v>
      </c>
      <c r="AF205" s="241"/>
      <c r="AG205" s="241"/>
      <c r="AH205" s="242"/>
      <c r="AI205" s="240"/>
      <c r="AJ205" s="241"/>
      <c r="AK205" s="241"/>
      <c r="AL205" s="242"/>
      <c r="AM205" s="240"/>
      <c r="AN205" s="241"/>
      <c r="AO205" s="241"/>
      <c r="AP205" s="242"/>
    </row>
    <row r="206" spans="1:42" ht="19.5" customHeight="1">
      <c r="A206" s="332">
        <v>162</v>
      </c>
      <c r="B206" s="234"/>
      <c r="C206" s="275" t="s">
        <v>371</v>
      </c>
      <c r="D206" s="276"/>
      <c r="E206" s="276"/>
      <c r="F206" s="276"/>
      <c r="G206" s="276"/>
      <c r="H206" s="276"/>
      <c r="I206" s="276"/>
      <c r="J206" s="276"/>
      <c r="K206" s="276"/>
      <c r="L206" s="276"/>
      <c r="M206" s="276"/>
      <c r="N206" s="276"/>
      <c r="O206" s="276"/>
      <c r="P206" s="276"/>
      <c r="Q206" s="276"/>
      <c r="R206" s="276"/>
      <c r="S206" s="276"/>
      <c r="T206" s="276"/>
      <c r="U206" s="276"/>
      <c r="V206" s="276"/>
      <c r="W206" s="276"/>
      <c r="X206" s="276"/>
      <c r="Y206" s="276"/>
      <c r="Z206" s="276"/>
      <c r="AA206" s="276"/>
      <c r="AB206" s="277"/>
      <c r="AC206" s="319" t="s">
        <v>324</v>
      </c>
      <c r="AD206" s="320"/>
      <c r="AE206" s="240">
        <v>0</v>
      </c>
      <c r="AF206" s="241"/>
      <c r="AG206" s="241"/>
      <c r="AH206" s="242"/>
      <c r="AI206" s="240"/>
      <c r="AJ206" s="241"/>
      <c r="AK206" s="241"/>
      <c r="AL206" s="242"/>
      <c r="AM206" s="240"/>
      <c r="AN206" s="241"/>
      <c r="AO206" s="241"/>
      <c r="AP206" s="242"/>
    </row>
    <row r="207" spans="1:42" ht="19.5" customHeight="1">
      <c r="A207" s="332">
        <v>163</v>
      </c>
      <c r="B207" s="234"/>
      <c r="C207" s="275" t="s">
        <v>637</v>
      </c>
      <c r="D207" s="276"/>
      <c r="E207" s="276"/>
      <c r="F207" s="276"/>
      <c r="G207" s="276"/>
      <c r="H207" s="276"/>
      <c r="I207" s="276"/>
      <c r="J207" s="276"/>
      <c r="K207" s="276"/>
      <c r="L207" s="276"/>
      <c r="M207" s="276"/>
      <c r="N207" s="276"/>
      <c r="O207" s="276"/>
      <c r="P207" s="276"/>
      <c r="Q207" s="276"/>
      <c r="R207" s="276"/>
      <c r="S207" s="276"/>
      <c r="T207" s="276"/>
      <c r="U207" s="276"/>
      <c r="V207" s="276"/>
      <c r="W207" s="276"/>
      <c r="X207" s="276"/>
      <c r="Y207" s="276"/>
      <c r="Z207" s="276"/>
      <c r="AA207" s="276"/>
      <c r="AB207" s="277"/>
      <c r="AC207" s="319" t="s">
        <v>325</v>
      </c>
      <c r="AD207" s="320"/>
      <c r="AE207" s="240">
        <v>0</v>
      </c>
      <c r="AF207" s="241"/>
      <c r="AG207" s="241"/>
      <c r="AH207" s="242"/>
      <c r="AI207" s="240"/>
      <c r="AJ207" s="241"/>
      <c r="AK207" s="241"/>
      <c r="AL207" s="242"/>
      <c r="AM207" s="240"/>
      <c r="AN207" s="241"/>
      <c r="AO207" s="241"/>
      <c r="AP207" s="242"/>
    </row>
    <row r="208" spans="1:42" ht="19.5" customHeight="1">
      <c r="A208" s="332">
        <v>164</v>
      </c>
      <c r="B208" s="234"/>
      <c r="C208" s="275" t="s">
        <v>372</v>
      </c>
      <c r="D208" s="276"/>
      <c r="E208" s="276"/>
      <c r="F208" s="276"/>
      <c r="G208" s="276"/>
      <c r="H208" s="276"/>
      <c r="I208" s="276"/>
      <c r="J208" s="276"/>
      <c r="K208" s="276"/>
      <c r="L208" s="276"/>
      <c r="M208" s="276"/>
      <c r="N208" s="276"/>
      <c r="O208" s="276"/>
      <c r="P208" s="276"/>
      <c r="Q208" s="276"/>
      <c r="R208" s="276"/>
      <c r="S208" s="276"/>
      <c r="T208" s="276"/>
      <c r="U208" s="276"/>
      <c r="V208" s="276"/>
      <c r="W208" s="276"/>
      <c r="X208" s="276"/>
      <c r="Y208" s="276"/>
      <c r="Z208" s="276"/>
      <c r="AA208" s="276"/>
      <c r="AB208" s="277"/>
      <c r="AC208" s="319" t="s">
        <v>326</v>
      </c>
      <c r="AD208" s="320"/>
      <c r="AE208" s="240">
        <v>0</v>
      </c>
      <c r="AF208" s="241"/>
      <c r="AG208" s="241"/>
      <c r="AH208" s="242"/>
      <c r="AI208" s="240"/>
      <c r="AJ208" s="241"/>
      <c r="AK208" s="241"/>
      <c r="AL208" s="242"/>
      <c r="AM208" s="240"/>
      <c r="AN208" s="241"/>
      <c r="AO208" s="241"/>
      <c r="AP208" s="242"/>
    </row>
    <row r="209" spans="1:42" s="18" customFormat="1" ht="19.5" customHeight="1">
      <c r="A209" s="333">
        <v>165</v>
      </c>
      <c r="B209" s="266"/>
      <c r="C209" s="278" t="s">
        <v>638</v>
      </c>
      <c r="D209" s="279"/>
      <c r="E209" s="279"/>
      <c r="F209" s="279"/>
      <c r="G209" s="279"/>
      <c r="H209" s="279"/>
      <c r="I209" s="279"/>
      <c r="J209" s="279"/>
      <c r="K209" s="279"/>
      <c r="L209" s="279"/>
      <c r="M209" s="279"/>
      <c r="N209" s="279"/>
      <c r="O209" s="279"/>
      <c r="P209" s="279"/>
      <c r="Q209" s="279"/>
      <c r="R209" s="279"/>
      <c r="S209" s="279"/>
      <c r="T209" s="279"/>
      <c r="U209" s="279"/>
      <c r="V209" s="279"/>
      <c r="W209" s="279"/>
      <c r="X209" s="279"/>
      <c r="Y209" s="279"/>
      <c r="Z209" s="279"/>
      <c r="AA209" s="279"/>
      <c r="AB209" s="280"/>
      <c r="AC209" s="324" t="s">
        <v>327</v>
      </c>
      <c r="AD209" s="325"/>
      <c r="AE209" s="272">
        <f>SUM(AE205:AH208)</f>
        <v>0</v>
      </c>
      <c r="AF209" s="273"/>
      <c r="AG209" s="273"/>
      <c r="AH209" s="274"/>
      <c r="AI209" s="272"/>
      <c r="AJ209" s="273"/>
      <c r="AK209" s="273"/>
      <c r="AL209" s="274"/>
      <c r="AM209" s="272">
        <f>SUM(AM205:AP208)</f>
        <v>0</v>
      </c>
      <c r="AN209" s="273"/>
      <c r="AO209" s="273"/>
      <c r="AP209" s="274"/>
    </row>
    <row r="210" spans="1:42" ht="19.5" customHeight="1">
      <c r="A210" s="332">
        <v>166</v>
      </c>
      <c r="B210" s="234"/>
      <c r="C210" s="275" t="s">
        <v>639</v>
      </c>
      <c r="D210" s="276"/>
      <c r="E210" s="276"/>
      <c r="F210" s="276"/>
      <c r="G210" s="276"/>
      <c r="H210" s="276"/>
      <c r="I210" s="276"/>
      <c r="J210" s="276"/>
      <c r="K210" s="276"/>
      <c r="L210" s="276"/>
      <c r="M210" s="276"/>
      <c r="N210" s="276"/>
      <c r="O210" s="276"/>
      <c r="P210" s="276"/>
      <c r="Q210" s="276"/>
      <c r="R210" s="276"/>
      <c r="S210" s="276"/>
      <c r="T210" s="276"/>
      <c r="U210" s="276"/>
      <c r="V210" s="276"/>
      <c r="W210" s="276"/>
      <c r="X210" s="276"/>
      <c r="Y210" s="276"/>
      <c r="Z210" s="276"/>
      <c r="AA210" s="276"/>
      <c r="AB210" s="277"/>
      <c r="AC210" s="319" t="s">
        <v>640</v>
      </c>
      <c r="AD210" s="320"/>
      <c r="AE210" s="240"/>
      <c r="AF210" s="241"/>
      <c r="AG210" s="241"/>
      <c r="AH210" s="242"/>
      <c r="AI210" s="240"/>
      <c r="AJ210" s="241"/>
      <c r="AK210" s="241"/>
      <c r="AL210" s="242"/>
      <c r="AM210" s="240"/>
      <c r="AN210" s="241"/>
      <c r="AO210" s="241"/>
      <c r="AP210" s="242"/>
    </row>
    <row r="211" spans="1:42" ht="19.5" customHeight="1">
      <c r="A211" s="332">
        <v>167</v>
      </c>
      <c r="B211" s="234"/>
      <c r="C211" s="275" t="s">
        <v>641</v>
      </c>
      <c r="D211" s="276"/>
      <c r="E211" s="276"/>
      <c r="F211" s="276"/>
      <c r="G211" s="276"/>
      <c r="H211" s="276"/>
      <c r="I211" s="276"/>
      <c r="J211" s="276"/>
      <c r="K211" s="276"/>
      <c r="L211" s="276"/>
      <c r="M211" s="276"/>
      <c r="N211" s="276"/>
      <c r="O211" s="276"/>
      <c r="P211" s="276"/>
      <c r="Q211" s="276"/>
      <c r="R211" s="276"/>
      <c r="S211" s="276"/>
      <c r="T211" s="276"/>
      <c r="U211" s="276"/>
      <c r="V211" s="276"/>
      <c r="W211" s="276"/>
      <c r="X211" s="276"/>
      <c r="Y211" s="276"/>
      <c r="Z211" s="276"/>
      <c r="AA211" s="276"/>
      <c r="AB211" s="277"/>
      <c r="AC211" s="319" t="s">
        <v>642</v>
      </c>
      <c r="AD211" s="320"/>
      <c r="AE211" s="240"/>
      <c r="AF211" s="241"/>
      <c r="AG211" s="241"/>
      <c r="AH211" s="242"/>
      <c r="AI211" s="240"/>
      <c r="AJ211" s="241"/>
      <c r="AK211" s="241"/>
      <c r="AL211" s="242"/>
      <c r="AM211" s="240"/>
      <c r="AN211" s="241"/>
      <c r="AO211" s="241"/>
      <c r="AP211" s="242"/>
    </row>
    <row r="212" spans="1:42" ht="19.5" customHeight="1">
      <c r="A212" s="332">
        <v>168</v>
      </c>
      <c r="B212" s="234"/>
      <c r="C212" s="275" t="s">
        <v>643</v>
      </c>
      <c r="D212" s="276"/>
      <c r="E212" s="276"/>
      <c r="F212" s="276"/>
      <c r="G212" s="276"/>
      <c r="H212" s="276"/>
      <c r="I212" s="276"/>
      <c r="J212" s="276"/>
      <c r="K212" s="276"/>
      <c r="L212" s="276"/>
      <c r="M212" s="276"/>
      <c r="N212" s="276"/>
      <c r="O212" s="276"/>
      <c r="P212" s="276"/>
      <c r="Q212" s="276"/>
      <c r="R212" s="276"/>
      <c r="S212" s="276"/>
      <c r="T212" s="276"/>
      <c r="U212" s="276"/>
      <c r="V212" s="276"/>
      <c r="W212" s="276"/>
      <c r="X212" s="276"/>
      <c r="Y212" s="276"/>
      <c r="Z212" s="276"/>
      <c r="AA212" s="276"/>
      <c r="AB212" s="277"/>
      <c r="AC212" s="319" t="s">
        <v>644</v>
      </c>
      <c r="AD212" s="320"/>
      <c r="AE212" s="240"/>
      <c r="AF212" s="241"/>
      <c r="AG212" s="241"/>
      <c r="AH212" s="242"/>
      <c r="AI212" s="240"/>
      <c r="AJ212" s="241"/>
      <c r="AK212" s="241"/>
      <c r="AL212" s="242"/>
      <c r="AM212" s="240"/>
      <c r="AN212" s="241"/>
      <c r="AO212" s="241"/>
      <c r="AP212" s="242"/>
    </row>
    <row r="213" spans="1:42" ht="19.5" customHeight="1">
      <c r="A213" s="332">
        <v>169</v>
      </c>
      <c r="B213" s="234"/>
      <c r="C213" s="275" t="s">
        <v>645</v>
      </c>
      <c r="D213" s="276"/>
      <c r="E213" s="276"/>
      <c r="F213" s="276"/>
      <c r="G213" s="276"/>
      <c r="H213" s="276"/>
      <c r="I213" s="276"/>
      <c r="J213" s="276"/>
      <c r="K213" s="276"/>
      <c r="L213" s="276"/>
      <c r="M213" s="276"/>
      <c r="N213" s="276"/>
      <c r="O213" s="276"/>
      <c r="P213" s="276"/>
      <c r="Q213" s="276"/>
      <c r="R213" s="276"/>
      <c r="S213" s="276"/>
      <c r="T213" s="276"/>
      <c r="U213" s="276"/>
      <c r="V213" s="276"/>
      <c r="W213" s="276"/>
      <c r="X213" s="276"/>
      <c r="Y213" s="276"/>
      <c r="Z213" s="276"/>
      <c r="AA213" s="276"/>
      <c r="AB213" s="277"/>
      <c r="AC213" s="319" t="s">
        <v>646</v>
      </c>
      <c r="AD213" s="320"/>
      <c r="AE213" s="240">
        <v>0</v>
      </c>
      <c r="AF213" s="241"/>
      <c r="AG213" s="241"/>
      <c r="AH213" s="242"/>
      <c r="AI213" s="240"/>
      <c r="AJ213" s="241"/>
      <c r="AK213" s="241"/>
      <c r="AL213" s="242"/>
      <c r="AM213" s="240"/>
      <c r="AN213" s="241"/>
      <c r="AO213" s="241"/>
      <c r="AP213" s="242"/>
    </row>
    <row r="214" spans="1:42" ht="19.5" customHeight="1">
      <c r="A214" s="332">
        <v>170</v>
      </c>
      <c r="B214" s="234"/>
      <c r="C214" s="275" t="s">
        <v>647</v>
      </c>
      <c r="D214" s="276"/>
      <c r="E214" s="276"/>
      <c r="F214" s="276"/>
      <c r="G214" s="276"/>
      <c r="H214" s="276"/>
      <c r="I214" s="276"/>
      <c r="J214" s="276"/>
      <c r="K214" s="276"/>
      <c r="L214" s="276"/>
      <c r="M214" s="276"/>
      <c r="N214" s="276"/>
      <c r="O214" s="276"/>
      <c r="P214" s="276"/>
      <c r="Q214" s="276"/>
      <c r="R214" s="276"/>
      <c r="S214" s="276"/>
      <c r="T214" s="276"/>
      <c r="U214" s="276"/>
      <c r="V214" s="276"/>
      <c r="W214" s="276"/>
      <c r="X214" s="276"/>
      <c r="Y214" s="276"/>
      <c r="Z214" s="276"/>
      <c r="AA214" s="276"/>
      <c r="AB214" s="277"/>
      <c r="AC214" s="319" t="s">
        <v>648</v>
      </c>
      <c r="AD214" s="320"/>
      <c r="AE214" s="240"/>
      <c r="AF214" s="241"/>
      <c r="AG214" s="241"/>
      <c r="AH214" s="242"/>
      <c r="AI214" s="240"/>
      <c r="AJ214" s="241"/>
      <c r="AK214" s="241"/>
      <c r="AL214" s="242"/>
      <c r="AM214" s="240"/>
      <c r="AN214" s="241"/>
      <c r="AO214" s="241"/>
      <c r="AP214" s="242"/>
    </row>
    <row r="215" spans="1:42" ht="19.5" customHeight="1">
      <c r="A215" s="332">
        <v>171</v>
      </c>
      <c r="B215" s="234"/>
      <c r="C215" s="275" t="s">
        <v>649</v>
      </c>
      <c r="D215" s="276"/>
      <c r="E215" s="276"/>
      <c r="F215" s="276"/>
      <c r="G215" s="276"/>
      <c r="H215" s="276"/>
      <c r="I215" s="276"/>
      <c r="J215" s="276"/>
      <c r="K215" s="276"/>
      <c r="L215" s="276"/>
      <c r="M215" s="276"/>
      <c r="N215" s="276"/>
      <c r="O215" s="276"/>
      <c r="P215" s="276"/>
      <c r="Q215" s="276"/>
      <c r="R215" s="276"/>
      <c r="S215" s="276"/>
      <c r="T215" s="276"/>
      <c r="U215" s="276"/>
      <c r="V215" s="276"/>
      <c r="W215" s="276"/>
      <c r="X215" s="276"/>
      <c r="Y215" s="276"/>
      <c r="Z215" s="276"/>
      <c r="AA215" s="276"/>
      <c r="AB215" s="277"/>
      <c r="AC215" s="319" t="s">
        <v>650</v>
      </c>
      <c r="AD215" s="320"/>
      <c r="AE215" s="240"/>
      <c r="AF215" s="241"/>
      <c r="AG215" s="241"/>
      <c r="AH215" s="242"/>
      <c r="AI215" s="240"/>
      <c r="AJ215" s="241"/>
      <c r="AK215" s="241"/>
      <c r="AL215" s="242"/>
      <c r="AM215" s="240"/>
      <c r="AN215" s="241"/>
      <c r="AO215" s="241"/>
      <c r="AP215" s="242"/>
    </row>
    <row r="216" spans="1:42" ht="19.5" customHeight="1">
      <c r="A216" s="332">
        <v>172</v>
      </c>
      <c r="B216" s="234"/>
      <c r="C216" s="275" t="s">
        <v>651</v>
      </c>
      <c r="D216" s="276"/>
      <c r="E216" s="276"/>
      <c r="F216" s="276"/>
      <c r="G216" s="276"/>
      <c r="H216" s="276"/>
      <c r="I216" s="276"/>
      <c r="J216" s="276"/>
      <c r="K216" s="276"/>
      <c r="L216" s="276"/>
      <c r="M216" s="276"/>
      <c r="N216" s="276"/>
      <c r="O216" s="276"/>
      <c r="P216" s="276"/>
      <c r="Q216" s="276"/>
      <c r="R216" s="276"/>
      <c r="S216" s="276"/>
      <c r="T216" s="276"/>
      <c r="U216" s="276"/>
      <c r="V216" s="276"/>
      <c r="W216" s="276"/>
      <c r="X216" s="276"/>
      <c r="Y216" s="276"/>
      <c r="Z216" s="276"/>
      <c r="AA216" s="276"/>
      <c r="AB216" s="277"/>
      <c r="AC216" s="319" t="s">
        <v>652</v>
      </c>
      <c r="AD216" s="320"/>
      <c r="AE216" s="240"/>
      <c r="AF216" s="241"/>
      <c r="AG216" s="241"/>
      <c r="AH216" s="242"/>
      <c r="AI216" s="240"/>
      <c r="AJ216" s="241"/>
      <c r="AK216" s="241"/>
      <c r="AL216" s="242"/>
      <c r="AM216" s="240"/>
      <c r="AN216" s="241"/>
      <c r="AO216" s="241"/>
      <c r="AP216" s="242"/>
    </row>
    <row r="217" spans="1:42" ht="19.5" customHeight="1">
      <c r="A217" s="332">
        <v>173</v>
      </c>
      <c r="B217" s="234"/>
      <c r="C217" s="275" t="s">
        <v>653</v>
      </c>
      <c r="D217" s="276"/>
      <c r="E217" s="276"/>
      <c r="F217" s="276"/>
      <c r="G217" s="276"/>
      <c r="H217" s="276"/>
      <c r="I217" s="276"/>
      <c r="J217" s="276"/>
      <c r="K217" s="276"/>
      <c r="L217" s="276"/>
      <c r="M217" s="276"/>
      <c r="N217" s="276"/>
      <c r="O217" s="276"/>
      <c r="P217" s="276"/>
      <c r="Q217" s="276"/>
      <c r="R217" s="276"/>
      <c r="S217" s="276"/>
      <c r="T217" s="276"/>
      <c r="U217" s="276"/>
      <c r="V217" s="276"/>
      <c r="W217" s="276"/>
      <c r="X217" s="276"/>
      <c r="Y217" s="276"/>
      <c r="Z217" s="276"/>
      <c r="AA217" s="276"/>
      <c r="AB217" s="277"/>
      <c r="AC217" s="319" t="s">
        <v>654</v>
      </c>
      <c r="AD217" s="320"/>
      <c r="AE217" s="240"/>
      <c r="AF217" s="241"/>
      <c r="AG217" s="241"/>
      <c r="AH217" s="242"/>
      <c r="AI217" s="240"/>
      <c r="AJ217" s="241"/>
      <c r="AK217" s="241"/>
      <c r="AL217" s="242"/>
      <c r="AM217" s="240"/>
      <c r="AN217" s="241"/>
      <c r="AO217" s="241"/>
      <c r="AP217" s="242"/>
    </row>
    <row r="218" spans="1:42" ht="19.5" customHeight="1">
      <c r="A218" s="333">
        <v>174</v>
      </c>
      <c r="B218" s="266"/>
      <c r="C218" s="278" t="s">
        <v>655</v>
      </c>
      <c r="D218" s="279"/>
      <c r="E218" s="279"/>
      <c r="F218" s="279"/>
      <c r="G218" s="279"/>
      <c r="H218" s="279"/>
      <c r="I218" s="279"/>
      <c r="J218" s="279"/>
      <c r="K218" s="279"/>
      <c r="L218" s="279"/>
      <c r="M218" s="279"/>
      <c r="N218" s="279"/>
      <c r="O218" s="279"/>
      <c r="P218" s="279"/>
      <c r="Q218" s="279"/>
      <c r="R218" s="279"/>
      <c r="S218" s="279"/>
      <c r="T218" s="279"/>
      <c r="U218" s="279"/>
      <c r="V218" s="279"/>
      <c r="W218" s="279"/>
      <c r="X218" s="279"/>
      <c r="Y218" s="279"/>
      <c r="Z218" s="279"/>
      <c r="AA218" s="279"/>
      <c r="AB218" s="280"/>
      <c r="AC218" s="324" t="s">
        <v>328</v>
      </c>
      <c r="AD218" s="325"/>
      <c r="AE218" s="272">
        <f>SUM(AE210:AH217)</f>
        <v>0</v>
      </c>
      <c r="AF218" s="273"/>
      <c r="AG218" s="273"/>
      <c r="AH218" s="274"/>
      <c r="AI218" s="272"/>
      <c r="AJ218" s="273"/>
      <c r="AK218" s="273"/>
      <c r="AL218" s="274"/>
      <c r="AM218" s="272">
        <f>SUM(AM210:AP217)</f>
        <v>0</v>
      </c>
      <c r="AN218" s="273"/>
      <c r="AO218" s="273"/>
      <c r="AP218" s="274"/>
    </row>
    <row r="219" spans="1:42" s="18" customFormat="1" ht="19.5" customHeight="1">
      <c r="A219" s="349">
        <v>175</v>
      </c>
      <c r="B219" s="285"/>
      <c r="C219" s="350" t="s">
        <v>656</v>
      </c>
      <c r="D219" s="351"/>
      <c r="E219" s="351"/>
      <c r="F219" s="351"/>
      <c r="G219" s="351"/>
      <c r="H219" s="351"/>
      <c r="I219" s="351"/>
      <c r="J219" s="351"/>
      <c r="K219" s="351"/>
      <c r="L219" s="351"/>
      <c r="M219" s="351"/>
      <c r="N219" s="351"/>
      <c r="O219" s="351"/>
      <c r="P219" s="351"/>
      <c r="Q219" s="351"/>
      <c r="R219" s="351"/>
      <c r="S219" s="351"/>
      <c r="T219" s="351"/>
      <c r="U219" s="351"/>
      <c r="V219" s="351"/>
      <c r="W219" s="351"/>
      <c r="X219" s="351"/>
      <c r="Y219" s="351"/>
      <c r="Z219" s="351"/>
      <c r="AA219" s="351"/>
      <c r="AB219" s="352"/>
      <c r="AC219" s="353" t="s">
        <v>329</v>
      </c>
      <c r="AD219" s="354"/>
      <c r="AE219" s="281">
        <f>AE133+AE134+AE166+AE181+AE196+AE204+AE209+AE218</f>
        <v>25762</v>
      </c>
      <c r="AF219" s="282"/>
      <c r="AG219" s="282"/>
      <c r="AH219" s="283"/>
      <c r="AI219" s="281"/>
      <c r="AJ219" s="282"/>
      <c r="AK219" s="282"/>
      <c r="AL219" s="283"/>
      <c r="AM219" s="281">
        <f>AM133+AM134+AM166+AM181+AM196+AM204+AM209+AM218</f>
        <v>0</v>
      </c>
      <c r="AN219" s="282"/>
      <c r="AO219" s="282"/>
      <c r="AP219" s="283"/>
    </row>
    <row r="220" spans="1:42" ht="19.5" customHeight="1">
      <c r="A220" s="332">
        <v>176</v>
      </c>
      <c r="B220" s="234"/>
      <c r="C220" s="275" t="s">
        <v>657</v>
      </c>
      <c r="D220" s="276"/>
      <c r="E220" s="276"/>
      <c r="F220" s="276"/>
      <c r="G220" s="276"/>
      <c r="H220" s="276"/>
      <c r="I220" s="276"/>
      <c r="J220" s="276"/>
      <c r="K220" s="276"/>
      <c r="L220" s="276"/>
      <c r="M220" s="276"/>
      <c r="N220" s="276"/>
      <c r="O220" s="276"/>
      <c r="P220" s="276"/>
      <c r="Q220" s="276"/>
      <c r="R220" s="276"/>
      <c r="S220" s="276"/>
      <c r="T220" s="276"/>
      <c r="U220" s="276"/>
      <c r="V220" s="276"/>
      <c r="W220" s="276"/>
      <c r="X220" s="276"/>
      <c r="Y220" s="276"/>
      <c r="Z220" s="276"/>
      <c r="AA220" s="276"/>
      <c r="AB220" s="277"/>
      <c r="AC220" s="291" t="s">
        <v>330</v>
      </c>
      <c r="AD220" s="292"/>
      <c r="AE220" s="355">
        <v>12625</v>
      </c>
      <c r="AF220" s="355"/>
      <c r="AG220" s="355"/>
      <c r="AH220" s="355"/>
      <c r="AI220" s="355"/>
      <c r="AJ220" s="355"/>
      <c r="AK220" s="355"/>
      <c r="AL220" s="355"/>
      <c r="AM220" s="355"/>
      <c r="AN220" s="355"/>
      <c r="AO220" s="355"/>
      <c r="AP220" s="355"/>
    </row>
    <row r="221" spans="1:42" ht="19.5" customHeight="1">
      <c r="A221" s="332">
        <v>177</v>
      </c>
      <c r="B221" s="234"/>
      <c r="C221" s="275" t="s">
        <v>368</v>
      </c>
      <c r="D221" s="276"/>
      <c r="E221" s="276"/>
      <c r="F221" s="276"/>
      <c r="G221" s="276"/>
      <c r="H221" s="276"/>
      <c r="I221" s="276"/>
      <c r="J221" s="276"/>
      <c r="K221" s="276"/>
      <c r="L221" s="276"/>
      <c r="M221" s="276"/>
      <c r="N221" s="276"/>
      <c r="O221" s="276"/>
      <c r="P221" s="276"/>
      <c r="Q221" s="276"/>
      <c r="R221" s="276"/>
      <c r="S221" s="276"/>
      <c r="T221" s="276"/>
      <c r="U221" s="276"/>
      <c r="V221" s="276"/>
      <c r="W221" s="276"/>
      <c r="X221" s="276"/>
      <c r="Y221" s="276"/>
      <c r="Z221" s="276"/>
      <c r="AA221" s="276"/>
      <c r="AB221" s="277"/>
      <c r="AC221" s="291" t="s">
        <v>331</v>
      </c>
      <c r="AD221" s="292"/>
      <c r="AE221" s="355"/>
      <c r="AF221" s="355"/>
      <c r="AG221" s="355"/>
      <c r="AH221" s="355"/>
      <c r="AI221" s="355"/>
      <c r="AJ221" s="355"/>
      <c r="AK221" s="355"/>
      <c r="AL221" s="355"/>
      <c r="AM221" s="355"/>
      <c r="AN221" s="355"/>
      <c r="AO221" s="355"/>
      <c r="AP221" s="355"/>
    </row>
    <row r="222" spans="1:42" ht="19.5" customHeight="1">
      <c r="A222" s="332">
        <v>178</v>
      </c>
      <c r="B222" s="234"/>
      <c r="C222" s="275" t="s">
        <v>658</v>
      </c>
      <c r="D222" s="276"/>
      <c r="E222" s="276"/>
      <c r="F222" s="276"/>
      <c r="G222" s="276"/>
      <c r="H222" s="276"/>
      <c r="I222" s="276"/>
      <c r="J222" s="276"/>
      <c r="K222" s="276"/>
      <c r="L222" s="276"/>
      <c r="M222" s="276"/>
      <c r="N222" s="276"/>
      <c r="O222" s="276"/>
      <c r="P222" s="276"/>
      <c r="Q222" s="276"/>
      <c r="R222" s="276"/>
      <c r="S222" s="276"/>
      <c r="T222" s="276"/>
      <c r="U222" s="276"/>
      <c r="V222" s="276"/>
      <c r="W222" s="276"/>
      <c r="X222" s="276"/>
      <c r="Y222" s="276"/>
      <c r="Z222" s="276"/>
      <c r="AA222" s="276"/>
      <c r="AB222" s="277"/>
      <c r="AC222" s="291" t="s">
        <v>332</v>
      </c>
      <c r="AD222" s="292"/>
      <c r="AE222" s="355"/>
      <c r="AF222" s="355"/>
      <c r="AG222" s="355"/>
      <c r="AH222" s="355"/>
      <c r="AI222" s="355"/>
      <c r="AJ222" s="355"/>
      <c r="AK222" s="355"/>
      <c r="AL222" s="355"/>
      <c r="AM222" s="355"/>
      <c r="AN222" s="355"/>
      <c r="AO222" s="355"/>
      <c r="AP222" s="355"/>
    </row>
    <row r="223" spans="1:42" ht="19.5" customHeight="1">
      <c r="A223" s="333">
        <v>179</v>
      </c>
      <c r="B223" s="266"/>
      <c r="C223" s="278" t="s">
        <v>659</v>
      </c>
      <c r="D223" s="279"/>
      <c r="E223" s="279"/>
      <c r="F223" s="279"/>
      <c r="G223" s="279"/>
      <c r="H223" s="279"/>
      <c r="I223" s="279"/>
      <c r="J223" s="279"/>
      <c r="K223" s="279"/>
      <c r="L223" s="279"/>
      <c r="M223" s="279"/>
      <c r="N223" s="279"/>
      <c r="O223" s="279"/>
      <c r="P223" s="279"/>
      <c r="Q223" s="279"/>
      <c r="R223" s="279"/>
      <c r="S223" s="279"/>
      <c r="T223" s="279"/>
      <c r="U223" s="279"/>
      <c r="V223" s="279"/>
      <c r="W223" s="279"/>
      <c r="X223" s="279"/>
      <c r="Y223" s="279"/>
      <c r="Z223" s="279"/>
      <c r="AA223" s="279"/>
      <c r="AB223" s="280"/>
      <c r="AC223" s="296" t="s">
        <v>333</v>
      </c>
      <c r="AD223" s="297"/>
      <c r="AE223" s="356">
        <f>SUM(AE220:AH222)</f>
        <v>12625</v>
      </c>
      <c r="AF223" s="356"/>
      <c r="AG223" s="356"/>
      <c r="AH223" s="356"/>
      <c r="AI223" s="356"/>
      <c r="AJ223" s="356"/>
      <c r="AK223" s="356"/>
      <c r="AL223" s="356"/>
      <c r="AM223" s="356">
        <f>SUM(AM220:AP222)</f>
        <v>0</v>
      </c>
      <c r="AN223" s="356"/>
      <c r="AO223" s="356"/>
      <c r="AP223" s="356"/>
    </row>
    <row r="224" spans="1:42" ht="19.5" customHeight="1">
      <c r="A224" s="332">
        <v>180</v>
      </c>
      <c r="B224" s="234"/>
      <c r="C224" s="293" t="s">
        <v>660</v>
      </c>
      <c r="D224" s="294"/>
      <c r="E224" s="294"/>
      <c r="F224" s="294"/>
      <c r="G224" s="294"/>
      <c r="H224" s="294"/>
      <c r="I224" s="294"/>
      <c r="J224" s="294"/>
      <c r="K224" s="294"/>
      <c r="L224" s="294"/>
      <c r="M224" s="294"/>
      <c r="N224" s="294"/>
      <c r="O224" s="294"/>
      <c r="P224" s="294"/>
      <c r="Q224" s="294"/>
      <c r="R224" s="294"/>
      <c r="S224" s="294"/>
      <c r="T224" s="294"/>
      <c r="U224" s="294"/>
      <c r="V224" s="294"/>
      <c r="W224" s="294"/>
      <c r="X224" s="294"/>
      <c r="Y224" s="294"/>
      <c r="Z224" s="294"/>
      <c r="AA224" s="294"/>
      <c r="AB224" s="295"/>
      <c r="AC224" s="291" t="s">
        <v>661</v>
      </c>
      <c r="AD224" s="292"/>
      <c r="AE224" s="355"/>
      <c r="AF224" s="355"/>
      <c r="AG224" s="355"/>
      <c r="AH224" s="355"/>
      <c r="AI224" s="355"/>
      <c r="AJ224" s="355"/>
      <c r="AK224" s="355"/>
      <c r="AL224" s="355"/>
      <c r="AM224" s="355"/>
      <c r="AN224" s="355"/>
      <c r="AO224" s="355"/>
      <c r="AP224" s="355"/>
    </row>
    <row r="225" spans="1:42" ht="19.5" customHeight="1">
      <c r="A225" s="332">
        <v>181</v>
      </c>
      <c r="B225" s="234"/>
      <c r="C225" s="293" t="s">
        <v>662</v>
      </c>
      <c r="D225" s="294"/>
      <c r="E225" s="294"/>
      <c r="F225" s="294"/>
      <c r="G225" s="294"/>
      <c r="H225" s="294"/>
      <c r="I225" s="294"/>
      <c r="J225" s="294"/>
      <c r="K225" s="294"/>
      <c r="L225" s="294"/>
      <c r="M225" s="294"/>
      <c r="N225" s="294"/>
      <c r="O225" s="294"/>
      <c r="P225" s="294"/>
      <c r="Q225" s="294"/>
      <c r="R225" s="294"/>
      <c r="S225" s="294"/>
      <c r="T225" s="294"/>
      <c r="U225" s="294"/>
      <c r="V225" s="294"/>
      <c r="W225" s="294"/>
      <c r="X225" s="294"/>
      <c r="Y225" s="294"/>
      <c r="Z225" s="294"/>
      <c r="AA225" s="294"/>
      <c r="AB225" s="295"/>
      <c r="AC225" s="291" t="s">
        <v>663</v>
      </c>
      <c r="AD225" s="292"/>
      <c r="AE225" s="355"/>
      <c r="AF225" s="355"/>
      <c r="AG225" s="355"/>
      <c r="AH225" s="355"/>
      <c r="AI225" s="355"/>
      <c r="AJ225" s="355"/>
      <c r="AK225" s="355"/>
      <c r="AL225" s="355"/>
      <c r="AM225" s="355"/>
      <c r="AN225" s="355"/>
      <c r="AO225" s="355"/>
      <c r="AP225" s="355"/>
    </row>
    <row r="226" spans="1:42" ht="19.5" customHeight="1">
      <c r="A226" s="332">
        <v>182</v>
      </c>
      <c r="B226" s="234"/>
      <c r="C226" s="275" t="s">
        <v>664</v>
      </c>
      <c r="D226" s="276"/>
      <c r="E226" s="276"/>
      <c r="F226" s="276"/>
      <c r="G226" s="276"/>
      <c r="H226" s="276"/>
      <c r="I226" s="276"/>
      <c r="J226" s="276"/>
      <c r="K226" s="276"/>
      <c r="L226" s="276"/>
      <c r="M226" s="276"/>
      <c r="N226" s="276"/>
      <c r="O226" s="276"/>
      <c r="P226" s="276"/>
      <c r="Q226" s="276"/>
      <c r="R226" s="276"/>
      <c r="S226" s="276"/>
      <c r="T226" s="276"/>
      <c r="U226" s="276"/>
      <c r="V226" s="276"/>
      <c r="W226" s="276"/>
      <c r="X226" s="276"/>
      <c r="Y226" s="276"/>
      <c r="Z226" s="276"/>
      <c r="AA226" s="276"/>
      <c r="AB226" s="277"/>
      <c r="AC226" s="291" t="s">
        <v>665</v>
      </c>
      <c r="AD226" s="292"/>
      <c r="AE226" s="355"/>
      <c r="AF226" s="355"/>
      <c r="AG226" s="355"/>
      <c r="AH226" s="355"/>
      <c r="AI226" s="355"/>
      <c r="AJ226" s="355"/>
      <c r="AK226" s="355"/>
      <c r="AL226" s="355"/>
      <c r="AM226" s="355"/>
      <c r="AN226" s="355"/>
      <c r="AO226" s="355"/>
      <c r="AP226" s="355"/>
    </row>
    <row r="227" spans="1:42" ht="19.5" customHeight="1">
      <c r="A227" s="332">
        <v>183</v>
      </c>
      <c r="B227" s="234"/>
      <c r="C227" s="275" t="s">
        <v>666</v>
      </c>
      <c r="D227" s="276"/>
      <c r="E227" s="276"/>
      <c r="F227" s="276"/>
      <c r="G227" s="276"/>
      <c r="H227" s="276"/>
      <c r="I227" s="276"/>
      <c r="J227" s="276"/>
      <c r="K227" s="276"/>
      <c r="L227" s="276"/>
      <c r="M227" s="276"/>
      <c r="N227" s="276"/>
      <c r="O227" s="276"/>
      <c r="P227" s="276"/>
      <c r="Q227" s="276"/>
      <c r="R227" s="276"/>
      <c r="S227" s="276"/>
      <c r="T227" s="276"/>
      <c r="U227" s="276"/>
      <c r="V227" s="276"/>
      <c r="W227" s="276"/>
      <c r="X227" s="276"/>
      <c r="Y227" s="276"/>
      <c r="Z227" s="276"/>
      <c r="AA227" s="276"/>
      <c r="AB227" s="277"/>
      <c r="AC227" s="291" t="s">
        <v>667</v>
      </c>
      <c r="AD227" s="292"/>
      <c r="AE227" s="355"/>
      <c r="AF227" s="355"/>
      <c r="AG227" s="355"/>
      <c r="AH227" s="355"/>
      <c r="AI227" s="355"/>
      <c r="AJ227" s="355"/>
      <c r="AK227" s="355"/>
      <c r="AL227" s="355"/>
      <c r="AM227" s="355"/>
      <c r="AN227" s="355"/>
      <c r="AO227" s="355"/>
      <c r="AP227" s="355"/>
    </row>
    <row r="228" spans="1:42" ht="19.5" customHeight="1">
      <c r="A228" s="333">
        <v>184</v>
      </c>
      <c r="B228" s="266"/>
      <c r="C228" s="298" t="s">
        <v>668</v>
      </c>
      <c r="D228" s="299"/>
      <c r="E228" s="299"/>
      <c r="F228" s="299"/>
      <c r="G228" s="299"/>
      <c r="H228" s="299"/>
      <c r="I228" s="299"/>
      <c r="J228" s="299"/>
      <c r="K228" s="299"/>
      <c r="L228" s="299"/>
      <c r="M228" s="299"/>
      <c r="N228" s="299"/>
      <c r="O228" s="299"/>
      <c r="P228" s="299"/>
      <c r="Q228" s="299"/>
      <c r="R228" s="299"/>
      <c r="S228" s="299"/>
      <c r="T228" s="299"/>
      <c r="U228" s="299"/>
      <c r="V228" s="299"/>
      <c r="W228" s="299"/>
      <c r="X228" s="299"/>
      <c r="Y228" s="299"/>
      <c r="Z228" s="299"/>
      <c r="AA228" s="299"/>
      <c r="AB228" s="300"/>
      <c r="AC228" s="296" t="s">
        <v>334</v>
      </c>
      <c r="AD228" s="297"/>
      <c r="AE228" s="356">
        <f>SUM(AE224:AH227)</f>
        <v>0</v>
      </c>
      <c r="AF228" s="356"/>
      <c r="AG228" s="356"/>
      <c r="AH228" s="356"/>
      <c r="AI228" s="356"/>
      <c r="AJ228" s="356"/>
      <c r="AK228" s="356"/>
      <c r="AL228" s="356"/>
      <c r="AM228" s="356">
        <f>SUM(AM224:AP227)</f>
        <v>0</v>
      </c>
      <c r="AN228" s="356"/>
      <c r="AO228" s="356"/>
      <c r="AP228" s="356"/>
    </row>
    <row r="229" spans="1:42" ht="19.5" customHeight="1">
      <c r="A229" s="332">
        <v>185</v>
      </c>
      <c r="B229" s="234"/>
      <c r="C229" s="293" t="s">
        <v>669</v>
      </c>
      <c r="D229" s="294"/>
      <c r="E229" s="294"/>
      <c r="F229" s="294"/>
      <c r="G229" s="294"/>
      <c r="H229" s="294"/>
      <c r="I229" s="294"/>
      <c r="J229" s="294"/>
      <c r="K229" s="294"/>
      <c r="L229" s="294"/>
      <c r="M229" s="294"/>
      <c r="N229" s="294"/>
      <c r="O229" s="294"/>
      <c r="P229" s="294"/>
      <c r="Q229" s="294"/>
      <c r="R229" s="294"/>
      <c r="S229" s="294"/>
      <c r="T229" s="294"/>
      <c r="U229" s="294"/>
      <c r="V229" s="294"/>
      <c r="W229" s="294"/>
      <c r="X229" s="294"/>
      <c r="Y229" s="294"/>
      <c r="Z229" s="294"/>
      <c r="AA229" s="294"/>
      <c r="AB229" s="295"/>
      <c r="AC229" s="291" t="s">
        <v>670</v>
      </c>
      <c r="AD229" s="292"/>
      <c r="AE229" s="357"/>
      <c r="AF229" s="357"/>
      <c r="AG229" s="357"/>
      <c r="AH229" s="357"/>
      <c r="AI229" s="357"/>
      <c r="AJ229" s="357"/>
      <c r="AK229" s="357"/>
      <c r="AL229" s="357"/>
      <c r="AM229" s="357"/>
      <c r="AN229" s="357"/>
      <c r="AO229" s="357"/>
      <c r="AP229" s="357"/>
    </row>
    <row r="230" spans="1:42" ht="19.5" customHeight="1">
      <c r="A230" s="332">
        <v>186</v>
      </c>
      <c r="B230" s="234"/>
      <c r="C230" s="293" t="s">
        <v>671</v>
      </c>
      <c r="D230" s="294"/>
      <c r="E230" s="294"/>
      <c r="F230" s="294"/>
      <c r="G230" s="294"/>
      <c r="H230" s="294"/>
      <c r="I230" s="294"/>
      <c r="J230" s="294"/>
      <c r="K230" s="294"/>
      <c r="L230" s="294"/>
      <c r="M230" s="294"/>
      <c r="N230" s="294"/>
      <c r="O230" s="294"/>
      <c r="P230" s="294"/>
      <c r="Q230" s="294"/>
      <c r="R230" s="294"/>
      <c r="S230" s="294"/>
      <c r="T230" s="294"/>
      <c r="U230" s="294"/>
      <c r="V230" s="294"/>
      <c r="W230" s="294"/>
      <c r="X230" s="294"/>
      <c r="Y230" s="294"/>
      <c r="Z230" s="294"/>
      <c r="AA230" s="294"/>
      <c r="AB230" s="295"/>
      <c r="AC230" s="291" t="s">
        <v>335</v>
      </c>
      <c r="AD230" s="292"/>
      <c r="AE230" s="357"/>
      <c r="AF230" s="357"/>
      <c r="AG230" s="357"/>
      <c r="AH230" s="357"/>
      <c r="AI230" s="357"/>
      <c r="AJ230" s="357"/>
      <c r="AK230" s="357"/>
      <c r="AL230" s="357"/>
      <c r="AM230" s="357"/>
      <c r="AN230" s="357"/>
      <c r="AO230" s="357"/>
      <c r="AP230" s="357"/>
    </row>
    <row r="231" spans="1:42" ht="19.5" customHeight="1">
      <c r="A231" s="332">
        <v>187</v>
      </c>
      <c r="B231" s="234"/>
      <c r="C231" s="293" t="s">
        <v>365</v>
      </c>
      <c r="D231" s="294"/>
      <c r="E231" s="294"/>
      <c r="F231" s="294"/>
      <c r="G231" s="294"/>
      <c r="H231" s="294"/>
      <c r="I231" s="294"/>
      <c r="J231" s="294"/>
      <c r="K231" s="294"/>
      <c r="L231" s="294"/>
      <c r="M231" s="294"/>
      <c r="N231" s="294"/>
      <c r="O231" s="294"/>
      <c r="P231" s="294"/>
      <c r="Q231" s="294"/>
      <c r="R231" s="294"/>
      <c r="S231" s="294"/>
      <c r="T231" s="294"/>
      <c r="U231" s="294"/>
      <c r="V231" s="294"/>
      <c r="W231" s="294"/>
      <c r="X231" s="294"/>
      <c r="Y231" s="294"/>
      <c r="Z231" s="294"/>
      <c r="AA231" s="294"/>
      <c r="AB231" s="295"/>
      <c r="AC231" s="291" t="s">
        <v>336</v>
      </c>
      <c r="AD231" s="292"/>
      <c r="AE231" s="357">
        <v>0</v>
      </c>
      <c r="AF231" s="357"/>
      <c r="AG231" s="357"/>
      <c r="AH231" s="357"/>
      <c r="AI231" s="357"/>
      <c r="AJ231" s="357"/>
      <c r="AK231" s="357"/>
      <c r="AL231" s="357"/>
      <c r="AM231" s="357"/>
      <c r="AN231" s="357"/>
      <c r="AO231" s="357"/>
      <c r="AP231" s="357"/>
    </row>
    <row r="232" spans="1:42" s="52" customFormat="1" ht="19.5" customHeight="1">
      <c r="A232" s="260" t="s">
        <v>513</v>
      </c>
      <c r="B232" s="261"/>
      <c r="C232" s="248" t="s">
        <v>672</v>
      </c>
      <c r="D232" s="249"/>
      <c r="E232" s="249"/>
      <c r="F232" s="249"/>
      <c r="G232" s="249"/>
      <c r="H232" s="249"/>
      <c r="I232" s="249"/>
      <c r="J232" s="249"/>
      <c r="K232" s="249"/>
      <c r="L232" s="249"/>
      <c r="M232" s="249"/>
      <c r="N232" s="249"/>
      <c r="O232" s="249"/>
      <c r="P232" s="249"/>
      <c r="Q232" s="249"/>
      <c r="R232" s="249"/>
      <c r="S232" s="249"/>
      <c r="T232" s="249"/>
      <c r="U232" s="249"/>
      <c r="V232" s="249"/>
      <c r="W232" s="249"/>
      <c r="X232" s="249"/>
      <c r="Y232" s="249"/>
      <c r="Z232" s="249"/>
      <c r="AA232" s="249"/>
      <c r="AB232" s="250"/>
      <c r="AC232" s="251" t="s">
        <v>513</v>
      </c>
      <c r="AD232" s="252"/>
      <c r="AE232" s="253">
        <v>0</v>
      </c>
      <c r="AF232" s="254"/>
      <c r="AG232" s="254"/>
      <c r="AH232" s="255"/>
      <c r="AI232" s="253"/>
      <c r="AJ232" s="254"/>
      <c r="AK232" s="254"/>
      <c r="AL232" s="255"/>
      <c r="AM232" s="259"/>
      <c r="AN232" s="259"/>
      <c r="AO232" s="259"/>
      <c r="AP232" s="259"/>
    </row>
    <row r="233" spans="1:42" ht="19.5" customHeight="1">
      <c r="A233" s="332">
        <v>188</v>
      </c>
      <c r="B233" s="234"/>
      <c r="C233" s="293" t="s">
        <v>364</v>
      </c>
      <c r="D233" s="294"/>
      <c r="E233" s="294"/>
      <c r="F233" s="294"/>
      <c r="G233" s="294"/>
      <c r="H233" s="294"/>
      <c r="I233" s="294"/>
      <c r="J233" s="294"/>
      <c r="K233" s="294"/>
      <c r="L233" s="294"/>
      <c r="M233" s="294"/>
      <c r="N233" s="294"/>
      <c r="O233" s="294"/>
      <c r="P233" s="294"/>
      <c r="Q233" s="294"/>
      <c r="R233" s="294"/>
      <c r="S233" s="294"/>
      <c r="T233" s="294"/>
      <c r="U233" s="294"/>
      <c r="V233" s="294"/>
      <c r="W233" s="294"/>
      <c r="X233" s="294"/>
      <c r="Y233" s="294"/>
      <c r="Z233" s="294"/>
      <c r="AA233" s="294"/>
      <c r="AB233" s="295"/>
      <c r="AC233" s="291" t="s">
        <v>337</v>
      </c>
      <c r="AD233" s="292"/>
      <c r="AE233" s="357"/>
      <c r="AF233" s="357"/>
      <c r="AG233" s="357"/>
      <c r="AH233" s="357"/>
      <c r="AI233" s="357"/>
      <c r="AJ233" s="357"/>
      <c r="AK233" s="357"/>
      <c r="AL233" s="357"/>
      <c r="AM233" s="357"/>
      <c r="AN233" s="357"/>
      <c r="AO233" s="357"/>
      <c r="AP233" s="357"/>
    </row>
    <row r="234" spans="1:42" ht="19.5" customHeight="1">
      <c r="A234" s="332">
        <v>189</v>
      </c>
      <c r="B234" s="234"/>
      <c r="C234" s="293" t="s">
        <v>363</v>
      </c>
      <c r="D234" s="294"/>
      <c r="E234" s="294"/>
      <c r="F234" s="294"/>
      <c r="G234" s="294"/>
      <c r="H234" s="294"/>
      <c r="I234" s="294"/>
      <c r="J234" s="294"/>
      <c r="K234" s="294"/>
      <c r="L234" s="294"/>
      <c r="M234" s="294"/>
      <c r="N234" s="294"/>
      <c r="O234" s="294"/>
      <c r="P234" s="294"/>
      <c r="Q234" s="294"/>
      <c r="R234" s="294"/>
      <c r="S234" s="294"/>
      <c r="T234" s="294"/>
      <c r="U234" s="294"/>
      <c r="V234" s="294"/>
      <c r="W234" s="294"/>
      <c r="X234" s="294"/>
      <c r="Y234" s="294"/>
      <c r="Z234" s="294"/>
      <c r="AA234" s="294"/>
      <c r="AB234" s="295"/>
      <c r="AC234" s="291" t="s">
        <v>338</v>
      </c>
      <c r="AD234" s="292"/>
      <c r="AE234" s="357"/>
      <c r="AF234" s="357"/>
      <c r="AG234" s="357"/>
      <c r="AH234" s="357"/>
      <c r="AI234" s="357"/>
      <c r="AJ234" s="357"/>
      <c r="AK234" s="357"/>
      <c r="AL234" s="357"/>
      <c r="AM234" s="357"/>
      <c r="AN234" s="357"/>
      <c r="AO234" s="357"/>
      <c r="AP234" s="357"/>
    </row>
    <row r="235" spans="1:42" ht="19.5" customHeight="1">
      <c r="A235" s="332">
        <v>190</v>
      </c>
      <c r="B235" s="234"/>
      <c r="C235" s="293" t="s">
        <v>673</v>
      </c>
      <c r="D235" s="294"/>
      <c r="E235" s="294"/>
      <c r="F235" s="294"/>
      <c r="G235" s="294"/>
      <c r="H235" s="294"/>
      <c r="I235" s="294"/>
      <c r="J235" s="294"/>
      <c r="K235" s="294"/>
      <c r="L235" s="294"/>
      <c r="M235" s="294"/>
      <c r="N235" s="294"/>
      <c r="O235" s="294"/>
      <c r="P235" s="294"/>
      <c r="Q235" s="294"/>
      <c r="R235" s="294"/>
      <c r="S235" s="294"/>
      <c r="T235" s="294"/>
      <c r="U235" s="294"/>
      <c r="V235" s="294"/>
      <c r="W235" s="294"/>
      <c r="X235" s="294"/>
      <c r="Y235" s="294"/>
      <c r="Z235" s="294"/>
      <c r="AA235" s="294"/>
      <c r="AB235" s="295"/>
      <c r="AC235" s="291" t="s">
        <v>674</v>
      </c>
      <c r="AD235" s="292"/>
      <c r="AE235" s="357"/>
      <c r="AF235" s="357"/>
      <c r="AG235" s="357"/>
      <c r="AH235" s="357"/>
      <c r="AI235" s="357"/>
      <c r="AJ235" s="357"/>
      <c r="AK235" s="357"/>
      <c r="AL235" s="357"/>
      <c r="AM235" s="357"/>
      <c r="AN235" s="357"/>
      <c r="AO235" s="357"/>
      <c r="AP235" s="357"/>
    </row>
    <row r="236" spans="1:42" ht="19.5" customHeight="1">
      <c r="A236" s="333">
        <v>191</v>
      </c>
      <c r="B236" s="266"/>
      <c r="C236" s="298" t="s">
        <v>675</v>
      </c>
      <c r="D236" s="299"/>
      <c r="E236" s="299"/>
      <c r="F236" s="299"/>
      <c r="G236" s="299"/>
      <c r="H236" s="299"/>
      <c r="I236" s="299"/>
      <c r="J236" s="299"/>
      <c r="K236" s="299"/>
      <c r="L236" s="299"/>
      <c r="M236" s="299"/>
      <c r="N236" s="299"/>
      <c r="O236" s="299"/>
      <c r="P236" s="299"/>
      <c r="Q236" s="299"/>
      <c r="R236" s="299"/>
      <c r="S236" s="299"/>
      <c r="T236" s="299"/>
      <c r="U236" s="299"/>
      <c r="V236" s="299"/>
      <c r="W236" s="299"/>
      <c r="X236" s="299"/>
      <c r="Y236" s="299"/>
      <c r="Z236" s="299"/>
      <c r="AA236" s="299"/>
      <c r="AB236" s="300"/>
      <c r="AC236" s="296" t="s">
        <v>339</v>
      </c>
      <c r="AD236" s="297"/>
      <c r="AE236" s="356">
        <f>AE223+SUM(AE228:AH235)-SUM(AE232:AH232)</f>
        <v>12625</v>
      </c>
      <c r="AF236" s="356"/>
      <c r="AG236" s="356"/>
      <c r="AH236" s="356"/>
      <c r="AI236" s="356"/>
      <c r="AJ236" s="356"/>
      <c r="AK236" s="356"/>
      <c r="AL236" s="356"/>
      <c r="AM236" s="356">
        <f>AM223+SUM(AM228:AP235)-SUM(AM232:AP232)</f>
        <v>0</v>
      </c>
      <c r="AN236" s="356"/>
      <c r="AO236" s="356"/>
      <c r="AP236" s="356"/>
    </row>
    <row r="237" spans="1:42" ht="19.5" customHeight="1">
      <c r="A237" s="332">
        <v>192</v>
      </c>
      <c r="B237" s="234"/>
      <c r="C237" s="293" t="s">
        <v>676</v>
      </c>
      <c r="D237" s="294"/>
      <c r="E237" s="294"/>
      <c r="F237" s="294"/>
      <c r="G237" s="294"/>
      <c r="H237" s="294"/>
      <c r="I237" s="294"/>
      <c r="J237" s="294"/>
      <c r="K237" s="294"/>
      <c r="L237" s="294"/>
      <c r="M237" s="294"/>
      <c r="N237" s="294"/>
      <c r="O237" s="294"/>
      <c r="P237" s="294"/>
      <c r="Q237" s="294"/>
      <c r="R237" s="294"/>
      <c r="S237" s="294"/>
      <c r="T237" s="294"/>
      <c r="U237" s="294"/>
      <c r="V237" s="294"/>
      <c r="W237" s="294"/>
      <c r="X237" s="294"/>
      <c r="Y237" s="294"/>
      <c r="Z237" s="294"/>
      <c r="AA237" s="294"/>
      <c r="AB237" s="295"/>
      <c r="AC237" s="291" t="s">
        <v>677</v>
      </c>
      <c r="AD237" s="292"/>
      <c r="AE237" s="355"/>
      <c r="AF237" s="355"/>
      <c r="AG237" s="355"/>
      <c r="AH237" s="355"/>
      <c r="AI237" s="355"/>
      <c r="AJ237" s="355"/>
      <c r="AK237" s="355"/>
      <c r="AL237" s="355"/>
      <c r="AM237" s="355"/>
      <c r="AN237" s="355"/>
      <c r="AO237" s="355"/>
      <c r="AP237" s="355"/>
    </row>
    <row r="238" spans="1:42" ht="19.5" customHeight="1">
      <c r="A238" s="332">
        <v>193</v>
      </c>
      <c r="B238" s="234"/>
      <c r="C238" s="275" t="s">
        <v>678</v>
      </c>
      <c r="D238" s="276"/>
      <c r="E238" s="276"/>
      <c r="F238" s="276"/>
      <c r="G238" s="276"/>
      <c r="H238" s="276"/>
      <c r="I238" s="276"/>
      <c r="J238" s="276"/>
      <c r="K238" s="276"/>
      <c r="L238" s="276"/>
      <c r="M238" s="276"/>
      <c r="N238" s="276"/>
      <c r="O238" s="276"/>
      <c r="P238" s="276"/>
      <c r="Q238" s="276"/>
      <c r="R238" s="276"/>
      <c r="S238" s="276"/>
      <c r="T238" s="276"/>
      <c r="U238" s="276"/>
      <c r="V238" s="276"/>
      <c r="W238" s="276"/>
      <c r="X238" s="276"/>
      <c r="Y238" s="276"/>
      <c r="Z238" s="276"/>
      <c r="AA238" s="276"/>
      <c r="AB238" s="277"/>
      <c r="AC238" s="291" t="s">
        <v>679</v>
      </c>
      <c r="AD238" s="292"/>
      <c r="AE238" s="355"/>
      <c r="AF238" s="355"/>
      <c r="AG238" s="355"/>
      <c r="AH238" s="355"/>
      <c r="AI238" s="355"/>
      <c r="AJ238" s="355"/>
      <c r="AK238" s="355"/>
      <c r="AL238" s="355"/>
      <c r="AM238" s="355"/>
      <c r="AN238" s="355"/>
      <c r="AO238" s="355"/>
      <c r="AP238" s="355"/>
    </row>
    <row r="239" spans="1:42" ht="19.5" customHeight="1">
      <c r="A239" s="332">
        <v>194</v>
      </c>
      <c r="B239" s="234"/>
      <c r="C239" s="293" t="s">
        <v>680</v>
      </c>
      <c r="D239" s="294"/>
      <c r="E239" s="294"/>
      <c r="F239" s="294"/>
      <c r="G239" s="294"/>
      <c r="H239" s="294"/>
      <c r="I239" s="294"/>
      <c r="J239" s="294"/>
      <c r="K239" s="294"/>
      <c r="L239" s="294"/>
      <c r="M239" s="294"/>
      <c r="N239" s="294"/>
      <c r="O239" s="294"/>
      <c r="P239" s="294"/>
      <c r="Q239" s="294"/>
      <c r="R239" s="294"/>
      <c r="S239" s="294"/>
      <c r="T239" s="294"/>
      <c r="U239" s="294"/>
      <c r="V239" s="294"/>
      <c r="W239" s="294"/>
      <c r="X239" s="294"/>
      <c r="Y239" s="294"/>
      <c r="Z239" s="294"/>
      <c r="AA239" s="294"/>
      <c r="AB239" s="295"/>
      <c r="AC239" s="291" t="s">
        <v>681</v>
      </c>
      <c r="AD239" s="292"/>
      <c r="AE239" s="355"/>
      <c r="AF239" s="355"/>
      <c r="AG239" s="355"/>
      <c r="AH239" s="355"/>
      <c r="AI239" s="355"/>
      <c r="AJ239" s="355"/>
      <c r="AK239" s="355"/>
      <c r="AL239" s="355"/>
      <c r="AM239" s="355"/>
      <c r="AN239" s="355"/>
      <c r="AO239" s="355"/>
      <c r="AP239" s="355"/>
    </row>
    <row r="240" spans="1:42" ht="19.5" customHeight="1">
      <c r="A240" s="332">
        <v>195</v>
      </c>
      <c r="B240" s="234"/>
      <c r="C240" s="293" t="s">
        <v>682</v>
      </c>
      <c r="D240" s="294"/>
      <c r="E240" s="294"/>
      <c r="F240" s="294"/>
      <c r="G240" s="294"/>
      <c r="H240" s="294"/>
      <c r="I240" s="294"/>
      <c r="J240" s="294"/>
      <c r="K240" s="294"/>
      <c r="L240" s="294"/>
      <c r="M240" s="294"/>
      <c r="N240" s="294"/>
      <c r="O240" s="294"/>
      <c r="P240" s="294"/>
      <c r="Q240" s="294"/>
      <c r="R240" s="294"/>
      <c r="S240" s="294"/>
      <c r="T240" s="294"/>
      <c r="U240" s="294"/>
      <c r="V240" s="294"/>
      <c r="W240" s="294"/>
      <c r="X240" s="294"/>
      <c r="Y240" s="294"/>
      <c r="Z240" s="294"/>
      <c r="AA240" s="294"/>
      <c r="AB240" s="295"/>
      <c r="AC240" s="291" t="s">
        <v>683</v>
      </c>
      <c r="AD240" s="292"/>
      <c r="AE240" s="355"/>
      <c r="AF240" s="355"/>
      <c r="AG240" s="355"/>
      <c r="AH240" s="355"/>
      <c r="AI240" s="355"/>
      <c r="AJ240" s="355"/>
      <c r="AK240" s="355"/>
      <c r="AL240" s="355"/>
      <c r="AM240" s="355"/>
      <c r="AN240" s="355"/>
      <c r="AO240" s="355"/>
      <c r="AP240" s="355"/>
    </row>
    <row r="241" spans="1:42" s="18" customFormat="1" ht="19.5" customHeight="1">
      <c r="A241" s="333">
        <v>196</v>
      </c>
      <c r="B241" s="266"/>
      <c r="C241" s="298" t="s">
        <v>684</v>
      </c>
      <c r="D241" s="299"/>
      <c r="E241" s="299"/>
      <c r="F241" s="299"/>
      <c r="G241" s="299"/>
      <c r="H241" s="299"/>
      <c r="I241" s="299"/>
      <c r="J241" s="299"/>
      <c r="K241" s="299"/>
      <c r="L241" s="299"/>
      <c r="M241" s="299"/>
      <c r="N241" s="299"/>
      <c r="O241" s="299"/>
      <c r="P241" s="299"/>
      <c r="Q241" s="299"/>
      <c r="R241" s="299"/>
      <c r="S241" s="299"/>
      <c r="T241" s="299"/>
      <c r="U241" s="299"/>
      <c r="V241" s="299"/>
      <c r="W241" s="299"/>
      <c r="X241" s="299"/>
      <c r="Y241" s="299"/>
      <c r="Z241" s="299"/>
      <c r="AA241" s="299"/>
      <c r="AB241" s="300"/>
      <c r="AC241" s="296" t="s">
        <v>340</v>
      </c>
      <c r="AD241" s="297"/>
      <c r="AE241" s="356">
        <f>SUM(AE237:AH240)</f>
        <v>0</v>
      </c>
      <c r="AF241" s="356"/>
      <c r="AG241" s="356"/>
      <c r="AH241" s="356"/>
      <c r="AI241" s="356"/>
      <c r="AJ241" s="356"/>
      <c r="AK241" s="356"/>
      <c r="AL241" s="356"/>
      <c r="AM241" s="356">
        <f>SUM(AM237:AP240)</f>
        <v>0</v>
      </c>
      <c r="AN241" s="356"/>
      <c r="AO241" s="356"/>
      <c r="AP241" s="356"/>
    </row>
    <row r="242" spans="1:42" ht="19.5" customHeight="1">
      <c r="A242" s="332">
        <v>197</v>
      </c>
      <c r="B242" s="234"/>
      <c r="C242" s="275" t="s">
        <v>685</v>
      </c>
      <c r="D242" s="276"/>
      <c r="E242" s="276"/>
      <c r="F242" s="276"/>
      <c r="G242" s="276"/>
      <c r="H242" s="276"/>
      <c r="I242" s="276"/>
      <c r="J242" s="276"/>
      <c r="K242" s="276"/>
      <c r="L242" s="276"/>
      <c r="M242" s="276"/>
      <c r="N242" s="276"/>
      <c r="O242" s="276"/>
      <c r="P242" s="276"/>
      <c r="Q242" s="276"/>
      <c r="R242" s="276"/>
      <c r="S242" s="276"/>
      <c r="T242" s="276"/>
      <c r="U242" s="276"/>
      <c r="V242" s="276"/>
      <c r="W242" s="276"/>
      <c r="X242" s="276"/>
      <c r="Y242" s="276"/>
      <c r="Z242" s="276"/>
      <c r="AA242" s="276"/>
      <c r="AB242" s="277"/>
      <c r="AC242" s="291" t="s">
        <v>341</v>
      </c>
      <c r="AD242" s="292"/>
      <c r="AE242" s="357"/>
      <c r="AF242" s="357"/>
      <c r="AG242" s="357"/>
      <c r="AH242" s="357"/>
      <c r="AI242" s="357"/>
      <c r="AJ242" s="357"/>
      <c r="AK242" s="357"/>
      <c r="AL242" s="357"/>
      <c r="AM242" s="357"/>
      <c r="AN242" s="357"/>
      <c r="AO242" s="357"/>
      <c r="AP242" s="357"/>
    </row>
    <row r="243" spans="1:42" s="18" customFormat="1" ht="19.5" customHeight="1">
      <c r="A243" s="349">
        <v>198</v>
      </c>
      <c r="B243" s="285"/>
      <c r="C243" s="309" t="s">
        <v>686</v>
      </c>
      <c r="D243" s="310"/>
      <c r="E243" s="310"/>
      <c r="F243" s="310"/>
      <c r="G243" s="310"/>
      <c r="H243" s="310"/>
      <c r="I243" s="310"/>
      <c r="J243" s="310"/>
      <c r="K243" s="310"/>
      <c r="L243" s="310"/>
      <c r="M243" s="310"/>
      <c r="N243" s="310"/>
      <c r="O243" s="310"/>
      <c r="P243" s="310"/>
      <c r="Q243" s="310"/>
      <c r="R243" s="310"/>
      <c r="S243" s="310"/>
      <c r="T243" s="310"/>
      <c r="U243" s="310"/>
      <c r="V243" s="310"/>
      <c r="W243" s="310"/>
      <c r="X243" s="310"/>
      <c r="Y243" s="310"/>
      <c r="Z243" s="310"/>
      <c r="AA243" s="310"/>
      <c r="AB243" s="311"/>
      <c r="AC243" s="312" t="s">
        <v>342</v>
      </c>
      <c r="AD243" s="313"/>
      <c r="AE243" s="358">
        <f>AE236+AE241+AE242</f>
        <v>12625</v>
      </c>
      <c r="AF243" s="358"/>
      <c r="AG243" s="358"/>
      <c r="AH243" s="358"/>
      <c r="AI243" s="358"/>
      <c r="AJ243" s="358"/>
      <c r="AK243" s="358"/>
      <c r="AL243" s="358"/>
      <c r="AM243" s="358">
        <f>AM236+AM241+AM242</f>
        <v>0</v>
      </c>
      <c r="AN243" s="358"/>
      <c r="AO243" s="358"/>
      <c r="AP243" s="358"/>
    </row>
    <row r="244" spans="1:42" s="18" customFormat="1" ht="19.5" customHeight="1">
      <c r="A244" s="304">
        <v>199</v>
      </c>
      <c r="B244" s="305"/>
      <c r="C244" s="360" t="s">
        <v>687</v>
      </c>
      <c r="D244" s="361"/>
      <c r="E244" s="361"/>
      <c r="F244" s="361"/>
      <c r="G244" s="361"/>
      <c r="H244" s="361"/>
      <c r="I244" s="361"/>
      <c r="J244" s="361"/>
      <c r="K244" s="361"/>
      <c r="L244" s="361"/>
      <c r="M244" s="361"/>
      <c r="N244" s="361"/>
      <c r="O244" s="361"/>
      <c r="P244" s="361"/>
      <c r="Q244" s="361"/>
      <c r="R244" s="361"/>
      <c r="S244" s="361"/>
      <c r="T244" s="361"/>
      <c r="U244" s="361"/>
      <c r="V244" s="361"/>
      <c r="W244" s="361"/>
      <c r="X244" s="361"/>
      <c r="Y244" s="361"/>
      <c r="Z244" s="361"/>
      <c r="AA244" s="361"/>
      <c r="AB244" s="362"/>
      <c r="AC244" s="363"/>
      <c r="AD244" s="364"/>
      <c r="AE244" s="359">
        <f>AE219+AE243</f>
        <v>38387</v>
      </c>
      <c r="AF244" s="359"/>
      <c r="AG244" s="359"/>
      <c r="AH244" s="359"/>
      <c r="AI244" s="359"/>
      <c r="AJ244" s="359"/>
      <c r="AK244" s="359"/>
      <c r="AL244" s="359"/>
      <c r="AM244" s="359">
        <f>AM219+AM243</f>
        <v>0</v>
      </c>
      <c r="AN244" s="359"/>
      <c r="AO244" s="359"/>
      <c r="AP244" s="359"/>
    </row>
  </sheetData>
  <sheetProtection/>
  <mergeCells count="1437">
    <mergeCell ref="AM244:AP244"/>
    <mergeCell ref="AM243:AP243"/>
    <mergeCell ref="A244:B244"/>
    <mergeCell ref="C244:AB244"/>
    <mergeCell ref="AC244:AD244"/>
    <mergeCell ref="AE244:AH244"/>
    <mergeCell ref="AI244:AL244"/>
    <mergeCell ref="A243:B243"/>
    <mergeCell ref="C243:AB243"/>
    <mergeCell ref="AC243:AD243"/>
    <mergeCell ref="AE243:AH243"/>
    <mergeCell ref="AI243:AL243"/>
    <mergeCell ref="AM242:AP242"/>
    <mergeCell ref="AM241:AP241"/>
    <mergeCell ref="A242:B242"/>
    <mergeCell ref="C242:AB242"/>
    <mergeCell ref="AC242:AD242"/>
    <mergeCell ref="AE242:AH242"/>
    <mergeCell ref="AI242:AL242"/>
    <mergeCell ref="A241:B241"/>
    <mergeCell ref="C241:AB241"/>
    <mergeCell ref="AC241:AD241"/>
    <mergeCell ref="AE241:AH241"/>
    <mergeCell ref="AI241:AL241"/>
    <mergeCell ref="AM240:AP240"/>
    <mergeCell ref="AM239:AP239"/>
    <mergeCell ref="A240:B240"/>
    <mergeCell ref="C240:AB240"/>
    <mergeCell ref="AC240:AD240"/>
    <mergeCell ref="AE240:AH240"/>
    <mergeCell ref="AI240:AL240"/>
    <mergeCell ref="A239:B239"/>
    <mergeCell ref="C239:AB239"/>
    <mergeCell ref="AC239:AD239"/>
    <mergeCell ref="AE239:AH239"/>
    <mergeCell ref="AI239:AL239"/>
    <mergeCell ref="AM238:AP238"/>
    <mergeCell ref="AM237:AP237"/>
    <mergeCell ref="A238:B238"/>
    <mergeCell ref="C238:AB238"/>
    <mergeCell ref="AC238:AD238"/>
    <mergeCell ref="AE238:AH238"/>
    <mergeCell ref="AI238:AL238"/>
    <mergeCell ref="A237:B237"/>
    <mergeCell ref="C237:AB237"/>
    <mergeCell ref="AC237:AD237"/>
    <mergeCell ref="AE237:AH237"/>
    <mergeCell ref="AI237:AL237"/>
    <mergeCell ref="AM236:AP236"/>
    <mergeCell ref="AM235:AP235"/>
    <mergeCell ref="A236:B236"/>
    <mergeCell ref="C236:AB236"/>
    <mergeCell ref="AC236:AD236"/>
    <mergeCell ref="AE236:AH236"/>
    <mergeCell ref="AI236:AL236"/>
    <mergeCell ref="A235:B235"/>
    <mergeCell ref="C235:AB235"/>
    <mergeCell ref="AC235:AD235"/>
    <mergeCell ref="AE235:AH235"/>
    <mergeCell ref="AI235:AL235"/>
    <mergeCell ref="AM234:AP234"/>
    <mergeCell ref="AM233:AP233"/>
    <mergeCell ref="A234:B234"/>
    <mergeCell ref="C234:AB234"/>
    <mergeCell ref="AC234:AD234"/>
    <mergeCell ref="AE234:AH234"/>
    <mergeCell ref="AI234:AL234"/>
    <mergeCell ref="A233:B233"/>
    <mergeCell ref="C233:AB233"/>
    <mergeCell ref="AC233:AD233"/>
    <mergeCell ref="AE233:AH233"/>
    <mergeCell ref="AI233:AL233"/>
    <mergeCell ref="AM232:AP232"/>
    <mergeCell ref="A232:B232"/>
    <mergeCell ref="C232:AB232"/>
    <mergeCell ref="AC232:AD232"/>
    <mergeCell ref="AE232:AH232"/>
    <mergeCell ref="AI232:AL232"/>
    <mergeCell ref="AM231:AP231"/>
    <mergeCell ref="AM230:AP230"/>
    <mergeCell ref="A231:B231"/>
    <mergeCell ref="C231:AB231"/>
    <mergeCell ref="AC231:AD231"/>
    <mergeCell ref="AE231:AH231"/>
    <mergeCell ref="AI231:AL231"/>
    <mergeCell ref="A230:B230"/>
    <mergeCell ref="C230:AB230"/>
    <mergeCell ref="AC230:AD230"/>
    <mergeCell ref="AE230:AH230"/>
    <mergeCell ref="AI230:AL230"/>
    <mergeCell ref="AM229:AP229"/>
    <mergeCell ref="AM228:AP228"/>
    <mergeCell ref="A229:B229"/>
    <mergeCell ref="C229:AB229"/>
    <mergeCell ref="AC229:AD229"/>
    <mergeCell ref="AE229:AH229"/>
    <mergeCell ref="AI229:AL229"/>
    <mergeCell ref="A228:B228"/>
    <mergeCell ref="C228:AB228"/>
    <mergeCell ref="AC228:AD228"/>
    <mergeCell ref="AE228:AH228"/>
    <mergeCell ref="AI228:AL228"/>
    <mergeCell ref="AM227:AP227"/>
    <mergeCell ref="AM226:AP226"/>
    <mergeCell ref="A227:B227"/>
    <mergeCell ref="C227:AB227"/>
    <mergeCell ref="AC227:AD227"/>
    <mergeCell ref="AE227:AH227"/>
    <mergeCell ref="AI227:AL227"/>
    <mergeCell ref="A226:B226"/>
    <mergeCell ref="C226:AB226"/>
    <mergeCell ref="AC226:AD226"/>
    <mergeCell ref="AE226:AH226"/>
    <mergeCell ref="AI226:AL226"/>
    <mergeCell ref="AM225:AP225"/>
    <mergeCell ref="AM224:AP224"/>
    <mergeCell ref="A225:B225"/>
    <mergeCell ref="C225:AB225"/>
    <mergeCell ref="AC225:AD225"/>
    <mergeCell ref="AE225:AH225"/>
    <mergeCell ref="AI225:AL225"/>
    <mergeCell ref="A224:B224"/>
    <mergeCell ref="C224:AB224"/>
    <mergeCell ref="AC224:AD224"/>
    <mergeCell ref="AE224:AH224"/>
    <mergeCell ref="AI224:AL224"/>
    <mergeCell ref="AM223:AP223"/>
    <mergeCell ref="AM222:AP222"/>
    <mergeCell ref="A223:B223"/>
    <mergeCell ref="C223:AB223"/>
    <mergeCell ref="AC223:AD223"/>
    <mergeCell ref="AE223:AH223"/>
    <mergeCell ref="AI223:AL223"/>
    <mergeCell ref="A222:B222"/>
    <mergeCell ref="C222:AB222"/>
    <mergeCell ref="AC222:AD222"/>
    <mergeCell ref="AE222:AH222"/>
    <mergeCell ref="AI222:AL222"/>
    <mergeCell ref="AM221:AP221"/>
    <mergeCell ref="AM220:AP220"/>
    <mergeCell ref="A221:B221"/>
    <mergeCell ref="C221:AB221"/>
    <mergeCell ref="AC221:AD221"/>
    <mergeCell ref="AE221:AH221"/>
    <mergeCell ref="AI221:AL221"/>
    <mergeCell ref="A220:B220"/>
    <mergeCell ref="C220:AB220"/>
    <mergeCell ref="AC220:AD220"/>
    <mergeCell ref="AE220:AH220"/>
    <mergeCell ref="AI220:AL220"/>
    <mergeCell ref="AM219:AP219"/>
    <mergeCell ref="AM218:AP218"/>
    <mergeCell ref="A219:B219"/>
    <mergeCell ref="C219:AB219"/>
    <mergeCell ref="AC219:AD219"/>
    <mergeCell ref="AE219:AH219"/>
    <mergeCell ref="AI219:AL219"/>
    <mergeCell ref="A218:B218"/>
    <mergeCell ref="C218:AB218"/>
    <mergeCell ref="AC218:AD218"/>
    <mergeCell ref="AE218:AH218"/>
    <mergeCell ref="AI218:AL218"/>
    <mergeCell ref="AM217:AP217"/>
    <mergeCell ref="AM216:AP216"/>
    <mergeCell ref="A217:B217"/>
    <mergeCell ref="C217:AB217"/>
    <mergeCell ref="AC217:AD217"/>
    <mergeCell ref="AE217:AH217"/>
    <mergeCell ref="AI217:AL217"/>
    <mergeCell ref="A216:B216"/>
    <mergeCell ref="C216:AB216"/>
    <mergeCell ref="AC216:AD216"/>
    <mergeCell ref="AE216:AH216"/>
    <mergeCell ref="AI216:AL216"/>
    <mergeCell ref="AM215:AP215"/>
    <mergeCell ref="AM214:AP214"/>
    <mergeCell ref="A215:B215"/>
    <mergeCell ref="C215:AB215"/>
    <mergeCell ref="AC215:AD215"/>
    <mergeCell ref="AE215:AH215"/>
    <mergeCell ref="AI215:AL215"/>
    <mergeCell ref="A214:B214"/>
    <mergeCell ref="C214:AB214"/>
    <mergeCell ref="AC214:AD214"/>
    <mergeCell ref="AE214:AH214"/>
    <mergeCell ref="AI214:AL214"/>
    <mergeCell ref="AM213:AP213"/>
    <mergeCell ref="AM212:AP212"/>
    <mergeCell ref="A213:B213"/>
    <mergeCell ref="C213:AB213"/>
    <mergeCell ref="AC213:AD213"/>
    <mergeCell ref="AE213:AH213"/>
    <mergeCell ref="AI213:AL213"/>
    <mergeCell ref="A212:B212"/>
    <mergeCell ref="C212:AB212"/>
    <mergeCell ref="AC212:AD212"/>
    <mergeCell ref="AE212:AH212"/>
    <mergeCell ref="AI212:AL212"/>
    <mergeCell ref="AM211:AP211"/>
    <mergeCell ref="AM210:AP210"/>
    <mergeCell ref="A211:B211"/>
    <mergeCell ref="C211:AB211"/>
    <mergeCell ref="AC211:AD211"/>
    <mergeCell ref="AE211:AH211"/>
    <mergeCell ref="AI211:AL211"/>
    <mergeCell ref="A210:B210"/>
    <mergeCell ref="C210:AB210"/>
    <mergeCell ref="AC210:AD210"/>
    <mergeCell ref="AE210:AH210"/>
    <mergeCell ref="AI210:AL210"/>
    <mergeCell ref="AM209:AP209"/>
    <mergeCell ref="AM208:AP208"/>
    <mergeCell ref="A209:B209"/>
    <mergeCell ref="C209:AB209"/>
    <mergeCell ref="AC209:AD209"/>
    <mergeCell ref="AE209:AH209"/>
    <mergeCell ref="AI209:AL209"/>
    <mergeCell ref="A208:B208"/>
    <mergeCell ref="C208:AB208"/>
    <mergeCell ref="AC208:AD208"/>
    <mergeCell ref="AE208:AH208"/>
    <mergeCell ref="AI208:AL208"/>
    <mergeCell ref="AM207:AP207"/>
    <mergeCell ref="AM206:AP206"/>
    <mergeCell ref="A207:B207"/>
    <mergeCell ref="C207:AB207"/>
    <mergeCell ref="AC207:AD207"/>
    <mergeCell ref="AE207:AH207"/>
    <mergeCell ref="AI207:AL207"/>
    <mergeCell ref="A206:B206"/>
    <mergeCell ref="C206:AB206"/>
    <mergeCell ref="AC206:AD206"/>
    <mergeCell ref="AE206:AH206"/>
    <mergeCell ref="AI206:AL206"/>
    <mergeCell ref="AM205:AP205"/>
    <mergeCell ref="AM204:AP204"/>
    <mergeCell ref="A205:B205"/>
    <mergeCell ref="C205:AB205"/>
    <mergeCell ref="AC205:AD205"/>
    <mergeCell ref="AE205:AH205"/>
    <mergeCell ref="AI205:AL205"/>
    <mergeCell ref="A204:B204"/>
    <mergeCell ref="C204:AB204"/>
    <mergeCell ref="AC204:AD204"/>
    <mergeCell ref="AE204:AH204"/>
    <mergeCell ref="AI204:AL204"/>
    <mergeCell ref="AM203:AP203"/>
    <mergeCell ref="AM202:AP202"/>
    <mergeCell ref="A203:B203"/>
    <mergeCell ref="C203:AB203"/>
    <mergeCell ref="AC203:AD203"/>
    <mergeCell ref="AE203:AH203"/>
    <mergeCell ref="AI203:AL203"/>
    <mergeCell ref="A202:B202"/>
    <mergeCell ref="C202:AB202"/>
    <mergeCell ref="AC202:AD202"/>
    <mergeCell ref="AE202:AH202"/>
    <mergeCell ref="AI202:AL202"/>
    <mergeCell ref="AM201:AP201"/>
    <mergeCell ref="AM200:AP200"/>
    <mergeCell ref="A201:B201"/>
    <mergeCell ref="C201:AB201"/>
    <mergeCell ref="AC201:AD201"/>
    <mergeCell ref="AE201:AH201"/>
    <mergeCell ref="AI201:AL201"/>
    <mergeCell ref="A200:B200"/>
    <mergeCell ref="C200:AB200"/>
    <mergeCell ref="AC200:AD200"/>
    <mergeCell ref="AE200:AH200"/>
    <mergeCell ref="AI200:AL200"/>
    <mergeCell ref="AM199:AP199"/>
    <mergeCell ref="AM198:AP198"/>
    <mergeCell ref="A199:B199"/>
    <mergeCell ref="C199:AB199"/>
    <mergeCell ref="AC199:AD199"/>
    <mergeCell ref="AE199:AH199"/>
    <mergeCell ref="AI199:AL199"/>
    <mergeCell ref="A198:B198"/>
    <mergeCell ref="C198:AB198"/>
    <mergeCell ref="AC198:AD198"/>
    <mergeCell ref="AE198:AH198"/>
    <mergeCell ref="AI198:AL198"/>
    <mergeCell ref="AM197:AP197"/>
    <mergeCell ref="AM196:AP196"/>
    <mergeCell ref="A197:B197"/>
    <mergeCell ref="C197:AB197"/>
    <mergeCell ref="AC197:AD197"/>
    <mergeCell ref="AE197:AH197"/>
    <mergeCell ref="AI197:AL197"/>
    <mergeCell ref="A196:B196"/>
    <mergeCell ref="C196:AB196"/>
    <mergeCell ref="AC196:AD196"/>
    <mergeCell ref="AE196:AH196"/>
    <mergeCell ref="AI196:AL196"/>
    <mergeCell ref="AM195:AP195"/>
    <mergeCell ref="AM194:AP194"/>
    <mergeCell ref="A195:B195"/>
    <mergeCell ref="C195:AB195"/>
    <mergeCell ref="AC195:AD195"/>
    <mergeCell ref="AE195:AH195"/>
    <mergeCell ref="AI195:AL195"/>
    <mergeCell ref="A194:B194"/>
    <mergeCell ref="C194:AB194"/>
    <mergeCell ref="AC194:AD194"/>
    <mergeCell ref="AE194:AH194"/>
    <mergeCell ref="AI194:AL194"/>
    <mergeCell ref="AM193:AP193"/>
    <mergeCell ref="A193:B193"/>
    <mergeCell ref="C193:AB193"/>
    <mergeCell ref="AC193:AD193"/>
    <mergeCell ref="AE193:AH193"/>
    <mergeCell ref="AI193:AL193"/>
    <mergeCell ref="AM192:AP192"/>
    <mergeCell ref="AM191:AP191"/>
    <mergeCell ref="A192:B192"/>
    <mergeCell ref="C192:AB192"/>
    <mergeCell ref="AC192:AD192"/>
    <mergeCell ref="AE192:AH192"/>
    <mergeCell ref="AI192:AL192"/>
    <mergeCell ref="A191:B191"/>
    <mergeCell ref="C191:AB191"/>
    <mergeCell ref="AC191:AD191"/>
    <mergeCell ref="AE191:AH191"/>
    <mergeCell ref="AI191:AL191"/>
    <mergeCell ref="AM190:AP190"/>
    <mergeCell ref="AM189:AP189"/>
    <mergeCell ref="A190:B190"/>
    <mergeCell ref="C190:AB190"/>
    <mergeCell ref="AC190:AD190"/>
    <mergeCell ref="AE190:AH190"/>
    <mergeCell ref="AI190:AL190"/>
    <mergeCell ref="A189:B189"/>
    <mergeCell ref="C189:AB189"/>
    <mergeCell ref="AC189:AD189"/>
    <mergeCell ref="AE189:AH189"/>
    <mergeCell ref="AI189:AL189"/>
    <mergeCell ref="AM188:AP188"/>
    <mergeCell ref="AM187:AP187"/>
    <mergeCell ref="A188:B188"/>
    <mergeCell ref="C188:AB188"/>
    <mergeCell ref="AC188:AD188"/>
    <mergeCell ref="AE188:AH188"/>
    <mergeCell ref="AI188:AL188"/>
    <mergeCell ref="A187:B187"/>
    <mergeCell ref="C187:AB187"/>
    <mergeCell ref="AC187:AD187"/>
    <mergeCell ref="AE187:AH187"/>
    <mergeCell ref="AI187:AL187"/>
    <mergeCell ref="AM186:AP186"/>
    <mergeCell ref="AM185:AP185"/>
    <mergeCell ref="A186:B186"/>
    <mergeCell ref="C186:AB186"/>
    <mergeCell ref="AC186:AD186"/>
    <mergeCell ref="AE186:AH186"/>
    <mergeCell ref="AI186:AL186"/>
    <mergeCell ref="A185:B185"/>
    <mergeCell ref="C185:AB185"/>
    <mergeCell ref="AC185:AD185"/>
    <mergeCell ref="AE185:AH185"/>
    <mergeCell ref="AI185:AL185"/>
    <mergeCell ref="AM184:AP184"/>
    <mergeCell ref="AM183:AP183"/>
    <mergeCell ref="A184:B184"/>
    <mergeCell ref="C184:AB184"/>
    <mergeCell ref="AC184:AD184"/>
    <mergeCell ref="AE184:AH184"/>
    <mergeCell ref="AI184:AL184"/>
    <mergeCell ref="A183:B183"/>
    <mergeCell ref="C183:AB183"/>
    <mergeCell ref="AC183:AD183"/>
    <mergeCell ref="AE183:AH183"/>
    <mergeCell ref="AI183:AL183"/>
    <mergeCell ref="AM182:AP182"/>
    <mergeCell ref="AM181:AP181"/>
    <mergeCell ref="A182:B182"/>
    <mergeCell ref="C182:AB182"/>
    <mergeCell ref="AC182:AD182"/>
    <mergeCell ref="AE182:AH182"/>
    <mergeCell ref="AI182:AL182"/>
    <mergeCell ref="A181:B181"/>
    <mergeCell ref="C181:AB181"/>
    <mergeCell ref="AC181:AD181"/>
    <mergeCell ref="AE181:AH181"/>
    <mergeCell ref="AI181:AL181"/>
    <mergeCell ref="AM180:AP180"/>
    <mergeCell ref="AM179:AP179"/>
    <mergeCell ref="A180:B180"/>
    <mergeCell ref="C180:AB180"/>
    <mergeCell ref="AC180:AD180"/>
    <mergeCell ref="AE180:AH180"/>
    <mergeCell ref="AI180:AL180"/>
    <mergeCell ref="A179:B179"/>
    <mergeCell ref="C179:AB179"/>
    <mergeCell ref="AC179:AD179"/>
    <mergeCell ref="AE179:AH179"/>
    <mergeCell ref="AI179:AL179"/>
    <mergeCell ref="AM178:AP178"/>
    <mergeCell ref="AM177:AP177"/>
    <mergeCell ref="A178:B178"/>
    <mergeCell ref="C178:AB178"/>
    <mergeCell ref="AC178:AD178"/>
    <mergeCell ref="AE178:AH178"/>
    <mergeCell ref="AI178:AL178"/>
    <mergeCell ref="A177:B177"/>
    <mergeCell ref="C177:AB177"/>
    <mergeCell ref="AC177:AD177"/>
    <mergeCell ref="AE177:AH177"/>
    <mergeCell ref="AI177:AL177"/>
    <mergeCell ref="AM176:AP176"/>
    <mergeCell ref="A176:B176"/>
    <mergeCell ref="C176:AB176"/>
    <mergeCell ref="AC176:AD176"/>
    <mergeCell ref="AE176:AH176"/>
    <mergeCell ref="AI176:AL176"/>
    <mergeCell ref="AM175:AP175"/>
    <mergeCell ref="AM174:AP174"/>
    <mergeCell ref="A175:B175"/>
    <mergeCell ref="C175:AB175"/>
    <mergeCell ref="AC175:AD175"/>
    <mergeCell ref="AE175:AH175"/>
    <mergeCell ref="AI175:AL175"/>
    <mergeCell ref="A174:B174"/>
    <mergeCell ref="C174:AB174"/>
    <mergeCell ref="AC174:AD174"/>
    <mergeCell ref="AE174:AH174"/>
    <mergeCell ref="AI174:AL174"/>
    <mergeCell ref="AM173:AP173"/>
    <mergeCell ref="AM172:AP172"/>
    <mergeCell ref="A173:B173"/>
    <mergeCell ref="C173:AB173"/>
    <mergeCell ref="AC173:AD173"/>
    <mergeCell ref="AE173:AH173"/>
    <mergeCell ref="AI173:AL173"/>
    <mergeCell ref="A172:B172"/>
    <mergeCell ref="C172:AB172"/>
    <mergeCell ref="AC172:AD172"/>
    <mergeCell ref="AE172:AH172"/>
    <mergeCell ref="AI172:AL172"/>
    <mergeCell ref="AM171:AP171"/>
    <mergeCell ref="AM170:AP170"/>
    <mergeCell ref="A171:B171"/>
    <mergeCell ref="C171:AB171"/>
    <mergeCell ref="AC171:AD171"/>
    <mergeCell ref="AE171:AH171"/>
    <mergeCell ref="AI171:AL171"/>
    <mergeCell ref="A170:B170"/>
    <mergeCell ref="C170:AB170"/>
    <mergeCell ref="AC170:AD170"/>
    <mergeCell ref="AE170:AH170"/>
    <mergeCell ref="AI170:AL170"/>
    <mergeCell ref="AM169:AP169"/>
    <mergeCell ref="AM168:AP168"/>
    <mergeCell ref="A169:B169"/>
    <mergeCell ref="C169:AB169"/>
    <mergeCell ref="AC169:AD169"/>
    <mergeCell ref="AE169:AH169"/>
    <mergeCell ref="AI169:AL169"/>
    <mergeCell ref="A168:B168"/>
    <mergeCell ref="C168:AB168"/>
    <mergeCell ref="AC168:AD168"/>
    <mergeCell ref="AE168:AH168"/>
    <mergeCell ref="AI168:AL168"/>
    <mergeCell ref="AM167:AP167"/>
    <mergeCell ref="AM166:AP166"/>
    <mergeCell ref="A167:B167"/>
    <mergeCell ref="C167:AB167"/>
    <mergeCell ref="AC167:AD167"/>
    <mergeCell ref="AE167:AH167"/>
    <mergeCell ref="AI167:AL167"/>
    <mergeCell ref="A166:B166"/>
    <mergeCell ref="C166:AB166"/>
    <mergeCell ref="AC166:AD166"/>
    <mergeCell ref="AE166:AH166"/>
    <mergeCell ref="AI166:AL166"/>
    <mergeCell ref="AM165:AP165"/>
    <mergeCell ref="AM164:AP164"/>
    <mergeCell ref="A165:B165"/>
    <mergeCell ref="C165:AB165"/>
    <mergeCell ref="AC165:AD165"/>
    <mergeCell ref="AE165:AH165"/>
    <mergeCell ref="AI165:AL165"/>
    <mergeCell ref="A164:B164"/>
    <mergeCell ref="C164:AB164"/>
    <mergeCell ref="AC164:AD164"/>
    <mergeCell ref="AE164:AH164"/>
    <mergeCell ref="AI164:AL164"/>
    <mergeCell ref="AM163:AP163"/>
    <mergeCell ref="AM162:AP162"/>
    <mergeCell ref="A163:B163"/>
    <mergeCell ref="C163:AB163"/>
    <mergeCell ref="AC163:AD163"/>
    <mergeCell ref="AE163:AH163"/>
    <mergeCell ref="AI163:AL163"/>
    <mergeCell ref="A162:B162"/>
    <mergeCell ref="C162:AB162"/>
    <mergeCell ref="AC162:AD162"/>
    <mergeCell ref="AE162:AH162"/>
    <mergeCell ref="AI162:AL162"/>
    <mergeCell ref="AM161:AP161"/>
    <mergeCell ref="AM160:AP160"/>
    <mergeCell ref="A161:B161"/>
    <mergeCell ref="C161:AB161"/>
    <mergeCell ref="AC161:AD161"/>
    <mergeCell ref="AE161:AH161"/>
    <mergeCell ref="AI161:AL161"/>
    <mergeCell ref="A160:B160"/>
    <mergeCell ref="C160:AB160"/>
    <mergeCell ref="AC160:AD160"/>
    <mergeCell ref="AE160:AH160"/>
    <mergeCell ref="AI160:AL160"/>
    <mergeCell ref="AM159:AP159"/>
    <mergeCell ref="AM158:AP158"/>
    <mergeCell ref="A159:B159"/>
    <mergeCell ref="C159:AB159"/>
    <mergeCell ref="AC159:AD159"/>
    <mergeCell ref="AE159:AH159"/>
    <mergeCell ref="AI159:AL159"/>
    <mergeCell ref="A158:B158"/>
    <mergeCell ref="C158:AB158"/>
    <mergeCell ref="AC158:AD158"/>
    <mergeCell ref="AE158:AH158"/>
    <mergeCell ref="AI158:AL158"/>
    <mergeCell ref="AM157:AP157"/>
    <mergeCell ref="AM156:AP156"/>
    <mergeCell ref="A157:B157"/>
    <mergeCell ref="C157:AB157"/>
    <mergeCell ref="AC157:AD157"/>
    <mergeCell ref="AE157:AH157"/>
    <mergeCell ref="AI157:AL157"/>
    <mergeCell ref="A156:B156"/>
    <mergeCell ref="C156:AB156"/>
    <mergeCell ref="AC156:AD156"/>
    <mergeCell ref="AE156:AH156"/>
    <mergeCell ref="AI156:AL156"/>
    <mergeCell ref="AM155:AP155"/>
    <mergeCell ref="AM154:AP154"/>
    <mergeCell ref="A155:B155"/>
    <mergeCell ref="C155:AB155"/>
    <mergeCell ref="AC155:AD155"/>
    <mergeCell ref="AE155:AH155"/>
    <mergeCell ref="AI155:AL155"/>
    <mergeCell ref="A154:B154"/>
    <mergeCell ref="C154:AB154"/>
    <mergeCell ref="AC154:AD154"/>
    <mergeCell ref="AE154:AH154"/>
    <mergeCell ref="AI154:AL154"/>
    <mergeCell ref="AM153:AP153"/>
    <mergeCell ref="AM152:AP152"/>
    <mergeCell ref="A153:B153"/>
    <mergeCell ref="C153:AB153"/>
    <mergeCell ref="AC153:AD153"/>
    <mergeCell ref="AE153:AH153"/>
    <mergeCell ref="AI153:AL153"/>
    <mergeCell ref="A152:B152"/>
    <mergeCell ref="C152:AB152"/>
    <mergeCell ref="AC152:AD152"/>
    <mergeCell ref="AE152:AH152"/>
    <mergeCell ref="AI152:AL152"/>
    <mergeCell ref="AM151:AP151"/>
    <mergeCell ref="AM150:AP150"/>
    <mergeCell ref="A151:B151"/>
    <mergeCell ref="C151:AB151"/>
    <mergeCell ref="AC151:AD151"/>
    <mergeCell ref="AE151:AH151"/>
    <mergeCell ref="AI151:AL151"/>
    <mergeCell ref="A150:B150"/>
    <mergeCell ref="C150:AB150"/>
    <mergeCell ref="AC150:AD150"/>
    <mergeCell ref="AE150:AH150"/>
    <mergeCell ref="AI150:AL150"/>
    <mergeCell ref="AM149:AP149"/>
    <mergeCell ref="AM148:AP148"/>
    <mergeCell ref="A149:B149"/>
    <mergeCell ref="C149:AB149"/>
    <mergeCell ref="AC149:AD149"/>
    <mergeCell ref="AE149:AH149"/>
    <mergeCell ref="AI149:AL149"/>
    <mergeCell ref="A148:B148"/>
    <mergeCell ref="C148:AB148"/>
    <mergeCell ref="AC148:AD148"/>
    <mergeCell ref="AE148:AH148"/>
    <mergeCell ref="AI148:AL148"/>
    <mergeCell ref="AM147:AP147"/>
    <mergeCell ref="AM146:AP146"/>
    <mergeCell ref="A147:B147"/>
    <mergeCell ref="C147:AB147"/>
    <mergeCell ref="AC147:AD147"/>
    <mergeCell ref="AE147:AH147"/>
    <mergeCell ref="AI147:AL147"/>
    <mergeCell ref="A146:B146"/>
    <mergeCell ref="C146:AB146"/>
    <mergeCell ref="AC146:AD146"/>
    <mergeCell ref="AE146:AH146"/>
    <mergeCell ref="AI146:AL146"/>
    <mergeCell ref="AM145:AP145"/>
    <mergeCell ref="AM144:AP144"/>
    <mergeCell ref="A145:B145"/>
    <mergeCell ref="C145:AB145"/>
    <mergeCell ref="AC145:AD145"/>
    <mergeCell ref="AE145:AH145"/>
    <mergeCell ref="AI145:AL145"/>
    <mergeCell ref="A144:B144"/>
    <mergeCell ref="C144:AB144"/>
    <mergeCell ref="AC144:AD144"/>
    <mergeCell ref="AE144:AH144"/>
    <mergeCell ref="AI144:AL144"/>
    <mergeCell ref="AM143:AP143"/>
    <mergeCell ref="AM142:AP142"/>
    <mergeCell ref="A143:B143"/>
    <mergeCell ref="C143:AB143"/>
    <mergeCell ref="AC143:AD143"/>
    <mergeCell ref="AE143:AH143"/>
    <mergeCell ref="AI143:AL143"/>
    <mergeCell ref="A142:B142"/>
    <mergeCell ref="C142:AB142"/>
    <mergeCell ref="AC142:AD142"/>
    <mergeCell ref="AE142:AH142"/>
    <mergeCell ref="AI142:AL142"/>
    <mergeCell ref="AM141:AP141"/>
    <mergeCell ref="AM140:AP140"/>
    <mergeCell ref="A141:B141"/>
    <mergeCell ref="C141:AB141"/>
    <mergeCell ref="AC141:AD141"/>
    <mergeCell ref="AE141:AH141"/>
    <mergeCell ref="AI141:AL141"/>
    <mergeCell ref="A140:B140"/>
    <mergeCell ref="C140:AB140"/>
    <mergeCell ref="AC140:AD140"/>
    <mergeCell ref="AE140:AH140"/>
    <mergeCell ref="AI140:AL140"/>
    <mergeCell ref="AM138:AP138"/>
    <mergeCell ref="AM137:AP137"/>
    <mergeCell ref="A138:B138"/>
    <mergeCell ref="C138:AB138"/>
    <mergeCell ref="AC138:AD138"/>
    <mergeCell ref="AE138:AH138"/>
    <mergeCell ref="AI138:AL138"/>
    <mergeCell ref="A137:B137"/>
    <mergeCell ref="C137:AB137"/>
    <mergeCell ref="AC137:AD137"/>
    <mergeCell ref="AE137:AH137"/>
    <mergeCell ref="AI137:AL137"/>
    <mergeCell ref="AM136:AP136"/>
    <mergeCell ref="AM135:AP135"/>
    <mergeCell ref="A136:B136"/>
    <mergeCell ref="C136:AB136"/>
    <mergeCell ref="AC136:AD136"/>
    <mergeCell ref="AE136:AH136"/>
    <mergeCell ref="AI136:AL136"/>
    <mergeCell ref="A135:B135"/>
    <mergeCell ref="C135:AB135"/>
    <mergeCell ref="AC135:AD135"/>
    <mergeCell ref="AE135:AH135"/>
    <mergeCell ref="AI135:AL135"/>
    <mergeCell ref="AM134:AP134"/>
    <mergeCell ref="AM133:AP133"/>
    <mergeCell ref="A134:B134"/>
    <mergeCell ref="C134:AB134"/>
    <mergeCell ref="AC134:AD134"/>
    <mergeCell ref="AE134:AH134"/>
    <mergeCell ref="AI134:AL134"/>
    <mergeCell ref="A133:B133"/>
    <mergeCell ref="C133:AB133"/>
    <mergeCell ref="AC133:AD133"/>
    <mergeCell ref="AE133:AH133"/>
    <mergeCell ref="AI133:AL133"/>
    <mergeCell ref="AM132:AP132"/>
    <mergeCell ref="AM131:AP131"/>
    <mergeCell ref="A132:B132"/>
    <mergeCell ref="C132:AB132"/>
    <mergeCell ref="AC132:AD132"/>
    <mergeCell ref="AE132:AH132"/>
    <mergeCell ref="AI132:AL132"/>
    <mergeCell ref="A131:B131"/>
    <mergeCell ref="C131:AB131"/>
    <mergeCell ref="AC131:AD131"/>
    <mergeCell ref="AE131:AH131"/>
    <mergeCell ref="AI131:AL131"/>
    <mergeCell ref="AM130:AP130"/>
    <mergeCell ref="AM129:AP129"/>
    <mergeCell ref="A130:B130"/>
    <mergeCell ref="C130:AB130"/>
    <mergeCell ref="AC130:AD130"/>
    <mergeCell ref="AE130:AH130"/>
    <mergeCell ref="AI130:AL130"/>
    <mergeCell ref="A129:B129"/>
    <mergeCell ref="C129:AB129"/>
    <mergeCell ref="AC129:AD129"/>
    <mergeCell ref="AE129:AH129"/>
    <mergeCell ref="AI129:AL129"/>
    <mergeCell ref="AM128:AP128"/>
    <mergeCell ref="AM127:AP127"/>
    <mergeCell ref="A128:B128"/>
    <mergeCell ref="C128:AB128"/>
    <mergeCell ref="AC128:AD128"/>
    <mergeCell ref="AE128:AH128"/>
    <mergeCell ref="AI128:AL128"/>
    <mergeCell ref="A127:B127"/>
    <mergeCell ref="C127:AB127"/>
    <mergeCell ref="AC127:AD127"/>
    <mergeCell ref="AE127:AH127"/>
    <mergeCell ref="AI127:AL127"/>
    <mergeCell ref="AM126:AP126"/>
    <mergeCell ref="AM125:AP125"/>
    <mergeCell ref="A126:B126"/>
    <mergeCell ref="C126:AB126"/>
    <mergeCell ref="AC126:AD126"/>
    <mergeCell ref="AE126:AH126"/>
    <mergeCell ref="AI126:AL126"/>
    <mergeCell ref="A125:B125"/>
    <mergeCell ref="C125:AB125"/>
    <mergeCell ref="AC125:AD125"/>
    <mergeCell ref="AE125:AH125"/>
    <mergeCell ref="AI125:AL125"/>
    <mergeCell ref="AM124:AP124"/>
    <mergeCell ref="AM123:AP123"/>
    <mergeCell ref="A124:B124"/>
    <mergeCell ref="C124:AB124"/>
    <mergeCell ref="AC124:AD124"/>
    <mergeCell ref="AE124:AH124"/>
    <mergeCell ref="AI124:AL124"/>
    <mergeCell ref="A123:B123"/>
    <mergeCell ref="C123:AB123"/>
    <mergeCell ref="AC123:AD123"/>
    <mergeCell ref="AE123:AH123"/>
    <mergeCell ref="AI123:AL123"/>
    <mergeCell ref="AM122:AP122"/>
    <mergeCell ref="AM121:AP121"/>
    <mergeCell ref="A122:B122"/>
    <mergeCell ref="C122:AB122"/>
    <mergeCell ref="AC122:AD122"/>
    <mergeCell ref="AE122:AH122"/>
    <mergeCell ref="AI122:AL122"/>
    <mergeCell ref="A121:B121"/>
    <mergeCell ref="C121:AB121"/>
    <mergeCell ref="AC121:AD121"/>
    <mergeCell ref="A120:B120"/>
    <mergeCell ref="C120:AB120"/>
    <mergeCell ref="AC120:AD120"/>
    <mergeCell ref="AE120:AH120"/>
    <mergeCell ref="AI120:AL120"/>
    <mergeCell ref="A119:B119"/>
    <mergeCell ref="C119:AB119"/>
    <mergeCell ref="AC119:AD119"/>
    <mergeCell ref="AM118:AP118"/>
    <mergeCell ref="AM117:AP117"/>
    <mergeCell ref="AE121:AH121"/>
    <mergeCell ref="AI121:AL121"/>
    <mergeCell ref="AM120:AP120"/>
    <mergeCell ref="AM119:AP119"/>
    <mergeCell ref="AE117:AH117"/>
    <mergeCell ref="AI117:AL117"/>
    <mergeCell ref="AE119:AH119"/>
    <mergeCell ref="AI119:AL119"/>
    <mergeCell ref="AE116:AH116"/>
    <mergeCell ref="AI116:AL116"/>
    <mergeCell ref="A118:B118"/>
    <mergeCell ref="C118:AB118"/>
    <mergeCell ref="AC118:AD118"/>
    <mergeCell ref="AE118:AH118"/>
    <mergeCell ref="AI118:AL118"/>
    <mergeCell ref="A117:B117"/>
    <mergeCell ref="C117:AB117"/>
    <mergeCell ref="AC117:AD117"/>
    <mergeCell ref="A115:B115"/>
    <mergeCell ref="C115:AB115"/>
    <mergeCell ref="AC115:AD115"/>
    <mergeCell ref="AE115:AH115"/>
    <mergeCell ref="AI115:AL115"/>
    <mergeCell ref="AM116:AP116"/>
    <mergeCell ref="AM115:AP115"/>
    <mergeCell ref="A116:B116"/>
    <mergeCell ref="C116:AB116"/>
    <mergeCell ref="AC116:AD116"/>
    <mergeCell ref="AM113:AP113"/>
    <mergeCell ref="A114:B114"/>
    <mergeCell ref="AE114:AH114"/>
    <mergeCell ref="AI114:AL114"/>
    <mergeCell ref="A113:B113"/>
    <mergeCell ref="C113:AB113"/>
    <mergeCell ref="AC113:AD113"/>
    <mergeCell ref="AE113:AH113"/>
    <mergeCell ref="AI113:AL113"/>
    <mergeCell ref="AM114:AP114"/>
    <mergeCell ref="AM112:AP112"/>
    <mergeCell ref="AM111:AP111"/>
    <mergeCell ref="A112:B112"/>
    <mergeCell ref="C112:AB112"/>
    <mergeCell ref="AC112:AD112"/>
    <mergeCell ref="AE112:AH112"/>
    <mergeCell ref="AI112:AL112"/>
    <mergeCell ref="A111:B111"/>
    <mergeCell ref="C111:AB111"/>
    <mergeCell ref="AC111:AD111"/>
    <mergeCell ref="AE111:AH111"/>
    <mergeCell ref="AI111:AL111"/>
    <mergeCell ref="AM110:AP110"/>
    <mergeCell ref="AM109:AP109"/>
    <mergeCell ref="A110:B110"/>
    <mergeCell ref="C110:AB110"/>
    <mergeCell ref="AC110:AD110"/>
    <mergeCell ref="AE110:AH110"/>
    <mergeCell ref="AI110:AL110"/>
    <mergeCell ref="A109:B109"/>
    <mergeCell ref="C109:AB109"/>
    <mergeCell ref="AC109:AD109"/>
    <mergeCell ref="AE109:AH109"/>
    <mergeCell ref="AI109:AL109"/>
    <mergeCell ref="AM108:AP108"/>
    <mergeCell ref="AM107:AP107"/>
    <mergeCell ref="A108:B108"/>
    <mergeCell ref="C108:AB108"/>
    <mergeCell ref="AC108:AD108"/>
    <mergeCell ref="AE108:AH108"/>
    <mergeCell ref="AI108:AL108"/>
    <mergeCell ref="A107:B107"/>
    <mergeCell ref="C107:AB107"/>
    <mergeCell ref="AC107:AD107"/>
    <mergeCell ref="AE107:AH107"/>
    <mergeCell ref="AI107:AL107"/>
    <mergeCell ref="AM106:AP106"/>
    <mergeCell ref="AM105:AP105"/>
    <mergeCell ref="A106:B106"/>
    <mergeCell ref="C106:AB106"/>
    <mergeCell ref="AC106:AD106"/>
    <mergeCell ref="AE106:AH106"/>
    <mergeCell ref="AI106:AL106"/>
    <mergeCell ref="A105:B105"/>
    <mergeCell ref="C105:AB105"/>
    <mergeCell ref="AC105:AD105"/>
    <mergeCell ref="AE105:AH105"/>
    <mergeCell ref="AI105:AL105"/>
    <mergeCell ref="AM104:AP104"/>
    <mergeCell ref="AM103:AP103"/>
    <mergeCell ref="A104:B104"/>
    <mergeCell ref="C104:AB104"/>
    <mergeCell ref="AC104:AD104"/>
    <mergeCell ref="AE104:AH104"/>
    <mergeCell ref="AI104:AL104"/>
    <mergeCell ref="A103:B103"/>
    <mergeCell ref="C103:AB103"/>
    <mergeCell ref="AC103:AD103"/>
    <mergeCell ref="AE103:AH103"/>
    <mergeCell ref="AI103:AL103"/>
    <mergeCell ref="AM102:AP102"/>
    <mergeCell ref="AM101:AP101"/>
    <mergeCell ref="A102:B102"/>
    <mergeCell ref="C102:AB102"/>
    <mergeCell ref="AC102:AD102"/>
    <mergeCell ref="AE102:AH102"/>
    <mergeCell ref="AI102:AL102"/>
    <mergeCell ref="A101:B101"/>
    <mergeCell ref="C101:AB101"/>
    <mergeCell ref="AC101:AD101"/>
    <mergeCell ref="AE101:AH101"/>
    <mergeCell ref="AI101:AL101"/>
    <mergeCell ref="AM100:AP100"/>
    <mergeCell ref="AM99:AP99"/>
    <mergeCell ref="A100:B100"/>
    <mergeCell ref="C100:AB100"/>
    <mergeCell ref="AC100:AD100"/>
    <mergeCell ref="AE100:AH100"/>
    <mergeCell ref="AI100:AL100"/>
    <mergeCell ref="A99:B99"/>
    <mergeCell ref="C99:AB99"/>
    <mergeCell ref="AC99:AD99"/>
    <mergeCell ref="AE99:AH99"/>
    <mergeCell ref="AI99:AL99"/>
    <mergeCell ref="AM98:AP98"/>
    <mergeCell ref="AM97:AP97"/>
    <mergeCell ref="A98:B98"/>
    <mergeCell ref="C98:AB98"/>
    <mergeCell ref="AC98:AD98"/>
    <mergeCell ref="AE98:AH98"/>
    <mergeCell ref="AI98:AL98"/>
    <mergeCell ref="A97:B97"/>
    <mergeCell ref="C97:AB97"/>
    <mergeCell ref="AC97:AD97"/>
    <mergeCell ref="AE97:AH97"/>
    <mergeCell ref="AI97:AL97"/>
    <mergeCell ref="AM96:AP96"/>
    <mergeCell ref="AM95:AP95"/>
    <mergeCell ref="A96:B96"/>
    <mergeCell ref="C96:AB96"/>
    <mergeCell ref="AC96:AD96"/>
    <mergeCell ref="AE96:AH96"/>
    <mergeCell ref="AI96:AL96"/>
    <mergeCell ref="A95:B95"/>
    <mergeCell ref="C95:AB95"/>
    <mergeCell ref="AC95:AD95"/>
    <mergeCell ref="AE95:AH95"/>
    <mergeCell ref="AI95:AL95"/>
    <mergeCell ref="AM94:AP94"/>
    <mergeCell ref="AM93:AP93"/>
    <mergeCell ref="A94:B94"/>
    <mergeCell ref="C94:AB94"/>
    <mergeCell ref="AC94:AD94"/>
    <mergeCell ref="AE94:AH94"/>
    <mergeCell ref="AI94:AL94"/>
    <mergeCell ref="A93:B93"/>
    <mergeCell ref="C93:AB93"/>
    <mergeCell ref="AC93:AD93"/>
    <mergeCell ref="AE93:AH93"/>
    <mergeCell ref="AI93:AL93"/>
    <mergeCell ref="AM92:AP92"/>
    <mergeCell ref="AM91:AP91"/>
    <mergeCell ref="A92:B92"/>
    <mergeCell ref="C92:AB92"/>
    <mergeCell ref="AC92:AD92"/>
    <mergeCell ref="AE92:AH92"/>
    <mergeCell ref="AI92:AL92"/>
    <mergeCell ref="A91:B91"/>
    <mergeCell ref="C91:AB91"/>
    <mergeCell ref="AC91:AD91"/>
    <mergeCell ref="AE91:AH91"/>
    <mergeCell ref="AI91:AL91"/>
    <mergeCell ref="AM90:AP90"/>
    <mergeCell ref="AM89:AP89"/>
    <mergeCell ref="A90:B90"/>
    <mergeCell ref="C90:AB90"/>
    <mergeCell ref="AC90:AD90"/>
    <mergeCell ref="AE90:AH90"/>
    <mergeCell ref="AI90:AL90"/>
    <mergeCell ref="A89:B89"/>
    <mergeCell ref="C89:AB89"/>
    <mergeCell ref="AC89:AD89"/>
    <mergeCell ref="AE89:AH89"/>
    <mergeCell ref="AI89:AL89"/>
    <mergeCell ref="AM88:AP88"/>
    <mergeCell ref="AM87:AP87"/>
    <mergeCell ref="A88:B88"/>
    <mergeCell ref="C88:AB88"/>
    <mergeCell ref="AC88:AD88"/>
    <mergeCell ref="AE88:AH88"/>
    <mergeCell ref="AI88:AL88"/>
    <mergeCell ref="A87:B87"/>
    <mergeCell ref="C87:AB87"/>
    <mergeCell ref="AC87:AD87"/>
    <mergeCell ref="AE87:AH87"/>
    <mergeCell ref="AI87:AL87"/>
    <mergeCell ref="AM86:AP86"/>
    <mergeCell ref="A86:B86"/>
    <mergeCell ref="A139:B139"/>
    <mergeCell ref="C139:AB139"/>
    <mergeCell ref="AC139:AD139"/>
    <mergeCell ref="AE139:AH139"/>
    <mergeCell ref="AI139:AL139"/>
    <mergeCell ref="AM139:AP139"/>
    <mergeCell ref="C86:AB86"/>
    <mergeCell ref="AC86:AD86"/>
    <mergeCell ref="AE86:AH86"/>
    <mergeCell ref="AI86:AL86"/>
    <mergeCell ref="AM85:AP85"/>
    <mergeCell ref="AM84:AP84"/>
    <mergeCell ref="A85:B85"/>
    <mergeCell ref="C85:AB85"/>
    <mergeCell ref="AC85:AD85"/>
    <mergeCell ref="AE85:AH85"/>
    <mergeCell ref="AI85:AL85"/>
    <mergeCell ref="A84:B84"/>
    <mergeCell ref="C84:AB84"/>
    <mergeCell ref="AC84:AD84"/>
    <mergeCell ref="AE84:AH84"/>
    <mergeCell ref="AI84:AL84"/>
    <mergeCell ref="AM83:AP83"/>
    <mergeCell ref="AM82:AP82"/>
    <mergeCell ref="A83:B83"/>
    <mergeCell ref="C83:AB83"/>
    <mergeCell ref="AC83:AD83"/>
    <mergeCell ref="AE83:AH83"/>
    <mergeCell ref="AI83:AL83"/>
    <mergeCell ref="A82:B82"/>
    <mergeCell ref="C82:AB82"/>
    <mergeCell ref="AC82:AD82"/>
    <mergeCell ref="AE82:AH82"/>
    <mergeCell ref="AI82:AL82"/>
    <mergeCell ref="AM81:AP81"/>
    <mergeCell ref="AM80:AP80"/>
    <mergeCell ref="A81:B81"/>
    <mergeCell ref="C81:AB81"/>
    <mergeCell ref="AC81:AD81"/>
    <mergeCell ref="AE81:AH81"/>
    <mergeCell ref="AI81:AL81"/>
    <mergeCell ref="A80:B80"/>
    <mergeCell ref="C80:AB80"/>
    <mergeCell ref="AC80:AD80"/>
    <mergeCell ref="AE80:AH80"/>
    <mergeCell ref="AI80:AL80"/>
    <mergeCell ref="AM79:AP79"/>
    <mergeCell ref="AM78:AP78"/>
    <mergeCell ref="A79:B79"/>
    <mergeCell ref="C79:AB79"/>
    <mergeCell ref="AC79:AD79"/>
    <mergeCell ref="AE79:AH79"/>
    <mergeCell ref="AI79:AL79"/>
    <mergeCell ref="A78:B78"/>
    <mergeCell ref="C78:AB78"/>
    <mergeCell ref="AC78:AD78"/>
    <mergeCell ref="AE78:AH78"/>
    <mergeCell ref="AI78:AL78"/>
    <mergeCell ref="AM77:AP77"/>
    <mergeCell ref="AM76:AP76"/>
    <mergeCell ref="A77:B77"/>
    <mergeCell ref="C77:AB77"/>
    <mergeCell ref="AC77:AD77"/>
    <mergeCell ref="AE77:AH77"/>
    <mergeCell ref="AI77:AL77"/>
    <mergeCell ref="A76:B76"/>
    <mergeCell ref="C76:AB76"/>
    <mergeCell ref="AC76:AD76"/>
    <mergeCell ref="AE76:AH76"/>
    <mergeCell ref="AI76:AL76"/>
    <mergeCell ref="AM75:AP75"/>
    <mergeCell ref="AM74:AP74"/>
    <mergeCell ref="A75:B75"/>
    <mergeCell ref="C75:AB75"/>
    <mergeCell ref="AC75:AD75"/>
    <mergeCell ref="AE75:AH75"/>
    <mergeCell ref="AI75:AL75"/>
    <mergeCell ref="A74:B74"/>
    <mergeCell ref="C74:AB74"/>
    <mergeCell ref="AC74:AD74"/>
    <mergeCell ref="AE74:AH74"/>
    <mergeCell ref="AI74:AL74"/>
    <mergeCell ref="AM73:AP73"/>
    <mergeCell ref="AM72:AP72"/>
    <mergeCell ref="A73:B73"/>
    <mergeCell ref="C73:AB73"/>
    <mergeCell ref="AC73:AD73"/>
    <mergeCell ref="AE73:AH73"/>
    <mergeCell ref="AI73:AL73"/>
    <mergeCell ref="A72:B72"/>
    <mergeCell ref="C72:AB72"/>
    <mergeCell ref="AC72:AD72"/>
    <mergeCell ref="AE72:AH72"/>
    <mergeCell ref="AI72:AL72"/>
    <mergeCell ref="AM71:AP71"/>
    <mergeCell ref="AM70:AP70"/>
    <mergeCell ref="A71:B71"/>
    <mergeCell ref="C71:AB71"/>
    <mergeCell ref="AC71:AD71"/>
    <mergeCell ref="AE71:AH71"/>
    <mergeCell ref="AI71:AL71"/>
    <mergeCell ref="A70:B70"/>
    <mergeCell ref="C70:AB70"/>
    <mergeCell ref="AC70:AD70"/>
    <mergeCell ref="AE70:AH70"/>
    <mergeCell ref="AI70:AL70"/>
    <mergeCell ref="AM69:AP69"/>
    <mergeCell ref="AM68:AP68"/>
    <mergeCell ref="A69:B69"/>
    <mergeCell ref="C69:AB69"/>
    <mergeCell ref="AC69:AD69"/>
    <mergeCell ref="AE69:AH69"/>
    <mergeCell ref="AI69:AL69"/>
    <mergeCell ref="A68:B68"/>
    <mergeCell ref="C68:AB68"/>
    <mergeCell ref="AC68:AD68"/>
    <mergeCell ref="AE68:AH68"/>
    <mergeCell ref="AI68:AL68"/>
    <mergeCell ref="AM67:AP67"/>
    <mergeCell ref="AM65:AP65"/>
    <mergeCell ref="C66:AB66"/>
    <mergeCell ref="AC66:AD66"/>
    <mergeCell ref="AE66:AH66"/>
    <mergeCell ref="AI66:AL66"/>
    <mergeCell ref="A67:B67"/>
    <mergeCell ref="C67:AB67"/>
    <mergeCell ref="AC67:AD67"/>
    <mergeCell ref="AE67:AH67"/>
    <mergeCell ref="AI67:AL67"/>
    <mergeCell ref="A65:B65"/>
    <mergeCell ref="C65:AB65"/>
    <mergeCell ref="AC65:AD65"/>
    <mergeCell ref="AE65:AH65"/>
    <mergeCell ref="AI65:AL65"/>
    <mergeCell ref="AM64:AP64"/>
    <mergeCell ref="AM63:AP63"/>
    <mergeCell ref="A64:B64"/>
    <mergeCell ref="C64:AB64"/>
    <mergeCell ref="AC64:AD64"/>
    <mergeCell ref="AE64:AH64"/>
    <mergeCell ref="AI64:AL64"/>
    <mergeCell ref="A63:B63"/>
    <mergeCell ref="C63:AB63"/>
    <mergeCell ref="AC63:AD63"/>
    <mergeCell ref="AE63:AH63"/>
    <mergeCell ref="AI63:AL63"/>
    <mergeCell ref="AM62:AP62"/>
    <mergeCell ref="A62:B62"/>
    <mergeCell ref="C62:AB62"/>
    <mergeCell ref="AC62:AD62"/>
    <mergeCell ref="AE62:AH62"/>
    <mergeCell ref="AI62:AL62"/>
    <mergeCell ref="AM61:AP61"/>
    <mergeCell ref="AM57:AP57"/>
    <mergeCell ref="C58:AB58"/>
    <mergeCell ref="AC58:AD58"/>
    <mergeCell ref="AE58:AH58"/>
    <mergeCell ref="AI58:AL58"/>
    <mergeCell ref="A61:B61"/>
    <mergeCell ref="C61:AB61"/>
    <mergeCell ref="AC61:AD61"/>
    <mergeCell ref="AE61:AH61"/>
    <mergeCell ref="AI61:AL61"/>
    <mergeCell ref="A57:B57"/>
    <mergeCell ref="C57:AB57"/>
    <mergeCell ref="AC57:AD57"/>
    <mergeCell ref="AE57:AH57"/>
    <mergeCell ref="AI57:AL57"/>
    <mergeCell ref="AM56:AP56"/>
    <mergeCell ref="AM55:AP55"/>
    <mergeCell ref="A56:B56"/>
    <mergeCell ref="C56:AB56"/>
    <mergeCell ref="AC56:AD56"/>
    <mergeCell ref="AE56:AH56"/>
    <mergeCell ref="AI56:AL56"/>
    <mergeCell ref="A55:B55"/>
    <mergeCell ref="C55:AB55"/>
    <mergeCell ref="AC55:AD55"/>
    <mergeCell ref="AE55:AH55"/>
    <mergeCell ref="AI55:AL55"/>
    <mergeCell ref="AM54:AP54"/>
    <mergeCell ref="AM53:AP53"/>
    <mergeCell ref="A54:B54"/>
    <mergeCell ref="C54:AB54"/>
    <mergeCell ref="AC54:AD54"/>
    <mergeCell ref="AE54:AH54"/>
    <mergeCell ref="AI54:AL54"/>
    <mergeCell ref="A53:B53"/>
    <mergeCell ref="C53:AB53"/>
    <mergeCell ref="AC53:AD53"/>
    <mergeCell ref="AE53:AH53"/>
    <mergeCell ref="AI53:AL53"/>
    <mergeCell ref="AM52:AP52"/>
    <mergeCell ref="AM50:AP50"/>
    <mergeCell ref="C51:AB51"/>
    <mergeCell ref="AC51:AD51"/>
    <mergeCell ref="AE51:AH51"/>
    <mergeCell ref="AI51:AL51"/>
    <mergeCell ref="A52:B52"/>
    <mergeCell ref="C52:AB52"/>
    <mergeCell ref="AC52:AD52"/>
    <mergeCell ref="AE52:AH52"/>
    <mergeCell ref="AI52:AL52"/>
    <mergeCell ref="A50:B50"/>
    <mergeCell ref="C50:AB50"/>
    <mergeCell ref="AC50:AD50"/>
    <mergeCell ref="AE50:AH50"/>
    <mergeCell ref="AI50:AL50"/>
    <mergeCell ref="AM49:AP49"/>
    <mergeCell ref="A49:B49"/>
    <mergeCell ref="C49:AB49"/>
    <mergeCell ref="AC49:AD49"/>
    <mergeCell ref="AE49:AH49"/>
    <mergeCell ref="AI49:AL49"/>
    <mergeCell ref="AM48:AP48"/>
    <mergeCell ref="AM47:AP47"/>
    <mergeCell ref="A48:B48"/>
    <mergeCell ref="C48:AB48"/>
    <mergeCell ref="AC48:AD48"/>
    <mergeCell ref="AE48:AH48"/>
    <mergeCell ref="AI48:AL48"/>
    <mergeCell ref="A47:B47"/>
    <mergeCell ref="C47:AB47"/>
    <mergeCell ref="AC47:AD47"/>
    <mergeCell ref="AE47:AH47"/>
    <mergeCell ref="AI47:AL47"/>
    <mergeCell ref="AM46:AP46"/>
    <mergeCell ref="AM45:AP45"/>
    <mergeCell ref="A46:B46"/>
    <mergeCell ref="C46:AB46"/>
    <mergeCell ref="AC46:AD46"/>
    <mergeCell ref="AE46:AH46"/>
    <mergeCell ref="AI46:AL46"/>
    <mergeCell ref="A45:B45"/>
    <mergeCell ref="C45:AB45"/>
    <mergeCell ref="AC45:AD45"/>
    <mergeCell ref="AE45:AH45"/>
    <mergeCell ref="AI45:AL45"/>
    <mergeCell ref="AM44:AP44"/>
    <mergeCell ref="AM43:AP43"/>
    <mergeCell ref="A44:B44"/>
    <mergeCell ref="C44:AB44"/>
    <mergeCell ref="AC44:AD44"/>
    <mergeCell ref="AE44:AH44"/>
    <mergeCell ref="AI44:AL44"/>
    <mergeCell ref="A43:B43"/>
    <mergeCell ref="C43:AB43"/>
    <mergeCell ref="AC43:AD43"/>
    <mergeCell ref="AE43:AH43"/>
    <mergeCell ref="AI43:AL43"/>
    <mergeCell ref="AM42:AP42"/>
    <mergeCell ref="AM41:AP41"/>
    <mergeCell ref="A42:B42"/>
    <mergeCell ref="C42:AB42"/>
    <mergeCell ref="AC42:AD42"/>
    <mergeCell ref="AE42:AH42"/>
    <mergeCell ref="AI42:AL42"/>
    <mergeCell ref="A41:B41"/>
    <mergeCell ref="C41:AB41"/>
    <mergeCell ref="AC41:AD41"/>
    <mergeCell ref="AE41:AH41"/>
    <mergeCell ref="AI41:AL41"/>
    <mergeCell ref="AM40:AP40"/>
    <mergeCell ref="AM39:AP39"/>
    <mergeCell ref="A40:B40"/>
    <mergeCell ref="C40:AB40"/>
    <mergeCell ref="AC40:AD40"/>
    <mergeCell ref="AE40:AH40"/>
    <mergeCell ref="AI40:AL40"/>
    <mergeCell ref="A39:B39"/>
    <mergeCell ref="C39:AB39"/>
    <mergeCell ref="AC39:AD39"/>
    <mergeCell ref="AE39:AH39"/>
    <mergeCell ref="AI39:AL39"/>
    <mergeCell ref="AM38:AP38"/>
    <mergeCell ref="AM37:AP37"/>
    <mergeCell ref="A38:B38"/>
    <mergeCell ref="C38:AB38"/>
    <mergeCell ref="AC38:AD38"/>
    <mergeCell ref="AE38:AH38"/>
    <mergeCell ref="AI38:AL38"/>
    <mergeCell ref="A37:B37"/>
    <mergeCell ref="C37:AB37"/>
    <mergeCell ref="AC37:AD37"/>
    <mergeCell ref="AE37:AH37"/>
    <mergeCell ref="AI37:AL37"/>
    <mergeCell ref="AM36:AP36"/>
    <mergeCell ref="AM35:AP35"/>
    <mergeCell ref="A36:B36"/>
    <mergeCell ref="C36:AB36"/>
    <mergeCell ref="AC36:AD36"/>
    <mergeCell ref="AE36:AH36"/>
    <mergeCell ref="AI36:AL36"/>
    <mergeCell ref="A35:B35"/>
    <mergeCell ref="C35:AB35"/>
    <mergeCell ref="AC35:AD35"/>
    <mergeCell ref="AE35:AH35"/>
    <mergeCell ref="AI35:AL35"/>
    <mergeCell ref="AM34:AP34"/>
    <mergeCell ref="AM33:AP33"/>
    <mergeCell ref="A34:B34"/>
    <mergeCell ref="C34:AB34"/>
    <mergeCell ref="AC34:AD34"/>
    <mergeCell ref="AE34:AH34"/>
    <mergeCell ref="AI34:AL34"/>
    <mergeCell ref="A33:B33"/>
    <mergeCell ref="C33:AB33"/>
    <mergeCell ref="AC33:AD33"/>
    <mergeCell ref="AE33:AH33"/>
    <mergeCell ref="AI33:AL33"/>
    <mergeCell ref="AM32:AP32"/>
    <mergeCell ref="AM31:AP31"/>
    <mergeCell ref="A32:B32"/>
    <mergeCell ref="C32:AB32"/>
    <mergeCell ref="AC32:AD32"/>
    <mergeCell ref="AE32:AH32"/>
    <mergeCell ref="AI32:AL32"/>
    <mergeCell ref="A31:B31"/>
    <mergeCell ref="C31:AB31"/>
    <mergeCell ref="AC31:AD31"/>
    <mergeCell ref="AE31:AH31"/>
    <mergeCell ref="AI31:AL31"/>
    <mergeCell ref="AM30:AP30"/>
    <mergeCell ref="A30:B30"/>
    <mergeCell ref="C30:AB30"/>
    <mergeCell ref="AC30:AD30"/>
    <mergeCell ref="AE30:AH30"/>
    <mergeCell ref="AI30:AL30"/>
    <mergeCell ref="AM29:AP29"/>
    <mergeCell ref="AM28:AP28"/>
    <mergeCell ref="A58:B58"/>
    <mergeCell ref="AM58:AP58"/>
    <mergeCell ref="A59:B59"/>
    <mergeCell ref="C59:AB59"/>
    <mergeCell ref="AC59:AD59"/>
    <mergeCell ref="AE59:AH59"/>
    <mergeCell ref="AI59:AL59"/>
    <mergeCell ref="AM59:AP59"/>
    <mergeCell ref="A29:B29"/>
    <mergeCell ref="C29:AB29"/>
    <mergeCell ref="AC29:AD29"/>
    <mergeCell ref="AE29:AH29"/>
    <mergeCell ref="AI29:AL29"/>
    <mergeCell ref="A28:B28"/>
    <mergeCell ref="C28:AB28"/>
    <mergeCell ref="AC28:AD28"/>
    <mergeCell ref="AE28:AH28"/>
    <mergeCell ref="AI28:AL28"/>
    <mergeCell ref="AM27:AP27"/>
    <mergeCell ref="AM26:AP26"/>
    <mergeCell ref="A27:B27"/>
    <mergeCell ref="C27:AB27"/>
    <mergeCell ref="AC27:AD27"/>
    <mergeCell ref="AE27:AH27"/>
    <mergeCell ref="AI27:AL27"/>
    <mergeCell ref="A26:B26"/>
    <mergeCell ref="C26:AB26"/>
    <mergeCell ref="AC26:AD26"/>
    <mergeCell ref="AE26:AH26"/>
    <mergeCell ref="AI26:AL26"/>
    <mergeCell ref="AM25:AP25"/>
    <mergeCell ref="AM24:AP24"/>
    <mergeCell ref="A25:B25"/>
    <mergeCell ref="C25:AB25"/>
    <mergeCell ref="AC25:AD25"/>
    <mergeCell ref="AE25:AH25"/>
    <mergeCell ref="AI25:AL25"/>
    <mergeCell ref="A24:B24"/>
    <mergeCell ref="C24:AB24"/>
    <mergeCell ref="AC24:AD24"/>
    <mergeCell ref="AE24:AH24"/>
    <mergeCell ref="AI24:AL24"/>
    <mergeCell ref="AM23:AP23"/>
    <mergeCell ref="AM22:AP22"/>
    <mergeCell ref="A23:B23"/>
    <mergeCell ref="C23:AB23"/>
    <mergeCell ref="AC23:AD23"/>
    <mergeCell ref="AE23:AH23"/>
    <mergeCell ref="AI23:AL23"/>
    <mergeCell ref="A22:B22"/>
    <mergeCell ref="C22:AB22"/>
    <mergeCell ref="AC22:AD22"/>
    <mergeCell ref="AE22:AH22"/>
    <mergeCell ref="AI22:AL22"/>
    <mergeCell ref="AM21:AP21"/>
    <mergeCell ref="AM20:AP20"/>
    <mergeCell ref="A21:B21"/>
    <mergeCell ref="C21:AB21"/>
    <mergeCell ref="AC21:AD21"/>
    <mergeCell ref="AE21:AH21"/>
    <mergeCell ref="AI21:AL21"/>
    <mergeCell ref="A20:B20"/>
    <mergeCell ref="C20:AB20"/>
    <mergeCell ref="AC20:AD20"/>
    <mergeCell ref="AE20:AH20"/>
    <mergeCell ref="AI20:AL20"/>
    <mergeCell ref="AM19:AP19"/>
    <mergeCell ref="AM18:AP18"/>
    <mergeCell ref="A19:B19"/>
    <mergeCell ref="C19:AB19"/>
    <mergeCell ref="AC19:AD19"/>
    <mergeCell ref="AE19:AH19"/>
    <mergeCell ref="AI19:AL19"/>
    <mergeCell ref="A18:B18"/>
    <mergeCell ref="C18:AB18"/>
    <mergeCell ref="AC18:AD18"/>
    <mergeCell ref="AE18:AH18"/>
    <mergeCell ref="AI18:AL18"/>
    <mergeCell ref="AM17:AP17"/>
    <mergeCell ref="AM16:AP16"/>
    <mergeCell ref="A17:B17"/>
    <mergeCell ref="C17:AB17"/>
    <mergeCell ref="AC17:AD17"/>
    <mergeCell ref="AE17:AH17"/>
    <mergeCell ref="AI17:AL17"/>
    <mergeCell ref="A16:B16"/>
    <mergeCell ref="C16:AB16"/>
    <mergeCell ref="AC16:AD16"/>
    <mergeCell ref="AE16:AH16"/>
    <mergeCell ref="AI16:AL16"/>
    <mergeCell ref="AM15:AP15"/>
    <mergeCell ref="AM14:AP14"/>
    <mergeCell ref="A15:B15"/>
    <mergeCell ref="C15:AB15"/>
    <mergeCell ref="AC15:AD15"/>
    <mergeCell ref="AE15:AH15"/>
    <mergeCell ref="AI15:AL15"/>
    <mergeCell ref="A14:B14"/>
    <mergeCell ref="C14:AB14"/>
    <mergeCell ref="AC14:AD14"/>
    <mergeCell ref="AE14:AH14"/>
    <mergeCell ref="AI14:AL14"/>
    <mergeCell ref="AM13:AP13"/>
    <mergeCell ref="A13:B13"/>
    <mergeCell ref="C13:AB13"/>
    <mergeCell ref="AC13:AD13"/>
    <mergeCell ref="AE13:AH13"/>
    <mergeCell ref="AI13:AL13"/>
    <mergeCell ref="AM12:AP12"/>
    <mergeCell ref="A51:B51"/>
    <mergeCell ref="AM51:AP51"/>
    <mergeCell ref="A60:B60"/>
    <mergeCell ref="C60:AB60"/>
    <mergeCell ref="AC60:AD60"/>
    <mergeCell ref="AE60:AH60"/>
    <mergeCell ref="AI60:AL60"/>
    <mergeCell ref="AM60:AP60"/>
    <mergeCell ref="A12:B12"/>
    <mergeCell ref="C12:AB12"/>
    <mergeCell ref="AC12:AD12"/>
    <mergeCell ref="AE12:AH12"/>
    <mergeCell ref="AI12:AL12"/>
    <mergeCell ref="A66:B66"/>
    <mergeCell ref="AM11:AP11"/>
    <mergeCell ref="A11:B11"/>
    <mergeCell ref="C11:AB11"/>
    <mergeCell ref="AC11:AD11"/>
    <mergeCell ref="AM66:AP66"/>
    <mergeCell ref="AE11:AH11"/>
    <mergeCell ref="AI11:AL11"/>
    <mergeCell ref="AM10:AP10"/>
    <mergeCell ref="AM9:AP9"/>
    <mergeCell ref="A10:B10"/>
    <mergeCell ref="C10:AB10"/>
    <mergeCell ref="AC10:AD10"/>
    <mergeCell ref="AE10:AH10"/>
    <mergeCell ref="AI10:AL10"/>
    <mergeCell ref="A9:B9"/>
    <mergeCell ref="AI7:AL7"/>
    <mergeCell ref="C9:AB9"/>
    <mergeCell ref="AC9:AD9"/>
    <mergeCell ref="AE9:AH9"/>
    <mergeCell ref="AI9:AL9"/>
    <mergeCell ref="AM8:AP8"/>
    <mergeCell ref="AM7:AP7"/>
    <mergeCell ref="AE5:AL5"/>
    <mergeCell ref="A8:B8"/>
    <mergeCell ref="C8:AB8"/>
    <mergeCell ref="AC8:AD8"/>
    <mergeCell ref="AE8:AH8"/>
    <mergeCell ref="AI8:AL8"/>
    <mergeCell ref="A7:B7"/>
    <mergeCell ref="C7:AB7"/>
    <mergeCell ref="AC7:AD7"/>
    <mergeCell ref="AE7:AH7"/>
    <mergeCell ref="AM5:AP6"/>
    <mergeCell ref="AE6:AH6"/>
    <mergeCell ref="AI6:AL6"/>
    <mergeCell ref="A1:AP1"/>
    <mergeCell ref="A2:AP2"/>
    <mergeCell ref="A3:AP3"/>
    <mergeCell ref="A4:AP4"/>
    <mergeCell ref="A5:B6"/>
    <mergeCell ref="C5:AB6"/>
    <mergeCell ref="AC5:AD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5" r:id="rId3"/>
  <headerFooter>
    <oddFooter>&amp;C&amp;P. oldal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14"/>
  <sheetViews>
    <sheetView zoomScalePageLayoutView="0" workbookViewId="0" topLeftCell="A1">
      <selection activeCell="A1" sqref="A1:BE1"/>
    </sheetView>
  </sheetViews>
  <sheetFormatPr defaultColWidth="9.125" defaultRowHeight="12.75"/>
  <cols>
    <col min="1" max="1" width="2.50390625" style="19" customWidth="1"/>
    <col min="2" max="2" width="2.125" style="19" customWidth="1"/>
    <col min="3" max="42" width="2.625" style="16" customWidth="1"/>
    <col min="43" max="43" width="3.50390625" style="16" customWidth="1"/>
    <col min="44" max="44" width="3.375" style="16" customWidth="1"/>
    <col min="45" max="57" width="2.625" style="16" customWidth="1"/>
    <col min="58" max="16384" width="9.125" style="16" customWidth="1"/>
  </cols>
  <sheetData>
    <row r="1" spans="1:57" ht="28.5" customHeight="1">
      <c r="A1" s="365" t="s">
        <v>841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  <c r="BB1" s="366"/>
      <c r="BC1" s="366"/>
      <c r="BD1" s="366"/>
      <c r="BE1" s="366"/>
    </row>
    <row r="2" spans="1:57" ht="28.5" customHeight="1">
      <c r="A2" s="367" t="s">
        <v>822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9"/>
    </row>
    <row r="3" spans="1:57" ht="15" customHeight="1">
      <c r="A3" s="370" t="s">
        <v>715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1"/>
      <c r="AO3" s="371"/>
      <c r="AP3" s="371"/>
      <c r="AQ3" s="371"/>
      <c r="AR3" s="371"/>
      <c r="AS3" s="371"/>
      <c r="AT3" s="371"/>
      <c r="AU3" s="371"/>
      <c r="AV3" s="371"/>
      <c r="AW3" s="371"/>
      <c r="AX3" s="371"/>
      <c r="AY3" s="371"/>
      <c r="AZ3" s="371"/>
      <c r="BA3" s="371"/>
      <c r="BB3" s="371"/>
      <c r="BC3" s="371"/>
      <c r="BD3" s="371"/>
      <c r="BE3" s="372"/>
    </row>
    <row r="4" spans="1:57" ht="15.75" customHeight="1">
      <c r="A4" s="373" t="s">
        <v>500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73"/>
      <c r="AN4" s="373"/>
      <c r="AO4" s="373"/>
      <c r="AP4" s="373"/>
      <c r="AQ4" s="373"/>
      <c r="AR4" s="373"/>
      <c r="AS4" s="373"/>
      <c r="AT4" s="373"/>
      <c r="AU4" s="373"/>
      <c r="AV4" s="373"/>
      <c r="AW4" s="373"/>
      <c r="AX4" s="373"/>
      <c r="AY4" s="373"/>
      <c r="AZ4" s="373"/>
      <c r="BA4" s="373"/>
      <c r="BB4" s="373"/>
      <c r="BC4" s="373"/>
      <c r="BD4" s="373"/>
      <c r="BE4" s="373"/>
    </row>
    <row r="5" spans="1:57" s="20" customFormat="1" ht="19.5" customHeight="1">
      <c r="A5" s="374" t="s">
        <v>476</v>
      </c>
      <c r="B5" s="375"/>
      <c r="C5" s="378" t="s">
        <v>468</v>
      </c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80"/>
      <c r="AD5" s="378" t="s">
        <v>469</v>
      </c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79"/>
      <c r="AQ5" s="379"/>
      <c r="AR5" s="379"/>
      <c r="AS5" s="379"/>
      <c r="AT5" s="379"/>
      <c r="AU5" s="379"/>
      <c r="AV5" s="379"/>
      <c r="AW5" s="379"/>
      <c r="AX5" s="379"/>
      <c r="AY5" s="379"/>
      <c r="AZ5" s="379"/>
      <c r="BA5" s="379"/>
      <c r="BB5" s="379"/>
      <c r="BC5" s="379"/>
      <c r="BD5" s="379"/>
      <c r="BE5" s="380"/>
    </row>
    <row r="6" spans="1:57" s="20" customFormat="1" ht="19.5" customHeight="1">
      <c r="A6" s="376"/>
      <c r="B6" s="377"/>
      <c r="C6" s="378" t="s">
        <v>5</v>
      </c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80"/>
      <c r="R6" s="381" t="s">
        <v>688</v>
      </c>
      <c r="S6" s="382"/>
      <c r="T6" s="382"/>
      <c r="U6" s="383"/>
      <c r="V6" s="381" t="s">
        <v>689</v>
      </c>
      <c r="W6" s="382"/>
      <c r="X6" s="382"/>
      <c r="Y6" s="383"/>
      <c r="Z6" s="381" t="s">
        <v>690</v>
      </c>
      <c r="AA6" s="382"/>
      <c r="AB6" s="382"/>
      <c r="AC6" s="383"/>
      <c r="AD6" s="384" t="s">
        <v>5</v>
      </c>
      <c r="AE6" s="385"/>
      <c r="AF6" s="385"/>
      <c r="AG6" s="385"/>
      <c r="AH6" s="385"/>
      <c r="AI6" s="385"/>
      <c r="AJ6" s="385"/>
      <c r="AK6" s="385"/>
      <c r="AL6" s="385"/>
      <c r="AM6" s="385"/>
      <c r="AN6" s="385"/>
      <c r="AO6" s="385"/>
      <c r="AP6" s="385"/>
      <c r="AQ6" s="385"/>
      <c r="AR6" s="385"/>
      <c r="AS6" s="386"/>
      <c r="AT6" s="381" t="s">
        <v>688</v>
      </c>
      <c r="AU6" s="382"/>
      <c r="AV6" s="382"/>
      <c r="AW6" s="383"/>
      <c r="AX6" s="381" t="s">
        <v>689</v>
      </c>
      <c r="AY6" s="382"/>
      <c r="AZ6" s="382"/>
      <c r="BA6" s="383"/>
      <c r="BB6" s="381" t="s">
        <v>690</v>
      </c>
      <c r="BC6" s="382"/>
      <c r="BD6" s="382"/>
      <c r="BE6" s="383"/>
    </row>
    <row r="7" spans="1:57" s="20" customFormat="1" ht="12.75" customHeight="1">
      <c r="A7" s="243" t="s">
        <v>502</v>
      </c>
      <c r="B7" s="244"/>
      <c r="C7" s="245" t="s">
        <v>503</v>
      </c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7"/>
      <c r="R7" s="245" t="s">
        <v>504</v>
      </c>
      <c r="S7" s="246"/>
      <c r="T7" s="246"/>
      <c r="U7" s="247"/>
      <c r="V7" s="245" t="s">
        <v>505</v>
      </c>
      <c r="W7" s="246"/>
      <c r="X7" s="246"/>
      <c r="Y7" s="247"/>
      <c r="Z7" s="245" t="s">
        <v>506</v>
      </c>
      <c r="AA7" s="246"/>
      <c r="AB7" s="246"/>
      <c r="AC7" s="247"/>
      <c r="AD7" s="245" t="s">
        <v>507</v>
      </c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7"/>
      <c r="AT7" s="245" t="s">
        <v>508</v>
      </c>
      <c r="AU7" s="246"/>
      <c r="AV7" s="246"/>
      <c r="AW7" s="247"/>
      <c r="AX7" s="245" t="s">
        <v>509</v>
      </c>
      <c r="AY7" s="246"/>
      <c r="AZ7" s="246"/>
      <c r="BA7" s="247"/>
      <c r="BB7" s="245" t="s">
        <v>510</v>
      </c>
      <c r="BC7" s="246"/>
      <c r="BD7" s="246"/>
      <c r="BE7" s="247"/>
    </row>
    <row r="8" spans="1:57" s="20" customFormat="1" ht="19.5" customHeight="1">
      <c r="A8" s="233" t="s">
        <v>1</v>
      </c>
      <c r="B8" s="234"/>
      <c r="C8" s="262" t="s">
        <v>691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4"/>
      <c r="R8" s="387"/>
      <c r="S8" s="388"/>
      <c r="T8" s="388"/>
      <c r="U8" s="389"/>
      <c r="V8" s="387">
        <v>0</v>
      </c>
      <c r="W8" s="388"/>
      <c r="X8" s="388"/>
      <c r="Y8" s="389"/>
      <c r="Z8" s="387">
        <f>R8-V8</f>
        <v>0</v>
      </c>
      <c r="AA8" s="388"/>
      <c r="AB8" s="388"/>
      <c r="AC8" s="389"/>
      <c r="AD8" s="262" t="s">
        <v>787</v>
      </c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4"/>
      <c r="AT8" s="390">
        <v>0</v>
      </c>
      <c r="AU8" s="391"/>
      <c r="AV8" s="391"/>
      <c r="AW8" s="392"/>
      <c r="AX8" s="390">
        <v>0</v>
      </c>
      <c r="AY8" s="391"/>
      <c r="AZ8" s="391"/>
      <c r="BA8" s="392"/>
      <c r="BB8" s="390">
        <f aca="true" t="shared" si="0" ref="BB8:BB13">AT8-AX8</f>
        <v>0</v>
      </c>
      <c r="BC8" s="391"/>
      <c r="BD8" s="391"/>
      <c r="BE8" s="392"/>
    </row>
    <row r="9" spans="1:57" s="20" customFormat="1" ht="19.5" customHeight="1">
      <c r="A9" s="233" t="s">
        <v>2</v>
      </c>
      <c r="B9" s="234"/>
      <c r="C9" s="262" t="s">
        <v>692</v>
      </c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4"/>
      <c r="R9" s="387"/>
      <c r="S9" s="388"/>
      <c r="T9" s="388"/>
      <c r="U9" s="389"/>
      <c r="V9" s="387"/>
      <c r="W9" s="388"/>
      <c r="X9" s="388"/>
      <c r="Y9" s="389"/>
      <c r="Z9" s="387">
        <f>R9-V9</f>
        <v>0</v>
      </c>
      <c r="AA9" s="388"/>
      <c r="AB9" s="388"/>
      <c r="AC9" s="389"/>
      <c r="AD9" s="262" t="s">
        <v>716</v>
      </c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4"/>
      <c r="AT9" s="390">
        <v>0</v>
      </c>
      <c r="AU9" s="391"/>
      <c r="AV9" s="391"/>
      <c r="AW9" s="392"/>
      <c r="AX9" s="390">
        <v>0</v>
      </c>
      <c r="AY9" s="391"/>
      <c r="AZ9" s="391"/>
      <c r="BA9" s="392"/>
      <c r="BB9" s="390">
        <f t="shared" si="0"/>
        <v>0</v>
      </c>
      <c r="BC9" s="391"/>
      <c r="BD9" s="391"/>
      <c r="BE9" s="392"/>
    </row>
    <row r="10" spans="1:57" s="20" customFormat="1" ht="19.5" customHeight="1">
      <c r="A10" s="233" t="s">
        <v>3</v>
      </c>
      <c r="B10" s="234"/>
      <c r="C10" s="262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4"/>
      <c r="R10" s="387"/>
      <c r="S10" s="388"/>
      <c r="T10" s="388"/>
      <c r="U10" s="389"/>
      <c r="V10" s="387"/>
      <c r="W10" s="388"/>
      <c r="X10" s="388"/>
      <c r="Y10" s="389"/>
      <c r="Z10" s="387"/>
      <c r="AA10" s="388"/>
      <c r="AB10" s="388"/>
      <c r="AC10" s="389"/>
      <c r="AD10" s="262" t="s">
        <v>767</v>
      </c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4"/>
      <c r="AT10" s="390">
        <v>0</v>
      </c>
      <c r="AU10" s="391"/>
      <c r="AV10" s="391"/>
      <c r="AW10" s="392"/>
      <c r="AX10" s="390">
        <v>0</v>
      </c>
      <c r="AY10" s="391"/>
      <c r="AZ10" s="391"/>
      <c r="BA10" s="392"/>
      <c r="BB10" s="390">
        <f t="shared" si="0"/>
        <v>0</v>
      </c>
      <c r="BC10" s="391"/>
      <c r="BD10" s="391"/>
      <c r="BE10" s="392"/>
    </row>
    <row r="11" spans="1:57" s="20" customFormat="1" ht="19.5" customHeight="1">
      <c r="A11" s="233" t="s">
        <v>4</v>
      </c>
      <c r="B11" s="234"/>
      <c r="C11" s="262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4"/>
      <c r="R11" s="387"/>
      <c r="S11" s="388"/>
      <c r="T11" s="388"/>
      <c r="U11" s="389"/>
      <c r="V11" s="387"/>
      <c r="W11" s="388"/>
      <c r="X11" s="388"/>
      <c r="Y11" s="389"/>
      <c r="Z11" s="387"/>
      <c r="AA11" s="388"/>
      <c r="AB11" s="388"/>
      <c r="AC11" s="389"/>
      <c r="AD11" s="262" t="s">
        <v>768</v>
      </c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4"/>
      <c r="AT11" s="390">
        <v>0</v>
      </c>
      <c r="AU11" s="391"/>
      <c r="AV11" s="391"/>
      <c r="AW11" s="392"/>
      <c r="AX11" s="390">
        <v>0</v>
      </c>
      <c r="AY11" s="391"/>
      <c r="AZ11" s="391"/>
      <c r="BA11" s="392"/>
      <c r="BB11" s="390">
        <f t="shared" si="0"/>
        <v>0</v>
      </c>
      <c r="BC11" s="391"/>
      <c r="BD11" s="391"/>
      <c r="BE11" s="392"/>
    </row>
    <row r="12" spans="1:57" s="20" customFormat="1" ht="19.5" customHeight="1">
      <c r="A12" s="233" t="s">
        <v>7</v>
      </c>
      <c r="B12" s="234"/>
      <c r="C12" s="262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4"/>
      <c r="R12" s="387"/>
      <c r="S12" s="388"/>
      <c r="T12" s="388"/>
      <c r="U12" s="389"/>
      <c r="V12" s="387"/>
      <c r="W12" s="388"/>
      <c r="X12" s="388"/>
      <c r="Y12" s="389"/>
      <c r="Z12" s="387"/>
      <c r="AA12" s="388"/>
      <c r="AB12" s="388"/>
      <c r="AC12" s="389"/>
      <c r="AD12" s="262" t="s">
        <v>769</v>
      </c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4"/>
      <c r="AT12" s="390">
        <v>0</v>
      </c>
      <c r="AU12" s="391"/>
      <c r="AV12" s="391"/>
      <c r="AW12" s="392"/>
      <c r="AX12" s="390">
        <v>0</v>
      </c>
      <c r="AY12" s="391"/>
      <c r="AZ12" s="391"/>
      <c r="BA12" s="392"/>
      <c r="BB12" s="390">
        <f t="shared" si="0"/>
        <v>0</v>
      </c>
      <c r="BC12" s="391"/>
      <c r="BD12" s="391"/>
      <c r="BE12" s="392"/>
    </row>
    <row r="13" spans="1:57" s="20" customFormat="1" ht="19.5" customHeight="1">
      <c r="A13" s="304" t="s">
        <v>8</v>
      </c>
      <c r="B13" s="305"/>
      <c r="C13" s="393" t="s">
        <v>693</v>
      </c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95"/>
      <c r="R13" s="399">
        <f>SUM(R8:U12)</f>
        <v>0</v>
      </c>
      <c r="S13" s="400"/>
      <c r="T13" s="400"/>
      <c r="U13" s="401"/>
      <c r="V13" s="399">
        <f>SUM(V8:Y12)</f>
        <v>0</v>
      </c>
      <c r="W13" s="400"/>
      <c r="X13" s="400"/>
      <c r="Y13" s="401"/>
      <c r="Z13" s="399">
        <f>R13-V13</f>
        <v>0</v>
      </c>
      <c r="AA13" s="400"/>
      <c r="AB13" s="400"/>
      <c r="AC13" s="401"/>
      <c r="AD13" s="393" t="s">
        <v>694</v>
      </c>
      <c r="AE13" s="394"/>
      <c r="AF13" s="394"/>
      <c r="AG13" s="394"/>
      <c r="AH13" s="394"/>
      <c r="AI13" s="394"/>
      <c r="AJ13" s="394"/>
      <c r="AK13" s="394"/>
      <c r="AL13" s="394"/>
      <c r="AM13" s="394"/>
      <c r="AN13" s="394"/>
      <c r="AO13" s="394"/>
      <c r="AP13" s="394"/>
      <c r="AQ13" s="394"/>
      <c r="AR13" s="394"/>
      <c r="AS13" s="395"/>
      <c r="AT13" s="396">
        <f>SUM(AT8:AW12)</f>
        <v>0</v>
      </c>
      <c r="AU13" s="397"/>
      <c r="AV13" s="397"/>
      <c r="AW13" s="398"/>
      <c r="AX13" s="396">
        <f>SUM(AX8:BA12)</f>
        <v>0</v>
      </c>
      <c r="AY13" s="397"/>
      <c r="AZ13" s="397"/>
      <c r="BA13" s="398"/>
      <c r="BB13" s="396">
        <f t="shared" si="0"/>
        <v>0</v>
      </c>
      <c r="BC13" s="397"/>
      <c r="BD13" s="397"/>
      <c r="BE13" s="398"/>
    </row>
    <row r="14" spans="1:57" ht="19.5" customHeight="1">
      <c r="A14" s="403"/>
      <c r="B14" s="403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5"/>
      <c r="S14" s="405"/>
      <c r="T14" s="405"/>
      <c r="U14" s="405"/>
      <c r="V14" s="405"/>
      <c r="W14" s="405"/>
      <c r="X14" s="405"/>
      <c r="Y14" s="405"/>
      <c r="Z14" s="406"/>
      <c r="AA14" s="406"/>
      <c r="AB14" s="406"/>
      <c r="AC14" s="406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21"/>
      <c r="AT14" s="402"/>
      <c r="AU14" s="402"/>
      <c r="AV14" s="402"/>
      <c r="AW14" s="402"/>
      <c r="AX14" s="402"/>
      <c r="AY14" s="402"/>
      <c r="AZ14" s="402"/>
      <c r="BA14" s="402"/>
      <c r="BB14" s="402"/>
      <c r="BC14" s="402"/>
      <c r="BD14" s="402"/>
      <c r="BE14" s="402"/>
    </row>
  </sheetData>
  <sheetProtection/>
  <mergeCells count="87">
    <mergeCell ref="BB14:BE14"/>
    <mergeCell ref="A14:B14"/>
    <mergeCell ref="C14:Q14"/>
    <mergeCell ref="R14:U14"/>
    <mergeCell ref="V14:Y14"/>
    <mergeCell ref="Z14:AC14"/>
    <mergeCell ref="AD14:AR14"/>
    <mergeCell ref="AT14:AW14"/>
    <mergeCell ref="AX14:BA14"/>
    <mergeCell ref="AX13:BA13"/>
    <mergeCell ref="BB13:BE13"/>
    <mergeCell ref="AT12:AW12"/>
    <mergeCell ref="AX12:BA12"/>
    <mergeCell ref="BB12:BE12"/>
    <mergeCell ref="A13:B13"/>
    <mergeCell ref="C13:Q13"/>
    <mergeCell ref="R13:U13"/>
    <mergeCell ref="V13:Y13"/>
    <mergeCell ref="Z13:AC13"/>
    <mergeCell ref="AD13:AS13"/>
    <mergeCell ref="AT13:AW13"/>
    <mergeCell ref="A12:B12"/>
    <mergeCell ref="C12:Q12"/>
    <mergeCell ref="R12:U12"/>
    <mergeCell ref="V12:Y12"/>
    <mergeCell ref="Z12:AC12"/>
    <mergeCell ref="AD12:AS12"/>
    <mergeCell ref="BB10:BE10"/>
    <mergeCell ref="A11:B11"/>
    <mergeCell ref="C11:Q11"/>
    <mergeCell ref="R11:U11"/>
    <mergeCell ref="V11:Y11"/>
    <mergeCell ref="Z11:AC11"/>
    <mergeCell ref="AD11:AS11"/>
    <mergeCell ref="AT11:AW11"/>
    <mergeCell ref="AX11:BA11"/>
    <mergeCell ref="BB11:BE11"/>
    <mergeCell ref="AX9:BA9"/>
    <mergeCell ref="BB9:BE9"/>
    <mergeCell ref="A10:B10"/>
    <mergeCell ref="C10:Q10"/>
    <mergeCell ref="R10:U10"/>
    <mergeCell ref="V10:Y10"/>
    <mergeCell ref="Z10:AC10"/>
    <mergeCell ref="AD10:AS10"/>
    <mergeCell ref="AT10:AW10"/>
    <mergeCell ref="AX10:BA10"/>
    <mergeCell ref="AT8:AW8"/>
    <mergeCell ref="AX8:BA8"/>
    <mergeCell ref="BB8:BE8"/>
    <mergeCell ref="A9:B9"/>
    <mergeCell ref="C9:Q9"/>
    <mergeCell ref="R9:U9"/>
    <mergeCell ref="V9:Y9"/>
    <mergeCell ref="Z9:AC9"/>
    <mergeCell ref="AD9:AS9"/>
    <mergeCell ref="AT9:AW9"/>
    <mergeCell ref="AD7:AS7"/>
    <mergeCell ref="AT7:AW7"/>
    <mergeCell ref="AX7:BA7"/>
    <mergeCell ref="BB7:BE7"/>
    <mergeCell ref="A8:B8"/>
    <mergeCell ref="C8:Q8"/>
    <mergeCell ref="R8:U8"/>
    <mergeCell ref="V8:Y8"/>
    <mergeCell ref="Z8:AC8"/>
    <mergeCell ref="AD8:AS8"/>
    <mergeCell ref="Z6:AC6"/>
    <mergeCell ref="AD6:AS6"/>
    <mergeCell ref="AT6:AW6"/>
    <mergeCell ref="AX6:BA6"/>
    <mergeCell ref="BB6:BE6"/>
    <mergeCell ref="A7:B7"/>
    <mergeCell ref="C7:Q7"/>
    <mergeCell ref="R7:U7"/>
    <mergeCell ref="V7:Y7"/>
    <mergeCell ref="Z7:AC7"/>
    <mergeCell ref="A1:BE1"/>
    <mergeCell ref="A2:BE2"/>
    <mergeCell ref="A3:BE3"/>
    <mergeCell ref="A4:BE4"/>
    <mergeCell ref="A5:B6"/>
    <mergeCell ref="C5:AC5"/>
    <mergeCell ref="AD5:BE5"/>
    <mergeCell ref="C6:Q6"/>
    <mergeCell ref="R6:U6"/>
    <mergeCell ref="V6:Y6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45.50390625" style="0" customWidth="1"/>
    <col min="2" max="2" width="18.125" style="0" customWidth="1"/>
    <col min="3" max="3" width="18.50390625" style="0" customWidth="1"/>
  </cols>
  <sheetData>
    <row r="1" spans="1:5" ht="12.75">
      <c r="A1" s="408" t="s">
        <v>842</v>
      </c>
      <c r="B1" s="408"/>
      <c r="C1" s="408"/>
      <c r="D1" s="408"/>
      <c r="E1" s="408"/>
    </row>
    <row r="2" spans="1:3" ht="25.5" customHeight="1">
      <c r="A2" s="409" t="s">
        <v>717</v>
      </c>
      <c r="B2" s="409"/>
      <c r="C2" s="409"/>
    </row>
    <row r="3" ht="12.75">
      <c r="C3" s="36" t="s">
        <v>718</v>
      </c>
    </row>
    <row r="4" spans="1:3" ht="12.75">
      <c r="A4" s="206" t="s">
        <v>5</v>
      </c>
      <c r="B4" s="410" t="s">
        <v>719</v>
      </c>
      <c r="C4" s="411"/>
    </row>
    <row r="5" spans="1:3" ht="12.75">
      <c r="A5" s="206"/>
      <c r="B5" s="412"/>
      <c r="C5" s="413"/>
    </row>
    <row r="6" spans="1:3" ht="12.75">
      <c r="A6" s="206"/>
      <c r="B6" s="5" t="s">
        <v>153</v>
      </c>
      <c r="C6" s="5" t="s">
        <v>473</v>
      </c>
    </row>
    <row r="7" spans="1:3" ht="26.25" customHeight="1">
      <c r="A7" s="48">
        <v>0</v>
      </c>
      <c r="B7" s="8">
        <v>0</v>
      </c>
      <c r="C7" s="8">
        <v>0</v>
      </c>
    </row>
    <row r="8" spans="1:3" ht="25.5" customHeight="1">
      <c r="A8" s="54" t="s">
        <v>770</v>
      </c>
      <c r="B8" s="55">
        <v>0</v>
      </c>
      <c r="C8" s="55">
        <v>0</v>
      </c>
    </row>
  </sheetData>
  <sheetProtection/>
  <mergeCells count="4">
    <mergeCell ref="A1:E1"/>
    <mergeCell ref="A2:C2"/>
    <mergeCell ref="A4:A6"/>
    <mergeCell ref="B4:C5"/>
  </mergeCells>
  <printOptions horizontalCentered="1"/>
  <pageMargins left="0.31496062992125984" right="0.31496062992125984" top="0.7480314960629921" bottom="0.7480314960629921" header="0.31496062992125984" footer="0.31496062992125984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30"/>
  <sheetViews>
    <sheetView zoomScalePageLayoutView="0" workbookViewId="0" topLeftCell="A1">
      <selection activeCell="A1" sqref="A1:BF1"/>
    </sheetView>
  </sheetViews>
  <sheetFormatPr defaultColWidth="9.125" defaultRowHeight="12.75"/>
  <cols>
    <col min="1" max="1" width="2.50390625" style="19" customWidth="1"/>
    <col min="2" max="2" width="2.125" style="19" customWidth="1"/>
    <col min="3" max="31" width="2.625" style="16" customWidth="1"/>
    <col min="32" max="32" width="5.375" style="16" customWidth="1"/>
    <col min="33" max="33" width="2.625" style="16" customWidth="1"/>
    <col min="34" max="34" width="5.50390625" style="16" customWidth="1"/>
    <col min="35" max="35" width="2.625" style="16" customWidth="1"/>
    <col min="36" max="36" width="5.50390625" style="16" customWidth="1"/>
    <col min="37" max="37" width="2.625" style="16" customWidth="1"/>
    <col min="38" max="38" width="4.50390625" style="16" customWidth="1"/>
    <col min="39" max="39" width="2.625" style="16" customWidth="1"/>
    <col min="40" max="40" width="5.50390625" style="16" customWidth="1"/>
    <col min="41" max="41" width="2.625" style="16" customWidth="1"/>
    <col min="42" max="42" width="5.375" style="16" customWidth="1"/>
    <col min="43" max="43" width="4.125" style="16" customWidth="1"/>
    <col min="44" max="45" width="4.375" style="16" customWidth="1"/>
    <col min="46" max="46" width="4.125" style="16" customWidth="1"/>
    <col min="47" max="47" width="2.625" style="16" customWidth="1"/>
    <col min="48" max="48" width="5.625" style="16" customWidth="1"/>
    <col min="49" max="49" width="2.625" style="16" customWidth="1"/>
    <col min="50" max="50" width="5.125" style="16" customWidth="1"/>
    <col min="51" max="51" width="2.625" style="16" customWidth="1"/>
    <col min="52" max="52" width="6.50390625" style="16" customWidth="1"/>
    <col min="53" max="53" width="2.625" style="16" customWidth="1"/>
    <col min="54" max="54" width="5.50390625" style="16" customWidth="1"/>
    <col min="55" max="55" width="2.625" style="16" customWidth="1"/>
    <col min="56" max="56" width="6.50390625" style="16" customWidth="1"/>
    <col min="57" max="57" width="2.625" style="16" customWidth="1"/>
    <col min="58" max="58" width="7.625" style="16" customWidth="1"/>
    <col min="59" max="59" width="10.50390625" style="16" customWidth="1"/>
    <col min="60" max="67" width="2.625" style="16" customWidth="1"/>
    <col min="68" max="16384" width="9.125" style="16" customWidth="1"/>
  </cols>
  <sheetData>
    <row r="1" spans="1:58" ht="28.5" customHeight="1">
      <c r="A1" s="222" t="s">
        <v>843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</row>
    <row r="2" spans="1:58" ht="28.5" customHeight="1">
      <c r="A2" s="367" t="s">
        <v>822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4"/>
      <c r="AG2" s="414"/>
      <c r="AH2" s="414"/>
      <c r="AI2" s="414"/>
      <c r="AJ2" s="414"/>
      <c r="AK2" s="414"/>
      <c r="AL2" s="414"/>
      <c r="AM2" s="414"/>
      <c r="AN2" s="414"/>
      <c r="AO2" s="414"/>
      <c r="AP2" s="414"/>
      <c r="AQ2" s="414"/>
      <c r="AR2" s="414"/>
      <c r="AS2" s="414"/>
      <c r="AT2" s="414"/>
      <c r="AU2" s="414"/>
      <c r="AV2" s="414"/>
      <c r="AW2" s="414"/>
      <c r="AX2" s="414"/>
      <c r="AY2" s="414"/>
      <c r="AZ2" s="414"/>
      <c r="BA2" s="414"/>
      <c r="BB2" s="414"/>
      <c r="BC2" s="414"/>
      <c r="BD2" s="414"/>
      <c r="BE2" s="414"/>
      <c r="BF2" s="415"/>
    </row>
    <row r="3" spans="1:58" ht="15" customHeight="1">
      <c r="A3" s="370" t="s">
        <v>818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416"/>
      <c r="AN3" s="416"/>
      <c r="AO3" s="416"/>
      <c r="AP3" s="416"/>
      <c r="AQ3" s="416"/>
      <c r="AR3" s="416"/>
      <c r="AS3" s="416"/>
      <c r="AT3" s="416"/>
      <c r="AU3" s="416"/>
      <c r="AV3" s="416"/>
      <c r="AW3" s="416"/>
      <c r="AX3" s="416"/>
      <c r="AY3" s="416"/>
      <c r="AZ3" s="416"/>
      <c r="BA3" s="416"/>
      <c r="BB3" s="416"/>
      <c r="BC3" s="416"/>
      <c r="BD3" s="416"/>
      <c r="BE3" s="416"/>
      <c r="BF3" s="417"/>
    </row>
    <row r="4" spans="1:59" ht="15.75" customHeight="1">
      <c r="A4" s="373" t="s">
        <v>500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  <c r="AM4" s="418"/>
      <c r="AN4" s="418"/>
      <c r="AO4" s="418"/>
      <c r="AP4" s="418"/>
      <c r="AQ4" s="418"/>
      <c r="AR4" s="418"/>
      <c r="AS4" s="418"/>
      <c r="AT4" s="418"/>
      <c r="AU4" s="418"/>
      <c r="AV4" s="418"/>
      <c r="AW4" s="418"/>
      <c r="AX4" s="418"/>
      <c r="AY4" s="418"/>
      <c r="AZ4" s="418"/>
      <c r="BA4" s="418"/>
      <c r="BB4" s="418"/>
      <c r="BC4" s="418"/>
      <c r="BD4" s="418"/>
      <c r="BE4" s="418"/>
      <c r="BF4" s="418"/>
      <c r="BG4" s="17"/>
    </row>
    <row r="5" spans="1:59" ht="15.75" customHeight="1">
      <c r="A5" s="229" t="s">
        <v>476</v>
      </c>
      <c r="B5" s="229"/>
      <c r="C5" s="230" t="s">
        <v>152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1" t="s">
        <v>501</v>
      </c>
      <c r="AD5" s="231"/>
      <c r="AE5" s="419" t="s">
        <v>790</v>
      </c>
      <c r="AF5" s="420"/>
      <c r="AG5" s="423">
        <v>2015</v>
      </c>
      <c r="AH5" s="424"/>
      <c r="AI5" s="424"/>
      <c r="AJ5" s="424"/>
      <c r="AK5" s="424"/>
      <c r="AL5" s="424"/>
      <c r="AM5" s="424"/>
      <c r="AN5" s="424"/>
      <c r="AO5" s="424"/>
      <c r="AP5" s="424"/>
      <c r="AQ5" s="424"/>
      <c r="AR5" s="424"/>
      <c r="AS5" s="424"/>
      <c r="AT5" s="424"/>
      <c r="AU5" s="424"/>
      <c r="AV5" s="424"/>
      <c r="AW5" s="424"/>
      <c r="AX5" s="424"/>
      <c r="AY5" s="424"/>
      <c r="AZ5" s="424"/>
      <c r="BA5" s="424"/>
      <c r="BB5" s="424"/>
      <c r="BC5" s="424"/>
      <c r="BD5" s="424"/>
      <c r="BE5" s="219" t="s">
        <v>791</v>
      </c>
      <c r="BF5" s="219"/>
      <c r="BG5" s="219" t="s">
        <v>792</v>
      </c>
    </row>
    <row r="6" spans="1:59" ht="39.75" customHeight="1">
      <c r="A6" s="229"/>
      <c r="B6" s="229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1"/>
      <c r="AD6" s="231"/>
      <c r="AE6" s="421"/>
      <c r="AF6" s="422"/>
      <c r="AG6" s="425" t="s">
        <v>793</v>
      </c>
      <c r="AH6" s="426"/>
      <c r="AI6" s="425" t="s">
        <v>794</v>
      </c>
      <c r="AJ6" s="426"/>
      <c r="AK6" s="425" t="s">
        <v>795</v>
      </c>
      <c r="AL6" s="427"/>
      <c r="AM6" s="425" t="s">
        <v>796</v>
      </c>
      <c r="AN6" s="426"/>
      <c r="AO6" s="425" t="s">
        <v>797</v>
      </c>
      <c r="AP6" s="426"/>
      <c r="AQ6" s="425" t="s">
        <v>798</v>
      </c>
      <c r="AR6" s="426"/>
      <c r="AS6" s="425" t="s">
        <v>799</v>
      </c>
      <c r="AT6" s="426"/>
      <c r="AU6" s="425" t="s">
        <v>800</v>
      </c>
      <c r="AV6" s="426"/>
      <c r="AW6" s="425" t="s">
        <v>801</v>
      </c>
      <c r="AX6" s="426"/>
      <c r="AY6" s="425" t="s">
        <v>802</v>
      </c>
      <c r="AZ6" s="426"/>
      <c r="BA6" s="425" t="s">
        <v>803</v>
      </c>
      <c r="BB6" s="426"/>
      <c r="BC6" s="425" t="s">
        <v>804</v>
      </c>
      <c r="BD6" s="426"/>
      <c r="BE6" s="219"/>
      <c r="BF6" s="219"/>
      <c r="BG6" s="219"/>
    </row>
    <row r="7" spans="1:59" ht="12.75">
      <c r="A7" s="243" t="s">
        <v>502</v>
      </c>
      <c r="B7" s="244"/>
      <c r="C7" s="245" t="s">
        <v>503</v>
      </c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5" t="s">
        <v>504</v>
      </c>
      <c r="AD7" s="246"/>
      <c r="AE7" s="245" t="s">
        <v>505</v>
      </c>
      <c r="AF7" s="246"/>
      <c r="AG7" s="245" t="s">
        <v>506</v>
      </c>
      <c r="AH7" s="246"/>
      <c r="AI7" s="245" t="s">
        <v>507</v>
      </c>
      <c r="AJ7" s="246"/>
      <c r="AK7" s="245" t="s">
        <v>508</v>
      </c>
      <c r="AL7" s="246"/>
      <c r="AM7" s="245" t="s">
        <v>509</v>
      </c>
      <c r="AN7" s="246"/>
      <c r="AO7" s="245" t="s">
        <v>510</v>
      </c>
      <c r="AP7" s="246"/>
      <c r="AQ7" s="245" t="s">
        <v>511</v>
      </c>
      <c r="AR7" s="246"/>
      <c r="AS7" s="245" t="s">
        <v>805</v>
      </c>
      <c r="AT7" s="246"/>
      <c r="AU7" s="245" t="s">
        <v>806</v>
      </c>
      <c r="AV7" s="246"/>
      <c r="AW7" s="245" t="s">
        <v>807</v>
      </c>
      <c r="AX7" s="246"/>
      <c r="AY7" s="245" t="s">
        <v>808</v>
      </c>
      <c r="AZ7" s="246"/>
      <c r="BA7" s="245" t="s">
        <v>809</v>
      </c>
      <c r="BB7" s="246"/>
      <c r="BC7" s="245" t="s">
        <v>810</v>
      </c>
      <c r="BD7" s="246"/>
      <c r="BE7" s="245" t="s">
        <v>811</v>
      </c>
      <c r="BF7" s="247"/>
      <c r="BG7" s="198" t="s">
        <v>812</v>
      </c>
    </row>
    <row r="8" spans="1:59" ht="19.5" customHeight="1">
      <c r="A8" s="233" t="s">
        <v>1</v>
      </c>
      <c r="B8" s="234"/>
      <c r="C8" s="262" t="s">
        <v>436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4"/>
      <c r="AC8" s="238" t="s">
        <v>138</v>
      </c>
      <c r="AD8" s="239"/>
      <c r="AE8" s="428">
        <v>20072</v>
      </c>
      <c r="AF8" s="429"/>
      <c r="AG8" s="430">
        <v>3129</v>
      </c>
      <c r="AH8" s="431"/>
      <c r="AI8" s="430">
        <v>1923</v>
      </c>
      <c r="AJ8" s="431"/>
      <c r="AK8" s="430">
        <v>2048</v>
      </c>
      <c r="AL8" s="431"/>
      <c r="AM8" s="430">
        <v>1510</v>
      </c>
      <c r="AN8" s="431"/>
      <c r="AO8" s="430">
        <v>1422</v>
      </c>
      <c r="AP8" s="431"/>
      <c r="AQ8" s="430">
        <v>1422</v>
      </c>
      <c r="AR8" s="431"/>
      <c r="AS8" s="430">
        <v>1422</v>
      </c>
      <c r="AT8" s="431"/>
      <c r="AU8" s="430">
        <v>1422</v>
      </c>
      <c r="AV8" s="431"/>
      <c r="AW8" s="430">
        <v>1509</v>
      </c>
      <c r="AX8" s="431"/>
      <c r="AY8" s="430">
        <v>1422</v>
      </c>
      <c r="AZ8" s="431"/>
      <c r="BA8" s="430">
        <v>1422</v>
      </c>
      <c r="BB8" s="431"/>
      <c r="BC8" s="430">
        <v>1421</v>
      </c>
      <c r="BD8" s="431"/>
      <c r="BE8" s="428">
        <f aca="true" t="shared" si="0" ref="BE8:BE28">SUM(AG8:BD8)</f>
        <v>20072</v>
      </c>
      <c r="BF8" s="432"/>
      <c r="BG8" s="199">
        <f aca="true" t="shared" si="1" ref="BG8:BG30">BE8-AE8</f>
        <v>0</v>
      </c>
    </row>
    <row r="9" spans="1:59" ht="19.5" customHeight="1">
      <c r="A9" s="233" t="s">
        <v>2</v>
      </c>
      <c r="B9" s="234"/>
      <c r="C9" s="262" t="s">
        <v>438</v>
      </c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4"/>
      <c r="AC9" s="238" t="s">
        <v>157</v>
      </c>
      <c r="AD9" s="239"/>
      <c r="AE9" s="428">
        <v>0</v>
      </c>
      <c r="AF9" s="432"/>
      <c r="AG9" s="430">
        <v>0</v>
      </c>
      <c r="AH9" s="431"/>
      <c r="AI9" s="430">
        <v>0</v>
      </c>
      <c r="AJ9" s="431"/>
      <c r="AK9" s="430">
        <v>0</v>
      </c>
      <c r="AL9" s="431"/>
      <c r="AM9" s="430">
        <v>0</v>
      </c>
      <c r="AN9" s="431"/>
      <c r="AO9" s="430"/>
      <c r="AP9" s="431"/>
      <c r="AQ9" s="430"/>
      <c r="AR9" s="431"/>
      <c r="AS9" s="430"/>
      <c r="AT9" s="431"/>
      <c r="AU9" s="430"/>
      <c r="AV9" s="431"/>
      <c r="AW9" s="430"/>
      <c r="AX9" s="431"/>
      <c r="AY9" s="430"/>
      <c r="AZ9" s="431"/>
      <c r="BA9" s="430"/>
      <c r="BB9" s="431"/>
      <c r="BC9" s="430"/>
      <c r="BD9" s="431"/>
      <c r="BE9" s="428">
        <f t="shared" si="0"/>
        <v>0</v>
      </c>
      <c r="BF9" s="432"/>
      <c r="BG9" s="199">
        <f t="shared" si="1"/>
        <v>0</v>
      </c>
    </row>
    <row r="10" spans="1:59" ht="19.5" customHeight="1">
      <c r="A10" s="233" t="s">
        <v>3</v>
      </c>
      <c r="B10" s="234"/>
      <c r="C10" s="262" t="s">
        <v>482</v>
      </c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4"/>
      <c r="AC10" s="238" t="s">
        <v>166</v>
      </c>
      <c r="AD10" s="239"/>
      <c r="AE10" s="428">
        <v>332</v>
      </c>
      <c r="AF10" s="432"/>
      <c r="AG10" s="430">
        <v>0</v>
      </c>
      <c r="AH10" s="431"/>
      <c r="AI10" s="430">
        <v>0</v>
      </c>
      <c r="AJ10" s="431"/>
      <c r="AK10" s="430">
        <v>166</v>
      </c>
      <c r="AL10" s="431"/>
      <c r="AM10" s="430">
        <v>0</v>
      </c>
      <c r="AN10" s="431"/>
      <c r="AO10" s="430">
        <v>0</v>
      </c>
      <c r="AP10" s="431"/>
      <c r="AQ10" s="430">
        <v>0</v>
      </c>
      <c r="AR10" s="431"/>
      <c r="AS10" s="430">
        <v>0</v>
      </c>
      <c r="AT10" s="431"/>
      <c r="AU10" s="430">
        <v>166</v>
      </c>
      <c r="AV10" s="431"/>
      <c r="AW10" s="430">
        <v>0</v>
      </c>
      <c r="AX10" s="431"/>
      <c r="AY10" s="430">
        <v>0</v>
      </c>
      <c r="AZ10" s="431"/>
      <c r="BA10" s="430">
        <v>0</v>
      </c>
      <c r="BB10" s="431"/>
      <c r="BC10" s="430">
        <v>0</v>
      </c>
      <c r="BD10" s="431"/>
      <c r="BE10" s="428">
        <f t="shared" si="0"/>
        <v>332</v>
      </c>
      <c r="BF10" s="432"/>
      <c r="BG10" s="199">
        <f t="shared" si="1"/>
        <v>0</v>
      </c>
    </row>
    <row r="11" spans="1:59" ht="19.5" customHeight="1">
      <c r="A11" s="233" t="s">
        <v>4</v>
      </c>
      <c r="B11" s="234"/>
      <c r="C11" s="275" t="s">
        <v>483</v>
      </c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7"/>
      <c r="AC11" s="238" t="s">
        <v>179</v>
      </c>
      <c r="AD11" s="239"/>
      <c r="AE11" s="428">
        <v>1610</v>
      </c>
      <c r="AF11" s="432"/>
      <c r="AG11" s="430">
        <v>134</v>
      </c>
      <c r="AH11" s="431"/>
      <c r="AI11" s="430">
        <v>134</v>
      </c>
      <c r="AJ11" s="431"/>
      <c r="AK11" s="430">
        <v>134</v>
      </c>
      <c r="AL11" s="431"/>
      <c r="AM11" s="430">
        <v>134</v>
      </c>
      <c r="AN11" s="431"/>
      <c r="AO11" s="430">
        <v>134</v>
      </c>
      <c r="AP11" s="431"/>
      <c r="AQ11" s="430">
        <v>134</v>
      </c>
      <c r="AR11" s="431"/>
      <c r="AS11" s="430">
        <v>134</v>
      </c>
      <c r="AT11" s="431"/>
      <c r="AU11" s="430">
        <v>134</v>
      </c>
      <c r="AV11" s="431"/>
      <c r="AW11" s="430">
        <v>134</v>
      </c>
      <c r="AX11" s="431"/>
      <c r="AY11" s="430">
        <v>134</v>
      </c>
      <c r="AZ11" s="431"/>
      <c r="BA11" s="430">
        <v>134</v>
      </c>
      <c r="BB11" s="431"/>
      <c r="BC11" s="430">
        <v>136</v>
      </c>
      <c r="BD11" s="431"/>
      <c r="BE11" s="428">
        <f t="shared" si="0"/>
        <v>1610</v>
      </c>
      <c r="BF11" s="432"/>
      <c r="BG11" s="199">
        <f t="shared" si="1"/>
        <v>0</v>
      </c>
    </row>
    <row r="12" spans="1:59" ht="19.5" customHeight="1">
      <c r="A12" s="233" t="s">
        <v>7</v>
      </c>
      <c r="B12" s="234"/>
      <c r="C12" s="262" t="s">
        <v>466</v>
      </c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4"/>
      <c r="AC12" s="238" t="s">
        <v>212</v>
      </c>
      <c r="AD12" s="239"/>
      <c r="AE12" s="428">
        <v>2700</v>
      </c>
      <c r="AF12" s="432"/>
      <c r="AG12" s="430"/>
      <c r="AH12" s="431"/>
      <c r="AI12" s="430">
        <v>2700</v>
      </c>
      <c r="AJ12" s="431"/>
      <c r="AK12" s="430"/>
      <c r="AL12" s="431"/>
      <c r="AM12" s="430"/>
      <c r="AN12" s="431"/>
      <c r="AO12" s="430"/>
      <c r="AP12" s="431"/>
      <c r="AQ12" s="430"/>
      <c r="AR12" s="431"/>
      <c r="AS12" s="430"/>
      <c r="AT12" s="431"/>
      <c r="AU12" s="430"/>
      <c r="AV12" s="431"/>
      <c r="AW12" s="430"/>
      <c r="AX12" s="431"/>
      <c r="AY12" s="430"/>
      <c r="AZ12" s="431"/>
      <c r="BA12" s="430"/>
      <c r="BB12" s="431"/>
      <c r="BC12" s="430"/>
      <c r="BD12" s="431"/>
      <c r="BE12" s="428">
        <f t="shared" si="0"/>
        <v>2700</v>
      </c>
      <c r="BF12" s="432"/>
      <c r="BG12" s="199">
        <f t="shared" si="1"/>
        <v>0</v>
      </c>
    </row>
    <row r="13" spans="1:59" ht="19.5" customHeight="1">
      <c r="A13" s="233" t="s">
        <v>8</v>
      </c>
      <c r="B13" s="234"/>
      <c r="C13" s="262" t="s">
        <v>452</v>
      </c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4"/>
      <c r="AC13" s="238" t="s">
        <v>219</v>
      </c>
      <c r="AD13" s="239"/>
      <c r="AE13" s="428">
        <v>8</v>
      </c>
      <c r="AF13" s="432"/>
      <c r="AG13" s="430">
        <v>8</v>
      </c>
      <c r="AH13" s="431"/>
      <c r="AI13" s="430"/>
      <c r="AJ13" s="431"/>
      <c r="AK13" s="430"/>
      <c r="AL13" s="431"/>
      <c r="AM13" s="430"/>
      <c r="AN13" s="431"/>
      <c r="AO13" s="430"/>
      <c r="AP13" s="431"/>
      <c r="AQ13" s="430"/>
      <c r="AR13" s="431"/>
      <c r="AS13" s="430"/>
      <c r="AT13" s="431"/>
      <c r="AU13" s="430"/>
      <c r="AV13" s="431"/>
      <c r="AW13" s="430"/>
      <c r="AX13" s="431"/>
      <c r="AY13" s="430"/>
      <c r="AZ13" s="431"/>
      <c r="BA13" s="430"/>
      <c r="BB13" s="431"/>
      <c r="BC13" s="430"/>
      <c r="BD13" s="431"/>
      <c r="BE13" s="428">
        <f t="shared" si="0"/>
        <v>8</v>
      </c>
      <c r="BF13" s="432"/>
      <c r="BG13" s="199">
        <f t="shared" si="1"/>
        <v>0</v>
      </c>
    </row>
    <row r="14" spans="1:59" ht="19.5" customHeight="1">
      <c r="A14" s="233" t="s">
        <v>9</v>
      </c>
      <c r="B14" s="234"/>
      <c r="C14" s="262" t="s">
        <v>453</v>
      </c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4"/>
      <c r="AC14" s="238" t="s">
        <v>223</v>
      </c>
      <c r="AD14" s="239"/>
      <c r="AE14" s="428">
        <v>124</v>
      </c>
      <c r="AF14" s="432"/>
      <c r="AG14" s="430">
        <v>14</v>
      </c>
      <c r="AH14" s="431"/>
      <c r="AI14" s="430">
        <v>10</v>
      </c>
      <c r="AJ14" s="431"/>
      <c r="AK14" s="430">
        <v>10</v>
      </c>
      <c r="AL14" s="431"/>
      <c r="AM14" s="430">
        <v>10</v>
      </c>
      <c r="AN14" s="431"/>
      <c r="AO14" s="430">
        <v>10</v>
      </c>
      <c r="AP14" s="431"/>
      <c r="AQ14" s="430">
        <v>10</v>
      </c>
      <c r="AR14" s="431"/>
      <c r="AS14" s="430">
        <v>10</v>
      </c>
      <c r="AT14" s="431"/>
      <c r="AU14" s="430">
        <v>10</v>
      </c>
      <c r="AV14" s="431"/>
      <c r="AW14" s="430">
        <v>10</v>
      </c>
      <c r="AX14" s="431"/>
      <c r="AY14" s="430">
        <v>10</v>
      </c>
      <c r="AZ14" s="431"/>
      <c r="BA14" s="430">
        <v>10</v>
      </c>
      <c r="BB14" s="431"/>
      <c r="BC14" s="430">
        <v>10</v>
      </c>
      <c r="BD14" s="431"/>
      <c r="BE14" s="428">
        <f t="shared" si="0"/>
        <v>124</v>
      </c>
      <c r="BF14" s="432"/>
      <c r="BG14" s="199">
        <f t="shared" si="1"/>
        <v>0</v>
      </c>
    </row>
    <row r="15" spans="1:59" s="201" customFormat="1" ht="19.5" customHeight="1">
      <c r="A15" s="284" t="s">
        <v>10</v>
      </c>
      <c r="B15" s="285"/>
      <c r="C15" s="286" t="s">
        <v>813</v>
      </c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8"/>
      <c r="AC15" s="289" t="s">
        <v>224</v>
      </c>
      <c r="AD15" s="290"/>
      <c r="AE15" s="433">
        <f>SUM(AE8:AF14)</f>
        <v>24846</v>
      </c>
      <c r="AF15" s="434"/>
      <c r="AG15" s="433">
        <f>SUM(AG8:AH14)</f>
        <v>3285</v>
      </c>
      <c r="AH15" s="434"/>
      <c r="AI15" s="433">
        <f>SUM(AI8:AJ14)</f>
        <v>4767</v>
      </c>
      <c r="AJ15" s="434"/>
      <c r="AK15" s="433">
        <f>SUM(AK8:AL14)</f>
        <v>2358</v>
      </c>
      <c r="AL15" s="434"/>
      <c r="AM15" s="433">
        <f>SUM(AM8:AN14)</f>
        <v>1654</v>
      </c>
      <c r="AN15" s="434"/>
      <c r="AO15" s="433">
        <f>SUM(AO8:AP14)</f>
        <v>1566</v>
      </c>
      <c r="AP15" s="434"/>
      <c r="AQ15" s="433">
        <f>SUM(AQ8:AR14)</f>
        <v>1566</v>
      </c>
      <c r="AR15" s="434"/>
      <c r="AS15" s="433">
        <f>SUM(AS8:AT14)</f>
        <v>1566</v>
      </c>
      <c r="AT15" s="434"/>
      <c r="AU15" s="433">
        <f>SUM(AU8:AV14)</f>
        <v>1732</v>
      </c>
      <c r="AV15" s="434"/>
      <c r="AW15" s="433">
        <f>SUM(AW8:AX14)</f>
        <v>1653</v>
      </c>
      <c r="AX15" s="434"/>
      <c r="AY15" s="433">
        <f>SUM(AY8:AZ14)</f>
        <v>1566</v>
      </c>
      <c r="AZ15" s="434"/>
      <c r="BA15" s="433">
        <f>SUM(BA8:BB14)</f>
        <v>1566</v>
      </c>
      <c r="BB15" s="434"/>
      <c r="BC15" s="433">
        <f>SUM(BC8:BD14)</f>
        <v>1567</v>
      </c>
      <c r="BD15" s="434"/>
      <c r="BE15" s="433">
        <f>SUM(AG15:BD15)</f>
        <v>24846</v>
      </c>
      <c r="BF15" s="434"/>
      <c r="BG15" s="200">
        <f t="shared" si="1"/>
        <v>0</v>
      </c>
    </row>
    <row r="16" spans="1:59" ht="19.5" customHeight="1">
      <c r="A16" s="233" t="s">
        <v>11</v>
      </c>
      <c r="B16" s="234"/>
      <c r="C16" s="293" t="s">
        <v>343</v>
      </c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5"/>
      <c r="AC16" s="291" t="s">
        <v>247</v>
      </c>
      <c r="AD16" s="292"/>
      <c r="AE16" s="428">
        <v>13541</v>
      </c>
      <c r="AF16" s="432"/>
      <c r="AG16" s="430">
        <v>0</v>
      </c>
      <c r="AH16" s="431"/>
      <c r="AI16" s="430">
        <v>13541</v>
      </c>
      <c r="AJ16" s="431"/>
      <c r="AK16" s="430">
        <v>0</v>
      </c>
      <c r="AL16" s="431"/>
      <c r="AM16" s="430">
        <v>0</v>
      </c>
      <c r="AN16" s="431"/>
      <c r="AO16" s="430">
        <v>0</v>
      </c>
      <c r="AP16" s="431"/>
      <c r="AQ16" s="430">
        <v>0</v>
      </c>
      <c r="AR16" s="431"/>
      <c r="AS16" s="430"/>
      <c r="AT16" s="431"/>
      <c r="AU16" s="430"/>
      <c r="AV16" s="431"/>
      <c r="AW16" s="430"/>
      <c r="AX16" s="431"/>
      <c r="AY16" s="430"/>
      <c r="AZ16" s="431"/>
      <c r="BA16" s="430"/>
      <c r="BB16" s="431"/>
      <c r="BC16" s="430"/>
      <c r="BD16" s="431"/>
      <c r="BE16" s="428">
        <f t="shared" si="0"/>
        <v>13541</v>
      </c>
      <c r="BF16" s="432"/>
      <c r="BG16" s="199">
        <f t="shared" si="1"/>
        <v>0</v>
      </c>
    </row>
    <row r="17" spans="1:59" s="18" customFormat="1" ht="19.5" customHeight="1">
      <c r="A17" s="435">
        <v>10</v>
      </c>
      <c r="B17" s="436"/>
      <c r="C17" s="195" t="s">
        <v>485</v>
      </c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7"/>
      <c r="AC17" s="14"/>
      <c r="AD17" s="15"/>
      <c r="AE17" s="437">
        <f>AE15+AE16</f>
        <v>38387</v>
      </c>
      <c r="AF17" s="438"/>
      <c r="AG17" s="439">
        <f>AG15+AG16</f>
        <v>3285</v>
      </c>
      <c r="AH17" s="440"/>
      <c r="AI17" s="439">
        <f>AI15+AI16</f>
        <v>18308</v>
      </c>
      <c r="AJ17" s="440"/>
      <c r="AK17" s="439">
        <f>AK15+AK16</f>
        <v>2358</v>
      </c>
      <c r="AL17" s="440"/>
      <c r="AM17" s="439">
        <f>AM15+AM16</f>
        <v>1654</v>
      </c>
      <c r="AN17" s="440"/>
      <c r="AO17" s="439">
        <f>AO15+AO16</f>
        <v>1566</v>
      </c>
      <c r="AP17" s="440"/>
      <c r="AQ17" s="439">
        <f>AQ15+AQ16</f>
        <v>1566</v>
      </c>
      <c r="AR17" s="440"/>
      <c r="AS17" s="439">
        <f>AS15+AS16</f>
        <v>1566</v>
      </c>
      <c r="AT17" s="440"/>
      <c r="AU17" s="439">
        <f>AU15+AU16</f>
        <v>1732</v>
      </c>
      <c r="AV17" s="440"/>
      <c r="AW17" s="439">
        <f>AW15+AW16</f>
        <v>1653</v>
      </c>
      <c r="AX17" s="440"/>
      <c r="AY17" s="439">
        <f>AY15+AY16</f>
        <v>1566</v>
      </c>
      <c r="AZ17" s="440"/>
      <c r="BA17" s="439">
        <f>BA15+BA16</f>
        <v>1566</v>
      </c>
      <c r="BB17" s="440"/>
      <c r="BC17" s="439">
        <f>BC15+BC16</f>
        <v>1567</v>
      </c>
      <c r="BD17" s="440"/>
      <c r="BE17" s="437">
        <f>SUM(AG17:BD17)</f>
        <v>38387</v>
      </c>
      <c r="BF17" s="441"/>
      <c r="BG17" s="199">
        <f t="shared" si="1"/>
        <v>0</v>
      </c>
    </row>
    <row r="18" spans="1:59" ht="19.5" customHeight="1">
      <c r="A18" s="442">
        <v>11</v>
      </c>
      <c r="B18" s="443"/>
      <c r="C18" s="235" t="s">
        <v>454</v>
      </c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7"/>
      <c r="AC18" s="319" t="s">
        <v>266</v>
      </c>
      <c r="AD18" s="320"/>
      <c r="AE18" s="428">
        <v>8340</v>
      </c>
      <c r="AF18" s="429"/>
      <c r="AG18" s="430">
        <v>909</v>
      </c>
      <c r="AH18" s="431"/>
      <c r="AI18" s="430">
        <v>909</v>
      </c>
      <c r="AJ18" s="431"/>
      <c r="AK18" s="430">
        <v>936</v>
      </c>
      <c r="AL18" s="431"/>
      <c r="AM18" s="430">
        <v>621</v>
      </c>
      <c r="AN18" s="431"/>
      <c r="AO18" s="430">
        <v>621</v>
      </c>
      <c r="AP18" s="431"/>
      <c r="AQ18" s="430">
        <v>621</v>
      </c>
      <c r="AR18" s="431"/>
      <c r="AS18" s="430">
        <v>621</v>
      </c>
      <c r="AT18" s="431"/>
      <c r="AU18" s="430">
        <v>621</v>
      </c>
      <c r="AV18" s="431"/>
      <c r="AW18" s="430">
        <v>621</v>
      </c>
      <c r="AX18" s="431"/>
      <c r="AY18" s="430">
        <v>621</v>
      </c>
      <c r="AZ18" s="431"/>
      <c r="BA18" s="430">
        <v>621</v>
      </c>
      <c r="BB18" s="431"/>
      <c r="BC18" s="430">
        <v>618</v>
      </c>
      <c r="BD18" s="431"/>
      <c r="BE18" s="428">
        <f t="shared" si="0"/>
        <v>8340</v>
      </c>
      <c r="BF18" s="432"/>
      <c r="BG18" s="199">
        <f t="shared" si="1"/>
        <v>0</v>
      </c>
    </row>
    <row r="19" spans="1:59" s="18" customFormat="1" ht="19.5" customHeight="1">
      <c r="A19" s="442">
        <v>12</v>
      </c>
      <c r="B19" s="443"/>
      <c r="C19" s="262" t="s">
        <v>602</v>
      </c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4"/>
      <c r="AC19" s="319" t="s">
        <v>267</v>
      </c>
      <c r="AD19" s="320"/>
      <c r="AE19" s="428">
        <v>1535</v>
      </c>
      <c r="AF19" s="432"/>
      <c r="AG19" s="430">
        <v>158</v>
      </c>
      <c r="AH19" s="431"/>
      <c r="AI19" s="430">
        <v>158</v>
      </c>
      <c r="AJ19" s="431"/>
      <c r="AK19" s="430">
        <v>157</v>
      </c>
      <c r="AL19" s="431"/>
      <c r="AM19" s="430">
        <v>118</v>
      </c>
      <c r="AN19" s="431"/>
      <c r="AO19" s="430">
        <v>118</v>
      </c>
      <c r="AP19" s="431"/>
      <c r="AQ19" s="430">
        <v>118</v>
      </c>
      <c r="AR19" s="431"/>
      <c r="AS19" s="430">
        <v>118</v>
      </c>
      <c r="AT19" s="431"/>
      <c r="AU19" s="430">
        <v>118</v>
      </c>
      <c r="AV19" s="431"/>
      <c r="AW19" s="430">
        <v>118</v>
      </c>
      <c r="AX19" s="431"/>
      <c r="AY19" s="430">
        <v>118</v>
      </c>
      <c r="AZ19" s="431"/>
      <c r="BA19" s="430">
        <v>118</v>
      </c>
      <c r="BB19" s="431"/>
      <c r="BC19" s="430">
        <v>118</v>
      </c>
      <c r="BD19" s="431"/>
      <c r="BE19" s="428">
        <f t="shared" si="0"/>
        <v>1535</v>
      </c>
      <c r="BF19" s="432"/>
      <c r="BG19" s="199">
        <f t="shared" si="1"/>
        <v>0</v>
      </c>
    </row>
    <row r="20" spans="1:59" ht="19.5" customHeight="1">
      <c r="A20" s="442">
        <v>13</v>
      </c>
      <c r="B20" s="443"/>
      <c r="C20" s="262" t="s">
        <v>457</v>
      </c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4"/>
      <c r="AC20" s="319" t="s">
        <v>292</v>
      </c>
      <c r="AD20" s="320"/>
      <c r="AE20" s="428">
        <v>13770</v>
      </c>
      <c r="AF20" s="432"/>
      <c r="AG20" s="430">
        <v>940</v>
      </c>
      <c r="AH20" s="431"/>
      <c r="AI20" s="430">
        <v>940</v>
      </c>
      <c r="AJ20" s="431"/>
      <c r="AK20" s="430">
        <v>2190</v>
      </c>
      <c r="AL20" s="431"/>
      <c r="AM20" s="430">
        <v>940</v>
      </c>
      <c r="AN20" s="431"/>
      <c r="AO20" s="430">
        <v>940</v>
      </c>
      <c r="AP20" s="431"/>
      <c r="AQ20" s="430">
        <v>940</v>
      </c>
      <c r="AR20" s="431"/>
      <c r="AS20" s="430">
        <v>940</v>
      </c>
      <c r="AT20" s="431"/>
      <c r="AU20" s="430">
        <v>2180</v>
      </c>
      <c r="AV20" s="431"/>
      <c r="AW20" s="430">
        <v>940</v>
      </c>
      <c r="AX20" s="431"/>
      <c r="AY20" s="430">
        <v>940</v>
      </c>
      <c r="AZ20" s="431"/>
      <c r="BA20" s="430">
        <v>940</v>
      </c>
      <c r="BB20" s="431"/>
      <c r="BC20" s="430">
        <v>940</v>
      </c>
      <c r="BD20" s="431"/>
      <c r="BE20" s="428">
        <f t="shared" si="0"/>
        <v>13770</v>
      </c>
      <c r="BF20" s="432"/>
      <c r="BG20" s="199">
        <f t="shared" si="1"/>
        <v>0</v>
      </c>
    </row>
    <row r="21" spans="1:59" ht="19.5" customHeight="1">
      <c r="A21" s="442">
        <v>14</v>
      </c>
      <c r="B21" s="443"/>
      <c r="C21" s="275" t="s">
        <v>458</v>
      </c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7"/>
      <c r="AC21" s="319" t="s">
        <v>301</v>
      </c>
      <c r="AD21" s="320"/>
      <c r="AE21" s="428">
        <v>820</v>
      </c>
      <c r="AF21" s="432"/>
      <c r="AG21" s="430">
        <v>65</v>
      </c>
      <c r="AH21" s="431"/>
      <c r="AI21" s="430">
        <v>65</v>
      </c>
      <c r="AJ21" s="431"/>
      <c r="AK21" s="430">
        <v>65</v>
      </c>
      <c r="AL21" s="431"/>
      <c r="AM21" s="430">
        <v>65</v>
      </c>
      <c r="AN21" s="431"/>
      <c r="AO21" s="430">
        <v>65</v>
      </c>
      <c r="AP21" s="431"/>
      <c r="AQ21" s="430">
        <v>65</v>
      </c>
      <c r="AR21" s="431"/>
      <c r="AS21" s="430">
        <v>65</v>
      </c>
      <c r="AT21" s="431"/>
      <c r="AU21" s="430">
        <v>105</v>
      </c>
      <c r="AV21" s="431"/>
      <c r="AW21" s="430">
        <v>65</v>
      </c>
      <c r="AX21" s="431"/>
      <c r="AY21" s="430">
        <v>65</v>
      </c>
      <c r="AZ21" s="431"/>
      <c r="BA21" s="430">
        <v>65</v>
      </c>
      <c r="BB21" s="431"/>
      <c r="BC21" s="430">
        <v>65</v>
      </c>
      <c r="BD21" s="431"/>
      <c r="BE21" s="428">
        <f t="shared" si="0"/>
        <v>820</v>
      </c>
      <c r="BF21" s="432"/>
      <c r="BG21" s="199">
        <f t="shared" si="1"/>
        <v>0</v>
      </c>
    </row>
    <row r="22" spans="1:59" ht="19.5" customHeight="1">
      <c r="A22" s="442">
        <v>15</v>
      </c>
      <c r="B22" s="443"/>
      <c r="C22" s="275" t="s">
        <v>459</v>
      </c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7"/>
      <c r="AC22" s="319" t="s">
        <v>314</v>
      </c>
      <c r="AD22" s="320"/>
      <c r="AE22" s="428">
        <v>1297</v>
      </c>
      <c r="AF22" s="432"/>
      <c r="AG22" s="430">
        <v>0</v>
      </c>
      <c r="AH22" s="431"/>
      <c r="AI22" s="430">
        <v>1279</v>
      </c>
      <c r="AJ22" s="431"/>
      <c r="AK22" s="430">
        <v>18</v>
      </c>
      <c r="AL22" s="431"/>
      <c r="AM22" s="430">
        <v>0</v>
      </c>
      <c r="AN22" s="431"/>
      <c r="AO22" s="430">
        <v>0</v>
      </c>
      <c r="AP22" s="431"/>
      <c r="AQ22" s="430">
        <v>0</v>
      </c>
      <c r="AR22" s="431"/>
      <c r="AS22" s="430">
        <v>0</v>
      </c>
      <c r="AT22" s="431"/>
      <c r="AU22" s="430">
        <v>0</v>
      </c>
      <c r="AV22" s="431"/>
      <c r="AW22" s="430">
        <v>0</v>
      </c>
      <c r="AX22" s="431"/>
      <c r="AY22" s="430">
        <v>0</v>
      </c>
      <c r="AZ22" s="431"/>
      <c r="BA22" s="430">
        <v>0</v>
      </c>
      <c r="BB22" s="431"/>
      <c r="BC22" s="430">
        <v>0</v>
      </c>
      <c r="BD22" s="431"/>
      <c r="BE22" s="428">
        <f t="shared" si="0"/>
        <v>1297</v>
      </c>
      <c r="BF22" s="432"/>
      <c r="BG22" s="199">
        <f t="shared" si="1"/>
        <v>0</v>
      </c>
    </row>
    <row r="23" spans="1:59" s="18" customFormat="1" ht="19.5" customHeight="1">
      <c r="A23" s="442">
        <v>16</v>
      </c>
      <c r="B23" s="443"/>
      <c r="C23" s="326" t="s">
        <v>468</v>
      </c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8"/>
      <c r="AC23" s="319" t="s">
        <v>322</v>
      </c>
      <c r="AD23" s="320"/>
      <c r="AE23" s="428">
        <v>0</v>
      </c>
      <c r="AF23" s="432"/>
      <c r="AG23" s="430">
        <v>0</v>
      </c>
      <c r="AH23" s="431"/>
      <c r="AI23" s="430">
        <v>0</v>
      </c>
      <c r="AJ23" s="431"/>
      <c r="AK23" s="430">
        <v>0</v>
      </c>
      <c r="AL23" s="431"/>
      <c r="AM23" s="430">
        <v>0</v>
      </c>
      <c r="AN23" s="431"/>
      <c r="AO23" s="430">
        <v>0</v>
      </c>
      <c r="AP23" s="431"/>
      <c r="AQ23" s="430">
        <v>0</v>
      </c>
      <c r="AR23" s="431"/>
      <c r="AS23" s="430">
        <v>0</v>
      </c>
      <c r="AT23" s="431"/>
      <c r="AU23" s="430"/>
      <c r="AV23" s="431"/>
      <c r="AW23" s="430"/>
      <c r="AX23" s="431"/>
      <c r="AY23" s="430"/>
      <c r="AZ23" s="431"/>
      <c r="BA23" s="430"/>
      <c r="BB23" s="431"/>
      <c r="BC23" s="430"/>
      <c r="BD23" s="431"/>
      <c r="BE23" s="428">
        <f t="shared" si="0"/>
        <v>0</v>
      </c>
      <c r="BF23" s="432"/>
      <c r="BG23" s="199">
        <f t="shared" si="1"/>
        <v>0</v>
      </c>
    </row>
    <row r="24" spans="1:59" s="18" customFormat="1" ht="19.5" customHeight="1">
      <c r="A24" s="442">
        <v>17</v>
      </c>
      <c r="B24" s="443"/>
      <c r="C24" s="275" t="s">
        <v>469</v>
      </c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7"/>
      <c r="AC24" s="319" t="s">
        <v>327</v>
      </c>
      <c r="AD24" s="320"/>
      <c r="AE24" s="428">
        <v>0</v>
      </c>
      <c r="AF24" s="432"/>
      <c r="AG24" s="430">
        <v>0</v>
      </c>
      <c r="AH24" s="431"/>
      <c r="AI24" s="430">
        <v>0</v>
      </c>
      <c r="AJ24" s="431"/>
      <c r="AK24" s="430">
        <v>0</v>
      </c>
      <c r="AL24" s="431"/>
      <c r="AM24" s="430">
        <v>0</v>
      </c>
      <c r="AN24" s="431"/>
      <c r="AO24" s="430">
        <v>0</v>
      </c>
      <c r="AP24" s="431"/>
      <c r="AQ24" s="430">
        <v>0</v>
      </c>
      <c r="AR24" s="431"/>
      <c r="AS24" s="430">
        <v>0</v>
      </c>
      <c r="AT24" s="431"/>
      <c r="AU24" s="430"/>
      <c r="AV24" s="431"/>
      <c r="AW24" s="430"/>
      <c r="AX24" s="431"/>
      <c r="AY24" s="430"/>
      <c r="AZ24" s="431"/>
      <c r="BA24" s="430"/>
      <c r="BB24" s="431"/>
      <c r="BC24" s="430"/>
      <c r="BD24" s="431"/>
      <c r="BE24" s="428">
        <f t="shared" si="0"/>
        <v>0</v>
      </c>
      <c r="BF24" s="432"/>
      <c r="BG24" s="199">
        <f t="shared" si="1"/>
        <v>0</v>
      </c>
    </row>
    <row r="25" spans="1:59" ht="19.5" customHeight="1">
      <c r="A25" s="442">
        <v>18</v>
      </c>
      <c r="B25" s="443"/>
      <c r="C25" s="275" t="s">
        <v>470</v>
      </c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7"/>
      <c r="AC25" s="319" t="s">
        <v>328</v>
      </c>
      <c r="AD25" s="320"/>
      <c r="AE25" s="428">
        <f>VLOOKUP(AC25,'[1]01'!AC25:BH223,3,FALSE)</f>
        <v>0</v>
      </c>
      <c r="AF25" s="432"/>
      <c r="AG25" s="430"/>
      <c r="AH25" s="431"/>
      <c r="AI25" s="430"/>
      <c r="AJ25" s="431"/>
      <c r="AK25" s="430"/>
      <c r="AL25" s="431"/>
      <c r="AM25" s="430"/>
      <c r="AN25" s="431"/>
      <c r="AO25" s="430"/>
      <c r="AP25" s="431"/>
      <c r="AQ25" s="430"/>
      <c r="AR25" s="431"/>
      <c r="AS25" s="430"/>
      <c r="AT25" s="431"/>
      <c r="AU25" s="430"/>
      <c r="AV25" s="431"/>
      <c r="AW25" s="430"/>
      <c r="AX25" s="431"/>
      <c r="AY25" s="430"/>
      <c r="AZ25" s="431"/>
      <c r="BA25" s="430"/>
      <c r="BB25" s="431"/>
      <c r="BC25" s="430"/>
      <c r="BD25" s="431"/>
      <c r="BE25" s="428">
        <f t="shared" si="0"/>
        <v>0</v>
      </c>
      <c r="BF25" s="432"/>
      <c r="BG25" s="199">
        <f t="shared" si="1"/>
        <v>0</v>
      </c>
    </row>
    <row r="26" spans="1:59" s="201" customFormat="1" ht="19.5" customHeight="1">
      <c r="A26" s="444">
        <v>19</v>
      </c>
      <c r="B26" s="445"/>
      <c r="C26" s="350" t="s">
        <v>814</v>
      </c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  <c r="AA26" s="351"/>
      <c r="AB26" s="352"/>
      <c r="AC26" s="353" t="s">
        <v>329</v>
      </c>
      <c r="AD26" s="354"/>
      <c r="AE26" s="433">
        <f>SUM(AE18:AF25)</f>
        <v>25762</v>
      </c>
      <c r="AF26" s="434"/>
      <c r="AG26" s="433">
        <f>SUM(AG18:AH25)</f>
        <v>2072</v>
      </c>
      <c r="AH26" s="434"/>
      <c r="AI26" s="433">
        <f>SUM(AI18:AJ25)</f>
        <v>3351</v>
      </c>
      <c r="AJ26" s="434"/>
      <c r="AK26" s="433">
        <f>SUM(AK18:AL25)</f>
        <v>3366</v>
      </c>
      <c r="AL26" s="434"/>
      <c r="AM26" s="433">
        <f>SUM(AM18:AN25)</f>
        <v>1744</v>
      </c>
      <c r="AN26" s="434"/>
      <c r="AO26" s="433">
        <f>SUM(AO18:AP25)</f>
        <v>1744</v>
      </c>
      <c r="AP26" s="434"/>
      <c r="AQ26" s="433">
        <f>SUM(AQ18:AR25)</f>
        <v>1744</v>
      </c>
      <c r="AR26" s="434"/>
      <c r="AS26" s="433">
        <f>SUM(AS18:AT25)</f>
        <v>1744</v>
      </c>
      <c r="AT26" s="434"/>
      <c r="AU26" s="433">
        <f>SUM(AU18:AV25)</f>
        <v>3024</v>
      </c>
      <c r="AV26" s="434"/>
      <c r="AW26" s="433">
        <f>SUM(AW18:AX25)</f>
        <v>1744</v>
      </c>
      <c r="AX26" s="434"/>
      <c r="AY26" s="433">
        <f>SUM(AY18:AZ25)</f>
        <v>1744</v>
      </c>
      <c r="AZ26" s="434"/>
      <c r="BA26" s="433">
        <f>SUM(BA18:BB25)</f>
        <v>1744</v>
      </c>
      <c r="BB26" s="434"/>
      <c r="BC26" s="433">
        <f>SUM(BC18:BD25)</f>
        <v>1741</v>
      </c>
      <c r="BD26" s="434"/>
      <c r="BE26" s="433">
        <f t="shared" si="0"/>
        <v>25762</v>
      </c>
      <c r="BF26" s="434"/>
      <c r="BG26" s="200">
        <f t="shared" si="1"/>
        <v>0</v>
      </c>
    </row>
    <row r="27" spans="1:59" ht="19.5" customHeight="1">
      <c r="A27" s="442">
        <v>20</v>
      </c>
      <c r="B27" s="443"/>
      <c r="C27" s="293" t="s">
        <v>463</v>
      </c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5"/>
      <c r="AC27" s="291" t="s">
        <v>342</v>
      </c>
      <c r="AD27" s="292"/>
      <c r="AE27" s="428">
        <v>12625</v>
      </c>
      <c r="AF27" s="432"/>
      <c r="AG27" s="446"/>
      <c r="AH27" s="446"/>
      <c r="AI27" s="446">
        <v>12625</v>
      </c>
      <c r="AJ27" s="446"/>
      <c r="AK27" s="430"/>
      <c r="AL27" s="447"/>
      <c r="AM27" s="446"/>
      <c r="AN27" s="446"/>
      <c r="AO27" s="446"/>
      <c r="AP27" s="446"/>
      <c r="AQ27" s="446"/>
      <c r="AR27" s="446"/>
      <c r="AS27" s="446"/>
      <c r="AT27" s="446"/>
      <c r="AU27" s="446"/>
      <c r="AV27" s="446"/>
      <c r="AW27" s="446"/>
      <c r="AX27" s="446"/>
      <c r="AY27" s="446"/>
      <c r="AZ27" s="446"/>
      <c r="BA27" s="446"/>
      <c r="BB27" s="446"/>
      <c r="BC27" s="446"/>
      <c r="BD27" s="446"/>
      <c r="BE27" s="428">
        <f t="shared" si="0"/>
        <v>12625</v>
      </c>
      <c r="BF27" s="432"/>
      <c r="BG27" s="199">
        <f t="shared" si="1"/>
        <v>0</v>
      </c>
    </row>
    <row r="28" spans="1:59" s="18" customFormat="1" ht="19.5" customHeight="1">
      <c r="A28" s="435">
        <v>21</v>
      </c>
      <c r="B28" s="436"/>
      <c r="C28" s="360" t="s">
        <v>815</v>
      </c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2"/>
      <c r="AC28" s="363"/>
      <c r="AD28" s="364"/>
      <c r="AE28" s="437">
        <f>AE26+AE27</f>
        <v>38387</v>
      </c>
      <c r="AF28" s="438"/>
      <c r="AG28" s="437">
        <f>AG26+AG27</f>
        <v>2072</v>
      </c>
      <c r="AH28" s="438"/>
      <c r="AI28" s="437">
        <f>AI26+AI27</f>
        <v>15976</v>
      </c>
      <c r="AJ28" s="438"/>
      <c r="AK28" s="437">
        <f>AK26+AK27</f>
        <v>3366</v>
      </c>
      <c r="AL28" s="438"/>
      <c r="AM28" s="437">
        <f>AM26+AM27</f>
        <v>1744</v>
      </c>
      <c r="AN28" s="438"/>
      <c r="AO28" s="437">
        <f>AO26+AO27</f>
        <v>1744</v>
      </c>
      <c r="AP28" s="438"/>
      <c r="AQ28" s="437">
        <f>AQ26+AQ27</f>
        <v>1744</v>
      </c>
      <c r="AR28" s="438"/>
      <c r="AS28" s="437">
        <f>AS26+AS27</f>
        <v>1744</v>
      </c>
      <c r="AT28" s="438"/>
      <c r="AU28" s="437">
        <f>AU26+AU27</f>
        <v>3024</v>
      </c>
      <c r="AV28" s="438"/>
      <c r="AW28" s="437">
        <f>AW26+AW27</f>
        <v>1744</v>
      </c>
      <c r="AX28" s="438"/>
      <c r="AY28" s="437">
        <f>AY26+AY27</f>
        <v>1744</v>
      </c>
      <c r="AZ28" s="438"/>
      <c r="BA28" s="437">
        <f>BA26+BA27</f>
        <v>1744</v>
      </c>
      <c r="BB28" s="438"/>
      <c r="BC28" s="437">
        <f>BC26+BC27</f>
        <v>1741</v>
      </c>
      <c r="BD28" s="438"/>
      <c r="BE28" s="437">
        <f t="shared" si="0"/>
        <v>38387</v>
      </c>
      <c r="BF28" s="441"/>
      <c r="BG28" s="199">
        <f t="shared" si="1"/>
        <v>0</v>
      </c>
    </row>
    <row r="29" spans="1:59" ht="19.5" customHeight="1">
      <c r="A29" s="448">
        <v>22</v>
      </c>
      <c r="B29" s="443"/>
      <c r="C29" s="293" t="s">
        <v>816</v>
      </c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5"/>
      <c r="AC29" s="291"/>
      <c r="AD29" s="449"/>
      <c r="AE29" s="428"/>
      <c r="AF29" s="432"/>
      <c r="AG29" s="428"/>
      <c r="AH29" s="432"/>
      <c r="AI29" s="428"/>
      <c r="AJ29" s="432"/>
      <c r="AK29" s="428"/>
      <c r="AL29" s="432"/>
      <c r="AM29" s="428"/>
      <c r="AN29" s="432"/>
      <c r="AO29" s="428"/>
      <c r="AP29" s="432"/>
      <c r="AQ29" s="428"/>
      <c r="AR29" s="432"/>
      <c r="AS29" s="428"/>
      <c r="AT29" s="432"/>
      <c r="AU29" s="428"/>
      <c r="AV29" s="432"/>
      <c r="AW29" s="428"/>
      <c r="AX29" s="432"/>
      <c r="AY29" s="428"/>
      <c r="AZ29" s="432"/>
      <c r="BA29" s="428"/>
      <c r="BB29" s="432"/>
      <c r="BC29" s="428"/>
      <c r="BD29" s="432"/>
      <c r="BE29" s="428"/>
      <c r="BF29" s="432"/>
      <c r="BG29" s="199">
        <f t="shared" si="1"/>
        <v>0</v>
      </c>
    </row>
    <row r="30" spans="1:59" ht="19.5" customHeight="1">
      <c r="A30" s="448">
        <v>23</v>
      </c>
      <c r="B30" s="443"/>
      <c r="C30" s="293" t="s">
        <v>817</v>
      </c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5"/>
      <c r="AC30" s="291"/>
      <c r="AD30" s="449"/>
      <c r="AE30" s="428"/>
      <c r="AF30" s="432"/>
      <c r="AG30" s="428"/>
      <c r="AH30" s="432"/>
      <c r="AI30" s="428"/>
      <c r="AJ30" s="432"/>
      <c r="AK30" s="428"/>
      <c r="AL30" s="432"/>
      <c r="AM30" s="428"/>
      <c r="AN30" s="432"/>
      <c r="AO30" s="428"/>
      <c r="AP30" s="432"/>
      <c r="AQ30" s="428"/>
      <c r="AR30" s="432"/>
      <c r="AS30" s="428"/>
      <c r="AT30" s="432"/>
      <c r="AU30" s="428"/>
      <c r="AV30" s="432"/>
      <c r="AW30" s="428"/>
      <c r="AX30" s="432"/>
      <c r="AY30" s="428"/>
      <c r="AZ30" s="432"/>
      <c r="BA30" s="428"/>
      <c r="BB30" s="432"/>
      <c r="BC30" s="428"/>
      <c r="BD30" s="432"/>
      <c r="BE30" s="428"/>
      <c r="BF30" s="432"/>
      <c r="BG30" s="199">
        <f t="shared" si="1"/>
        <v>0</v>
      </c>
    </row>
  </sheetData>
  <sheetProtection/>
  <mergeCells count="429">
    <mergeCell ref="AW30:AX30"/>
    <mergeCell ref="AY30:AZ30"/>
    <mergeCell ref="BA30:BB30"/>
    <mergeCell ref="BC30:BD30"/>
    <mergeCell ref="BE30:BF30"/>
    <mergeCell ref="AK30:AL30"/>
    <mergeCell ref="AM30:AN30"/>
    <mergeCell ref="AO30:AP30"/>
    <mergeCell ref="AQ30:AR30"/>
    <mergeCell ref="AS30:AT30"/>
    <mergeCell ref="AU30:AV30"/>
    <mergeCell ref="A30:B30"/>
    <mergeCell ref="C30:AB30"/>
    <mergeCell ref="AC30:AD30"/>
    <mergeCell ref="AE30:AF30"/>
    <mergeCell ref="AG30:AH30"/>
    <mergeCell ref="AI30:AJ30"/>
    <mergeCell ref="AU29:AV29"/>
    <mergeCell ref="AW29:AX29"/>
    <mergeCell ref="AY29:AZ29"/>
    <mergeCell ref="BA29:BB29"/>
    <mergeCell ref="BC29:BD29"/>
    <mergeCell ref="BE29:BF29"/>
    <mergeCell ref="AI29:AJ29"/>
    <mergeCell ref="AK29:AL29"/>
    <mergeCell ref="AM29:AN29"/>
    <mergeCell ref="AO29:AP29"/>
    <mergeCell ref="AQ29:AR29"/>
    <mergeCell ref="AS29:AT29"/>
    <mergeCell ref="AW28:AX28"/>
    <mergeCell ref="AY28:AZ28"/>
    <mergeCell ref="BA28:BB28"/>
    <mergeCell ref="BC28:BD28"/>
    <mergeCell ref="BE28:BF28"/>
    <mergeCell ref="A29:B29"/>
    <mergeCell ref="C29:AB29"/>
    <mergeCell ref="AC29:AD29"/>
    <mergeCell ref="AE29:AF29"/>
    <mergeCell ref="AG29:AH29"/>
    <mergeCell ref="AK28:AL28"/>
    <mergeCell ref="AM28:AN28"/>
    <mergeCell ref="AO28:AP28"/>
    <mergeCell ref="AQ28:AR28"/>
    <mergeCell ref="AS28:AT28"/>
    <mergeCell ref="AU28:AV28"/>
    <mergeCell ref="A28:B28"/>
    <mergeCell ref="C28:AB28"/>
    <mergeCell ref="AC28:AD28"/>
    <mergeCell ref="AE28:AF28"/>
    <mergeCell ref="AG28:AH28"/>
    <mergeCell ref="AI28:AJ28"/>
    <mergeCell ref="AU27:AV27"/>
    <mergeCell ref="AW27:AX27"/>
    <mergeCell ref="AY27:AZ27"/>
    <mergeCell ref="BA27:BB27"/>
    <mergeCell ref="BC27:BD27"/>
    <mergeCell ref="BE27:BF27"/>
    <mergeCell ref="AI27:AJ27"/>
    <mergeCell ref="AK27:AL27"/>
    <mergeCell ref="AM27:AN27"/>
    <mergeCell ref="AO27:AP27"/>
    <mergeCell ref="AQ27:AR27"/>
    <mergeCell ref="AS27:AT27"/>
    <mergeCell ref="AW26:AX26"/>
    <mergeCell ref="AY26:AZ26"/>
    <mergeCell ref="BA26:BB26"/>
    <mergeCell ref="BC26:BD26"/>
    <mergeCell ref="BE26:BF26"/>
    <mergeCell ref="A27:B27"/>
    <mergeCell ref="C27:AB27"/>
    <mergeCell ref="AC27:AD27"/>
    <mergeCell ref="AE27:AF27"/>
    <mergeCell ref="AG27:AH27"/>
    <mergeCell ref="AK26:AL26"/>
    <mergeCell ref="AM26:AN26"/>
    <mergeCell ref="AO26:AP26"/>
    <mergeCell ref="AQ26:AR26"/>
    <mergeCell ref="AS26:AT26"/>
    <mergeCell ref="AU26:AV26"/>
    <mergeCell ref="A26:B26"/>
    <mergeCell ref="C26:AB26"/>
    <mergeCell ref="AC26:AD26"/>
    <mergeCell ref="AE26:AF26"/>
    <mergeCell ref="AG26:AH26"/>
    <mergeCell ref="AI26:AJ26"/>
    <mergeCell ref="AU25:AV25"/>
    <mergeCell ref="AW25:AX25"/>
    <mergeCell ref="AY25:AZ25"/>
    <mergeCell ref="BA25:BB25"/>
    <mergeCell ref="BC25:BD25"/>
    <mergeCell ref="BE25:BF25"/>
    <mergeCell ref="AI25:AJ25"/>
    <mergeCell ref="AK25:AL25"/>
    <mergeCell ref="AM25:AN25"/>
    <mergeCell ref="AO25:AP25"/>
    <mergeCell ref="AQ25:AR25"/>
    <mergeCell ref="AS25:AT25"/>
    <mergeCell ref="AW24:AX24"/>
    <mergeCell ref="AY24:AZ24"/>
    <mergeCell ref="BA24:BB24"/>
    <mergeCell ref="BC24:BD24"/>
    <mergeCell ref="BE24:BF24"/>
    <mergeCell ref="A25:B25"/>
    <mergeCell ref="C25:AB25"/>
    <mergeCell ref="AC25:AD25"/>
    <mergeCell ref="AE25:AF25"/>
    <mergeCell ref="AG25:AH25"/>
    <mergeCell ref="AK24:AL24"/>
    <mergeCell ref="AM24:AN24"/>
    <mergeCell ref="AO24:AP24"/>
    <mergeCell ref="AQ24:AR24"/>
    <mergeCell ref="AS24:AT24"/>
    <mergeCell ref="AU24:AV24"/>
    <mergeCell ref="A24:B24"/>
    <mergeCell ref="C24:AB24"/>
    <mergeCell ref="AC24:AD24"/>
    <mergeCell ref="AE24:AF24"/>
    <mergeCell ref="AG24:AH24"/>
    <mergeCell ref="AI24:AJ24"/>
    <mergeCell ref="AU23:AV23"/>
    <mergeCell ref="AW23:AX23"/>
    <mergeCell ref="AY23:AZ23"/>
    <mergeCell ref="BA23:BB23"/>
    <mergeCell ref="BC23:BD23"/>
    <mergeCell ref="BE23:BF23"/>
    <mergeCell ref="AI23:AJ23"/>
    <mergeCell ref="AK23:AL23"/>
    <mergeCell ref="AM23:AN23"/>
    <mergeCell ref="AO23:AP23"/>
    <mergeCell ref="AQ23:AR23"/>
    <mergeCell ref="AS23:AT23"/>
    <mergeCell ref="AW22:AX22"/>
    <mergeCell ref="AY22:AZ22"/>
    <mergeCell ref="BA22:BB22"/>
    <mergeCell ref="BC22:BD22"/>
    <mergeCell ref="BE22:BF22"/>
    <mergeCell ref="A23:B23"/>
    <mergeCell ref="C23:AB23"/>
    <mergeCell ref="AC23:AD23"/>
    <mergeCell ref="AE23:AF23"/>
    <mergeCell ref="AG23:AH23"/>
    <mergeCell ref="AK22:AL22"/>
    <mergeCell ref="AM22:AN22"/>
    <mergeCell ref="AO22:AP22"/>
    <mergeCell ref="AQ22:AR22"/>
    <mergeCell ref="AS22:AT22"/>
    <mergeCell ref="AU22:AV22"/>
    <mergeCell ref="A22:B22"/>
    <mergeCell ref="C22:AB22"/>
    <mergeCell ref="AC22:AD22"/>
    <mergeCell ref="AE22:AF22"/>
    <mergeCell ref="AG22:AH22"/>
    <mergeCell ref="AI22:AJ22"/>
    <mergeCell ref="AU21:AV21"/>
    <mergeCell ref="AW21:AX21"/>
    <mergeCell ref="AY21:AZ21"/>
    <mergeCell ref="BA21:BB21"/>
    <mergeCell ref="BC21:BD21"/>
    <mergeCell ref="BE21:BF21"/>
    <mergeCell ref="AI21:AJ21"/>
    <mergeCell ref="AK21:AL21"/>
    <mergeCell ref="AM21:AN21"/>
    <mergeCell ref="AO21:AP21"/>
    <mergeCell ref="AQ21:AR21"/>
    <mergeCell ref="AS21:AT21"/>
    <mergeCell ref="AW20:AX20"/>
    <mergeCell ref="AY20:AZ20"/>
    <mergeCell ref="BA20:BB20"/>
    <mergeCell ref="BC20:BD20"/>
    <mergeCell ref="BE20:BF20"/>
    <mergeCell ref="A21:B21"/>
    <mergeCell ref="C21:AB21"/>
    <mergeCell ref="AC21:AD21"/>
    <mergeCell ref="AE21:AF21"/>
    <mergeCell ref="AG21:AH21"/>
    <mergeCell ref="AK20:AL20"/>
    <mergeCell ref="AM20:AN20"/>
    <mergeCell ref="AO20:AP20"/>
    <mergeCell ref="AQ20:AR20"/>
    <mergeCell ref="AS20:AT20"/>
    <mergeCell ref="AU20:AV20"/>
    <mergeCell ref="A20:B20"/>
    <mergeCell ref="C20:AB20"/>
    <mergeCell ref="AC20:AD20"/>
    <mergeCell ref="AE20:AF20"/>
    <mergeCell ref="AG20:AH20"/>
    <mergeCell ref="AI20:AJ20"/>
    <mergeCell ref="AU19:AV19"/>
    <mergeCell ref="AW19:AX19"/>
    <mergeCell ref="AY19:AZ19"/>
    <mergeCell ref="BA19:BB19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AW18:AX18"/>
    <mergeCell ref="AY18:AZ18"/>
    <mergeCell ref="BA18:BB18"/>
    <mergeCell ref="BC18:BD18"/>
    <mergeCell ref="BE18:BF18"/>
    <mergeCell ref="A19:B19"/>
    <mergeCell ref="C19:AB19"/>
    <mergeCell ref="AC19:AD19"/>
    <mergeCell ref="AE19:AF19"/>
    <mergeCell ref="AG19:AH19"/>
    <mergeCell ref="AK18:AL18"/>
    <mergeCell ref="AM18:AN18"/>
    <mergeCell ref="AO18:AP18"/>
    <mergeCell ref="AQ18:AR18"/>
    <mergeCell ref="AS18:AT18"/>
    <mergeCell ref="AU18:AV18"/>
    <mergeCell ref="AY17:AZ17"/>
    <mergeCell ref="BA17:BB17"/>
    <mergeCell ref="BC17:BD17"/>
    <mergeCell ref="BE17:BF17"/>
    <mergeCell ref="A18:B18"/>
    <mergeCell ref="C18:AB18"/>
    <mergeCell ref="AC18:AD18"/>
    <mergeCell ref="AE18:AF18"/>
    <mergeCell ref="AG18:AH18"/>
    <mergeCell ref="AI18:AJ18"/>
    <mergeCell ref="AM17:AN17"/>
    <mergeCell ref="AO17:AP17"/>
    <mergeCell ref="AQ17:AR17"/>
    <mergeCell ref="AS17:AT17"/>
    <mergeCell ref="AU17:AV17"/>
    <mergeCell ref="AW17:AX17"/>
    <mergeCell ref="AW16:AX16"/>
    <mergeCell ref="AY16:AZ16"/>
    <mergeCell ref="BA16:BB16"/>
    <mergeCell ref="BC16:BD16"/>
    <mergeCell ref="BE16:BF16"/>
    <mergeCell ref="A17:B17"/>
    <mergeCell ref="AE17:AF17"/>
    <mergeCell ref="AG17:AH17"/>
    <mergeCell ref="AI17:AJ17"/>
    <mergeCell ref="AK17:AL17"/>
    <mergeCell ref="AK16:AL16"/>
    <mergeCell ref="AM16:AN16"/>
    <mergeCell ref="AO16:AP16"/>
    <mergeCell ref="AQ16:AR16"/>
    <mergeCell ref="AS16:AT16"/>
    <mergeCell ref="AU16:AV16"/>
    <mergeCell ref="A16:B16"/>
    <mergeCell ref="C16:AB16"/>
    <mergeCell ref="AC16:AD16"/>
    <mergeCell ref="AE16:AF16"/>
    <mergeCell ref="AG16:AH16"/>
    <mergeCell ref="AI16:AJ16"/>
    <mergeCell ref="AU15:AV15"/>
    <mergeCell ref="AW15:AX15"/>
    <mergeCell ref="AY15:AZ15"/>
    <mergeCell ref="BA15:BB15"/>
    <mergeCell ref="BC15:BD15"/>
    <mergeCell ref="BE15:BF15"/>
    <mergeCell ref="AI15:AJ15"/>
    <mergeCell ref="AK15:AL15"/>
    <mergeCell ref="AM15:AN15"/>
    <mergeCell ref="AO15:AP15"/>
    <mergeCell ref="AQ15:AR15"/>
    <mergeCell ref="AS15:AT15"/>
    <mergeCell ref="AW14:AX14"/>
    <mergeCell ref="AY14:AZ14"/>
    <mergeCell ref="BA14:BB14"/>
    <mergeCell ref="BC14:BD14"/>
    <mergeCell ref="BE14:BF14"/>
    <mergeCell ref="A15:B15"/>
    <mergeCell ref="C15:AB15"/>
    <mergeCell ref="AC15:AD15"/>
    <mergeCell ref="AE15:AF15"/>
    <mergeCell ref="AG15:AH15"/>
    <mergeCell ref="AK14:AL14"/>
    <mergeCell ref="AM14:AN14"/>
    <mergeCell ref="AO14:AP14"/>
    <mergeCell ref="AQ14:AR14"/>
    <mergeCell ref="AS14:AT14"/>
    <mergeCell ref="AU14:AV14"/>
    <mergeCell ref="A14:B14"/>
    <mergeCell ref="C14:AB14"/>
    <mergeCell ref="AC14:AD14"/>
    <mergeCell ref="AE14:AF14"/>
    <mergeCell ref="AG14:AH14"/>
    <mergeCell ref="AI14:AJ14"/>
    <mergeCell ref="AU13:AV13"/>
    <mergeCell ref="AW13:AX13"/>
    <mergeCell ref="AY13:AZ13"/>
    <mergeCell ref="BA13:BB13"/>
    <mergeCell ref="BC13:BD13"/>
    <mergeCell ref="BE13:BF13"/>
    <mergeCell ref="AI13:AJ13"/>
    <mergeCell ref="AK13:AL13"/>
    <mergeCell ref="AM13:AN13"/>
    <mergeCell ref="AO13:AP13"/>
    <mergeCell ref="AQ13:AR13"/>
    <mergeCell ref="AS13:AT13"/>
    <mergeCell ref="AW12:AX12"/>
    <mergeCell ref="AY12:AZ12"/>
    <mergeCell ref="BA12:BB12"/>
    <mergeCell ref="BC12:BD12"/>
    <mergeCell ref="BE12:BF12"/>
    <mergeCell ref="A13:B13"/>
    <mergeCell ref="C13:AB13"/>
    <mergeCell ref="AC13:AD13"/>
    <mergeCell ref="AE13:AF13"/>
    <mergeCell ref="AG13:AH13"/>
    <mergeCell ref="AK12:AL12"/>
    <mergeCell ref="AM12:AN12"/>
    <mergeCell ref="AO12:AP12"/>
    <mergeCell ref="AQ12:AR12"/>
    <mergeCell ref="AS12:AT12"/>
    <mergeCell ref="AU12:AV12"/>
    <mergeCell ref="A12:B12"/>
    <mergeCell ref="C12:AB12"/>
    <mergeCell ref="AC12:AD12"/>
    <mergeCell ref="AE12:AF12"/>
    <mergeCell ref="AG12:AH12"/>
    <mergeCell ref="AI12:AJ12"/>
    <mergeCell ref="AU11:AV11"/>
    <mergeCell ref="AW11:AX11"/>
    <mergeCell ref="AY11:AZ11"/>
    <mergeCell ref="BA11:BB11"/>
    <mergeCell ref="BC11:BD11"/>
    <mergeCell ref="BE11:BF11"/>
    <mergeCell ref="AI11:AJ11"/>
    <mergeCell ref="AK11:AL11"/>
    <mergeCell ref="AM11:AN11"/>
    <mergeCell ref="AO11:AP11"/>
    <mergeCell ref="AQ11:AR11"/>
    <mergeCell ref="AS11:AT11"/>
    <mergeCell ref="AW10:AX10"/>
    <mergeCell ref="AY10:AZ10"/>
    <mergeCell ref="BA10:BB10"/>
    <mergeCell ref="BC10:BD10"/>
    <mergeCell ref="BE10:BF10"/>
    <mergeCell ref="A11:B11"/>
    <mergeCell ref="C11:AB11"/>
    <mergeCell ref="AC11:AD11"/>
    <mergeCell ref="AE11:AF11"/>
    <mergeCell ref="AG11:AH11"/>
    <mergeCell ref="AK10:AL10"/>
    <mergeCell ref="AM10:AN10"/>
    <mergeCell ref="AO10:AP10"/>
    <mergeCell ref="AQ10:AR10"/>
    <mergeCell ref="AS10:AT10"/>
    <mergeCell ref="AU10:AV10"/>
    <mergeCell ref="A10:B10"/>
    <mergeCell ref="C10:AB10"/>
    <mergeCell ref="AC10:AD10"/>
    <mergeCell ref="AE10:AF10"/>
    <mergeCell ref="AG10:AH10"/>
    <mergeCell ref="AI10:AJ10"/>
    <mergeCell ref="AU9:AV9"/>
    <mergeCell ref="AW9:AX9"/>
    <mergeCell ref="AY9:AZ9"/>
    <mergeCell ref="BA9:BB9"/>
    <mergeCell ref="BC9:BD9"/>
    <mergeCell ref="BE9:BF9"/>
    <mergeCell ref="AI9:AJ9"/>
    <mergeCell ref="AK9:AL9"/>
    <mergeCell ref="AM9:AN9"/>
    <mergeCell ref="AO9:AP9"/>
    <mergeCell ref="AQ9:AR9"/>
    <mergeCell ref="AS9:AT9"/>
    <mergeCell ref="AW8:AX8"/>
    <mergeCell ref="AY8:AZ8"/>
    <mergeCell ref="BA8:BB8"/>
    <mergeCell ref="BC8:BD8"/>
    <mergeCell ref="BE8:BF8"/>
    <mergeCell ref="A9:B9"/>
    <mergeCell ref="C9:AB9"/>
    <mergeCell ref="AC9:AD9"/>
    <mergeCell ref="AE9:AF9"/>
    <mergeCell ref="AG9:AH9"/>
    <mergeCell ref="AK8:AL8"/>
    <mergeCell ref="AM8:AN8"/>
    <mergeCell ref="AO8:AP8"/>
    <mergeCell ref="AQ8:AR8"/>
    <mergeCell ref="AS8:AT8"/>
    <mergeCell ref="AU8:AV8"/>
    <mergeCell ref="AY7:AZ7"/>
    <mergeCell ref="BA7:BB7"/>
    <mergeCell ref="BC7:BD7"/>
    <mergeCell ref="BE7:BF7"/>
    <mergeCell ref="A8:B8"/>
    <mergeCell ref="C8:AB8"/>
    <mergeCell ref="AC8:AD8"/>
    <mergeCell ref="AE8:AF8"/>
    <mergeCell ref="AG8:AH8"/>
    <mergeCell ref="AI8:AJ8"/>
    <mergeCell ref="AM7:AN7"/>
    <mergeCell ref="AO7:AP7"/>
    <mergeCell ref="AQ7:AR7"/>
    <mergeCell ref="AS7:AT7"/>
    <mergeCell ref="AU7:AV7"/>
    <mergeCell ref="AW7:AX7"/>
    <mergeCell ref="AS6:AT6"/>
    <mergeCell ref="AU6:AV6"/>
    <mergeCell ref="AW6:AX6"/>
    <mergeCell ref="A7:B7"/>
    <mergeCell ref="C7:AB7"/>
    <mergeCell ref="AC7:AD7"/>
    <mergeCell ref="AE7:AF7"/>
    <mergeCell ref="AG7:AH7"/>
    <mergeCell ref="AI7:AJ7"/>
    <mergeCell ref="AK7:AL7"/>
    <mergeCell ref="AY6:AZ6"/>
    <mergeCell ref="BA6:BB6"/>
    <mergeCell ref="BC6:BD6"/>
    <mergeCell ref="BG5:BG6"/>
    <mergeCell ref="AG6:AH6"/>
    <mergeCell ref="AI6:AJ6"/>
    <mergeCell ref="AK6:AL6"/>
    <mergeCell ref="AM6:AN6"/>
    <mergeCell ref="AO6:AP6"/>
    <mergeCell ref="AQ6:AR6"/>
    <mergeCell ref="A1:BF1"/>
    <mergeCell ref="A2:BF2"/>
    <mergeCell ref="A3:BF3"/>
    <mergeCell ref="A4:BF4"/>
    <mergeCell ref="A5:B6"/>
    <mergeCell ref="C5:AB6"/>
    <mergeCell ref="AC5:AD6"/>
    <mergeCell ref="AE5:AF6"/>
    <mergeCell ref="AG5:BD5"/>
    <mergeCell ref="BE5:BF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4.875" style="0" customWidth="1"/>
    <col min="2" max="2" width="28.00390625" style="0" customWidth="1"/>
  </cols>
  <sheetData>
    <row r="1" spans="1:10" ht="12.75">
      <c r="A1" s="53" t="s">
        <v>844</v>
      </c>
      <c r="B1" s="53"/>
      <c r="C1" s="53"/>
      <c r="D1" s="53"/>
      <c r="E1" s="53"/>
      <c r="F1" s="53"/>
      <c r="G1" s="53"/>
      <c r="H1" s="53"/>
      <c r="I1" s="53"/>
      <c r="J1" s="53"/>
    </row>
    <row r="2" spans="1:2" ht="26.25" customHeight="1">
      <c r="A2" s="450" t="s">
        <v>720</v>
      </c>
      <c r="B2" s="450"/>
    </row>
    <row r="3" spans="1:2" ht="13.5" customHeight="1">
      <c r="A3" s="56"/>
      <c r="B3" s="57" t="s">
        <v>718</v>
      </c>
    </row>
    <row r="4" spans="1:2" ht="25.5" customHeight="1">
      <c r="A4" s="47" t="s">
        <v>721</v>
      </c>
      <c r="B4" s="47" t="s">
        <v>722</v>
      </c>
    </row>
    <row r="5" spans="1:2" ht="24" customHeight="1">
      <c r="A5" s="58" t="s">
        <v>723</v>
      </c>
      <c r="B5" s="194">
        <v>0</v>
      </c>
    </row>
    <row r="6" spans="1:2" ht="25.5" customHeight="1">
      <c r="A6" s="58" t="s">
        <v>724</v>
      </c>
      <c r="B6" s="8">
        <v>0</v>
      </c>
    </row>
    <row r="7" spans="1:2" ht="39" customHeight="1">
      <c r="A7" s="58" t="s">
        <v>725</v>
      </c>
      <c r="B7" s="8">
        <v>0</v>
      </c>
    </row>
    <row r="8" spans="1:2" ht="24.75" customHeight="1">
      <c r="A8" s="58" t="s">
        <v>726</v>
      </c>
      <c r="B8" s="194">
        <v>96</v>
      </c>
    </row>
    <row r="9" spans="1:2" ht="25.5" customHeight="1">
      <c r="A9" s="58" t="s">
        <v>727</v>
      </c>
      <c r="B9" s="8"/>
    </row>
    <row r="10" ht="24.75" customHeight="1">
      <c r="A10" s="59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:F1"/>
    </sheetView>
  </sheetViews>
  <sheetFormatPr defaultColWidth="9.00390625" defaultRowHeight="12.75"/>
  <cols>
    <col min="2" max="2" width="29.125" style="0" customWidth="1"/>
    <col min="3" max="3" width="19.50390625" style="0" customWidth="1"/>
    <col min="4" max="4" width="22.50390625" style="0" customWidth="1"/>
    <col min="5" max="5" width="20.875" style="0" customWidth="1"/>
    <col min="6" max="6" width="23.875" style="0" customWidth="1"/>
  </cols>
  <sheetData>
    <row r="1" spans="1:12" ht="12.75">
      <c r="A1" s="203" t="s">
        <v>845</v>
      </c>
      <c r="B1" s="203"/>
      <c r="C1" s="203"/>
      <c r="D1" s="203"/>
      <c r="E1" s="203"/>
      <c r="F1" s="203"/>
      <c r="G1" s="53"/>
      <c r="H1" s="165"/>
      <c r="I1" s="165"/>
      <c r="J1" s="165"/>
      <c r="K1" s="165"/>
      <c r="L1" s="165"/>
    </row>
    <row r="2" spans="1:12" ht="15.75" thickBot="1">
      <c r="A2" s="165"/>
      <c r="B2" s="165"/>
      <c r="C2" s="163"/>
      <c r="D2" s="164"/>
      <c r="G2" s="53"/>
      <c r="H2" s="53"/>
      <c r="I2" s="165"/>
      <c r="J2" s="165"/>
      <c r="K2" s="165"/>
      <c r="L2" s="165"/>
    </row>
    <row r="3" spans="1:12" ht="17.25">
      <c r="A3" s="453" t="s">
        <v>831</v>
      </c>
      <c r="B3" s="454"/>
      <c r="C3" s="454"/>
      <c r="D3" s="454"/>
      <c r="E3" s="454"/>
      <c r="F3" s="455"/>
      <c r="G3" s="165"/>
      <c r="H3" s="165"/>
      <c r="I3" s="165"/>
      <c r="J3" s="165"/>
      <c r="K3" s="165"/>
      <c r="L3" s="165"/>
    </row>
    <row r="4" spans="1:12" ht="15.75" thickBot="1">
      <c r="A4" s="166"/>
      <c r="B4" s="167"/>
      <c r="C4" s="168"/>
      <c r="D4" s="169"/>
      <c r="E4" s="456" t="s">
        <v>771</v>
      </c>
      <c r="F4" s="457"/>
      <c r="G4" s="165"/>
      <c r="H4" s="165"/>
      <c r="I4" s="165"/>
      <c r="J4" s="165"/>
      <c r="K4" s="165"/>
      <c r="L4" s="165"/>
    </row>
    <row r="5" spans="1:12" ht="15.75" thickBot="1">
      <c r="A5" s="458" t="s">
        <v>772</v>
      </c>
      <c r="B5" s="459"/>
      <c r="C5" s="170" t="s">
        <v>773</v>
      </c>
      <c r="D5" s="171" t="s">
        <v>774</v>
      </c>
      <c r="E5" s="171" t="s">
        <v>775</v>
      </c>
      <c r="F5" s="172" t="s">
        <v>781</v>
      </c>
      <c r="G5" s="173"/>
      <c r="H5" s="173"/>
      <c r="I5" s="173"/>
      <c r="J5" s="173"/>
      <c r="K5" s="173"/>
      <c r="L5" s="173"/>
    </row>
    <row r="6" spans="1:12" ht="15.75" thickBot="1">
      <c r="A6" s="174" t="s">
        <v>776</v>
      </c>
      <c r="B6" s="175"/>
      <c r="C6" s="176">
        <v>24846</v>
      </c>
      <c r="D6" s="177">
        <f aca="true" t="shared" si="0" ref="D6:F7">C6*1.017</f>
        <v>25268.381999999998</v>
      </c>
      <c r="E6" s="177">
        <f t="shared" si="0"/>
        <v>25697.944493999996</v>
      </c>
      <c r="F6" s="178">
        <f t="shared" si="0"/>
        <v>26134.809550397993</v>
      </c>
      <c r="G6" s="165"/>
      <c r="H6" s="165"/>
      <c r="I6" s="165"/>
      <c r="J6" s="165"/>
      <c r="K6" s="165"/>
      <c r="L6" s="165"/>
    </row>
    <row r="7" spans="1:12" ht="15.75" thickBot="1">
      <c r="A7" s="460" t="s">
        <v>777</v>
      </c>
      <c r="B7" s="461"/>
      <c r="C7" s="179">
        <v>13541</v>
      </c>
      <c r="D7" s="177">
        <f t="shared" si="0"/>
        <v>13771.196999999998</v>
      </c>
      <c r="E7" s="177">
        <f t="shared" si="0"/>
        <v>14005.307348999997</v>
      </c>
      <c r="F7" s="180">
        <f t="shared" si="0"/>
        <v>14243.397573932996</v>
      </c>
      <c r="G7" s="165"/>
      <c r="H7" s="165"/>
      <c r="I7" s="165"/>
      <c r="J7" s="165"/>
      <c r="K7" s="165"/>
      <c r="L7" s="165"/>
    </row>
    <row r="8" spans="1:12" ht="15.75" thickBot="1">
      <c r="A8" s="181" t="s">
        <v>778</v>
      </c>
      <c r="B8" s="182"/>
      <c r="C8" s="183">
        <f>SUM(C6:C7)</f>
        <v>38387</v>
      </c>
      <c r="D8" s="184">
        <f>SUM(D6:D7)</f>
        <v>39039.579</v>
      </c>
      <c r="E8" s="184">
        <f>SUM(E6:E7)</f>
        <v>39703.25184299999</v>
      </c>
      <c r="F8" s="185">
        <f>SUM(F6:F7)</f>
        <v>40378.20712433099</v>
      </c>
      <c r="G8" s="186"/>
      <c r="H8" s="186"/>
      <c r="I8" s="186"/>
      <c r="J8" s="186"/>
      <c r="K8" s="186"/>
      <c r="L8" s="186"/>
    </row>
    <row r="9" spans="1:12" ht="15.75" thickBot="1">
      <c r="A9" s="462" t="s">
        <v>460</v>
      </c>
      <c r="B9" s="463"/>
      <c r="C9" s="187">
        <v>25762</v>
      </c>
      <c r="D9" s="177">
        <f aca="true" t="shared" si="1" ref="D9:F10">C9*1.017</f>
        <v>26199.953999999998</v>
      </c>
      <c r="E9" s="177">
        <f t="shared" si="1"/>
        <v>26645.353217999997</v>
      </c>
      <c r="F9" s="178">
        <f t="shared" si="1"/>
        <v>27098.324222705993</v>
      </c>
      <c r="G9" s="188"/>
      <c r="H9" s="188"/>
      <c r="I9" s="188"/>
      <c r="J9" s="188"/>
      <c r="K9" s="188"/>
      <c r="L9" s="188"/>
    </row>
    <row r="10" spans="1:12" ht="15.75" thickBot="1">
      <c r="A10" s="451" t="s">
        <v>779</v>
      </c>
      <c r="B10" s="452"/>
      <c r="C10" s="189">
        <v>12625</v>
      </c>
      <c r="D10" s="177">
        <f t="shared" si="1"/>
        <v>12839.624999999998</v>
      </c>
      <c r="E10" s="177">
        <f t="shared" si="1"/>
        <v>13057.898624999996</v>
      </c>
      <c r="F10" s="180">
        <f t="shared" si="1"/>
        <v>13279.882901624995</v>
      </c>
      <c r="G10" s="165"/>
      <c r="H10" s="165"/>
      <c r="I10" s="165"/>
      <c r="J10" s="165"/>
      <c r="K10" s="165"/>
      <c r="L10" s="165"/>
    </row>
    <row r="11" spans="1:12" ht="15.75" thickBot="1">
      <c r="A11" s="181" t="s">
        <v>780</v>
      </c>
      <c r="B11" s="182"/>
      <c r="C11" s="183">
        <f>SUM(C9:C10)</f>
        <v>38387</v>
      </c>
      <c r="D11" s="184">
        <f>SUM(D9:D10)</f>
        <v>39039.579</v>
      </c>
      <c r="E11" s="184">
        <f>SUM(E9:E10)</f>
        <v>39703.25184299999</v>
      </c>
      <c r="F11" s="185">
        <f>SUM(F9:F10)</f>
        <v>40378.20712433099</v>
      </c>
      <c r="G11" s="188"/>
      <c r="H11" s="188"/>
      <c r="I11" s="188"/>
      <c r="J11" s="188"/>
      <c r="K11" s="188"/>
      <c r="L11" s="188"/>
    </row>
    <row r="12" spans="1:12" ht="15">
      <c r="A12" s="190"/>
      <c r="B12" s="190"/>
      <c r="C12" s="191"/>
      <c r="D12" s="191"/>
      <c r="E12" s="191"/>
      <c r="F12" s="191"/>
      <c r="G12" s="165"/>
      <c r="H12" s="165"/>
      <c r="I12" s="165"/>
      <c r="J12" s="165"/>
      <c r="K12" s="165"/>
      <c r="L12" s="165"/>
    </row>
    <row r="13" spans="1:12" ht="15">
      <c r="A13" s="165"/>
      <c r="B13" s="165"/>
      <c r="C13" s="192"/>
      <c r="D13" s="193"/>
      <c r="E13" s="164"/>
      <c r="F13" s="164"/>
      <c r="G13" s="165"/>
      <c r="H13" s="165"/>
      <c r="I13" s="165"/>
      <c r="J13" s="165"/>
      <c r="K13" s="165"/>
      <c r="L13" s="165"/>
    </row>
    <row r="14" spans="1:12" ht="15">
      <c r="A14" s="165"/>
      <c r="B14" s="165"/>
      <c r="C14" s="163"/>
      <c r="D14" s="164"/>
      <c r="E14" s="164"/>
      <c r="F14" s="164"/>
      <c r="G14" s="165"/>
      <c r="H14" s="165"/>
      <c r="I14" s="165"/>
      <c r="J14" s="165"/>
      <c r="K14" s="165"/>
      <c r="L14" s="165"/>
    </row>
    <row r="15" spans="1:12" ht="15">
      <c r="A15" s="165"/>
      <c r="B15" s="165"/>
      <c r="C15" s="163"/>
      <c r="D15" s="164"/>
      <c r="E15" s="164"/>
      <c r="F15" s="164"/>
      <c r="G15" s="165"/>
      <c r="H15" s="165"/>
      <c r="I15" s="165"/>
      <c r="J15" s="165"/>
      <c r="K15" s="165"/>
      <c r="L15" s="165"/>
    </row>
    <row r="16" spans="1:12" ht="15">
      <c r="A16" s="165"/>
      <c r="B16" s="165"/>
      <c r="C16" s="163"/>
      <c r="D16" s="164"/>
      <c r="E16" s="164"/>
      <c r="F16" s="164"/>
      <c r="G16" s="165"/>
      <c r="H16" s="165"/>
      <c r="I16" s="165"/>
      <c r="J16" s="165"/>
      <c r="K16" s="165"/>
      <c r="L16" s="165"/>
    </row>
    <row r="17" spans="1:12" ht="15">
      <c r="A17" s="165"/>
      <c r="B17" s="165"/>
      <c r="C17" s="163"/>
      <c r="D17" s="164"/>
      <c r="E17" s="164"/>
      <c r="F17" s="164"/>
      <c r="G17" s="165"/>
      <c r="H17" s="165"/>
      <c r="I17" s="165"/>
      <c r="J17" s="165"/>
      <c r="K17" s="165"/>
      <c r="L17" s="165"/>
    </row>
    <row r="18" spans="1:12" ht="15">
      <c r="A18" s="165"/>
      <c r="B18" s="165"/>
      <c r="C18" s="163"/>
      <c r="D18" s="164"/>
      <c r="E18" s="164"/>
      <c r="F18" s="164"/>
      <c r="G18" s="165"/>
      <c r="H18" s="165"/>
      <c r="I18" s="165"/>
      <c r="J18" s="165"/>
      <c r="K18" s="165"/>
      <c r="L18" s="165"/>
    </row>
    <row r="19" spans="1:12" ht="15">
      <c r="A19" s="165"/>
      <c r="B19" s="165"/>
      <c r="C19" s="163"/>
      <c r="D19" s="164"/>
      <c r="E19" s="164"/>
      <c r="F19" s="164"/>
      <c r="G19" s="165"/>
      <c r="H19" s="165"/>
      <c r="I19" s="165"/>
      <c r="J19" s="165"/>
      <c r="K19" s="165"/>
      <c r="L19" s="165"/>
    </row>
    <row r="20" spans="1:12" ht="15">
      <c r="A20" s="165"/>
      <c r="B20" s="165"/>
      <c r="C20" s="163"/>
      <c r="D20" s="164"/>
      <c r="E20" s="164"/>
      <c r="F20" s="164"/>
      <c r="G20" s="165"/>
      <c r="H20" s="165"/>
      <c r="I20" s="165"/>
      <c r="J20" s="165"/>
      <c r="K20" s="165"/>
      <c r="L20" s="165"/>
    </row>
    <row r="21" spans="1:12" ht="15">
      <c r="A21" s="165"/>
      <c r="B21" s="165"/>
      <c r="C21" s="163"/>
      <c r="D21" s="164"/>
      <c r="E21" s="164"/>
      <c r="F21" s="164"/>
      <c r="G21" s="165"/>
      <c r="H21" s="165"/>
      <c r="I21" s="165"/>
      <c r="J21" s="165"/>
      <c r="K21" s="165"/>
      <c r="L21" s="165"/>
    </row>
    <row r="22" spans="1:12" ht="15">
      <c r="A22" s="165"/>
      <c r="B22" s="165"/>
      <c r="C22" s="163"/>
      <c r="D22" s="164"/>
      <c r="E22" s="164"/>
      <c r="F22" s="164"/>
      <c r="G22" s="165"/>
      <c r="H22" s="165"/>
      <c r="I22" s="165"/>
      <c r="J22" s="165"/>
      <c r="K22" s="165"/>
      <c r="L22" s="165"/>
    </row>
    <row r="23" spans="1:12" ht="15">
      <c r="A23" s="165"/>
      <c r="B23" s="165"/>
      <c r="C23" s="163"/>
      <c r="D23" s="164"/>
      <c r="E23" s="164"/>
      <c r="F23" s="164"/>
      <c r="G23" s="165"/>
      <c r="H23" s="165"/>
      <c r="I23" s="165"/>
      <c r="J23" s="165"/>
      <c r="K23" s="165"/>
      <c r="L23" s="165"/>
    </row>
    <row r="24" spans="1:12" ht="15">
      <c r="A24" s="165"/>
      <c r="B24" s="165"/>
      <c r="C24" s="163"/>
      <c r="D24" s="164"/>
      <c r="E24" s="164"/>
      <c r="F24" s="164"/>
      <c r="G24" s="165"/>
      <c r="H24" s="165"/>
      <c r="I24" s="165"/>
      <c r="J24" s="165"/>
      <c r="K24" s="165"/>
      <c r="L24" s="165"/>
    </row>
    <row r="25" spans="1:12" ht="15">
      <c r="A25" s="165"/>
      <c r="B25" s="165"/>
      <c r="C25" s="163"/>
      <c r="D25" s="164"/>
      <c r="E25" s="164"/>
      <c r="F25" s="164"/>
      <c r="G25" s="165"/>
      <c r="H25" s="165"/>
      <c r="I25" s="165"/>
      <c r="J25" s="165"/>
      <c r="K25" s="165"/>
      <c r="L25" s="165"/>
    </row>
    <row r="26" spans="1:12" ht="15">
      <c r="A26" s="165"/>
      <c r="B26" s="165"/>
      <c r="C26" s="163"/>
      <c r="D26" s="164"/>
      <c r="E26" s="164"/>
      <c r="F26" s="164"/>
      <c r="G26" s="165"/>
      <c r="H26" s="165"/>
      <c r="I26" s="165"/>
      <c r="J26" s="165"/>
      <c r="K26" s="165"/>
      <c r="L26" s="165"/>
    </row>
    <row r="27" spans="1:12" ht="15">
      <c r="A27" s="165"/>
      <c r="B27" s="165"/>
      <c r="C27" s="163"/>
      <c r="D27" s="164"/>
      <c r="E27" s="164"/>
      <c r="F27" s="164"/>
      <c r="G27" s="165"/>
      <c r="H27" s="165"/>
      <c r="I27" s="165"/>
      <c r="J27" s="165"/>
      <c r="K27" s="165"/>
      <c r="L27" s="165"/>
    </row>
    <row r="28" spans="1:12" ht="15">
      <c r="A28" s="165"/>
      <c r="B28" s="165"/>
      <c r="C28" s="163"/>
      <c r="D28" s="164"/>
      <c r="E28" s="164"/>
      <c r="F28" s="164"/>
      <c r="G28" s="165"/>
      <c r="H28" s="165"/>
      <c r="I28" s="165"/>
      <c r="J28" s="165"/>
      <c r="K28" s="165"/>
      <c r="L28" s="165"/>
    </row>
  </sheetData>
  <sheetProtection/>
  <mergeCells count="7">
    <mergeCell ref="A10:B10"/>
    <mergeCell ref="A1:F1"/>
    <mergeCell ref="A3:F3"/>
    <mergeCell ref="E4:F4"/>
    <mergeCell ref="A5:B5"/>
    <mergeCell ref="A7:B7"/>
    <mergeCell ref="A9:B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User</cp:lastModifiedBy>
  <cp:lastPrinted>2015-02-23T08:30:13Z</cp:lastPrinted>
  <dcterms:created xsi:type="dcterms:W3CDTF">2010-05-29T08:47:41Z</dcterms:created>
  <dcterms:modified xsi:type="dcterms:W3CDTF">2015-02-23T08:31:13Z</dcterms:modified>
  <cp:category/>
  <cp:version/>
  <cp:contentType/>
  <cp:contentStatus/>
</cp:coreProperties>
</file>