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Munka2" sheetId="1" r:id="rId1"/>
    <sheet name="Munka1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<sst xmlns="http://schemas.openxmlformats.org/spreadsheetml/2006/main" count="311" uniqueCount="195">
  <si>
    <t>Ifjúság-egészségügyi gondozás</t>
  </si>
  <si>
    <t>Összesen</t>
  </si>
  <si>
    <t>Központi költségvetési befizetések</t>
  </si>
  <si>
    <t>Közutak, hidak, alagutak üzemeltetése</t>
  </si>
  <si>
    <t>Lakóingatlan bérbeadása, üzemeltetése</t>
  </si>
  <si>
    <t>Nem lakóingatlan bérbeadása, üzemelt.</t>
  </si>
  <si>
    <t>Országgyűlési képviselőválasztás</t>
  </si>
  <si>
    <t>Önkormányzati képviselőválasztás</t>
  </si>
  <si>
    <t>EUI parlamenti képviselőválasztás</t>
  </si>
  <si>
    <t>Országos és helyi népszavazás</t>
  </si>
  <si>
    <t>Nemzeti ünnepek programjai</t>
  </si>
  <si>
    <t>Kiemelt állami és önkorm.rendezvények</t>
  </si>
  <si>
    <t xml:space="preserve">Közvilágítás </t>
  </si>
  <si>
    <t>Város-, községgazdálkodási szolg.</t>
  </si>
  <si>
    <t>Család- és nővédelmi eü.gondozás</t>
  </si>
  <si>
    <t>Szociális étkeztetés</t>
  </si>
  <si>
    <t>Házi segítségnyújtás</t>
  </si>
  <si>
    <t>Családsegítés</t>
  </si>
  <si>
    <t>Önkormányzati ifjúsági kezdeményezések</t>
  </si>
  <si>
    <t>Idősügyi önkormányzati kezdeményezések</t>
  </si>
  <si>
    <t>Civil szervezetek működési támogatása</t>
  </si>
  <si>
    <t>Civil szervezetek program- és egyéb tám.</t>
  </si>
  <si>
    <t>Civil szféra megerősítését segítő egyéb tev.</t>
  </si>
  <si>
    <t>Közfoglalkoztatás</t>
  </si>
  <si>
    <t>Könyvtári állomány gyarapítása, nyilvánt.</t>
  </si>
  <si>
    <t>Könyvtári szolgáltatások</t>
  </si>
  <si>
    <t>Közmű.int., közösségi színterek műk.</t>
  </si>
  <si>
    <t>Sportlétesítmények műk. és fejlesztése</t>
  </si>
  <si>
    <t>Iskolai, diáksport-tevékenység</t>
  </si>
  <si>
    <t>Szabadidősport tev.támogatása</t>
  </si>
  <si>
    <t>Köztemető-fenntartás és működtetés</t>
  </si>
  <si>
    <t>Szem.jutt.</t>
  </si>
  <si>
    <t>Járulékok</t>
  </si>
  <si>
    <t>Kisebbségi önk. Választások</t>
  </si>
  <si>
    <t>Rendszeres szociális segély</t>
  </si>
  <si>
    <t>Lakásfenntartási támogatás normatív alapon</t>
  </si>
  <si>
    <t>Ápolási díj alanyi jogon</t>
  </si>
  <si>
    <t>Rendszeres gyermekvédelmi pénzbeli ellátás</t>
  </si>
  <si>
    <t>Kiegészítő gyermekvédelmi támogatás</t>
  </si>
  <si>
    <t>Óvodáztatási támogatás</t>
  </si>
  <si>
    <t>Átmeneti segély</t>
  </si>
  <si>
    <t>Temetési segély</t>
  </si>
  <si>
    <t>Rendkívüli gyermekvédelmi támogatás</t>
  </si>
  <si>
    <t>Mozgáskorlátozottak közlekedési támogatása</t>
  </si>
  <si>
    <t>Egyéb önkormányzati eseti pénzbeli ellátások</t>
  </si>
  <si>
    <t>Közgyógyellátás</t>
  </si>
  <si>
    <t>Köztemetés</t>
  </si>
  <si>
    <t>Finanszírozási műveletek</t>
  </si>
  <si>
    <t>Önkormányzatok elszámolásai</t>
  </si>
  <si>
    <t>Helyi természetbeni ellátások</t>
  </si>
  <si>
    <t>Múzeumi tevékenység</t>
  </si>
  <si>
    <t>Önkormányzati igazgatás</t>
  </si>
  <si>
    <t>Mez6őőri szolgálat</t>
  </si>
  <si>
    <t>Óvodai étkeztetés</t>
  </si>
  <si>
    <t>Iskolai étkeztetés</t>
  </si>
  <si>
    <t>Vendég étkeztetés</t>
  </si>
  <si>
    <t>Háziorvosi rendelő fenntartási költségei</t>
  </si>
  <si>
    <t>Skoda kiadásai</t>
  </si>
  <si>
    <t>Multicar kiadásai</t>
  </si>
  <si>
    <t>Traktor kiadásai</t>
  </si>
  <si>
    <t>Települési vízellátás</t>
  </si>
  <si>
    <t>Hulladék kezelés</t>
  </si>
  <si>
    <t>Karbantartás</t>
  </si>
  <si>
    <t>Egyházak támogatása</t>
  </si>
  <si>
    <t>Étkeztetés</t>
  </si>
  <si>
    <t>Nem intézményi formában ellátott feladatok kiadásai kiemelt előirányzatonként</t>
  </si>
  <si>
    <t>Szociális célú tüzifa vásárlás</t>
  </si>
  <si>
    <t>Dologi kiadások</t>
  </si>
  <si>
    <t>Egyéb műk. célú kiadások</t>
  </si>
  <si>
    <t>Általános tartalék</t>
  </si>
  <si>
    <t>Ellátottak pénzbeli jutt.</t>
  </si>
  <si>
    <t>Intézmény-finansz.</t>
  </si>
  <si>
    <t>Műk. célú tám. áht-on belül</t>
  </si>
  <si>
    <t>Működési célú tám. áht-on kívül</t>
  </si>
  <si>
    <t>Foglalkoztatást helyettesítő támogatás</t>
  </si>
  <si>
    <t>Be-ruházások</t>
  </si>
  <si>
    <t>Egyéb fel-halmozási kiadások</t>
  </si>
  <si>
    <t>Fel-újítások</t>
  </si>
  <si>
    <t>2014.  évben</t>
  </si>
  <si>
    <t>Dunaszentbenedek Község Önkormányzata</t>
  </si>
  <si>
    <t>Kormányzati funkció</t>
  </si>
  <si>
    <t>011130</t>
  </si>
  <si>
    <t>064010</t>
  </si>
  <si>
    <t>066020</t>
  </si>
  <si>
    <t>Rovat</t>
  </si>
  <si>
    <t>Közvilágítás</t>
  </si>
  <si>
    <t>Munkahelyi étkezteés</t>
  </si>
  <si>
    <t>042130</t>
  </si>
  <si>
    <t>Város-, községgazdálkodási egyéb szolgáltatások</t>
  </si>
  <si>
    <t>091140</t>
  </si>
  <si>
    <t>106020</t>
  </si>
  <si>
    <t>Lakásfenntartással, lakhatással összefüggő ellátások</t>
  </si>
  <si>
    <t>104051</t>
  </si>
  <si>
    <t>Gyermekvédelmi pénzbeli és természetbeni ellátások</t>
  </si>
  <si>
    <t>107060</t>
  </si>
  <si>
    <t>101150</t>
  </si>
  <si>
    <t>Betegséggel kapcsolatos pénzbeli ellátások, támogatások</t>
  </si>
  <si>
    <t>Egyéb szociális természetbeni és pénzbeli ellátások</t>
  </si>
  <si>
    <t>107051</t>
  </si>
  <si>
    <t>107052</t>
  </si>
  <si>
    <t>Egyházak közösségi és hitéleti tevékenységének támogatása</t>
  </si>
  <si>
    <t>084040</t>
  </si>
  <si>
    <t>082064</t>
  </si>
  <si>
    <t>Múzeumi közművelődési, közönségkapcsolati tevékenység</t>
  </si>
  <si>
    <t>082092</t>
  </si>
  <si>
    <t>013020</t>
  </si>
  <si>
    <t>Köztemető-fenntartás és -működtetés</t>
  </si>
  <si>
    <t>063020</t>
  </si>
  <si>
    <t>Víztermelés, -kezelés, -ellátás</t>
  </si>
  <si>
    <t>Foglalkoztatottak személyi juttatásai összesen</t>
  </si>
  <si>
    <t>Város-, községgazdálkodási egyéb szolgáltatások-ált</t>
  </si>
  <si>
    <t>Város-, községgazdálkodási egyéb szolgáltatások-Skoda</t>
  </si>
  <si>
    <t>Város-, községgazdálkodási egyéb szolgáltatások-Multicar</t>
  </si>
  <si>
    <t>Város-, községgazdálkodási egyéb szolgáltatások-Traktor</t>
  </si>
  <si>
    <t>081030</t>
  </si>
  <si>
    <t>Sportlétesítmények működtetése</t>
  </si>
  <si>
    <t>Önkormányzatok és önkormány-zati hivatalok jogalkotó és álta-lános igazgatási tevékenysége</t>
  </si>
  <si>
    <t>funkc. nem sorolt</t>
  </si>
  <si>
    <t>Közművelődés – hagyományos közösségi kulturális ért. G.</t>
  </si>
  <si>
    <t>Közművelődés – hagy. Közös-ségi kult. ért. Gond.-Falunap</t>
  </si>
  <si>
    <t>Óvodai nevelés, ellátás műk. f.</t>
  </si>
  <si>
    <t>Növényt., állatt., vadg. és kapcs. szolg.</t>
  </si>
  <si>
    <t>Törvény szerinti illetmények, munkabérek (K1101)</t>
  </si>
  <si>
    <t>Közlekedési költségtérítés ((K1108)</t>
  </si>
  <si>
    <t>Egyéb költségtérítések (K1110)</t>
  </si>
  <si>
    <t>Választott tisztségviselők  juttatásai (K121)</t>
  </si>
  <si>
    <t>Munkavégzésre irányuló egyéb jogviszonyban nem saját foglalkoztatottnak fizetett juttatások (K122)</t>
  </si>
  <si>
    <t>Külső személyi juttatás összesen (K12)</t>
  </si>
  <si>
    <t>Személyi juttatások összesen (K1)</t>
  </si>
  <si>
    <t>Munkaadót terhelő járulékok és szociális hozzájárulási adó (K2)</t>
  </si>
  <si>
    <t>Szakmai anyagok beszerzése (K311)</t>
  </si>
  <si>
    <t>Üzemeltetési anyagok beszerzése (K312)</t>
  </si>
  <si>
    <t>Készletbeszerzés összesen (K31)</t>
  </si>
  <si>
    <t>Informatikai szolgáltatások igénybev. (K321)</t>
  </si>
  <si>
    <t>Egyéb kommunikációs szolgáltatások (K322)</t>
  </si>
  <si>
    <t>Kommunikációs szolgáltatások összesen (K32)</t>
  </si>
  <si>
    <t>Közüzemi díjak (K331)</t>
  </si>
  <si>
    <t>Vásárolt élelmezés (K332)</t>
  </si>
  <si>
    <t>Bérleti és lízingdíjak (K333)</t>
  </si>
  <si>
    <t>Karbantartási és kisjavítási szolg. (K334)</t>
  </si>
  <si>
    <t>Egyéb szolgáltatások (K337)</t>
  </si>
  <si>
    <t>Szolgáltatási kiadások összesen (K33)</t>
  </si>
  <si>
    <t>Közvetített szolgáltatások (K335)</t>
  </si>
  <si>
    <t>Kiküldetések kiadásai (K34)</t>
  </si>
  <si>
    <t>Működési célú előzetesen felsz. ÁFA (K351)</t>
  </si>
  <si>
    <t>Fizetendő ÁFA (K352)</t>
  </si>
  <si>
    <t>Egyéb dologi kiadások (K355)</t>
  </si>
  <si>
    <t>Különféle befizetések és egyéb dologi kiadások összesen (K35)</t>
  </si>
  <si>
    <t>Dologi kiadások összesen (K3)</t>
  </si>
  <si>
    <t>Lakhatással kapcsolatos ellátások (K46)</t>
  </si>
  <si>
    <t>Foglalkoztatással, munkanélküliséggel kapcsolatos ellátások (K45)</t>
  </si>
  <si>
    <t>Egyéb nem intézményi ellátások (K48)</t>
  </si>
  <si>
    <t>Ellátottak pénzbeli juttatásai (K4)</t>
  </si>
  <si>
    <t>Egyéb működési célú támogatások államháztartáson belülre (K506)</t>
  </si>
  <si>
    <t>Egyéb működési célú támogatások államháztartáson kívülre (K511)</t>
  </si>
  <si>
    <t>Tartalékok (K512)</t>
  </si>
  <si>
    <t>Egyéb működési célú kiadások (K5)</t>
  </si>
  <si>
    <t>Beruházási célú előzetesen felszámtott általános forgalmi adó (K67)</t>
  </si>
  <si>
    <t>Beruházások (K6)</t>
  </si>
  <si>
    <t>Ingatlanok felújítása (K71)</t>
  </si>
  <si>
    <t>Felújítási célú előzetesen felszámtott általános forgalmi adó (K74)</t>
  </si>
  <si>
    <t>Felújítások (K7)</t>
  </si>
  <si>
    <t>Egyéb felhalmozási célú támogatások államháztartáson belülre (K84)</t>
  </si>
  <si>
    <t>Egyéb felhalmozási célú kiadások (K8)</t>
  </si>
  <si>
    <t>Költségvetési kiadások (K1-K8)</t>
  </si>
  <si>
    <t>Központi, irányító szervi tám. foly. (K915)</t>
  </si>
  <si>
    <t>Belföldi finanszírozás kiadásai (K91)</t>
  </si>
  <si>
    <t>Finanszírozási kiadások (K9)</t>
  </si>
  <si>
    <t>Hagyományos hosszabb távú közfoglalkoztatás</t>
  </si>
  <si>
    <t>Tárgyi eszközök beszerzése (K62)</t>
  </si>
  <si>
    <t>096015</t>
  </si>
  <si>
    <t>Gyermekétkeztetés köznevelési intézmnyben</t>
  </si>
  <si>
    <t>Normatív jutalmak (K1102)</t>
  </si>
  <si>
    <t>Egyéb külső személyi juttatások (K123)</t>
  </si>
  <si>
    <t>041233</t>
  </si>
  <si>
    <t>041237</t>
  </si>
  <si>
    <t>Start mintaprogramok</t>
  </si>
  <si>
    <t>Immatriális javak beszerzése (K61)</t>
  </si>
  <si>
    <t>082044</t>
  </si>
  <si>
    <t>Künyvtári szolgáltatások</t>
  </si>
  <si>
    <t>072311</t>
  </si>
  <si>
    <t>Fogorvosi alapellátás</t>
  </si>
  <si>
    <t>051040</t>
  </si>
  <si>
    <t>Nem veszélyes hulladék kezelése, ártalmatlanítása</t>
  </si>
  <si>
    <t>Dunaszentbenedeki Konyha</t>
  </si>
  <si>
    <t>096025</t>
  </si>
  <si>
    <t>Munkahelyi étkeztetés köznevelési intézményben</t>
  </si>
  <si>
    <t>Elvonások és befizetések</t>
  </si>
  <si>
    <t>104037</t>
  </si>
  <si>
    <t>Intézményen kívüli gyermekétkeztetés</t>
  </si>
  <si>
    <t>1/2018. (II. 27.) önkormányzati rendelet 5. számú melléklet</t>
  </si>
  <si>
    <t>Béren kívüli juttatások (K1107)</t>
  </si>
  <si>
    <t>Tárgyi eszközök beszerzése (K64)</t>
  </si>
  <si>
    <t>Béren kívüli juttatás (K1107)</t>
  </si>
  <si>
    <t>Szakmai tevékenységet seg. szolg. (K336)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</si>
</sst>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indexed="8"/>
      <name val="Times New Roman"/>
      <family val="1"/>
    </font>
    <font>
      <sz val="6.5"/>
      <color indexed="8"/>
      <name val="Times New Roman"/>
      <family val="1"/>
    </font>
    <font>
      <b/>
      <sz val="6.5"/>
      <color indexed="8"/>
      <name val="Times New Roman"/>
      <family val="1"/>
    </font>
    <font>
      <b/>
      <sz val="6.5"/>
      <color indexed="8"/>
      <name val="Calibri"/>
      <family val="2"/>
    </font>
    <font>
      <i/>
      <sz val="6.5"/>
      <color indexed="8"/>
      <name val="Times New Roman"/>
      <family val="1"/>
    </font>
    <font>
      <b/>
      <i/>
      <sz val="6.5"/>
      <color indexed="8"/>
      <name val="Times New Roman"/>
      <family val="1"/>
    </font>
    <font>
      <b/>
      <i/>
      <sz val="6.5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1"/>
  <sheetViews>
    <sheetView tabSelected="1" zoomScale="200" zoomScaleNormal="200" zoomScalePageLayoutView="0" workbookViewId="0" topLeftCell="S56">
      <selection activeCell="AK108" sqref="AK108"/>
    </sheetView>
  </sheetViews>
  <sheetFormatPr defaultColWidth="9.140625" defaultRowHeight="15"/>
  <cols>
    <col min="1" max="1" width="22.140625" style="0" customWidth="1"/>
    <col min="2" max="3" width="6.8515625" style="0" bestFit="1" customWidth="1"/>
    <col min="4" max="5" width="5.57421875" style="0" customWidth="1"/>
    <col min="6" max="9" width="6.00390625" style="0" bestFit="1" customWidth="1"/>
    <col min="10" max="10" width="6.7109375" style="0" bestFit="1" customWidth="1"/>
    <col min="11" max="14" width="5.28125" style="0" bestFit="1" customWidth="1"/>
    <col min="15" max="17" width="6.00390625" style="0" bestFit="1" customWidth="1"/>
    <col min="18" max="18" width="5.28125" style="0" bestFit="1" customWidth="1"/>
    <col min="19" max="19" width="6.00390625" style="0" bestFit="1" customWidth="1"/>
    <col min="20" max="20" width="6.28125" style="0" bestFit="1" customWidth="1"/>
    <col min="21" max="21" width="6.00390625" style="0" bestFit="1" customWidth="1"/>
    <col min="22" max="22" width="5.28125" style="0" bestFit="1" customWidth="1"/>
    <col min="23" max="23" width="5.28125" style="0" customWidth="1"/>
    <col min="24" max="24" width="5.28125" style="0" bestFit="1" customWidth="1"/>
    <col min="25" max="25" width="5.28125" style="0" customWidth="1"/>
    <col min="26" max="26" width="5.00390625" style="0" customWidth="1"/>
    <col min="27" max="27" width="6.7109375" style="0" bestFit="1" customWidth="1"/>
    <col min="28" max="28" width="6.00390625" style="0" bestFit="1" customWidth="1"/>
    <col min="29" max="30" width="5.28125" style="0" bestFit="1" customWidth="1"/>
    <col min="31" max="31" width="7.421875" style="0" bestFit="1" customWidth="1"/>
  </cols>
  <sheetData>
    <row r="1" spans="1:31" ht="15">
      <c r="A1" s="38" t="s">
        <v>79</v>
      </c>
      <c r="B1" s="38"/>
      <c r="C1" s="3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42" t="s">
        <v>190</v>
      </c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35.25" customHeight="1">
      <c r="A2" s="23" t="s">
        <v>80</v>
      </c>
      <c r="B2" s="24" t="s">
        <v>81</v>
      </c>
      <c r="C2" s="24" t="s">
        <v>182</v>
      </c>
      <c r="D2" s="24" t="s">
        <v>170</v>
      </c>
      <c r="E2" s="25" t="s">
        <v>117</v>
      </c>
      <c r="F2" s="24" t="s">
        <v>87</v>
      </c>
      <c r="G2" s="24" t="s">
        <v>180</v>
      </c>
      <c r="H2" s="24" t="s">
        <v>82</v>
      </c>
      <c r="I2" s="24" t="s">
        <v>83</v>
      </c>
      <c r="J2" s="24" t="s">
        <v>83</v>
      </c>
      <c r="K2" s="24" t="s">
        <v>83</v>
      </c>
      <c r="L2" s="24" t="s">
        <v>83</v>
      </c>
      <c r="M2" s="24" t="s">
        <v>83</v>
      </c>
      <c r="N2" s="24" t="s">
        <v>114</v>
      </c>
      <c r="O2" s="24" t="s">
        <v>89</v>
      </c>
      <c r="P2" s="24" t="s">
        <v>90</v>
      </c>
      <c r="Q2" s="24" t="s">
        <v>92</v>
      </c>
      <c r="R2" s="24" t="s">
        <v>95</v>
      </c>
      <c r="S2" s="24" t="s">
        <v>94</v>
      </c>
      <c r="T2" s="24" t="s">
        <v>98</v>
      </c>
      <c r="U2" s="24" t="s">
        <v>99</v>
      </c>
      <c r="V2" s="24" t="s">
        <v>174</v>
      </c>
      <c r="W2" s="24" t="s">
        <v>175</v>
      </c>
      <c r="X2" s="24" t="s">
        <v>101</v>
      </c>
      <c r="Y2" s="24" t="s">
        <v>178</v>
      </c>
      <c r="Z2" s="24" t="s">
        <v>102</v>
      </c>
      <c r="AA2" s="24" t="s">
        <v>104</v>
      </c>
      <c r="AB2" s="24" t="s">
        <v>104</v>
      </c>
      <c r="AC2" s="24" t="s">
        <v>107</v>
      </c>
      <c r="AD2" s="24" t="s">
        <v>105</v>
      </c>
      <c r="AE2" s="40" t="s">
        <v>1</v>
      </c>
    </row>
    <row r="3" spans="1:31" ht="99" customHeight="1">
      <c r="A3" s="26" t="s">
        <v>84</v>
      </c>
      <c r="B3" s="27" t="s">
        <v>116</v>
      </c>
      <c r="C3" s="27" t="s">
        <v>183</v>
      </c>
      <c r="D3" s="27" t="s">
        <v>171</v>
      </c>
      <c r="E3" s="27" t="s">
        <v>86</v>
      </c>
      <c r="F3" s="27" t="s">
        <v>121</v>
      </c>
      <c r="G3" s="27" t="s">
        <v>181</v>
      </c>
      <c r="H3" s="27" t="s">
        <v>85</v>
      </c>
      <c r="I3" s="27" t="s">
        <v>88</v>
      </c>
      <c r="J3" s="27" t="s">
        <v>110</v>
      </c>
      <c r="K3" s="27" t="s">
        <v>111</v>
      </c>
      <c r="L3" s="27" t="s">
        <v>112</v>
      </c>
      <c r="M3" s="27" t="s">
        <v>113</v>
      </c>
      <c r="N3" s="27" t="s">
        <v>115</v>
      </c>
      <c r="O3" s="27" t="s">
        <v>120</v>
      </c>
      <c r="P3" s="27" t="s">
        <v>91</v>
      </c>
      <c r="Q3" s="27" t="s">
        <v>93</v>
      </c>
      <c r="R3" s="27" t="s">
        <v>96</v>
      </c>
      <c r="S3" s="27" t="s">
        <v>97</v>
      </c>
      <c r="T3" s="27" t="s">
        <v>15</v>
      </c>
      <c r="U3" s="27" t="s">
        <v>16</v>
      </c>
      <c r="V3" s="27" t="s">
        <v>168</v>
      </c>
      <c r="W3" s="27" t="s">
        <v>176</v>
      </c>
      <c r="X3" s="27" t="s">
        <v>100</v>
      </c>
      <c r="Y3" s="27" t="s">
        <v>179</v>
      </c>
      <c r="Z3" s="27" t="s">
        <v>103</v>
      </c>
      <c r="AA3" s="27" t="s">
        <v>118</v>
      </c>
      <c r="AB3" s="27" t="s">
        <v>119</v>
      </c>
      <c r="AC3" s="27" t="s">
        <v>108</v>
      </c>
      <c r="AD3" s="27" t="s">
        <v>106</v>
      </c>
      <c r="AE3" s="41"/>
    </row>
    <row r="4" spans="1:31" ht="21.75">
      <c r="A4" s="28" t="s">
        <v>122</v>
      </c>
      <c r="B4" s="23">
        <v>3503700</v>
      </c>
      <c r="C4" s="23">
        <v>0</v>
      </c>
      <c r="D4" s="23">
        <v>0</v>
      </c>
      <c r="E4" s="23">
        <v>0</v>
      </c>
      <c r="F4" s="23">
        <v>2146500</v>
      </c>
      <c r="G4" s="23">
        <v>0</v>
      </c>
      <c r="H4" s="23">
        <v>0</v>
      </c>
      <c r="I4" s="23">
        <v>2146500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3792000</v>
      </c>
      <c r="V4" s="23">
        <v>353332</v>
      </c>
      <c r="W4" s="23">
        <v>7085651</v>
      </c>
      <c r="X4" s="23">
        <v>0</v>
      </c>
      <c r="Y4" s="23">
        <v>0</v>
      </c>
      <c r="Z4" s="23">
        <v>214650</v>
      </c>
      <c r="AA4" s="23">
        <v>1931850</v>
      </c>
      <c r="AB4" s="23">
        <v>0</v>
      </c>
      <c r="AC4" s="23">
        <v>0</v>
      </c>
      <c r="AD4" s="23">
        <v>0</v>
      </c>
      <c r="AE4" s="23">
        <f aca="true" t="shared" si="0" ref="AE4:AE13">SUM(B4:AD4)</f>
        <v>21174183</v>
      </c>
    </row>
    <row r="5" spans="1:31" ht="15">
      <c r="A5" s="28" t="s">
        <v>172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f t="shared" si="0"/>
        <v>0</v>
      </c>
    </row>
    <row r="6" spans="1:31" ht="15">
      <c r="A6" s="28" t="s">
        <v>191</v>
      </c>
      <c r="B6" s="23">
        <v>234800</v>
      </c>
      <c r="C6" s="23">
        <v>0</v>
      </c>
      <c r="D6" s="23">
        <v>0</v>
      </c>
      <c r="E6" s="23">
        <v>0</v>
      </c>
      <c r="F6" s="23">
        <v>85000</v>
      </c>
      <c r="G6" s="23">
        <v>0</v>
      </c>
      <c r="H6" s="23">
        <v>0</v>
      </c>
      <c r="I6" s="23">
        <v>85000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170000</v>
      </c>
      <c r="V6" s="23">
        <v>0</v>
      </c>
      <c r="W6" s="23">
        <v>0</v>
      </c>
      <c r="X6" s="23">
        <v>0</v>
      </c>
      <c r="Y6" s="23">
        <v>0</v>
      </c>
      <c r="Z6" s="23">
        <v>10000</v>
      </c>
      <c r="AA6" s="23">
        <v>90000</v>
      </c>
      <c r="AB6" s="23">
        <v>0</v>
      </c>
      <c r="AC6" s="23">
        <v>0</v>
      </c>
      <c r="AD6" s="23">
        <v>0</v>
      </c>
      <c r="AE6" s="23">
        <f t="shared" si="0"/>
        <v>674800</v>
      </c>
    </row>
    <row r="7" spans="1:31" ht="12.75" customHeight="1">
      <c r="A7" s="28" t="s">
        <v>123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f t="shared" si="0"/>
        <v>0</v>
      </c>
    </row>
    <row r="8" spans="1:31" ht="12.75" customHeight="1">
      <c r="A8" s="28" t="s">
        <v>124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f t="shared" si="0"/>
        <v>0</v>
      </c>
    </row>
    <row r="9" spans="1:31" ht="19.5">
      <c r="A9" s="29" t="s">
        <v>109</v>
      </c>
      <c r="B9" s="30">
        <f>SUM(B4:B8)</f>
        <v>3738500</v>
      </c>
      <c r="C9" s="30">
        <f aca="true" t="shared" si="1" ref="C9:AD9">SUM(C4:C8)</f>
        <v>0</v>
      </c>
      <c r="D9" s="30">
        <f t="shared" si="1"/>
        <v>0</v>
      </c>
      <c r="E9" s="30">
        <f t="shared" si="1"/>
        <v>0</v>
      </c>
      <c r="F9" s="30">
        <f t="shared" si="1"/>
        <v>2231500</v>
      </c>
      <c r="G9" s="30">
        <f t="shared" si="1"/>
        <v>0</v>
      </c>
      <c r="H9" s="30">
        <f t="shared" si="1"/>
        <v>0</v>
      </c>
      <c r="I9" s="30">
        <f t="shared" si="1"/>
        <v>2231500</v>
      </c>
      <c r="J9" s="30">
        <f t="shared" si="1"/>
        <v>0</v>
      </c>
      <c r="K9" s="30">
        <f t="shared" si="1"/>
        <v>0</v>
      </c>
      <c r="L9" s="30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  <c r="P9" s="30">
        <f t="shared" si="1"/>
        <v>0</v>
      </c>
      <c r="Q9" s="30">
        <f t="shared" si="1"/>
        <v>0</v>
      </c>
      <c r="R9" s="30">
        <f t="shared" si="1"/>
        <v>0</v>
      </c>
      <c r="S9" s="30">
        <f t="shared" si="1"/>
        <v>0</v>
      </c>
      <c r="T9" s="30">
        <f t="shared" si="1"/>
        <v>0</v>
      </c>
      <c r="U9" s="30">
        <f t="shared" si="1"/>
        <v>3962000</v>
      </c>
      <c r="V9" s="30">
        <f t="shared" si="1"/>
        <v>353332</v>
      </c>
      <c r="W9" s="30">
        <f t="shared" si="1"/>
        <v>7085651</v>
      </c>
      <c r="X9" s="30">
        <f t="shared" si="1"/>
        <v>0</v>
      </c>
      <c r="Y9" s="30">
        <f t="shared" si="1"/>
        <v>0</v>
      </c>
      <c r="Z9" s="30">
        <f t="shared" si="1"/>
        <v>224650</v>
      </c>
      <c r="AA9" s="30">
        <f t="shared" si="1"/>
        <v>2021850</v>
      </c>
      <c r="AB9" s="30">
        <f t="shared" si="1"/>
        <v>0</v>
      </c>
      <c r="AC9" s="30">
        <f t="shared" si="1"/>
        <v>0</v>
      </c>
      <c r="AD9" s="30">
        <f t="shared" si="1"/>
        <v>0</v>
      </c>
      <c r="AE9" s="23">
        <f t="shared" si="0"/>
        <v>21848983</v>
      </c>
    </row>
    <row r="10" spans="1:31" ht="20.25" customHeight="1">
      <c r="A10" s="29" t="s">
        <v>125</v>
      </c>
      <c r="B10" s="30">
        <v>6791930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23">
        <f t="shared" si="0"/>
        <v>6791930</v>
      </c>
    </row>
    <row r="11" spans="1:31" ht="30.75" customHeight="1">
      <c r="A11" s="28" t="s">
        <v>126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48000</v>
      </c>
      <c r="AA11" s="23">
        <v>432000</v>
      </c>
      <c r="AB11" s="23">
        <v>0</v>
      </c>
      <c r="AC11" s="23">
        <v>0</v>
      </c>
      <c r="AD11" s="23">
        <v>0</v>
      </c>
      <c r="AE11" s="23">
        <f t="shared" si="0"/>
        <v>480000</v>
      </c>
    </row>
    <row r="12" spans="1:31" ht="12.75" customHeight="1">
      <c r="A12" s="28" t="s">
        <v>173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/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f t="shared" si="0"/>
        <v>0</v>
      </c>
    </row>
    <row r="13" spans="1:31" ht="12.75" customHeight="1">
      <c r="A13" s="29" t="s">
        <v>127</v>
      </c>
      <c r="B13" s="30">
        <f aca="true" t="shared" si="2" ref="B13:M13">SUM(B10:B12)</f>
        <v>6791930</v>
      </c>
      <c r="C13" s="30">
        <f t="shared" si="2"/>
        <v>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v>0</v>
      </c>
      <c r="O13" s="30">
        <f aca="true" t="shared" si="3" ref="O13:V13">SUM(O10:O12)</f>
        <v>0</v>
      </c>
      <c r="P13" s="30">
        <f t="shared" si="3"/>
        <v>0</v>
      </c>
      <c r="Q13" s="30">
        <f t="shared" si="3"/>
        <v>0</v>
      </c>
      <c r="R13" s="30">
        <f t="shared" si="3"/>
        <v>0</v>
      </c>
      <c r="S13" s="30">
        <f t="shared" si="3"/>
        <v>0</v>
      </c>
      <c r="T13" s="30">
        <f t="shared" si="3"/>
        <v>0</v>
      </c>
      <c r="U13" s="30">
        <f t="shared" si="3"/>
        <v>0</v>
      </c>
      <c r="V13" s="30">
        <f t="shared" si="3"/>
        <v>0</v>
      </c>
      <c r="W13" s="30">
        <f>SUM(W10:W11)</f>
        <v>0</v>
      </c>
      <c r="X13" s="30">
        <f>SUM(X10:X11)</f>
        <v>0</v>
      </c>
      <c r="Y13" s="30">
        <f>SUM(Y10:Y11)</f>
        <v>0</v>
      </c>
      <c r="Z13" s="30">
        <f>SUM(Z10:Z12)</f>
        <v>48000</v>
      </c>
      <c r="AA13" s="30">
        <f>SUM(AA10:AA12)</f>
        <v>432000</v>
      </c>
      <c r="AB13" s="30">
        <f>SUM(AB10:AB12)</f>
        <v>0</v>
      </c>
      <c r="AC13" s="30">
        <f>SUM(AC10:AC12)</f>
        <v>0</v>
      </c>
      <c r="AD13" s="30">
        <f>SUM(AD10:AD12)</f>
        <v>0</v>
      </c>
      <c r="AE13" s="23">
        <f t="shared" si="0"/>
        <v>7271930</v>
      </c>
    </row>
    <row r="14" spans="1:31" ht="12.75" customHeight="1">
      <c r="A14" s="31" t="s">
        <v>128</v>
      </c>
      <c r="B14" s="32">
        <f>B9+B13</f>
        <v>10530430</v>
      </c>
      <c r="C14" s="32">
        <f aca="true" t="shared" si="4" ref="C14:AE14">C9+C13</f>
        <v>0</v>
      </c>
      <c r="D14" s="32">
        <f t="shared" si="4"/>
        <v>0</v>
      </c>
      <c r="E14" s="32">
        <f t="shared" si="4"/>
        <v>0</v>
      </c>
      <c r="F14" s="32">
        <f t="shared" si="4"/>
        <v>2231500</v>
      </c>
      <c r="G14" s="32">
        <f t="shared" si="4"/>
        <v>0</v>
      </c>
      <c r="H14" s="32">
        <f t="shared" si="4"/>
        <v>0</v>
      </c>
      <c r="I14" s="32">
        <f t="shared" si="4"/>
        <v>2231500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32">
        <f t="shared" si="4"/>
        <v>0</v>
      </c>
      <c r="P14" s="32">
        <f t="shared" si="4"/>
        <v>0</v>
      </c>
      <c r="Q14" s="32">
        <f t="shared" si="4"/>
        <v>0</v>
      </c>
      <c r="R14" s="32">
        <f t="shared" si="4"/>
        <v>0</v>
      </c>
      <c r="S14" s="32">
        <f t="shared" si="4"/>
        <v>0</v>
      </c>
      <c r="T14" s="32">
        <f t="shared" si="4"/>
        <v>0</v>
      </c>
      <c r="U14" s="32">
        <f t="shared" si="4"/>
        <v>3962000</v>
      </c>
      <c r="V14" s="32">
        <f t="shared" si="4"/>
        <v>353332</v>
      </c>
      <c r="W14" s="32">
        <f t="shared" si="4"/>
        <v>7085651</v>
      </c>
      <c r="X14" s="32">
        <f t="shared" si="4"/>
        <v>0</v>
      </c>
      <c r="Y14" s="32">
        <f t="shared" si="4"/>
        <v>0</v>
      </c>
      <c r="Z14" s="32">
        <f t="shared" si="4"/>
        <v>272650</v>
      </c>
      <c r="AA14" s="32">
        <f t="shared" si="4"/>
        <v>2453850</v>
      </c>
      <c r="AB14" s="32">
        <f t="shared" si="4"/>
        <v>0</v>
      </c>
      <c r="AC14" s="32">
        <f t="shared" si="4"/>
        <v>0</v>
      </c>
      <c r="AD14" s="32">
        <f t="shared" si="4"/>
        <v>0</v>
      </c>
      <c r="AE14" s="32">
        <f t="shared" si="4"/>
        <v>29120913</v>
      </c>
    </row>
    <row r="15" spans="1:31" ht="20.25" customHeight="1">
      <c r="A15" s="33" t="s">
        <v>129</v>
      </c>
      <c r="B15" s="32">
        <v>2144924</v>
      </c>
      <c r="C15" s="32">
        <v>0</v>
      </c>
      <c r="D15" s="32">
        <v>0</v>
      </c>
      <c r="E15" s="32">
        <v>0</v>
      </c>
      <c r="F15" s="32">
        <v>451680</v>
      </c>
      <c r="G15" s="32">
        <v>0</v>
      </c>
      <c r="H15" s="32">
        <v>0</v>
      </c>
      <c r="I15" s="32">
        <v>451680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804827</v>
      </c>
      <c r="V15" s="32">
        <v>35923</v>
      </c>
      <c r="W15" s="32">
        <v>720373</v>
      </c>
      <c r="X15" s="32">
        <v>0</v>
      </c>
      <c r="Y15" s="32">
        <v>0</v>
      </c>
      <c r="Z15" s="32">
        <v>83000</v>
      </c>
      <c r="AA15" s="32">
        <v>743000</v>
      </c>
      <c r="AB15" s="32">
        <v>0</v>
      </c>
      <c r="AC15" s="32">
        <v>0</v>
      </c>
      <c r="AD15" s="32">
        <v>0</v>
      </c>
      <c r="AE15" s="32">
        <f>SUM(B15:AD15)</f>
        <v>5435407</v>
      </c>
    </row>
    <row r="16" spans="1:31" ht="12.75" customHeight="1">
      <c r="A16" s="28" t="s">
        <v>130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f>SUM(B16:AD16)</f>
        <v>0</v>
      </c>
    </row>
    <row r="17" spans="1:31" ht="12.75" customHeight="1">
      <c r="A17" s="39" t="s">
        <v>131</v>
      </c>
      <c r="B17" s="23">
        <v>867000</v>
      </c>
      <c r="C17" s="23">
        <v>0</v>
      </c>
      <c r="D17" s="23">
        <v>0</v>
      </c>
      <c r="E17" s="23">
        <v>0</v>
      </c>
      <c r="F17" s="23">
        <v>15000</v>
      </c>
      <c r="G17" s="23">
        <v>0</v>
      </c>
      <c r="H17" s="23">
        <v>0</v>
      </c>
      <c r="I17" s="23">
        <v>24000</v>
      </c>
      <c r="J17" s="23">
        <v>2244000</v>
      </c>
      <c r="K17" s="23">
        <v>361000</v>
      </c>
      <c r="L17" s="23">
        <v>7000</v>
      </c>
      <c r="M17" s="23">
        <v>112000</v>
      </c>
      <c r="N17" s="23">
        <v>9000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11811</v>
      </c>
      <c r="V17" s="23">
        <v>0</v>
      </c>
      <c r="W17" s="23">
        <v>0</v>
      </c>
      <c r="X17" s="23">
        <v>0</v>
      </c>
      <c r="Y17" s="23">
        <v>0</v>
      </c>
      <c r="Z17" s="23">
        <v>242000</v>
      </c>
      <c r="AA17" s="23">
        <v>684000</v>
      </c>
      <c r="AB17" s="23">
        <v>272000</v>
      </c>
      <c r="AC17" s="23">
        <v>0</v>
      </c>
      <c r="AD17" s="23">
        <v>0</v>
      </c>
      <c r="AE17" s="23">
        <f>SUM(B17:AD17)</f>
        <v>4848811</v>
      </c>
    </row>
    <row r="18" spans="1:31" ht="12.75" customHeight="1">
      <c r="A18" s="29" t="s">
        <v>132</v>
      </c>
      <c r="B18" s="30">
        <f>SUM(B16:B17)</f>
        <v>867000</v>
      </c>
      <c r="C18" s="30">
        <f aca="true" t="shared" si="5" ref="C18:AE18">SUM(C16:C17)</f>
        <v>0</v>
      </c>
      <c r="D18" s="30">
        <f t="shared" si="5"/>
        <v>0</v>
      </c>
      <c r="E18" s="30">
        <f t="shared" si="5"/>
        <v>0</v>
      </c>
      <c r="F18" s="30">
        <f t="shared" si="5"/>
        <v>15000</v>
      </c>
      <c r="G18" s="30">
        <f t="shared" si="5"/>
        <v>0</v>
      </c>
      <c r="H18" s="30">
        <f t="shared" si="5"/>
        <v>0</v>
      </c>
      <c r="I18" s="30">
        <f t="shared" si="5"/>
        <v>24000</v>
      </c>
      <c r="J18" s="30">
        <f t="shared" si="5"/>
        <v>2244000</v>
      </c>
      <c r="K18" s="30">
        <f t="shared" si="5"/>
        <v>361000</v>
      </c>
      <c r="L18" s="30">
        <f t="shared" si="5"/>
        <v>7000</v>
      </c>
      <c r="M18" s="30">
        <f t="shared" si="5"/>
        <v>112000</v>
      </c>
      <c r="N18" s="30">
        <f t="shared" si="5"/>
        <v>9000</v>
      </c>
      <c r="O18" s="30">
        <f t="shared" si="5"/>
        <v>0</v>
      </c>
      <c r="P18" s="30">
        <f t="shared" si="5"/>
        <v>0</v>
      </c>
      <c r="Q18" s="30">
        <f t="shared" si="5"/>
        <v>0</v>
      </c>
      <c r="R18" s="30">
        <f t="shared" si="5"/>
        <v>0</v>
      </c>
      <c r="S18" s="30">
        <f t="shared" si="5"/>
        <v>0</v>
      </c>
      <c r="T18" s="30">
        <f t="shared" si="5"/>
        <v>0</v>
      </c>
      <c r="U18" s="30">
        <f t="shared" si="5"/>
        <v>11811</v>
      </c>
      <c r="V18" s="30">
        <f t="shared" si="5"/>
        <v>0</v>
      </c>
      <c r="W18" s="30">
        <f t="shared" si="5"/>
        <v>0</v>
      </c>
      <c r="X18" s="30">
        <f t="shared" si="5"/>
        <v>0</v>
      </c>
      <c r="Y18" s="30">
        <f t="shared" si="5"/>
        <v>0</v>
      </c>
      <c r="Z18" s="30">
        <f t="shared" si="5"/>
        <v>242000</v>
      </c>
      <c r="AA18" s="30">
        <f t="shared" si="5"/>
        <v>684000</v>
      </c>
      <c r="AB18" s="30">
        <f t="shared" si="5"/>
        <v>272000</v>
      </c>
      <c r="AC18" s="30">
        <f t="shared" si="5"/>
        <v>0</v>
      </c>
      <c r="AD18" s="30">
        <f t="shared" si="5"/>
        <v>0</v>
      </c>
      <c r="AE18" s="30">
        <f t="shared" si="5"/>
        <v>4848811</v>
      </c>
    </row>
    <row r="19" spans="1:31" ht="20.25" customHeight="1">
      <c r="A19" s="28" t="s">
        <v>133</v>
      </c>
      <c r="B19" s="23">
        <v>350000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77000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f>SUM(B19:AD19)</f>
        <v>427000</v>
      </c>
    </row>
    <row r="20" spans="1:31" ht="21" customHeight="1">
      <c r="A20" s="28" t="s">
        <v>134</v>
      </c>
      <c r="B20" s="23">
        <v>1150000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79000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191000</v>
      </c>
      <c r="AB20" s="23">
        <v>0</v>
      </c>
      <c r="AC20" s="23">
        <v>0</v>
      </c>
      <c r="AD20" s="23">
        <v>0</v>
      </c>
      <c r="AE20" s="23">
        <f>SUM(B20:AD20)</f>
        <v>1420000</v>
      </c>
    </row>
    <row r="21" spans="1:31" ht="18.75" customHeight="1">
      <c r="A21" s="29" t="s">
        <v>135</v>
      </c>
      <c r="B21" s="30">
        <f>SUM(B19:B20)</f>
        <v>1500000</v>
      </c>
      <c r="C21" s="30">
        <f aca="true" t="shared" si="6" ref="C21:AE21">SUM(C19:C20)</f>
        <v>0</v>
      </c>
      <c r="D21" s="30">
        <f t="shared" si="6"/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79000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77000</v>
      </c>
      <c r="O21" s="30">
        <f t="shared" si="6"/>
        <v>0</v>
      </c>
      <c r="P21" s="30">
        <f t="shared" si="6"/>
        <v>0</v>
      </c>
      <c r="Q21" s="30">
        <f t="shared" si="6"/>
        <v>0</v>
      </c>
      <c r="R21" s="30">
        <f t="shared" si="6"/>
        <v>0</v>
      </c>
      <c r="S21" s="30">
        <f t="shared" si="6"/>
        <v>0</v>
      </c>
      <c r="T21" s="30">
        <f t="shared" si="6"/>
        <v>0</v>
      </c>
      <c r="U21" s="30">
        <f t="shared" si="6"/>
        <v>0</v>
      </c>
      <c r="V21" s="30">
        <f t="shared" si="6"/>
        <v>0</v>
      </c>
      <c r="W21" s="30">
        <v>0</v>
      </c>
      <c r="X21" s="30">
        <f t="shared" si="6"/>
        <v>0</v>
      </c>
      <c r="Y21" s="30">
        <v>0</v>
      </c>
      <c r="Z21" s="30">
        <f t="shared" si="6"/>
        <v>0</v>
      </c>
      <c r="AA21" s="30">
        <f t="shared" si="6"/>
        <v>191000</v>
      </c>
      <c r="AB21" s="30">
        <f t="shared" si="6"/>
        <v>0</v>
      </c>
      <c r="AC21" s="30">
        <f t="shared" si="6"/>
        <v>0</v>
      </c>
      <c r="AD21" s="30">
        <f t="shared" si="6"/>
        <v>0</v>
      </c>
      <c r="AE21" s="30">
        <f t="shared" si="6"/>
        <v>1847000</v>
      </c>
    </row>
    <row r="22" spans="1:31" ht="12.75" customHeight="1">
      <c r="A22" s="28" t="s">
        <v>136</v>
      </c>
      <c r="B22" s="23">
        <v>82000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1522737</v>
      </c>
      <c r="I22" s="23">
        <v>0</v>
      </c>
      <c r="J22" s="23">
        <v>529600</v>
      </c>
      <c r="K22" s="23">
        <v>0</v>
      </c>
      <c r="L22" s="23">
        <v>0</v>
      </c>
      <c r="M22" s="23">
        <v>0</v>
      </c>
      <c r="N22" s="23">
        <v>162761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18000</v>
      </c>
      <c r="AA22" s="23">
        <v>415000</v>
      </c>
      <c r="AB22" s="23">
        <v>0</v>
      </c>
      <c r="AC22" s="23">
        <v>67000</v>
      </c>
      <c r="AD22" s="23">
        <v>4000</v>
      </c>
      <c r="AE22" s="23">
        <f>SUM(B22:AD22)</f>
        <v>2801098</v>
      </c>
    </row>
    <row r="23" spans="1:31" ht="12.75" customHeight="1">
      <c r="A23" s="28" t="s">
        <v>137</v>
      </c>
      <c r="B23" s="23">
        <v>95000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380000</v>
      </c>
      <c r="AB23" s="23">
        <v>0</v>
      </c>
      <c r="AC23" s="23">
        <v>0</v>
      </c>
      <c r="AD23" s="23">
        <v>0</v>
      </c>
      <c r="AE23" s="23">
        <f aca="true" t="shared" si="7" ref="AE23:AE33">SUM(B23:AD23)</f>
        <v>475000</v>
      </c>
    </row>
    <row r="24" spans="1:31" ht="12.75" customHeight="1">
      <c r="A24" s="28" t="s">
        <v>138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f t="shared" si="7"/>
        <v>0</v>
      </c>
    </row>
    <row r="25" spans="1:31" ht="12.75" customHeight="1">
      <c r="A25" s="28" t="s">
        <v>139</v>
      </c>
      <c r="B25" s="23">
        <v>41000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1139000</v>
      </c>
      <c r="I25" s="23">
        <v>0</v>
      </c>
      <c r="J25" s="23">
        <v>145000</v>
      </c>
      <c r="K25" s="23">
        <v>157000</v>
      </c>
      <c r="L25" s="23">
        <v>13000</v>
      </c>
      <c r="M25" s="23">
        <v>46000</v>
      </c>
      <c r="N25" s="23">
        <v>100000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37000</v>
      </c>
      <c r="AB25" s="23">
        <v>0</v>
      </c>
      <c r="AC25" s="23">
        <v>0</v>
      </c>
      <c r="AD25" s="23">
        <v>0</v>
      </c>
      <c r="AE25" s="23">
        <f t="shared" si="7"/>
        <v>1678000</v>
      </c>
    </row>
    <row r="26" spans="1:31" ht="12.75" customHeight="1">
      <c r="A26" s="28" t="s">
        <v>142</v>
      </c>
      <c r="B26" s="23">
        <v>1477000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f t="shared" si="7"/>
        <v>1477000</v>
      </c>
    </row>
    <row r="27" spans="1:31" ht="12.75" customHeight="1">
      <c r="A27" s="28" t="s">
        <v>140</v>
      </c>
      <c r="B27" s="23">
        <v>4129263</v>
      </c>
      <c r="C27" s="23">
        <v>213000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219000</v>
      </c>
      <c r="K27" s="23">
        <v>97000</v>
      </c>
      <c r="L27" s="23">
        <v>125000</v>
      </c>
      <c r="M27" s="23">
        <v>59000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207404</v>
      </c>
      <c r="AA27" s="23">
        <v>689000</v>
      </c>
      <c r="AB27" s="23">
        <v>1591000</v>
      </c>
      <c r="AC27" s="23">
        <v>0</v>
      </c>
      <c r="AD27" s="23">
        <v>0</v>
      </c>
      <c r="AE27" s="23">
        <f t="shared" si="7"/>
        <v>7329667</v>
      </c>
    </row>
    <row r="28" spans="1:31" ht="11.25" customHeight="1">
      <c r="A28" s="29" t="s">
        <v>141</v>
      </c>
      <c r="B28" s="30">
        <f>SUM(B22:B27)</f>
        <v>5824263</v>
      </c>
      <c r="C28" s="30">
        <f>SUM(C22:C27)</f>
        <v>213000</v>
      </c>
      <c r="D28" s="30">
        <f aca="true" t="shared" si="8" ref="D28:AD28">SUM(D22:D27)</f>
        <v>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2661737</v>
      </c>
      <c r="I28" s="30">
        <f t="shared" si="8"/>
        <v>0</v>
      </c>
      <c r="J28" s="30">
        <f t="shared" si="8"/>
        <v>893600</v>
      </c>
      <c r="K28" s="30">
        <f t="shared" si="8"/>
        <v>254000</v>
      </c>
      <c r="L28" s="30">
        <f t="shared" si="8"/>
        <v>138000</v>
      </c>
      <c r="M28" s="30">
        <f t="shared" si="8"/>
        <v>105000</v>
      </c>
      <c r="N28" s="30">
        <f t="shared" si="8"/>
        <v>262761</v>
      </c>
      <c r="O28" s="30">
        <f t="shared" si="8"/>
        <v>0</v>
      </c>
      <c r="P28" s="30">
        <f t="shared" si="8"/>
        <v>0</v>
      </c>
      <c r="Q28" s="30">
        <f t="shared" si="8"/>
        <v>0</v>
      </c>
      <c r="R28" s="30">
        <f t="shared" si="8"/>
        <v>0</v>
      </c>
      <c r="S28" s="30">
        <f t="shared" si="8"/>
        <v>0</v>
      </c>
      <c r="T28" s="30">
        <f t="shared" si="8"/>
        <v>0</v>
      </c>
      <c r="U28" s="30">
        <f t="shared" si="8"/>
        <v>0</v>
      </c>
      <c r="V28" s="30">
        <f t="shared" si="8"/>
        <v>0</v>
      </c>
      <c r="W28" s="30">
        <v>0</v>
      </c>
      <c r="X28" s="30">
        <f t="shared" si="8"/>
        <v>0</v>
      </c>
      <c r="Y28" s="30">
        <f t="shared" si="8"/>
        <v>0</v>
      </c>
      <c r="Z28" s="30">
        <f t="shared" si="8"/>
        <v>225404</v>
      </c>
      <c r="AA28" s="30">
        <f t="shared" si="8"/>
        <v>1521000</v>
      </c>
      <c r="AB28" s="30">
        <f t="shared" si="8"/>
        <v>1591000</v>
      </c>
      <c r="AC28" s="30">
        <f t="shared" si="8"/>
        <v>67000</v>
      </c>
      <c r="AD28" s="30">
        <f t="shared" si="8"/>
        <v>4000</v>
      </c>
      <c r="AE28" s="30">
        <f>SUM(B28:AD28)</f>
        <v>13760765</v>
      </c>
    </row>
    <row r="29" spans="1:31" ht="12.75" customHeight="1">
      <c r="A29" s="29" t="s">
        <v>143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23">
        <f t="shared" si="7"/>
        <v>0</v>
      </c>
    </row>
    <row r="30" spans="1:31" ht="21" customHeight="1">
      <c r="A30" s="28" t="s">
        <v>144</v>
      </c>
      <c r="B30" s="23">
        <v>1495000</v>
      </c>
      <c r="C30" s="23">
        <v>57000</v>
      </c>
      <c r="D30" s="23">
        <v>0</v>
      </c>
      <c r="E30" s="23">
        <v>0</v>
      </c>
      <c r="F30" s="23">
        <v>0</v>
      </c>
      <c r="G30" s="23">
        <v>0</v>
      </c>
      <c r="H30" s="23">
        <v>698329</v>
      </c>
      <c r="I30" s="23">
        <v>6000</v>
      </c>
      <c r="J30" s="23">
        <v>836400</v>
      </c>
      <c r="K30" s="23">
        <v>141000</v>
      </c>
      <c r="L30" s="23">
        <v>5000</v>
      </c>
      <c r="M30" s="23">
        <v>30000</v>
      </c>
      <c r="N30" s="23">
        <v>77000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3189</v>
      </c>
      <c r="V30" s="23">
        <v>0</v>
      </c>
      <c r="W30" s="23">
        <v>0</v>
      </c>
      <c r="X30" s="23">
        <v>0</v>
      </c>
      <c r="Y30" s="23">
        <v>0</v>
      </c>
      <c r="Z30" s="23">
        <v>72000</v>
      </c>
      <c r="AA30" s="23">
        <v>374873</v>
      </c>
      <c r="AB30" s="23">
        <v>443000</v>
      </c>
      <c r="AC30" s="23">
        <v>18000</v>
      </c>
      <c r="AD30" s="23">
        <v>1000</v>
      </c>
      <c r="AE30" s="23">
        <f t="shared" si="7"/>
        <v>4257791</v>
      </c>
    </row>
    <row r="31" spans="1:31" ht="12.75" customHeight="1">
      <c r="A31" s="28" t="s">
        <v>145</v>
      </c>
      <c r="B31" s="23">
        <v>2605000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f t="shared" si="7"/>
        <v>2605000</v>
      </c>
    </row>
    <row r="32" spans="1:31" ht="12.75" customHeight="1">
      <c r="A32" s="28" t="s">
        <v>146</v>
      </c>
      <c r="B32" s="23">
        <v>190000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f t="shared" si="7"/>
        <v>190000</v>
      </c>
    </row>
    <row r="33" spans="1:31" ht="19.5">
      <c r="A33" s="29" t="s">
        <v>147</v>
      </c>
      <c r="B33" s="30">
        <f>SUM(B30:B32)</f>
        <v>4290000</v>
      </c>
      <c r="C33" s="30">
        <f aca="true" t="shared" si="9" ref="C33:AD33">SUM(C30:C32)</f>
        <v>57000</v>
      </c>
      <c r="D33" s="30">
        <f t="shared" si="9"/>
        <v>0</v>
      </c>
      <c r="E33" s="30">
        <f t="shared" si="9"/>
        <v>0</v>
      </c>
      <c r="F33" s="30">
        <f t="shared" si="9"/>
        <v>0</v>
      </c>
      <c r="G33" s="30">
        <f t="shared" si="9"/>
        <v>0</v>
      </c>
      <c r="H33" s="30">
        <f t="shared" si="9"/>
        <v>698329</v>
      </c>
      <c r="I33" s="30">
        <f t="shared" si="9"/>
        <v>6000</v>
      </c>
      <c r="J33" s="30">
        <f t="shared" si="9"/>
        <v>836400</v>
      </c>
      <c r="K33" s="30">
        <f t="shared" si="9"/>
        <v>141000</v>
      </c>
      <c r="L33" s="30">
        <f t="shared" si="9"/>
        <v>5000</v>
      </c>
      <c r="M33" s="30">
        <f t="shared" si="9"/>
        <v>30000</v>
      </c>
      <c r="N33" s="30">
        <f t="shared" si="9"/>
        <v>77000</v>
      </c>
      <c r="O33" s="30">
        <f t="shared" si="9"/>
        <v>0</v>
      </c>
      <c r="P33" s="30">
        <f t="shared" si="9"/>
        <v>0</v>
      </c>
      <c r="Q33" s="30">
        <f t="shared" si="9"/>
        <v>0</v>
      </c>
      <c r="R33" s="30">
        <f t="shared" si="9"/>
        <v>0</v>
      </c>
      <c r="S33" s="30">
        <f t="shared" si="9"/>
        <v>0</v>
      </c>
      <c r="T33" s="30">
        <f t="shared" si="9"/>
        <v>0</v>
      </c>
      <c r="U33" s="30">
        <f t="shared" si="9"/>
        <v>3189</v>
      </c>
      <c r="V33" s="30">
        <f t="shared" si="9"/>
        <v>0</v>
      </c>
      <c r="W33" s="30">
        <f t="shared" si="9"/>
        <v>0</v>
      </c>
      <c r="X33" s="30">
        <f t="shared" si="9"/>
        <v>0</v>
      </c>
      <c r="Y33" s="30">
        <f t="shared" si="9"/>
        <v>0</v>
      </c>
      <c r="Z33" s="30">
        <f t="shared" si="9"/>
        <v>72000</v>
      </c>
      <c r="AA33" s="30">
        <f t="shared" si="9"/>
        <v>374873</v>
      </c>
      <c r="AB33" s="30">
        <f t="shared" si="9"/>
        <v>443000</v>
      </c>
      <c r="AC33" s="30">
        <f t="shared" si="9"/>
        <v>18000</v>
      </c>
      <c r="AD33" s="30">
        <f t="shared" si="9"/>
        <v>1000</v>
      </c>
      <c r="AE33" s="23">
        <f t="shared" si="7"/>
        <v>7052791</v>
      </c>
    </row>
    <row r="34" spans="1:31" ht="12.75" customHeight="1">
      <c r="A34" s="34" t="s">
        <v>148</v>
      </c>
      <c r="B34" s="35">
        <f>B18+B21+B28+B29+B33</f>
        <v>12481263</v>
      </c>
      <c r="C34" s="35">
        <f>C18+C21+C28+C29+C33</f>
        <v>270000</v>
      </c>
      <c r="D34" s="35">
        <f>D18+D21+D28+D29+D33</f>
        <v>0</v>
      </c>
      <c r="E34" s="35">
        <f>E18+E21+E28+E29+E33</f>
        <v>0</v>
      </c>
      <c r="F34" s="35">
        <f>F18+F21+F28+F29+F33</f>
        <v>15000</v>
      </c>
      <c r="G34" s="35">
        <f aca="true" t="shared" si="10" ref="G34:AD34">G18+G21+G28+G29+G33</f>
        <v>0</v>
      </c>
      <c r="H34" s="35">
        <f t="shared" si="10"/>
        <v>3360066</v>
      </c>
      <c r="I34" s="35">
        <f t="shared" si="10"/>
        <v>30000</v>
      </c>
      <c r="J34" s="35">
        <f t="shared" si="10"/>
        <v>4053000</v>
      </c>
      <c r="K34" s="35">
        <f t="shared" si="10"/>
        <v>756000</v>
      </c>
      <c r="L34" s="35">
        <f t="shared" si="10"/>
        <v>150000</v>
      </c>
      <c r="M34" s="35">
        <f t="shared" si="10"/>
        <v>247000</v>
      </c>
      <c r="N34" s="35">
        <f t="shared" si="10"/>
        <v>425761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0</v>
      </c>
      <c r="T34" s="35">
        <f t="shared" si="10"/>
        <v>0</v>
      </c>
      <c r="U34" s="35">
        <f t="shared" si="10"/>
        <v>15000</v>
      </c>
      <c r="V34" s="35">
        <f t="shared" si="10"/>
        <v>0</v>
      </c>
      <c r="W34" s="35">
        <f t="shared" si="10"/>
        <v>0</v>
      </c>
      <c r="X34" s="35">
        <f t="shared" si="10"/>
        <v>0</v>
      </c>
      <c r="Y34" s="35">
        <f t="shared" si="10"/>
        <v>0</v>
      </c>
      <c r="Z34" s="35">
        <f t="shared" si="10"/>
        <v>539404</v>
      </c>
      <c r="AA34" s="35">
        <f t="shared" si="10"/>
        <v>2770873</v>
      </c>
      <c r="AB34" s="35">
        <f t="shared" si="10"/>
        <v>2306000</v>
      </c>
      <c r="AC34" s="35">
        <f t="shared" si="10"/>
        <v>85000</v>
      </c>
      <c r="AD34" s="35">
        <f t="shared" si="10"/>
        <v>5000</v>
      </c>
      <c r="AE34" s="35">
        <f>SUM(B34:AD34)</f>
        <v>27509367</v>
      </c>
    </row>
    <row r="35" spans="1:31" ht="21" customHeight="1">
      <c r="A35" s="28" t="s">
        <v>150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f aca="true" t="shared" si="11" ref="AE35:AE46">SUM(B35:AD35)</f>
        <v>0</v>
      </c>
    </row>
    <row r="36" spans="1:31" ht="12.75" customHeight="1">
      <c r="A36" s="28" t="s">
        <v>149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f t="shared" si="11"/>
        <v>0</v>
      </c>
    </row>
    <row r="37" spans="1:31" ht="12.75" customHeight="1">
      <c r="A37" s="28" t="s">
        <v>151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7955193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f t="shared" si="11"/>
        <v>7955193</v>
      </c>
    </row>
    <row r="38" spans="1:31" ht="12.75" customHeight="1">
      <c r="A38" s="33" t="s">
        <v>152</v>
      </c>
      <c r="B38" s="32">
        <f>SUM(B35:B37)</f>
        <v>0</v>
      </c>
      <c r="C38" s="32">
        <f aca="true" t="shared" si="12" ref="C38:AD38">SUM(C35:C37)</f>
        <v>0</v>
      </c>
      <c r="D38" s="32">
        <f t="shared" si="12"/>
        <v>0</v>
      </c>
      <c r="E38" s="32">
        <f t="shared" si="12"/>
        <v>0</v>
      </c>
      <c r="F38" s="32">
        <f t="shared" si="12"/>
        <v>0</v>
      </c>
      <c r="G38" s="32">
        <f t="shared" si="12"/>
        <v>0</v>
      </c>
      <c r="H38" s="32">
        <f t="shared" si="12"/>
        <v>0</v>
      </c>
      <c r="I38" s="32">
        <f t="shared" si="12"/>
        <v>0</v>
      </c>
      <c r="J38" s="32">
        <f t="shared" si="12"/>
        <v>0</v>
      </c>
      <c r="K38" s="32">
        <f t="shared" si="12"/>
        <v>0</v>
      </c>
      <c r="L38" s="32">
        <f t="shared" si="12"/>
        <v>0</v>
      </c>
      <c r="M38" s="32">
        <f t="shared" si="12"/>
        <v>0</v>
      </c>
      <c r="N38" s="32">
        <f t="shared" si="12"/>
        <v>0</v>
      </c>
      <c r="O38" s="32">
        <f t="shared" si="12"/>
        <v>0</v>
      </c>
      <c r="P38" s="32">
        <f t="shared" si="12"/>
        <v>0</v>
      </c>
      <c r="Q38" s="32">
        <f t="shared" si="12"/>
        <v>0</v>
      </c>
      <c r="R38" s="32">
        <f t="shared" si="12"/>
        <v>0</v>
      </c>
      <c r="S38" s="32">
        <f t="shared" si="12"/>
        <v>7955193</v>
      </c>
      <c r="T38" s="32">
        <f t="shared" si="12"/>
        <v>0</v>
      </c>
      <c r="U38" s="32">
        <f t="shared" si="12"/>
        <v>0</v>
      </c>
      <c r="V38" s="32">
        <f t="shared" si="12"/>
        <v>0</v>
      </c>
      <c r="W38" s="32">
        <f t="shared" si="12"/>
        <v>0</v>
      </c>
      <c r="X38" s="32">
        <f t="shared" si="12"/>
        <v>0</v>
      </c>
      <c r="Y38" s="32">
        <f t="shared" si="12"/>
        <v>0</v>
      </c>
      <c r="Z38" s="32">
        <f t="shared" si="12"/>
        <v>0</v>
      </c>
      <c r="AA38" s="32">
        <f t="shared" si="12"/>
        <v>0</v>
      </c>
      <c r="AB38" s="32">
        <f t="shared" si="12"/>
        <v>0</v>
      </c>
      <c r="AC38" s="32">
        <f t="shared" si="12"/>
        <v>0</v>
      </c>
      <c r="AD38" s="32">
        <f t="shared" si="12"/>
        <v>0</v>
      </c>
      <c r="AE38" s="32">
        <f t="shared" si="11"/>
        <v>7955193</v>
      </c>
    </row>
    <row r="39" spans="1:31" ht="12.75" customHeight="1">
      <c r="A39" s="28" t="s">
        <v>187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f t="shared" si="11"/>
        <v>0</v>
      </c>
    </row>
    <row r="40" spans="1:31" ht="21.75">
      <c r="A40" s="28" t="s">
        <v>153</v>
      </c>
      <c r="B40" s="23">
        <v>3053500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2854791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f t="shared" si="11"/>
        <v>5908291</v>
      </c>
    </row>
    <row r="41" spans="1:31" ht="21.75">
      <c r="A41" s="28" t="s">
        <v>154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3000800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445000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200000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f t="shared" si="11"/>
        <v>3645800</v>
      </c>
    </row>
    <row r="42" spans="1:31" ht="12.75" customHeight="1">
      <c r="A42" s="28" t="s">
        <v>155</v>
      </c>
      <c r="B42" s="23">
        <v>4966639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f t="shared" si="11"/>
        <v>4966639</v>
      </c>
    </row>
    <row r="43" spans="1:31" ht="12.75" customHeight="1">
      <c r="A43" s="33" t="s">
        <v>156</v>
      </c>
      <c r="B43" s="32">
        <f>SUM(B39:B42)</f>
        <v>8020139</v>
      </c>
      <c r="C43" s="32">
        <f aca="true" t="shared" si="13" ref="C43:AE43">SUM(C39:C42)</f>
        <v>0</v>
      </c>
      <c r="D43" s="32">
        <f t="shared" si="13"/>
        <v>0</v>
      </c>
      <c r="E43" s="32">
        <f t="shared" si="13"/>
        <v>0</v>
      </c>
      <c r="F43" s="32">
        <f t="shared" si="13"/>
        <v>0</v>
      </c>
      <c r="G43" s="32">
        <f t="shared" si="13"/>
        <v>3000800</v>
      </c>
      <c r="H43" s="32">
        <f t="shared" si="13"/>
        <v>0</v>
      </c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0</v>
      </c>
      <c r="M43" s="32">
        <f t="shared" si="13"/>
        <v>0</v>
      </c>
      <c r="N43" s="32">
        <f t="shared" si="13"/>
        <v>445000</v>
      </c>
      <c r="O43" s="32">
        <f t="shared" si="13"/>
        <v>2854791</v>
      </c>
      <c r="P43" s="32">
        <f t="shared" si="13"/>
        <v>0</v>
      </c>
      <c r="Q43" s="32">
        <f t="shared" si="13"/>
        <v>0</v>
      </c>
      <c r="R43" s="32">
        <f t="shared" si="13"/>
        <v>0</v>
      </c>
      <c r="S43" s="32">
        <f t="shared" si="13"/>
        <v>0</v>
      </c>
      <c r="T43" s="32">
        <f t="shared" si="13"/>
        <v>0</v>
      </c>
      <c r="U43" s="32">
        <f t="shared" si="13"/>
        <v>0</v>
      </c>
      <c r="V43" s="32">
        <f t="shared" si="13"/>
        <v>0</v>
      </c>
      <c r="W43" s="32">
        <f t="shared" si="13"/>
        <v>0</v>
      </c>
      <c r="X43" s="32">
        <f t="shared" si="13"/>
        <v>200000</v>
      </c>
      <c r="Y43" s="32">
        <f t="shared" si="13"/>
        <v>0</v>
      </c>
      <c r="Z43" s="32">
        <f t="shared" si="13"/>
        <v>0</v>
      </c>
      <c r="AA43" s="32">
        <f t="shared" si="13"/>
        <v>0</v>
      </c>
      <c r="AB43" s="32">
        <f t="shared" si="13"/>
        <v>0</v>
      </c>
      <c r="AC43" s="32">
        <f t="shared" si="13"/>
        <v>0</v>
      </c>
      <c r="AD43" s="32">
        <f t="shared" si="13"/>
        <v>0</v>
      </c>
      <c r="AE43" s="32">
        <f t="shared" si="13"/>
        <v>14520730</v>
      </c>
    </row>
    <row r="44" spans="1:31" ht="12.75" customHeight="1">
      <c r="A44" s="28" t="s">
        <v>177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f>SUM(B44:AD44)</f>
        <v>0</v>
      </c>
    </row>
    <row r="45" spans="1:31" ht="12.75" customHeight="1">
      <c r="A45" s="28" t="s">
        <v>192</v>
      </c>
      <c r="B45" s="23">
        <v>8228993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f t="shared" si="11"/>
        <v>8228993</v>
      </c>
    </row>
    <row r="46" spans="1:31" ht="21.75">
      <c r="A46" s="28" t="s">
        <v>157</v>
      </c>
      <c r="B46" s="23">
        <v>2221829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f t="shared" si="11"/>
        <v>2221829</v>
      </c>
    </row>
    <row r="47" spans="1:31" ht="12.75" customHeight="1">
      <c r="A47" s="33" t="s">
        <v>158</v>
      </c>
      <c r="B47" s="32">
        <f>SUM(B44:B46)</f>
        <v>10450822</v>
      </c>
      <c r="C47" s="32">
        <f aca="true" t="shared" si="14" ref="C47:AD47">SUM(C45:C46)</f>
        <v>0</v>
      </c>
      <c r="D47" s="32">
        <f t="shared" si="14"/>
        <v>0</v>
      </c>
      <c r="E47" s="32">
        <f t="shared" si="14"/>
        <v>0</v>
      </c>
      <c r="F47" s="32">
        <f t="shared" si="14"/>
        <v>0</v>
      </c>
      <c r="G47" s="32">
        <f t="shared" si="14"/>
        <v>0</v>
      </c>
      <c r="H47" s="32">
        <f t="shared" si="14"/>
        <v>0</v>
      </c>
      <c r="I47" s="32">
        <f t="shared" si="14"/>
        <v>0</v>
      </c>
      <c r="J47" s="32">
        <f t="shared" si="14"/>
        <v>0</v>
      </c>
      <c r="K47" s="32">
        <f t="shared" si="14"/>
        <v>0</v>
      </c>
      <c r="L47" s="32">
        <f t="shared" si="14"/>
        <v>0</v>
      </c>
      <c r="M47" s="32">
        <f t="shared" si="14"/>
        <v>0</v>
      </c>
      <c r="N47" s="32">
        <f t="shared" si="14"/>
        <v>0</v>
      </c>
      <c r="O47" s="32">
        <f t="shared" si="14"/>
        <v>0</v>
      </c>
      <c r="P47" s="32">
        <f t="shared" si="14"/>
        <v>0</v>
      </c>
      <c r="Q47" s="32">
        <f t="shared" si="14"/>
        <v>0</v>
      </c>
      <c r="R47" s="32">
        <f t="shared" si="14"/>
        <v>0</v>
      </c>
      <c r="S47" s="32">
        <f t="shared" si="14"/>
        <v>0</v>
      </c>
      <c r="T47" s="32">
        <f t="shared" si="14"/>
        <v>0</v>
      </c>
      <c r="U47" s="32">
        <f t="shared" si="14"/>
        <v>0</v>
      </c>
      <c r="V47" s="32">
        <f t="shared" si="14"/>
        <v>0</v>
      </c>
      <c r="W47" s="32">
        <f t="shared" si="14"/>
        <v>0</v>
      </c>
      <c r="X47" s="32">
        <f t="shared" si="14"/>
        <v>0</v>
      </c>
      <c r="Y47" s="32">
        <f t="shared" si="14"/>
        <v>0</v>
      </c>
      <c r="Z47" s="32">
        <f t="shared" si="14"/>
        <v>0</v>
      </c>
      <c r="AA47" s="32">
        <f t="shared" si="14"/>
        <v>0</v>
      </c>
      <c r="AB47" s="32">
        <f t="shared" si="14"/>
        <v>0</v>
      </c>
      <c r="AC47" s="32">
        <f t="shared" si="14"/>
        <v>0</v>
      </c>
      <c r="AD47" s="32">
        <f t="shared" si="14"/>
        <v>0</v>
      </c>
      <c r="AE47" s="32">
        <f>SUM(AE44:AE46)</f>
        <v>10450822</v>
      </c>
    </row>
    <row r="48" spans="1:31" ht="12.75" customHeight="1">
      <c r="A48" s="28" t="s">
        <v>159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37090645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4533574</v>
      </c>
      <c r="AB48" s="23">
        <v>0</v>
      </c>
      <c r="AC48" s="23">
        <v>0</v>
      </c>
      <c r="AD48" s="23">
        <v>0</v>
      </c>
      <c r="AE48" s="23">
        <f>SUM(B48:AD48)</f>
        <v>41624219</v>
      </c>
    </row>
    <row r="49" spans="1:31" ht="21.75">
      <c r="A49" s="28" t="s">
        <v>160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9942256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1224065</v>
      </c>
      <c r="AB49" s="23">
        <v>0</v>
      </c>
      <c r="AC49" s="23">
        <v>0</v>
      </c>
      <c r="AD49" s="23">
        <v>0</v>
      </c>
      <c r="AE49" s="23">
        <f>SUM(B49:AD49)</f>
        <v>11166321</v>
      </c>
    </row>
    <row r="50" spans="1:31" ht="12.75" customHeight="1">
      <c r="A50" s="33" t="s">
        <v>161</v>
      </c>
      <c r="B50" s="32">
        <f>SUM(B48:B49)</f>
        <v>0</v>
      </c>
      <c r="C50" s="32">
        <f aca="true" t="shared" si="15" ref="C50:AD50">SUM(C48:C49)</f>
        <v>0</v>
      </c>
      <c r="D50" s="32">
        <f t="shared" si="15"/>
        <v>0</v>
      </c>
      <c r="E50" s="32">
        <f t="shared" si="15"/>
        <v>0</v>
      </c>
      <c r="F50" s="32">
        <f t="shared" si="15"/>
        <v>0</v>
      </c>
      <c r="G50" s="32">
        <f t="shared" si="15"/>
        <v>0</v>
      </c>
      <c r="H50" s="32">
        <f t="shared" si="15"/>
        <v>0</v>
      </c>
      <c r="I50" s="32">
        <f t="shared" si="15"/>
        <v>0</v>
      </c>
      <c r="J50" s="32">
        <f t="shared" si="15"/>
        <v>47032901</v>
      </c>
      <c r="K50" s="32">
        <f t="shared" si="15"/>
        <v>0</v>
      </c>
      <c r="L50" s="32">
        <f t="shared" si="15"/>
        <v>0</v>
      </c>
      <c r="M50" s="32">
        <f t="shared" si="15"/>
        <v>0</v>
      </c>
      <c r="N50" s="32">
        <f t="shared" si="15"/>
        <v>0</v>
      </c>
      <c r="O50" s="32">
        <f t="shared" si="15"/>
        <v>0</v>
      </c>
      <c r="P50" s="32">
        <f t="shared" si="15"/>
        <v>0</v>
      </c>
      <c r="Q50" s="32">
        <f t="shared" si="15"/>
        <v>0</v>
      </c>
      <c r="R50" s="32">
        <f t="shared" si="15"/>
        <v>0</v>
      </c>
      <c r="S50" s="32">
        <f t="shared" si="15"/>
        <v>0</v>
      </c>
      <c r="T50" s="32">
        <f t="shared" si="15"/>
        <v>0</v>
      </c>
      <c r="U50" s="32">
        <f t="shared" si="15"/>
        <v>0</v>
      </c>
      <c r="V50" s="32">
        <f t="shared" si="15"/>
        <v>0</v>
      </c>
      <c r="W50" s="32">
        <f t="shared" si="15"/>
        <v>0</v>
      </c>
      <c r="X50" s="32">
        <f t="shared" si="15"/>
        <v>0</v>
      </c>
      <c r="Y50" s="32">
        <f t="shared" si="15"/>
        <v>0</v>
      </c>
      <c r="Z50" s="32">
        <f t="shared" si="15"/>
        <v>0</v>
      </c>
      <c r="AA50" s="32">
        <f t="shared" si="15"/>
        <v>5757639</v>
      </c>
      <c r="AB50" s="32">
        <f t="shared" si="15"/>
        <v>0</v>
      </c>
      <c r="AC50" s="32">
        <f t="shared" si="15"/>
        <v>0</v>
      </c>
      <c r="AD50" s="32">
        <f t="shared" si="15"/>
        <v>0</v>
      </c>
      <c r="AE50" s="32">
        <f>SUM(B50:AD50)</f>
        <v>52790540</v>
      </c>
    </row>
    <row r="51" spans="1:31" ht="21.75">
      <c r="A51" s="28" t="s">
        <v>162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f>SUM(B51:AD51)</f>
        <v>0</v>
      </c>
    </row>
    <row r="52" spans="1:31" ht="12.75" customHeight="1">
      <c r="A52" s="33" t="s">
        <v>163</v>
      </c>
      <c r="B52" s="32">
        <f aca="true" t="shared" si="16" ref="B52:AE52">SUM(B51:B51)</f>
        <v>0</v>
      </c>
      <c r="C52" s="32">
        <f t="shared" si="16"/>
        <v>0</v>
      </c>
      <c r="D52" s="32">
        <f t="shared" si="16"/>
        <v>0</v>
      </c>
      <c r="E52" s="32">
        <f t="shared" si="16"/>
        <v>0</v>
      </c>
      <c r="F52" s="32">
        <f t="shared" si="16"/>
        <v>0</v>
      </c>
      <c r="G52" s="32">
        <f t="shared" si="16"/>
        <v>0</v>
      </c>
      <c r="H52" s="32">
        <f t="shared" si="16"/>
        <v>0</v>
      </c>
      <c r="I52" s="32">
        <f t="shared" si="16"/>
        <v>0</v>
      </c>
      <c r="J52" s="32">
        <f t="shared" si="16"/>
        <v>0</v>
      </c>
      <c r="K52" s="32">
        <f t="shared" si="16"/>
        <v>0</v>
      </c>
      <c r="L52" s="32">
        <f t="shared" si="16"/>
        <v>0</v>
      </c>
      <c r="M52" s="32">
        <f t="shared" si="16"/>
        <v>0</v>
      </c>
      <c r="N52" s="32">
        <f t="shared" si="16"/>
        <v>0</v>
      </c>
      <c r="O52" s="32">
        <f t="shared" si="16"/>
        <v>0</v>
      </c>
      <c r="P52" s="32">
        <f t="shared" si="16"/>
        <v>0</v>
      </c>
      <c r="Q52" s="32">
        <f t="shared" si="16"/>
        <v>0</v>
      </c>
      <c r="R52" s="32">
        <f t="shared" si="16"/>
        <v>0</v>
      </c>
      <c r="S52" s="32">
        <f t="shared" si="16"/>
        <v>0</v>
      </c>
      <c r="T52" s="32">
        <f t="shared" si="16"/>
        <v>0</v>
      </c>
      <c r="U52" s="32">
        <f t="shared" si="16"/>
        <v>0</v>
      </c>
      <c r="V52" s="32">
        <f t="shared" si="16"/>
        <v>0</v>
      </c>
      <c r="W52" s="32">
        <v>0</v>
      </c>
      <c r="X52" s="32">
        <f t="shared" si="16"/>
        <v>0</v>
      </c>
      <c r="Y52" s="32">
        <v>0</v>
      </c>
      <c r="Z52" s="32">
        <f t="shared" si="16"/>
        <v>0</v>
      </c>
      <c r="AA52" s="32">
        <f t="shared" si="16"/>
        <v>0</v>
      </c>
      <c r="AB52" s="32">
        <f t="shared" si="16"/>
        <v>0</v>
      </c>
      <c r="AC52" s="32">
        <f t="shared" si="16"/>
        <v>0</v>
      </c>
      <c r="AD52" s="32">
        <f t="shared" si="16"/>
        <v>0</v>
      </c>
      <c r="AE52" s="32">
        <f t="shared" si="16"/>
        <v>0</v>
      </c>
    </row>
    <row r="53" spans="1:31" ht="12.75" customHeight="1">
      <c r="A53" s="36" t="s">
        <v>164</v>
      </c>
      <c r="B53" s="37">
        <f aca="true" t="shared" si="17" ref="B53:AE53">B14+B15+B34+B38+B43+B47+B50+B52</f>
        <v>43627578</v>
      </c>
      <c r="C53" s="37">
        <f t="shared" si="17"/>
        <v>270000</v>
      </c>
      <c r="D53" s="37">
        <f t="shared" si="17"/>
        <v>0</v>
      </c>
      <c r="E53" s="37">
        <f t="shared" si="17"/>
        <v>0</v>
      </c>
      <c r="F53" s="37">
        <f t="shared" si="17"/>
        <v>2698180</v>
      </c>
      <c r="G53" s="37">
        <f t="shared" si="17"/>
        <v>3000800</v>
      </c>
      <c r="H53" s="37">
        <f t="shared" si="17"/>
        <v>3360066</v>
      </c>
      <c r="I53" s="37">
        <f t="shared" si="17"/>
        <v>2713180</v>
      </c>
      <c r="J53" s="37">
        <f t="shared" si="17"/>
        <v>51085901</v>
      </c>
      <c r="K53" s="37">
        <f t="shared" si="17"/>
        <v>756000</v>
      </c>
      <c r="L53" s="37">
        <f t="shared" si="17"/>
        <v>150000</v>
      </c>
      <c r="M53" s="37">
        <f t="shared" si="17"/>
        <v>247000</v>
      </c>
      <c r="N53" s="37">
        <f t="shared" si="17"/>
        <v>870761</v>
      </c>
      <c r="O53" s="37">
        <f t="shared" si="17"/>
        <v>2854791</v>
      </c>
      <c r="P53" s="37">
        <f t="shared" si="17"/>
        <v>0</v>
      </c>
      <c r="Q53" s="37">
        <f t="shared" si="17"/>
        <v>0</v>
      </c>
      <c r="R53" s="37">
        <f t="shared" si="17"/>
        <v>0</v>
      </c>
      <c r="S53" s="37">
        <f t="shared" si="17"/>
        <v>7955193</v>
      </c>
      <c r="T53" s="37">
        <f t="shared" si="17"/>
        <v>0</v>
      </c>
      <c r="U53" s="37">
        <f t="shared" si="17"/>
        <v>4781827</v>
      </c>
      <c r="V53" s="37">
        <f t="shared" si="17"/>
        <v>389255</v>
      </c>
      <c r="W53" s="37">
        <f t="shared" si="17"/>
        <v>7806024</v>
      </c>
      <c r="X53" s="37">
        <f t="shared" si="17"/>
        <v>200000</v>
      </c>
      <c r="Y53" s="37">
        <f t="shared" si="17"/>
        <v>0</v>
      </c>
      <c r="Z53" s="37">
        <f t="shared" si="17"/>
        <v>895054</v>
      </c>
      <c r="AA53" s="37">
        <f t="shared" si="17"/>
        <v>11725362</v>
      </c>
      <c r="AB53" s="37">
        <f t="shared" si="17"/>
        <v>2306000</v>
      </c>
      <c r="AC53" s="37">
        <f t="shared" si="17"/>
        <v>85000</v>
      </c>
      <c r="AD53" s="37">
        <f t="shared" si="17"/>
        <v>5000</v>
      </c>
      <c r="AE53" s="37">
        <f t="shared" si="17"/>
        <v>147782972</v>
      </c>
    </row>
    <row r="54" spans="1:31" ht="11.25" customHeight="1">
      <c r="A54" s="28" t="s">
        <v>165</v>
      </c>
      <c r="B54" s="23">
        <v>8566829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f>SUM(B54:AD54)</f>
        <v>8566829</v>
      </c>
    </row>
    <row r="55" spans="1:31" ht="12.75" customHeight="1">
      <c r="A55" s="33" t="s">
        <v>166</v>
      </c>
      <c r="B55" s="32">
        <f aca="true" t="shared" si="18" ref="B55:X55">SUM(B54:B54)</f>
        <v>8566829</v>
      </c>
      <c r="C55" s="32">
        <f t="shared" si="18"/>
        <v>0</v>
      </c>
      <c r="D55" s="32">
        <f t="shared" si="18"/>
        <v>0</v>
      </c>
      <c r="E55" s="32">
        <f t="shared" si="18"/>
        <v>0</v>
      </c>
      <c r="F55" s="32">
        <f t="shared" si="18"/>
        <v>0</v>
      </c>
      <c r="G55" s="32">
        <f t="shared" si="18"/>
        <v>0</v>
      </c>
      <c r="H55" s="32">
        <f t="shared" si="18"/>
        <v>0</v>
      </c>
      <c r="I55" s="32">
        <f t="shared" si="18"/>
        <v>0</v>
      </c>
      <c r="J55" s="32">
        <f t="shared" si="18"/>
        <v>0</v>
      </c>
      <c r="K55" s="32">
        <f t="shared" si="18"/>
        <v>0</v>
      </c>
      <c r="L55" s="32">
        <f t="shared" si="18"/>
        <v>0</v>
      </c>
      <c r="M55" s="32">
        <f t="shared" si="18"/>
        <v>0</v>
      </c>
      <c r="N55" s="32">
        <f t="shared" si="18"/>
        <v>0</v>
      </c>
      <c r="O55" s="32">
        <f t="shared" si="18"/>
        <v>0</v>
      </c>
      <c r="P55" s="32">
        <f t="shared" si="18"/>
        <v>0</v>
      </c>
      <c r="Q55" s="32">
        <f t="shared" si="18"/>
        <v>0</v>
      </c>
      <c r="R55" s="32">
        <f t="shared" si="18"/>
        <v>0</v>
      </c>
      <c r="S55" s="32">
        <f t="shared" si="18"/>
        <v>0</v>
      </c>
      <c r="T55" s="32">
        <f t="shared" si="18"/>
        <v>0</v>
      </c>
      <c r="U55" s="32">
        <f t="shared" si="18"/>
        <v>0</v>
      </c>
      <c r="V55" s="32">
        <f t="shared" si="18"/>
        <v>0</v>
      </c>
      <c r="W55" s="32">
        <v>0</v>
      </c>
      <c r="X55" s="32">
        <f t="shared" si="18"/>
        <v>0</v>
      </c>
      <c r="Y55" s="32">
        <v>0</v>
      </c>
      <c r="Z55" s="32">
        <v>0</v>
      </c>
      <c r="AA55" s="32">
        <f>SUM(AA54:AA54)</f>
        <v>0</v>
      </c>
      <c r="AB55" s="32">
        <f>SUM(AB54:AB54)</f>
        <v>0</v>
      </c>
      <c r="AC55" s="32">
        <f>SUM(AC54:AC54)</f>
        <v>0</v>
      </c>
      <c r="AD55" s="32">
        <f>SUM(AD54:AD54)</f>
        <v>0</v>
      </c>
      <c r="AE55" s="32">
        <f>SUM(B55:AD55)</f>
        <v>8566829</v>
      </c>
    </row>
    <row r="56" spans="1:31" ht="12.75" customHeight="1">
      <c r="A56" s="36" t="s">
        <v>167</v>
      </c>
      <c r="B56" s="37">
        <f>B55</f>
        <v>8566829</v>
      </c>
      <c r="C56" s="37">
        <f aca="true" t="shared" si="19" ref="C56:AE56">C55</f>
        <v>0</v>
      </c>
      <c r="D56" s="37">
        <f t="shared" si="19"/>
        <v>0</v>
      </c>
      <c r="E56" s="37">
        <f t="shared" si="19"/>
        <v>0</v>
      </c>
      <c r="F56" s="37">
        <f t="shared" si="19"/>
        <v>0</v>
      </c>
      <c r="G56" s="37">
        <f t="shared" si="19"/>
        <v>0</v>
      </c>
      <c r="H56" s="37">
        <f t="shared" si="19"/>
        <v>0</v>
      </c>
      <c r="I56" s="37">
        <f t="shared" si="19"/>
        <v>0</v>
      </c>
      <c r="J56" s="37">
        <f t="shared" si="19"/>
        <v>0</v>
      </c>
      <c r="K56" s="37">
        <f t="shared" si="19"/>
        <v>0</v>
      </c>
      <c r="L56" s="37">
        <f t="shared" si="19"/>
        <v>0</v>
      </c>
      <c r="M56" s="37">
        <f t="shared" si="19"/>
        <v>0</v>
      </c>
      <c r="N56" s="37">
        <f t="shared" si="19"/>
        <v>0</v>
      </c>
      <c r="O56" s="37">
        <f t="shared" si="19"/>
        <v>0</v>
      </c>
      <c r="P56" s="37">
        <f t="shared" si="19"/>
        <v>0</v>
      </c>
      <c r="Q56" s="37">
        <f t="shared" si="19"/>
        <v>0</v>
      </c>
      <c r="R56" s="37">
        <f t="shared" si="19"/>
        <v>0</v>
      </c>
      <c r="S56" s="37">
        <f t="shared" si="19"/>
        <v>0</v>
      </c>
      <c r="T56" s="37">
        <f t="shared" si="19"/>
        <v>0</v>
      </c>
      <c r="U56" s="37">
        <f t="shared" si="19"/>
        <v>0</v>
      </c>
      <c r="V56" s="37">
        <f t="shared" si="19"/>
        <v>0</v>
      </c>
      <c r="W56" s="37">
        <v>0</v>
      </c>
      <c r="X56" s="37">
        <f t="shared" si="19"/>
        <v>0</v>
      </c>
      <c r="Y56" s="37">
        <v>0</v>
      </c>
      <c r="Z56" s="37">
        <f t="shared" si="19"/>
        <v>0</v>
      </c>
      <c r="AA56" s="37">
        <f t="shared" si="19"/>
        <v>0</v>
      </c>
      <c r="AB56" s="37">
        <f t="shared" si="19"/>
        <v>0</v>
      </c>
      <c r="AC56" s="37">
        <f t="shared" si="19"/>
        <v>0</v>
      </c>
      <c r="AD56" s="37">
        <f t="shared" si="19"/>
        <v>0</v>
      </c>
      <c r="AE56" s="37">
        <f t="shared" si="19"/>
        <v>8566829</v>
      </c>
    </row>
    <row r="58" spans="1:31" ht="15">
      <c r="A58" s="38" t="s">
        <v>184</v>
      </c>
      <c r="B58" s="38"/>
      <c r="C58" s="38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42" t="s">
        <v>190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</row>
    <row r="59" spans="1:31" ht="15">
      <c r="A59" s="23" t="s">
        <v>80</v>
      </c>
      <c r="B59" s="24" t="s">
        <v>81</v>
      </c>
      <c r="C59" s="24" t="s">
        <v>182</v>
      </c>
      <c r="D59" s="24" t="s">
        <v>170</v>
      </c>
      <c r="E59" s="25" t="s">
        <v>185</v>
      </c>
      <c r="F59" s="24" t="s">
        <v>188</v>
      </c>
      <c r="G59" s="24" t="s">
        <v>180</v>
      </c>
      <c r="H59" s="24" t="s">
        <v>82</v>
      </c>
      <c r="I59" s="24" t="s">
        <v>83</v>
      </c>
      <c r="J59" s="24" t="s">
        <v>83</v>
      </c>
      <c r="K59" s="24" t="s">
        <v>83</v>
      </c>
      <c r="L59" s="24" t="s">
        <v>83</v>
      </c>
      <c r="M59" s="24" t="s">
        <v>83</v>
      </c>
      <c r="N59" s="24" t="s">
        <v>114</v>
      </c>
      <c r="O59" s="24" t="s">
        <v>89</v>
      </c>
      <c r="P59" s="24" t="s">
        <v>90</v>
      </c>
      <c r="Q59" s="24" t="s">
        <v>92</v>
      </c>
      <c r="R59" s="24" t="s">
        <v>95</v>
      </c>
      <c r="S59" s="24" t="s">
        <v>94</v>
      </c>
      <c r="T59" s="24" t="s">
        <v>98</v>
      </c>
      <c r="U59" s="24" t="s">
        <v>99</v>
      </c>
      <c r="V59" s="24" t="s">
        <v>174</v>
      </c>
      <c r="W59" s="24" t="s">
        <v>175</v>
      </c>
      <c r="X59" s="24" t="s">
        <v>101</v>
      </c>
      <c r="Y59" s="24" t="s">
        <v>178</v>
      </c>
      <c r="Z59" s="24" t="s">
        <v>102</v>
      </c>
      <c r="AA59" s="24" t="s">
        <v>104</v>
      </c>
      <c r="AB59" s="24" t="s">
        <v>104</v>
      </c>
      <c r="AC59" s="24" t="s">
        <v>107</v>
      </c>
      <c r="AD59" s="24" t="s">
        <v>105</v>
      </c>
      <c r="AE59" s="40" t="s">
        <v>1</v>
      </c>
    </row>
    <row r="60" spans="1:31" ht="102">
      <c r="A60" s="26" t="s">
        <v>84</v>
      </c>
      <c r="B60" s="27" t="s">
        <v>116</v>
      </c>
      <c r="C60" s="27" t="s">
        <v>183</v>
      </c>
      <c r="D60" s="27" t="s">
        <v>171</v>
      </c>
      <c r="E60" s="27" t="s">
        <v>186</v>
      </c>
      <c r="F60" s="27" t="s">
        <v>189</v>
      </c>
      <c r="G60" s="27" t="s">
        <v>181</v>
      </c>
      <c r="H60" s="27" t="s">
        <v>85</v>
      </c>
      <c r="I60" s="27" t="s">
        <v>88</v>
      </c>
      <c r="J60" s="27" t="s">
        <v>110</v>
      </c>
      <c r="K60" s="27" t="s">
        <v>111</v>
      </c>
      <c r="L60" s="27" t="s">
        <v>112</v>
      </c>
      <c r="M60" s="27" t="s">
        <v>113</v>
      </c>
      <c r="N60" s="27" t="s">
        <v>115</v>
      </c>
      <c r="O60" s="27" t="s">
        <v>120</v>
      </c>
      <c r="P60" s="27" t="s">
        <v>91</v>
      </c>
      <c r="Q60" s="27" t="s">
        <v>93</v>
      </c>
      <c r="R60" s="27" t="s">
        <v>96</v>
      </c>
      <c r="S60" s="27" t="s">
        <v>97</v>
      </c>
      <c r="T60" s="27" t="s">
        <v>15</v>
      </c>
      <c r="U60" s="27" t="s">
        <v>16</v>
      </c>
      <c r="V60" s="27" t="s">
        <v>168</v>
      </c>
      <c r="W60" s="27" t="s">
        <v>176</v>
      </c>
      <c r="X60" s="27" t="s">
        <v>100</v>
      </c>
      <c r="Y60" s="27" t="s">
        <v>179</v>
      </c>
      <c r="Z60" s="27" t="s">
        <v>103</v>
      </c>
      <c r="AA60" s="27" t="s">
        <v>118</v>
      </c>
      <c r="AB60" s="27" t="s">
        <v>119</v>
      </c>
      <c r="AC60" s="27" t="s">
        <v>108</v>
      </c>
      <c r="AD60" s="27" t="s">
        <v>106</v>
      </c>
      <c r="AE60" s="41"/>
    </row>
    <row r="61" spans="1:31" ht="21.75">
      <c r="A61" s="28" t="s">
        <v>122</v>
      </c>
      <c r="B61" s="23">
        <v>0</v>
      </c>
      <c r="C61" s="23">
        <v>0</v>
      </c>
      <c r="D61" s="23">
        <v>1745100</v>
      </c>
      <c r="E61" s="23">
        <v>814380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3257520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f aca="true" t="shared" si="20" ref="AE61:AE67">SUM(B61:AD61)</f>
        <v>5817000</v>
      </c>
    </row>
    <row r="62" spans="1:31" ht="15">
      <c r="A62" s="28" t="s">
        <v>172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f t="shared" si="20"/>
        <v>0</v>
      </c>
    </row>
    <row r="63" spans="1:31" ht="15">
      <c r="A63" s="28" t="s">
        <v>193</v>
      </c>
      <c r="B63" s="23">
        <v>0</v>
      </c>
      <c r="C63" s="23">
        <v>0</v>
      </c>
      <c r="D63" s="23">
        <v>77558</v>
      </c>
      <c r="E63" s="23">
        <v>36194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144774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f t="shared" si="20"/>
        <v>258526</v>
      </c>
    </row>
    <row r="64" spans="1:31" ht="15">
      <c r="A64" s="28" t="s">
        <v>124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f t="shared" si="20"/>
        <v>0</v>
      </c>
    </row>
    <row r="65" spans="1:31" ht="19.5">
      <c r="A65" s="29" t="s">
        <v>109</v>
      </c>
      <c r="B65" s="30">
        <f>SUM(B61:B64)</f>
        <v>0</v>
      </c>
      <c r="C65" s="30">
        <f aca="true" t="shared" si="21" ref="C65:AD65">SUM(C61:C64)</f>
        <v>0</v>
      </c>
      <c r="D65" s="30">
        <f t="shared" si="21"/>
        <v>1822658</v>
      </c>
      <c r="E65" s="30">
        <f t="shared" si="21"/>
        <v>850574</v>
      </c>
      <c r="F65" s="30">
        <f t="shared" si="21"/>
        <v>0</v>
      </c>
      <c r="G65" s="30">
        <f t="shared" si="21"/>
        <v>0</v>
      </c>
      <c r="H65" s="30">
        <f t="shared" si="21"/>
        <v>0</v>
      </c>
      <c r="I65" s="30">
        <f t="shared" si="21"/>
        <v>0</v>
      </c>
      <c r="J65" s="30">
        <f t="shared" si="21"/>
        <v>0</v>
      </c>
      <c r="K65" s="30">
        <f t="shared" si="21"/>
        <v>0</v>
      </c>
      <c r="L65" s="30">
        <f t="shared" si="21"/>
        <v>0</v>
      </c>
      <c r="M65" s="30">
        <f t="shared" si="21"/>
        <v>0</v>
      </c>
      <c r="N65" s="30">
        <f t="shared" si="21"/>
        <v>0</v>
      </c>
      <c r="O65" s="30">
        <f t="shared" si="21"/>
        <v>0</v>
      </c>
      <c r="P65" s="30">
        <f t="shared" si="21"/>
        <v>0</v>
      </c>
      <c r="Q65" s="30">
        <f t="shared" si="21"/>
        <v>0</v>
      </c>
      <c r="R65" s="30">
        <f t="shared" si="21"/>
        <v>0</v>
      </c>
      <c r="S65" s="30">
        <f t="shared" si="21"/>
        <v>0</v>
      </c>
      <c r="T65" s="30">
        <f t="shared" si="21"/>
        <v>3402294</v>
      </c>
      <c r="U65" s="30">
        <f t="shared" si="21"/>
        <v>0</v>
      </c>
      <c r="V65" s="30">
        <f t="shared" si="21"/>
        <v>0</v>
      </c>
      <c r="W65" s="30">
        <f t="shared" si="21"/>
        <v>0</v>
      </c>
      <c r="X65" s="30">
        <f t="shared" si="21"/>
        <v>0</v>
      </c>
      <c r="Y65" s="30">
        <f t="shared" si="21"/>
        <v>0</v>
      </c>
      <c r="Z65" s="30">
        <f t="shared" si="21"/>
        <v>0</v>
      </c>
      <c r="AA65" s="30">
        <f t="shared" si="21"/>
        <v>0</v>
      </c>
      <c r="AB65" s="30">
        <f t="shared" si="21"/>
        <v>0</v>
      </c>
      <c r="AC65" s="30">
        <f t="shared" si="21"/>
        <v>0</v>
      </c>
      <c r="AD65" s="30">
        <f t="shared" si="21"/>
        <v>0</v>
      </c>
      <c r="AE65" s="23">
        <f t="shared" si="20"/>
        <v>6075526</v>
      </c>
    </row>
    <row r="66" spans="1:31" ht="19.5">
      <c r="A66" s="29" t="s">
        <v>125</v>
      </c>
      <c r="B66" s="30">
        <v>0</v>
      </c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23">
        <f t="shared" si="20"/>
        <v>0</v>
      </c>
    </row>
    <row r="67" spans="1:31" ht="42.75">
      <c r="A67" s="28" t="s">
        <v>126</v>
      </c>
      <c r="B67" s="23">
        <v>0</v>
      </c>
      <c r="C67" s="23">
        <v>0</v>
      </c>
      <c r="D67" s="23">
        <v>48000</v>
      </c>
      <c r="E67" s="23">
        <v>22400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89600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f t="shared" si="20"/>
        <v>160000</v>
      </c>
    </row>
    <row r="68" spans="1:31" ht="21.75">
      <c r="A68" s="28" t="s">
        <v>173</v>
      </c>
      <c r="B68" s="23">
        <v>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>
        <v>0</v>
      </c>
      <c r="X68" s="23"/>
      <c r="Y68" s="23">
        <v>0</v>
      </c>
      <c r="Z68" s="23"/>
      <c r="AA68" s="23"/>
      <c r="AB68" s="23"/>
      <c r="AC68" s="23"/>
      <c r="AD68" s="23"/>
      <c r="AE68" s="23"/>
    </row>
    <row r="69" spans="1:31" ht="19.5">
      <c r="A69" s="29" t="s">
        <v>127</v>
      </c>
      <c r="B69" s="30">
        <f>SUM(B66:B68)</f>
        <v>0</v>
      </c>
      <c r="C69" s="30">
        <f aca="true" t="shared" si="22" ref="C69:AD69">SUM(C66:C67)</f>
        <v>0</v>
      </c>
      <c r="D69" s="30">
        <f t="shared" si="22"/>
        <v>48000</v>
      </c>
      <c r="E69" s="30">
        <f t="shared" si="22"/>
        <v>22400</v>
      </c>
      <c r="F69" s="30">
        <f t="shared" si="22"/>
        <v>0</v>
      </c>
      <c r="G69" s="30">
        <f t="shared" si="22"/>
        <v>0</v>
      </c>
      <c r="H69" s="30">
        <f t="shared" si="22"/>
        <v>0</v>
      </c>
      <c r="I69" s="30">
        <f t="shared" si="22"/>
        <v>0</v>
      </c>
      <c r="J69" s="30">
        <f t="shared" si="22"/>
        <v>0</v>
      </c>
      <c r="K69" s="30">
        <f t="shared" si="22"/>
        <v>0</v>
      </c>
      <c r="L69" s="30">
        <f t="shared" si="22"/>
        <v>0</v>
      </c>
      <c r="M69" s="30">
        <f t="shared" si="22"/>
        <v>0</v>
      </c>
      <c r="N69" s="30">
        <f t="shared" si="22"/>
        <v>0</v>
      </c>
      <c r="O69" s="30">
        <f t="shared" si="22"/>
        <v>0</v>
      </c>
      <c r="P69" s="30">
        <f t="shared" si="22"/>
        <v>0</v>
      </c>
      <c r="Q69" s="30">
        <f t="shared" si="22"/>
        <v>0</v>
      </c>
      <c r="R69" s="30">
        <f t="shared" si="22"/>
        <v>0</v>
      </c>
      <c r="S69" s="30">
        <f t="shared" si="22"/>
        <v>0</v>
      </c>
      <c r="T69" s="30">
        <f t="shared" si="22"/>
        <v>89600</v>
      </c>
      <c r="U69" s="30">
        <f t="shared" si="22"/>
        <v>0</v>
      </c>
      <c r="V69" s="30">
        <f t="shared" si="22"/>
        <v>0</v>
      </c>
      <c r="W69" s="30">
        <f t="shared" si="22"/>
        <v>0</v>
      </c>
      <c r="X69" s="30">
        <f t="shared" si="22"/>
        <v>0</v>
      </c>
      <c r="Y69" s="30">
        <f t="shared" si="22"/>
        <v>0</v>
      </c>
      <c r="Z69" s="30">
        <f t="shared" si="22"/>
        <v>0</v>
      </c>
      <c r="AA69" s="30">
        <f t="shared" si="22"/>
        <v>0</v>
      </c>
      <c r="AB69" s="30">
        <f t="shared" si="22"/>
        <v>0</v>
      </c>
      <c r="AC69" s="30">
        <f t="shared" si="22"/>
        <v>0</v>
      </c>
      <c r="AD69" s="30">
        <f t="shared" si="22"/>
        <v>0</v>
      </c>
      <c r="AE69" s="23">
        <f>SUM(B69:AD69)</f>
        <v>160000</v>
      </c>
    </row>
    <row r="70" spans="1:31" ht="15">
      <c r="A70" s="31" t="s">
        <v>128</v>
      </c>
      <c r="B70" s="32">
        <f>B65+B69</f>
        <v>0</v>
      </c>
      <c r="C70" s="32">
        <f aca="true" t="shared" si="23" ref="C70:AE70">C65+C69</f>
        <v>0</v>
      </c>
      <c r="D70" s="32">
        <f t="shared" si="23"/>
        <v>1870658</v>
      </c>
      <c r="E70" s="32">
        <f t="shared" si="23"/>
        <v>872974</v>
      </c>
      <c r="F70" s="32">
        <f t="shared" si="23"/>
        <v>0</v>
      </c>
      <c r="G70" s="32">
        <f t="shared" si="23"/>
        <v>0</v>
      </c>
      <c r="H70" s="32">
        <f t="shared" si="23"/>
        <v>0</v>
      </c>
      <c r="I70" s="32">
        <f t="shared" si="23"/>
        <v>0</v>
      </c>
      <c r="J70" s="32">
        <f t="shared" si="23"/>
        <v>0</v>
      </c>
      <c r="K70" s="32">
        <f t="shared" si="23"/>
        <v>0</v>
      </c>
      <c r="L70" s="32">
        <f t="shared" si="23"/>
        <v>0</v>
      </c>
      <c r="M70" s="32">
        <f t="shared" si="23"/>
        <v>0</v>
      </c>
      <c r="N70" s="32">
        <f t="shared" si="23"/>
        <v>0</v>
      </c>
      <c r="O70" s="32">
        <f t="shared" si="23"/>
        <v>0</v>
      </c>
      <c r="P70" s="32">
        <f t="shared" si="23"/>
        <v>0</v>
      </c>
      <c r="Q70" s="32">
        <f t="shared" si="23"/>
        <v>0</v>
      </c>
      <c r="R70" s="32">
        <f t="shared" si="23"/>
        <v>0</v>
      </c>
      <c r="S70" s="32">
        <f t="shared" si="23"/>
        <v>0</v>
      </c>
      <c r="T70" s="32">
        <f t="shared" si="23"/>
        <v>3491894</v>
      </c>
      <c r="U70" s="32">
        <f t="shared" si="23"/>
        <v>0</v>
      </c>
      <c r="V70" s="32">
        <f t="shared" si="23"/>
        <v>0</v>
      </c>
      <c r="W70" s="32">
        <f t="shared" si="23"/>
        <v>0</v>
      </c>
      <c r="X70" s="32">
        <f t="shared" si="23"/>
        <v>0</v>
      </c>
      <c r="Y70" s="32">
        <f t="shared" si="23"/>
        <v>0</v>
      </c>
      <c r="Z70" s="32">
        <f t="shared" si="23"/>
        <v>0</v>
      </c>
      <c r="AA70" s="32">
        <f t="shared" si="23"/>
        <v>0</v>
      </c>
      <c r="AB70" s="32">
        <f t="shared" si="23"/>
        <v>0</v>
      </c>
      <c r="AC70" s="32">
        <f t="shared" si="23"/>
        <v>0</v>
      </c>
      <c r="AD70" s="32">
        <f t="shared" si="23"/>
        <v>0</v>
      </c>
      <c r="AE70" s="32">
        <f t="shared" si="23"/>
        <v>6235526</v>
      </c>
    </row>
    <row r="71" spans="1:31" ht="19.5">
      <c r="A71" s="33" t="s">
        <v>129</v>
      </c>
      <c r="B71" s="32">
        <v>0</v>
      </c>
      <c r="C71" s="32">
        <v>0</v>
      </c>
      <c r="D71" s="32">
        <v>350688</v>
      </c>
      <c r="E71" s="32">
        <v>163655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654619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f>SUM(B71:AD71)</f>
        <v>1168962</v>
      </c>
    </row>
    <row r="72" spans="1:31" ht="15">
      <c r="A72" s="28" t="s">
        <v>130</v>
      </c>
      <c r="B72" s="23">
        <v>0</v>
      </c>
      <c r="C72" s="23">
        <v>0</v>
      </c>
      <c r="D72" s="23">
        <v>1685</v>
      </c>
      <c r="E72" s="23">
        <v>787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3146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f>SUM(B72:AD72)</f>
        <v>5618</v>
      </c>
    </row>
    <row r="73" spans="1:31" ht="21.75">
      <c r="A73" s="39" t="s">
        <v>131</v>
      </c>
      <c r="B73" s="23">
        <v>0</v>
      </c>
      <c r="C73" s="23">
        <v>0</v>
      </c>
      <c r="D73" s="23">
        <v>2317529</v>
      </c>
      <c r="E73" s="23">
        <v>1081513</v>
      </c>
      <c r="F73" s="23">
        <v>96945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4229108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f>SUM(B73:AD73)</f>
        <v>7725095</v>
      </c>
    </row>
    <row r="74" spans="1:31" ht="15">
      <c r="A74" s="29" t="s">
        <v>132</v>
      </c>
      <c r="B74" s="30">
        <f>SUM(B72:B73)</f>
        <v>0</v>
      </c>
      <c r="C74" s="30">
        <f aca="true" t="shared" si="24" ref="C74:AE74">SUM(C72:C73)</f>
        <v>0</v>
      </c>
      <c r="D74" s="30">
        <f t="shared" si="24"/>
        <v>2319214</v>
      </c>
      <c r="E74" s="30">
        <f t="shared" si="24"/>
        <v>1082300</v>
      </c>
      <c r="F74" s="30">
        <f t="shared" si="24"/>
        <v>96945</v>
      </c>
      <c r="G74" s="30">
        <f t="shared" si="24"/>
        <v>0</v>
      </c>
      <c r="H74" s="30">
        <f t="shared" si="24"/>
        <v>0</v>
      </c>
      <c r="I74" s="30">
        <f t="shared" si="24"/>
        <v>0</v>
      </c>
      <c r="J74" s="30">
        <f t="shared" si="24"/>
        <v>0</v>
      </c>
      <c r="K74" s="30">
        <f t="shared" si="24"/>
        <v>0</v>
      </c>
      <c r="L74" s="30">
        <f t="shared" si="24"/>
        <v>0</v>
      </c>
      <c r="M74" s="30">
        <f t="shared" si="24"/>
        <v>0</v>
      </c>
      <c r="N74" s="30">
        <f t="shared" si="24"/>
        <v>0</v>
      </c>
      <c r="O74" s="30">
        <f t="shared" si="24"/>
        <v>0</v>
      </c>
      <c r="P74" s="30">
        <f t="shared" si="24"/>
        <v>0</v>
      </c>
      <c r="Q74" s="30">
        <f t="shared" si="24"/>
        <v>0</v>
      </c>
      <c r="R74" s="30">
        <f t="shared" si="24"/>
        <v>0</v>
      </c>
      <c r="S74" s="30">
        <f t="shared" si="24"/>
        <v>0</v>
      </c>
      <c r="T74" s="30">
        <f t="shared" si="24"/>
        <v>4232254</v>
      </c>
      <c r="U74" s="30">
        <f t="shared" si="24"/>
        <v>0</v>
      </c>
      <c r="V74" s="30">
        <f t="shared" si="24"/>
        <v>0</v>
      </c>
      <c r="W74" s="30">
        <f t="shared" si="24"/>
        <v>0</v>
      </c>
      <c r="X74" s="30">
        <f t="shared" si="24"/>
        <v>0</v>
      </c>
      <c r="Y74" s="30">
        <f t="shared" si="24"/>
        <v>0</v>
      </c>
      <c r="Z74" s="30">
        <f t="shared" si="24"/>
        <v>0</v>
      </c>
      <c r="AA74" s="30">
        <f t="shared" si="24"/>
        <v>0</v>
      </c>
      <c r="AB74" s="30">
        <f t="shared" si="24"/>
        <v>0</v>
      </c>
      <c r="AC74" s="30">
        <f t="shared" si="24"/>
        <v>0</v>
      </c>
      <c r="AD74" s="30">
        <f t="shared" si="24"/>
        <v>0</v>
      </c>
      <c r="AE74" s="30">
        <f t="shared" si="24"/>
        <v>7730713</v>
      </c>
    </row>
    <row r="75" spans="1:31" ht="21.75">
      <c r="A75" s="28" t="s">
        <v>133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f>SUM(B75:AD75)</f>
        <v>0</v>
      </c>
    </row>
    <row r="76" spans="1:31" ht="21.75">
      <c r="A76" s="28" t="s">
        <v>134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f>SUM(B76:AD76)</f>
        <v>0</v>
      </c>
    </row>
    <row r="77" spans="1:31" ht="19.5">
      <c r="A77" s="29" t="s">
        <v>135</v>
      </c>
      <c r="B77" s="30">
        <f>SUM(B75:B76)</f>
        <v>0</v>
      </c>
      <c r="C77" s="30">
        <f aca="true" t="shared" si="25" ref="C77:V77">SUM(C75:C76)</f>
        <v>0</v>
      </c>
      <c r="D77" s="30">
        <f t="shared" si="25"/>
        <v>0</v>
      </c>
      <c r="E77" s="30">
        <f t="shared" si="25"/>
        <v>0</v>
      </c>
      <c r="F77" s="30">
        <f t="shared" si="25"/>
        <v>0</v>
      </c>
      <c r="G77" s="30">
        <f t="shared" si="25"/>
        <v>0</v>
      </c>
      <c r="H77" s="30">
        <f t="shared" si="25"/>
        <v>0</v>
      </c>
      <c r="I77" s="30">
        <f t="shared" si="25"/>
        <v>0</v>
      </c>
      <c r="J77" s="30">
        <f t="shared" si="25"/>
        <v>0</v>
      </c>
      <c r="K77" s="30">
        <f t="shared" si="25"/>
        <v>0</v>
      </c>
      <c r="L77" s="30">
        <f t="shared" si="25"/>
        <v>0</v>
      </c>
      <c r="M77" s="30">
        <f t="shared" si="25"/>
        <v>0</v>
      </c>
      <c r="N77" s="30">
        <f t="shared" si="25"/>
        <v>0</v>
      </c>
      <c r="O77" s="30">
        <f t="shared" si="25"/>
        <v>0</v>
      </c>
      <c r="P77" s="30">
        <f t="shared" si="25"/>
        <v>0</v>
      </c>
      <c r="Q77" s="30">
        <f t="shared" si="25"/>
        <v>0</v>
      </c>
      <c r="R77" s="30">
        <f t="shared" si="25"/>
        <v>0</v>
      </c>
      <c r="S77" s="30">
        <f t="shared" si="25"/>
        <v>0</v>
      </c>
      <c r="T77" s="30">
        <f t="shared" si="25"/>
        <v>0</v>
      </c>
      <c r="U77" s="30">
        <f t="shared" si="25"/>
        <v>0</v>
      </c>
      <c r="V77" s="30">
        <f t="shared" si="25"/>
        <v>0</v>
      </c>
      <c r="W77" s="30">
        <v>0</v>
      </c>
      <c r="X77" s="30">
        <f>SUM(X75:X76)</f>
        <v>0</v>
      </c>
      <c r="Y77" s="30">
        <v>0</v>
      </c>
      <c r="Z77" s="30">
        <f aca="true" t="shared" si="26" ref="Z77:AE77">SUM(Z75:Z76)</f>
        <v>0</v>
      </c>
      <c r="AA77" s="30">
        <f t="shared" si="26"/>
        <v>0</v>
      </c>
      <c r="AB77" s="30">
        <f t="shared" si="26"/>
        <v>0</v>
      </c>
      <c r="AC77" s="30">
        <f t="shared" si="26"/>
        <v>0</v>
      </c>
      <c r="AD77" s="30">
        <f t="shared" si="26"/>
        <v>0</v>
      </c>
      <c r="AE77" s="30">
        <f t="shared" si="26"/>
        <v>0</v>
      </c>
    </row>
    <row r="78" spans="1:31" ht="15">
      <c r="A78" s="28" t="s">
        <v>136</v>
      </c>
      <c r="B78" s="23">
        <v>0</v>
      </c>
      <c r="C78" s="23">
        <v>0</v>
      </c>
      <c r="D78" s="23">
        <v>117208</v>
      </c>
      <c r="E78" s="23">
        <v>54697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218790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f aca="true" t="shared" si="27" ref="AE78:AE90">SUM(B78:AD78)</f>
        <v>390695</v>
      </c>
    </row>
    <row r="79" spans="1:31" ht="15">
      <c r="A79" s="28" t="s">
        <v>137</v>
      </c>
      <c r="B79" s="23">
        <v>0</v>
      </c>
      <c r="C79" s="23">
        <v>0</v>
      </c>
      <c r="D79" s="23">
        <v>13767</v>
      </c>
      <c r="E79" s="23">
        <v>6424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25698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f t="shared" si="27"/>
        <v>45889</v>
      </c>
    </row>
    <row r="80" spans="1:31" ht="15">
      <c r="A80" s="28" t="s">
        <v>138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0</v>
      </c>
      <c r="AA80" s="23">
        <v>0</v>
      </c>
      <c r="AB80" s="23">
        <v>0</v>
      </c>
      <c r="AC80" s="23">
        <v>0</v>
      </c>
      <c r="AD80" s="23">
        <v>0</v>
      </c>
      <c r="AE80" s="23">
        <f t="shared" si="27"/>
        <v>0</v>
      </c>
    </row>
    <row r="81" spans="1:31" ht="21.75">
      <c r="A81" s="28" t="s">
        <v>139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f t="shared" si="27"/>
        <v>0</v>
      </c>
    </row>
    <row r="82" spans="1:31" ht="14.25" customHeight="1">
      <c r="A82" s="28" t="s">
        <v>194</v>
      </c>
      <c r="B82" s="23">
        <v>0</v>
      </c>
      <c r="C82" s="23">
        <v>0</v>
      </c>
      <c r="D82" s="23">
        <v>46158</v>
      </c>
      <c r="E82" s="23">
        <v>21540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86160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0</v>
      </c>
      <c r="AA82" s="23">
        <v>0</v>
      </c>
      <c r="AB82" s="23">
        <v>0</v>
      </c>
      <c r="AC82" s="23">
        <v>0</v>
      </c>
      <c r="AD82" s="23">
        <v>0</v>
      </c>
      <c r="AE82" s="23">
        <f t="shared" si="27"/>
        <v>153858</v>
      </c>
    </row>
    <row r="83" spans="1:31" ht="15">
      <c r="A83" s="28" t="s">
        <v>140</v>
      </c>
      <c r="B83" s="23">
        <v>0</v>
      </c>
      <c r="C83" s="23">
        <v>0</v>
      </c>
      <c r="D83" s="23">
        <v>122853</v>
      </c>
      <c r="E83" s="23">
        <v>57331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229325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f t="shared" si="27"/>
        <v>409509</v>
      </c>
    </row>
    <row r="84" spans="1:31" ht="19.5">
      <c r="A84" s="29" t="s">
        <v>141</v>
      </c>
      <c r="B84" s="30">
        <f aca="true" t="shared" si="28" ref="B84:I84">SUM(B78:B83)</f>
        <v>0</v>
      </c>
      <c r="C84" s="30">
        <f t="shared" si="28"/>
        <v>0</v>
      </c>
      <c r="D84" s="30">
        <f t="shared" si="28"/>
        <v>299986</v>
      </c>
      <c r="E84" s="30">
        <f t="shared" si="28"/>
        <v>139992</v>
      </c>
      <c r="F84" s="30">
        <f t="shared" si="28"/>
        <v>0</v>
      </c>
      <c r="G84" s="30">
        <f t="shared" si="28"/>
        <v>0</v>
      </c>
      <c r="H84" s="30">
        <f t="shared" si="28"/>
        <v>0</v>
      </c>
      <c r="I84" s="30">
        <f t="shared" si="28"/>
        <v>0</v>
      </c>
      <c r="J84" s="30">
        <v>0</v>
      </c>
      <c r="K84" s="30">
        <f aca="true" t="shared" si="29" ref="K84:V84">SUM(K78:K83)</f>
        <v>0</v>
      </c>
      <c r="L84" s="30">
        <f t="shared" si="29"/>
        <v>0</v>
      </c>
      <c r="M84" s="30">
        <f t="shared" si="29"/>
        <v>0</v>
      </c>
      <c r="N84" s="30">
        <f t="shared" si="29"/>
        <v>0</v>
      </c>
      <c r="O84" s="30">
        <f t="shared" si="29"/>
        <v>0</v>
      </c>
      <c r="P84" s="30">
        <f t="shared" si="29"/>
        <v>0</v>
      </c>
      <c r="Q84" s="30">
        <f t="shared" si="29"/>
        <v>0</v>
      </c>
      <c r="R84" s="30">
        <f t="shared" si="29"/>
        <v>0</v>
      </c>
      <c r="S84" s="30">
        <f t="shared" si="29"/>
        <v>0</v>
      </c>
      <c r="T84" s="30">
        <f t="shared" si="29"/>
        <v>559973</v>
      </c>
      <c r="U84" s="30">
        <f t="shared" si="29"/>
        <v>0</v>
      </c>
      <c r="V84" s="30">
        <f t="shared" si="29"/>
        <v>0</v>
      </c>
      <c r="W84" s="30">
        <v>0</v>
      </c>
      <c r="X84" s="30">
        <f aca="true" t="shared" si="30" ref="X84:AD84">SUM(X78:X83)</f>
        <v>0</v>
      </c>
      <c r="Y84" s="30">
        <f t="shared" si="30"/>
        <v>0</v>
      </c>
      <c r="Z84" s="30">
        <f t="shared" si="30"/>
        <v>0</v>
      </c>
      <c r="AA84" s="30">
        <f t="shared" si="30"/>
        <v>0</v>
      </c>
      <c r="AB84" s="30">
        <f t="shared" si="30"/>
        <v>0</v>
      </c>
      <c r="AC84" s="30">
        <f t="shared" si="30"/>
        <v>0</v>
      </c>
      <c r="AD84" s="30">
        <f t="shared" si="30"/>
        <v>0</v>
      </c>
      <c r="AE84" s="30">
        <f t="shared" si="27"/>
        <v>999951</v>
      </c>
    </row>
    <row r="85" spans="1:31" ht="15">
      <c r="A85" s="29" t="s">
        <v>143</v>
      </c>
      <c r="B85" s="30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23">
        <f t="shared" si="27"/>
        <v>0</v>
      </c>
    </row>
    <row r="86" spans="1:31" ht="21.75">
      <c r="A86" s="28" t="s">
        <v>144</v>
      </c>
      <c r="B86" s="23">
        <v>0</v>
      </c>
      <c r="C86" s="23">
        <v>0</v>
      </c>
      <c r="D86" s="23">
        <v>428900</v>
      </c>
      <c r="E86" s="23">
        <v>200154</v>
      </c>
      <c r="F86" s="23">
        <v>26175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774439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f t="shared" si="27"/>
        <v>1429668</v>
      </c>
    </row>
    <row r="87" spans="1:31" ht="15">
      <c r="A87" s="28" t="s">
        <v>145</v>
      </c>
      <c r="B87" s="23">
        <v>0</v>
      </c>
      <c r="C87" s="23">
        <v>0</v>
      </c>
      <c r="D87" s="23">
        <v>83200</v>
      </c>
      <c r="E87" s="23">
        <v>44800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192000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f t="shared" si="27"/>
        <v>320000</v>
      </c>
    </row>
    <row r="88" spans="1:31" ht="15">
      <c r="A88" s="28" t="s">
        <v>146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f t="shared" si="27"/>
        <v>0</v>
      </c>
    </row>
    <row r="89" spans="1:31" ht="19.5">
      <c r="A89" s="29" t="s">
        <v>147</v>
      </c>
      <c r="B89" s="30">
        <f>SUM(B86:B88)</f>
        <v>0</v>
      </c>
      <c r="C89" s="30">
        <f aca="true" t="shared" si="31" ref="C89:AC89">SUM(C86:C88)</f>
        <v>0</v>
      </c>
      <c r="D89" s="30">
        <f>SUM(D86:D88)</f>
        <v>512100</v>
      </c>
      <c r="E89" s="30">
        <f t="shared" si="31"/>
        <v>244954</v>
      </c>
      <c r="F89" s="30">
        <f t="shared" si="31"/>
        <v>26175</v>
      </c>
      <c r="G89" s="30">
        <f t="shared" si="31"/>
        <v>0</v>
      </c>
      <c r="H89" s="30">
        <f t="shared" si="31"/>
        <v>0</v>
      </c>
      <c r="I89" s="30">
        <f t="shared" si="31"/>
        <v>0</v>
      </c>
      <c r="J89" s="30">
        <f t="shared" si="31"/>
        <v>0</v>
      </c>
      <c r="K89" s="30">
        <f t="shared" si="31"/>
        <v>0</v>
      </c>
      <c r="L89" s="30">
        <f t="shared" si="31"/>
        <v>0</v>
      </c>
      <c r="M89" s="30">
        <f t="shared" si="31"/>
        <v>0</v>
      </c>
      <c r="N89" s="30">
        <f t="shared" si="31"/>
        <v>0</v>
      </c>
      <c r="O89" s="30">
        <f t="shared" si="31"/>
        <v>0</v>
      </c>
      <c r="P89" s="30">
        <f t="shared" si="31"/>
        <v>0</v>
      </c>
      <c r="Q89" s="30">
        <f t="shared" si="31"/>
        <v>0</v>
      </c>
      <c r="R89" s="30">
        <f t="shared" si="31"/>
        <v>0</v>
      </c>
      <c r="S89" s="30">
        <f t="shared" si="31"/>
        <v>0</v>
      </c>
      <c r="T89" s="30">
        <f t="shared" si="31"/>
        <v>966439</v>
      </c>
      <c r="U89" s="30">
        <f t="shared" si="31"/>
        <v>0</v>
      </c>
      <c r="V89" s="30">
        <f t="shared" si="31"/>
        <v>0</v>
      </c>
      <c r="W89" s="30">
        <f t="shared" si="31"/>
        <v>0</v>
      </c>
      <c r="X89" s="30">
        <f t="shared" si="31"/>
        <v>0</v>
      </c>
      <c r="Y89" s="30">
        <f t="shared" si="31"/>
        <v>0</v>
      </c>
      <c r="Z89" s="30">
        <f t="shared" si="31"/>
        <v>0</v>
      </c>
      <c r="AA89" s="30">
        <f t="shared" si="31"/>
        <v>0</v>
      </c>
      <c r="AB89" s="30">
        <f t="shared" si="31"/>
        <v>0</v>
      </c>
      <c r="AC89" s="30">
        <f t="shared" si="31"/>
        <v>0</v>
      </c>
      <c r="AD89" s="30">
        <v>0</v>
      </c>
      <c r="AE89" s="23">
        <f t="shared" si="27"/>
        <v>1749668</v>
      </c>
    </row>
    <row r="90" spans="1:31" ht="15">
      <c r="A90" s="34" t="s">
        <v>148</v>
      </c>
      <c r="B90" s="35">
        <f>B74+B77+B84+B85+B89</f>
        <v>0</v>
      </c>
      <c r="C90" s="35">
        <f aca="true" t="shared" si="32" ref="C90:AD90">C74+C77+C84+C85+C89</f>
        <v>0</v>
      </c>
      <c r="D90" s="35">
        <f t="shared" si="32"/>
        <v>3131300</v>
      </c>
      <c r="E90" s="35">
        <f t="shared" si="32"/>
        <v>1467246</v>
      </c>
      <c r="F90" s="35">
        <f t="shared" si="32"/>
        <v>123120</v>
      </c>
      <c r="G90" s="35">
        <f t="shared" si="32"/>
        <v>0</v>
      </c>
      <c r="H90" s="35">
        <f t="shared" si="32"/>
        <v>0</v>
      </c>
      <c r="I90" s="35">
        <f t="shared" si="32"/>
        <v>0</v>
      </c>
      <c r="J90" s="35">
        <f t="shared" si="32"/>
        <v>0</v>
      </c>
      <c r="K90" s="35">
        <f t="shared" si="32"/>
        <v>0</v>
      </c>
      <c r="L90" s="35">
        <f t="shared" si="32"/>
        <v>0</v>
      </c>
      <c r="M90" s="35">
        <f t="shared" si="32"/>
        <v>0</v>
      </c>
      <c r="N90" s="35">
        <f t="shared" si="32"/>
        <v>0</v>
      </c>
      <c r="O90" s="35">
        <f t="shared" si="32"/>
        <v>0</v>
      </c>
      <c r="P90" s="35">
        <f t="shared" si="32"/>
        <v>0</v>
      </c>
      <c r="Q90" s="35">
        <f t="shared" si="32"/>
        <v>0</v>
      </c>
      <c r="R90" s="35">
        <f t="shared" si="32"/>
        <v>0</v>
      </c>
      <c r="S90" s="35">
        <f t="shared" si="32"/>
        <v>0</v>
      </c>
      <c r="T90" s="35">
        <f t="shared" si="32"/>
        <v>5758666</v>
      </c>
      <c r="U90" s="35">
        <f t="shared" si="32"/>
        <v>0</v>
      </c>
      <c r="V90" s="35">
        <f t="shared" si="32"/>
        <v>0</v>
      </c>
      <c r="W90" s="35">
        <f t="shared" si="32"/>
        <v>0</v>
      </c>
      <c r="X90" s="35">
        <f t="shared" si="32"/>
        <v>0</v>
      </c>
      <c r="Y90" s="35">
        <f t="shared" si="32"/>
        <v>0</v>
      </c>
      <c r="Z90" s="35">
        <f t="shared" si="32"/>
        <v>0</v>
      </c>
      <c r="AA90" s="35">
        <f t="shared" si="32"/>
        <v>0</v>
      </c>
      <c r="AB90" s="35">
        <f t="shared" si="32"/>
        <v>0</v>
      </c>
      <c r="AC90" s="35">
        <f t="shared" si="32"/>
        <v>0</v>
      </c>
      <c r="AD90" s="35">
        <f t="shared" si="32"/>
        <v>0</v>
      </c>
      <c r="AE90" s="35">
        <f t="shared" si="27"/>
        <v>10480332</v>
      </c>
    </row>
    <row r="91" spans="1:31" ht="32.25">
      <c r="A91" s="28" t="s">
        <v>150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f aca="true" t="shared" si="33" ref="AE91:AE98">SUM(B91:AD91)</f>
        <v>0</v>
      </c>
    </row>
    <row r="92" spans="1:31" ht="21.75">
      <c r="A92" s="28" t="s">
        <v>149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f t="shared" si="33"/>
        <v>0</v>
      </c>
    </row>
    <row r="93" spans="1:31" ht="21.75">
      <c r="A93" s="28" t="s">
        <v>151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f t="shared" si="33"/>
        <v>0</v>
      </c>
    </row>
    <row r="94" spans="1:31" ht="15">
      <c r="A94" s="33" t="s">
        <v>152</v>
      </c>
      <c r="B94" s="32">
        <f>SUM(B91:B93)</f>
        <v>0</v>
      </c>
      <c r="C94" s="32">
        <f aca="true" t="shared" si="34" ref="C94:AD94">SUM(C91:C93)</f>
        <v>0</v>
      </c>
      <c r="D94" s="32">
        <f t="shared" si="34"/>
        <v>0</v>
      </c>
      <c r="E94" s="32">
        <f t="shared" si="34"/>
        <v>0</v>
      </c>
      <c r="F94" s="32">
        <f t="shared" si="34"/>
        <v>0</v>
      </c>
      <c r="G94" s="32">
        <f t="shared" si="34"/>
        <v>0</v>
      </c>
      <c r="H94" s="32">
        <f t="shared" si="34"/>
        <v>0</v>
      </c>
      <c r="I94" s="32">
        <f t="shared" si="34"/>
        <v>0</v>
      </c>
      <c r="J94" s="32">
        <f t="shared" si="34"/>
        <v>0</v>
      </c>
      <c r="K94" s="32">
        <f t="shared" si="34"/>
        <v>0</v>
      </c>
      <c r="L94" s="32">
        <f t="shared" si="34"/>
        <v>0</v>
      </c>
      <c r="M94" s="32">
        <f t="shared" si="34"/>
        <v>0</v>
      </c>
      <c r="N94" s="32">
        <f t="shared" si="34"/>
        <v>0</v>
      </c>
      <c r="O94" s="32">
        <f t="shared" si="34"/>
        <v>0</v>
      </c>
      <c r="P94" s="32">
        <f t="shared" si="34"/>
        <v>0</v>
      </c>
      <c r="Q94" s="32">
        <f t="shared" si="34"/>
        <v>0</v>
      </c>
      <c r="R94" s="32">
        <f t="shared" si="34"/>
        <v>0</v>
      </c>
      <c r="S94" s="32">
        <f t="shared" si="34"/>
        <v>0</v>
      </c>
      <c r="T94" s="32">
        <f t="shared" si="34"/>
        <v>0</v>
      </c>
      <c r="U94" s="32">
        <f t="shared" si="34"/>
        <v>0</v>
      </c>
      <c r="V94" s="32">
        <f t="shared" si="34"/>
        <v>0</v>
      </c>
      <c r="W94" s="32">
        <f t="shared" si="34"/>
        <v>0</v>
      </c>
      <c r="X94" s="32">
        <f t="shared" si="34"/>
        <v>0</v>
      </c>
      <c r="Y94" s="32">
        <f t="shared" si="34"/>
        <v>0</v>
      </c>
      <c r="Z94" s="32">
        <f t="shared" si="34"/>
        <v>0</v>
      </c>
      <c r="AA94" s="32">
        <f t="shared" si="34"/>
        <v>0</v>
      </c>
      <c r="AB94" s="32">
        <f t="shared" si="34"/>
        <v>0</v>
      </c>
      <c r="AC94" s="32">
        <f t="shared" si="34"/>
        <v>0</v>
      </c>
      <c r="AD94" s="32">
        <f t="shared" si="34"/>
        <v>0</v>
      </c>
      <c r="AE94" s="32">
        <f t="shared" si="33"/>
        <v>0</v>
      </c>
    </row>
    <row r="95" spans="1:31" ht="21.75">
      <c r="A95" s="28" t="s">
        <v>153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f t="shared" si="33"/>
        <v>0</v>
      </c>
    </row>
    <row r="96" spans="1:31" ht="21.75">
      <c r="A96" s="28" t="s">
        <v>154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f t="shared" si="33"/>
        <v>0</v>
      </c>
    </row>
    <row r="97" spans="1:31" ht="15">
      <c r="A97" s="28" t="s">
        <v>155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f t="shared" si="33"/>
        <v>0</v>
      </c>
    </row>
    <row r="98" spans="1:31" ht="15">
      <c r="A98" s="33" t="s">
        <v>156</v>
      </c>
      <c r="B98" s="32">
        <f>SUM(B95:B97)</f>
        <v>0</v>
      </c>
      <c r="C98" s="32">
        <f>SUM(C95:C97)</f>
        <v>0</v>
      </c>
      <c r="D98" s="32">
        <f aca="true" t="shared" si="35" ref="D98:M98">SUM(D95:D96)</f>
        <v>0</v>
      </c>
      <c r="E98" s="32">
        <f t="shared" si="35"/>
        <v>0</v>
      </c>
      <c r="F98" s="32">
        <f t="shared" si="35"/>
        <v>0</v>
      </c>
      <c r="G98" s="32">
        <f t="shared" si="35"/>
        <v>0</v>
      </c>
      <c r="H98" s="32">
        <f t="shared" si="35"/>
        <v>0</v>
      </c>
      <c r="I98" s="32">
        <f t="shared" si="35"/>
        <v>0</v>
      </c>
      <c r="J98" s="32">
        <f t="shared" si="35"/>
        <v>0</v>
      </c>
      <c r="K98" s="32">
        <f t="shared" si="35"/>
        <v>0</v>
      </c>
      <c r="L98" s="32">
        <f t="shared" si="35"/>
        <v>0</v>
      </c>
      <c r="M98" s="32">
        <f t="shared" si="35"/>
        <v>0</v>
      </c>
      <c r="N98" s="32">
        <f>SUM(N95:N97)</f>
        <v>0</v>
      </c>
      <c r="O98" s="32">
        <f>SUM(O95:O97)</f>
        <v>0</v>
      </c>
      <c r="P98" s="32">
        <f aca="true" t="shared" si="36" ref="P98:W98">SUM(P95:P96)</f>
        <v>0</v>
      </c>
      <c r="Q98" s="32">
        <f t="shared" si="36"/>
        <v>0</v>
      </c>
      <c r="R98" s="32">
        <f t="shared" si="36"/>
        <v>0</v>
      </c>
      <c r="S98" s="32">
        <f t="shared" si="36"/>
        <v>0</v>
      </c>
      <c r="T98" s="32">
        <f t="shared" si="36"/>
        <v>0</v>
      </c>
      <c r="U98" s="32">
        <f t="shared" si="36"/>
        <v>0</v>
      </c>
      <c r="V98" s="32">
        <f t="shared" si="36"/>
        <v>0</v>
      </c>
      <c r="W98" s="32">
        <f t="shared" si="36"/>
        <v>0</v>
      </c>
      <c r="X98" s="32">
        <f>SUM(X95:X97)</f>
        <v>0</v>
      </c>
      <c r="Y98" s="32">
        <f>SUM(Y95:Y97)</f>
        <v>0</v>
      </c>
      <c r="Z98" s="32">
        <f>SUM(Z95:Z96)</f>
        <v>0</v>
      </c>
      <c r="AA98" s="32">
        <f>SUM(AA95:AA96)</f>
        <v>0</v>
      </c>
      <c r="AB98" s="32">
        <f>SUM(AB95:AB96)</f>
        <v>0</v>
      </c>
      <c r="AC98" s="32">
        <f>SUM(AC95:AC96)</f>
        <v>0</v>
      </c>
      <c r="AD98" s="32">
        <f>SUM(AD95:AD96)</f>
        <v>0</v>
      </c>
      <c r="AE98" s="32">
        <f t="shared" si="33"/>
        <v>0</v>
      </c>
    </row>
    <row r="99" spans="1:31" ht="15">
      <c r="A99" s="28" t="s">
        <v>177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f>SUM(B99:AD99)</f>
        <v>0</v>
      </c>
    </row>
    <row r="100" spans="1:31" ht="15">
      <c r="A100" s="28" t="s">
        <v>169</v>
      </c>
      <c r="B100" s="23">
        <v>0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f>SUM(B100:AD100)</f>
        <v>0</v>
      </c>
    </row>
    <row r="101" spans="1:31" ht="21.75">
      <c r="A101" s="28" t="s">
        <v>157</v>
      </c>
      <c r="B101" s="23">
        <v>0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f>SUM(B101:AD101)</f>
        <v>0</v>
      </c>
    </row>
    <row r="102" spans="1:31" ht="15">
      <c r="A102" s="33" t="s">
        <v>158</v>
      </c>
      <c r="B102" s="32">
        <f>SUM(B99:B101)</f>
        <v>0</v>
      </c>
      <c r="C102" s="32">
        <f aca="true" t="shared" si="37" ref="C102:AD102">SUM(C100:C101)</f>
        <v>0</v>
      </c>
      <c r="D102" s="32">
        <f t="shared" si="37"/>
        <v>0</v>
      </c>
      <c r="E102" s="32">
        <f t="shared" si="37"/>
        <v>0</v>
      </c>
      <c r="F102" s="32">
        <f t="shared" si="37"/>
        <v>0</v>
      </c>
      <c r="G102" s="32">
        <f t="shared" si="37"/>
        <v>0</v>
      </c>
      <c r="H102" s="32">
        <f t="shared" si="37"/>
        <v>0</v>
      </c>
      <c r="I102" s="32">
        <f t="shared" si="37"/>
        <v>0</v>
      </c>
      <c r="J102" s="32">
        <f t="shared" si="37"/>
        <v>0</v>
      </c>
      <c r="K102" s="32">
        <f t="shared" si="37"/>
        <v>0</v>
      </c>
      <c r="L102" s="32">
        <f t="shared" si="37"/>
        <v>0</v>
      </c>
      <c r="M102" s="32">
        <f t="shared" si="37"/>
        <v>0</v>
      </c>
      <c r="N102" s="32">
        <f t="shared" si="37"/>
        <v>0</v>
      </c>
      <c r="O102" s="32">
        <f t="shared" si="37"/>
        <v>0</v>
      </c>
      <c r="P102" s="32">
        <f t="shared" si="37"/>
        <v>0</v>
      </c>
      <c r="Q102" s="32">
        <f t="shared" si="37"/>
        <v>0</v>
      </c>
      <c r="R102" s="32">
        <f t="shared" si="37"/>
        <v>0</v>
      </c>
      <c r="S102" s="32">
        <f t="shared" si="37"/>
        <v>0</v>
      </c>
      <c r="T102" s="32">
        <f t="shared" si="37"/>
        <v>0</v>
      </c>
      <c r="U102" s="32">
        <f t="shared" si="37"/>
        <v>0</v>
      </c>
      <c r="V102" s="32">
        <f t="shared" si="37"/>
        <v>0</v>
      </c>
      <c r="W102" s="32">
        <f t="shared" si="37"/>
        <v>0</v>
      </c>
      <c r="X102" s="32">
        <f t="shared" si="37"/>
        <v>0</v>
      </c>
      <c r="Y102" s="32">
        <f t="shared" si="37"/>
        <v>0</v>
      </c>
      <c r="Z102" s="32">
        <f t="shared" si="37"/>
        <v>0</v>
      </c>
      <c r="AA102" s="32">
        <f t="shared" si="37"/>
        <v>0</v>
      </c>
      <c r="AB102" s="32">
        <f t="shared" si="37"/>
        <v>0</v>
      </c>
      <c r="AC102" s="32">
        <f t="shared" si="37"/>
        <v>0</v>
      </c>
      <c r="AD102" s="32">
        <f t="shared" si="37"/>
        <v>0</v>
      </c>
      <c r="AE102" s="32">
        <f>SUM(AE99:AE101)</f>
        <v>0</v>
      </c>
    </row>
    <row r="103" spans="1:31" ht="15">
      <c r="A103" s="28" t="s">
        <v>159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f>SUM(B103:AD103)</f>
        <v>0</v>
      </c>
    </row>
    <row r="104" spans="1:31" ht="21.75">
      <c r="A104" s="28" t="s">
        <v>160</v>
      </c>
      <c r="B104" s="23">
        <v>0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f>SUM(B104:AD104)</f>
        <v>0</v>
      </c>
    </row>
    <row r="105" spans="1:31" ht="15">
      <c r="A105" s="33" t="s">
        <v>161</v>
      </c>
      <c r="B105" s="32">
        <f>SUM(B103:B104)</f>
        <v>0</v>
      </c>
      <c r="C105" s="32">
        <f aca="true" t="shared" si="38" ref="C105:AD105">SUM(C103:C104)</f>
        <v>0</v>
      </c>
      <c r="D105" s="32">
        <f t="shared" si="38"/>
        <v>0</v>
      </c>
      <c r="E105" s="32">
        <f t="shared" si="38"/>
        <v>0</v>
      </c>
      <c r="F105" s="32">
        <f t="shared" si="38"/>
        <v>0</v>
      </c>
      <c r="G105" s="32">
        <f t="shared" si="38"/>
        <v>0</v>
      </c>
      <c r="H105" s="32">
        <f t="shared" si="38"/>
        <v>0</v>
      </c>
      <c r="I105" s="32">
        <f t="shared" si="38"/>
        <v>0</v>
      </c>
      <c r="J105" s="32">
        <f t="shared" si="38"/>
        <v>0</v>
      </c>
      <c r="K105" s="32">
        <f t="shared" si="38"/>
        <v>0</v>
      </c>
      <c r="L105" s="32">
        <f t="shared" si="38"/>
        <v>0</v>
      </c>
      <c r="M105" s="32">
        <f t="shared" si="38"/>
        <v>0</v>
      </c>
      <c r="N105" s="32">
        <f t="shared" si="38"/>
        <v>0</v>
      </c>
      <c r="O105" s="32">
        <f t="shared" si="38"/>
        <v>0</v>
      </c>
      <c r="P105" s="32">
        <f t="shared" si="38"/>
        <v>0</v>
      </c>
      <c r="Q105" s="32">
        <f t="shared" si="38"/>
        <v>0</v>
      </c>
      <c r="R105" s="32">
        <f t="shared" si="38"/>
        <v>0</v>
      </c>
      <c r="S105" s="32">
        <f t="shared" si="38"/>
        <v>0</v>
      </c>
      <c r="T105" s="32">
        <f t="shared" si="38"/>
        <v>0</v>
      </c>
      <c r="U105" s="32">
        <f t="shared" si="38"/>
        <v>0</v>
      </c>
      <c r="V105" s="32">
        <f t="shared" si="38"/>
        <v>0</v>
      </c>
      <c r="W105" s="32">
        <f t="shared" si="38"/>
        <v>0</v>
      </c>
      <c r="X105" s="32">
        <f t="shared" si="38"/>
        <v>0</v>
      </c>
      <c r="Y105" s="32">
        <f t="shared" si="38"/>
        <v>0</v>
      </c>
      <c r="Z105" s="32">
        <f t="shared" si="38"/>
        <v>0</v>
      </c>
      <c r="AA105" s="32">
        <f t="shared" si="38"/>
        <v>0</v>
      </c>
      <c r="AB105" s="32">
        <f t="shared" si="38"/>
        <v>0</v>
      </c>
      <c r="AC105" s="32">
        <f t="shared" si="38"/>
        <v>0</v>
      </c>
      <c r="AD105" s="32">
        <f t="shared" si="38"/>
        <v>0</v>
      </c>
      <c r="AE105" s="32">
        <f>SUM(B105:AD105)</f>
        <v>0</v>
      </c>
    </row>
    <row r="106" spans="1:31" ht="21.75">
      <c r="A106" s="28" t="s">
        <v>162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f>SUM(B106:AD106)</f>
        <v>0</v>
      </c>
    </row>
    <row r="107" spans="1:31" ht="19.5">
      <c r="A107" s="33" t="s">
        <v>163</v>
      </c>
      <c r="B107" s="32">
        <f aca="true" t="shared" si="39" ref="B107:V107">SUM(B106:B106)</f>
        <v>0</v>
      </c>
      <c r="C107" s="32">
        <f t="shared" si="39"/>
        <v>0</v>
      </c>
      <c r="D107" s="32">
        <f t="shared" si="39"/>
        <v>0</v>
      </c>
      <c r="E107" s="32">
        <f t="shared" si="39"/>
        <v>0</v>
      </c>
      <c r="F107" s="32">
        <f t="shared" si="39"/>
        <v>0</v>
      </c>
      <c r="G107" s="32">
        <f t="shared" si="39"/>
        <v>0</v>
      </c>
      <c r="H107" s="32">
        <f t="shared" si="39"/>
        <v>0</v>
      </c>
      <c r="I107" s="32">
        <f t="shared" si="39"/>
        <v>0</v>
      </c>
      <c r="J107" s="32">
        <f t="shared" si="39"/>
        <v>0</v>
      </c>
      <c r="K107" s="32">
        <f t="shared" si="39"/>
        <v>0</v>
      </c>
      <c r="L107" s="32">
        <f t="shared" si="39"/>
        <v>0</v>
      </c>
      <c r="M107" s="32">
        <f t="shared" si="39"/>
        <v>0</v>
      </c>
      <c r="N107" s="32">
        <f t="shared" si="39"/>
        <v>0</v>
      </c>
      <c r="O107" s="32">
        <f t="shared" si="39"/>
        <v>0</v>
      </c>
      <c r="P107" s="32">
        <f t="shared" si="39"/>
        <v>0</v>
      </c>
      <c r="Q107" s="32">
        <f t="shared" si="39"/>
        <v>0</v>
      </c>
      <c r="R107" s="32">
        <f t="shared" si="39"/>
        <v>0</v>
      </c>
      <c r="S107" s="32">
        <f t="shared" si="39"/>
        <v>0</v>
      </c>
      <c r="T107" s="32">
        <f t="shared" si="39"/>
        <v>0</v>
      </c>
      <c r="U107" s="32">
        <f t="shared" si="39"/>
        <v>0</v>
      </c>
      <c r="V107" s="32">
        <f t="shared" si="39"/>
        <v>0</v>
      </c>
      <c r="W107" s="32">
        <v>0</v>
      </c>
      <c r="X107" s="32">
        <f>SUM(X106:X106)</f>
        <v>0</v>
      </c>
      <c r="Y107" s="32">
        <v>0</v>
      </c>
      <c r="Z107" s="32">
        <f aca="true" t="shared" si="40" ref="Z107:AE107">SUM(Z106:Z106)</f>
        <v>0</v>
      </c>
      <c r="AA107" s="32">
        <f t="shared" si="40"/>
        <v>0</v>
      </c>
      <c r="AB107" s="32">
        <f t="shared" si="40"/>
        <v>0</v>
      </c>
      <c r="AC107" s="32">
        <f t="shared" si="40"/>
        <v>0</v>
      </c>
      <c r="AD107" s="32">
        <f t="shared" si="40"/>
        <v>0</v>
      </c>
      <c r="AE107" s="32">
        <f t="shared" si="40"/>
        <v>0</v>
      </c>
    </row>
    <row r="108" spans="1:31" ht="15">
      <c r="A108" s="36" t="s">
        <v>164</v>
      </c>
      <c r="B108" s="37">
        <f aca="true" t="shared" si="41" ref="B108:AE108">B70+B71+B90+B94+B98+B102+B105+B107</f>
        <v>0</v>
      </c>
      <c r="C108" s="37">
        <f t="shared" si="41"/>
        <v>0</v>
      </c>
      <c r="D108" s="37">
        <f t="shared" si="41"/>
        <v>5352646</v>
      </c>
      <c r="E108" s="37">
        <f t="shared" si="41"/>
        <v>2503875</v>
      </c>
      <c r="F108" s="37">
        <f t="shared" si="41"/>
        <v>123120</v>
      </c>
      <c r="G108" s="37">
        <f t="shared" si="41"/>
        <v>0</v>
      </c>
      <c r="H108" s="37">
        <f t="shared" si="41"/>
        <v>0</v>
      </c>
      <c r="I108" s="37">
        <f t="shared" si="41"/>
        <v>0</v>
      </c>
      <c r="J108" s="37">
        <f t="shared" si="41"/>
        <v>0</v>
      </c>
      <c r="K108" s="37">
        <f t="shared" si="41"/>
        <v>0</v>
      </c>
      <c r="L108" s="37">
        <f t="shared" si="41"/>
        <v>0</v>
      </c>
      <c r="M108" s="37">
        <f t="shared" si="41"/>
        <v>0</v>
      </c>
      <c r="N108" s="37">
        <f t="shared" si="41"/>
        <v>0</v>
      </c>
      <c r="O108" s="37">
        <f t="shared" si="41"/>
        <v>0</v>
      </c>
      <c r="P108" s="37">
        <f t="shared" si="41"/>
        <v>0</v>
      </c>
      <c r="Q108" s="37">
        <f t="shared" si="41"/>
        <v>0</v>
      </c>
      <c r="R108" s="37">
        <f t="shared" si="41"/>
        <v>0</v>
      </c>
      <c r="S108" s="37">
        <f t="shared" si="41"/>
        <v>0</v>
      </c>
      <c r="T108" s="37">
        <f t="shared" si="41"/>
        <v>9905179</v>
      </c>
      <c r="U108" s="37">
        <f t="shared" si="41"/>
        <v>0</v>
      </c>
      <c r="V108" s="37">
        <f t="shared" si="41"/>
        <v>0</v>
      </c>
      <c r="W108" s="37">
        <f t="shared" si="41"/>
        <v>0</v>
      </c>
      <c r="X108" s="37">
        <f t="shared" si="41"/>
        <v>0</v>
      </c>
      <c r="Y108" s="37">
        <f t="shared" si="41"/>
        <v>0</v>
      </c>
      <c r="Z108" s="37">
        <f t="shared" si="41"/>
        <v>0</v>
      </c>
      <c r="AA108" s="37">
        <f t="shared" si="41"/>
        <v>0</v>
      </c>
      <c r="AB108" s="37">
        <f t="shared" si="41"/>
        <v>0</v>
      </c>
      <c r="AC108" s="37">
        <f t="shared" si="41"/>
        <v>0</v>
      </c>
      <c r="AD108" s="37">
        <f t="shared" si="41"/>
        <v>0</v>
      </c>
      <c r="AE108" s="37">
        <f t="shared" si="41"/>
        <v>17884820</v>
      </c>
    </row>
    <row r="109" spans="1:31" ht="21.75">
      <c r="A109" s="28" t="s">
        <v>165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f>SUM(B109:AD109)</f>
        <v>0</v>
      </c>
    </row>
    <row r="110" spans="1:31" ht="19.5">
      <c r="A110" s="33" t="s">
        <v>166</v>
      </c>
      <c r="B110" s="32">
        <f aca="true" t="shared" si="42" ref="B110:V110">SUM(B109:B109)</f>
        <v>0</v>
      </c>
      <c r="C110" s="32">
        <f t="shared" si="42"/>
        <v>0</v>
      </c>
      <c r="D110" s="32">
        <f t="shared" si="42"/>
        <v>0</v>
      </c>
      <c r="E110" s="32">
        <f t="shared" si="42"/>
        <v>0</v>
      </c>
      <c r="F110" s="32">
        <f t="shared" si="42"/>
        <v>0</v>
      </c>
      <c r="G110" s="32">
        <f t="shared" si="42"/>
        <v>0</v>
      </c>
      <c r="H110" s="32">
        <f t="shared" si="42"/>
        <v>0</v>
      </c>
      <c r="I110" s="32">
        <f t="shared" si="42"/>
        <v>0</v>
      </c>
      <c r="J110" s="32">
        <f t="shared" si="42"/>
        <v>0</v>
      </c>
      <c r="K110" s="32">
        <f t="shared" si="42"/>
        <v>0</v>
      </c>
      <c r="L110" s="32">
        <f t="shared" si="42"/>
        <v>0</v>
      </c>
      <c r="M110" s="32">
        <f t="shared" si="42"/>
        <v>0</v>
      </c>
      <c r="N110" s="32">
        <f t="shared" si="42"/>
        <v>0</v>
      </c>
      <c r="O110" s="32">
        <f t="shared" si="42"/>
        <v>0</v>
      </c>
      <c r="P110" s="32">
        <f t="shared" si="42"/>
        <v>0</v>
      </c>
      <c r="Q110" s="32">
        <f t="shared" si="42"/>
        <v>0</v>
      </c>
      <c r="R110" s="32">
        <f t="shared" si="42"/>
        <v>0</v>
      </c>
      <c r="S110" s="32">
        <f t="shared" si="42"/>
        <v>0</v>
      </c>
      <c r="T110" s="32">
        <f t="shared" si="42"/>
        <v>0</v>
      </c>
      <c r="U110" s="32">
        <f t="shared" si="42"/>
        <v>0</v>
      </c>
      <c r="V110" s="32">
        <f t="shared" si="42"/>
        <v>0</v>
      </c>
      <c r="W110" s="32">
        <v>0</v>
      </c>
      <c r="X110" s="32">
        <f>SUM(X109:X109)</f>
        <v>0</v>
      </c>
      <c r="Y110" s="32">
        <v>0</v>
      </c>
      <c r="Z110" s="32">
        <v>0</v>
      </c>
      <c r="AA110" s="32">
        <f>SUM(AA109:AA109)</f>
        <v>0</v>
      </c>
      <c r="AB110" s="32">
        <f>SUM(AB109:AB109)</f>
        <v>0</v>
      </c>
      <c r="AC110" s="32">
        <f>SUM(AC109:AC109)</f>
        <v>0</v>
      </c>
      <c r="AD110" s="32">
        <f>SUM(AD109:AD109)</f>
        <v>0</v>
      </c>
      <c r="AE110" s="32">
        <f>SUM(B110:AD110)</f>
        <v>0</v>
      </c>
    </row>
    <row r="111" spans="1:31" ht="15">
      <c r="A111" s="36" t="s">
        <v>167</v>
      </c>
      <c r="B111" s="37">
        <f>B110</f>
        <v>0</v>
      </c>
      <c r="C111" s="37">
        <f aca="true" t="shared" si="43" ref="C111:V111">C110</f>
        <v>0</v>
      </c>
      <c r="D111" s="37">
        <f t="shared" si="43"/>
        <v>0</v>
      </c>
      <c r="E111" s="37">
        <f t="shared" si="43"/>
        <v>0</v>
      </c>
      <c r="F111" s="37">
        <f t="shared" si="43"/>
        <v>0</v>
      </c>
      <c r="G111" s="37">
        <f t="shared" si="43"/>
        <v>0</v>
      </c>
      <c r="H111" s="37">
        <f t="shared" si="43"/>
        <v>0</v>
      </c>
      <c r="I111" s="37">
        <f t="shared" si="43"/>
        <v>0</v>
      </c>
      <c r="J111" s="37">
        <f t="shared" si="43"/>
        <v>0</v>
      </c>
      <c r="K111" s="37">
        <f t="shared" si="43"/>
        <v>0</v>
      </c>
      <c r="L111" s="37">
        <f t="shared" si="43"/>
        <v>0</v>
      </c>
      <c r="M111" s="37">
        <f t="shared" si="43"/>
        <v>0</v>
      </c>
      <c r="N111" s="37">
        <f t="shared" si="43"/>
        <v>0</v>
      </c>
      <c r="O111" s="37">
        <f t="shared" si="43"/>
        <v>0</v>
      </c>
      <c r="P111" s="37">
        <f t="shared" si="43"/>
        <v>0</v>
      </c>
      <c r="Q111" s="37">
        <f t="shared" si="43"/>
        <v>0</v>
      </c>
      <c r="R111" s="37">
        <f t="shared" si="43"/>
        <v>0</v>
      </c>
      <c r="S111" s="37">
        <f t="shared" si="43"/>
        <v>0</v>
      </c>
      <c r="T111" s="37">
        <f t="shared" si="43"/>
        <v>0</v>
      </c>
      <c r="U111" s="37">
        <f t="shared" si="43"/>
        <v>0</v>
      </c>
      <c r="V111" s="37">
        <f t="shared" si="43"/>
        <v>0</v>
      </c>
      <c r="W111" s="37">
        <v>0</v>
      </c>
      <c r="X111" s="37">
        <f>X110</f>
        <v>0</v>
      </c>
      <c r="Y111" s="37">
        <v>0</v>
      </c>
      <c r="Z111" s="37">
        <f aca="true" t="shared" si="44" ref="Z111:AE111">Z110</f>
        <v>0</v>
      </c>
      <c r="AA111" s="37">
        <f t="shared" si="44"/>
        <v>0</v>
      </c>
      <c r="AB111" s="37">
        <f t="shared" si="44"/>
        <v>0</v>
      </c>
      <c r="AC111" s="37">
        <f t="shared" si="44"/>
        <v>0</v>
      </c>
      <c r="AD111" s="37">
        <f t="shared" si="44"/>
        <v>0</v>
      </c>
      <c r="AE111" s="37">
        <f t="shared" si="44"/>
        <v>0</v>
      </c>
    </row>
  </sheetData>
  <sheetProtection/>
  <mergeCells count="4">
    <mergeCell ref="AE2:AE3"/>
    <mergeCell ref="T1:AE1"/>
    <mergeCell ref="T58:AE58"/>
    <mergeCell ref="AE59:AE6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view="pageLayout" workbookViewId="0" topLeftCell="A1">
      <selection activeCell="A13" sqref="A13"/>
    </sheetView>
  </sheetViews>
  <sheetFormatPr defaultColWidth="9.140625" defaultRowHeight="15"/>
  <cols>
    <col min="1" max="1" width="37.421875" style="1" bestFit="1" customWidth="1"/>
    <col min="2" max="2" width="8.00390625" style="3" bestFit="1" customWidth="1"/>
    <col min="3" max="3" width="8.421875" style="1" bestFit="1" customWidth="1"/>
    <col min="4" max="4" width="8.140625" style="1" bestFit="1" customWidth="1"/>
    <col min="5" max="5" width="9.421875" style="1" customWidth="1"/>
    <col min="6" max="6" width="8.421875" style="1" customWidth="1"/>
    <col min="7" max="7" width="9.421875" style="1" bestFit="1" customWidth="1"/>
    <col min="8" max="8" width="8.57421875" style="1" customWidth="1"/>
    <col min="9" max="9" width="8.57421875" style="1" bestFit="1" customWidth="1"/>
    <col min="10" max="10" width="8.8515625" style="1" customWidth="1"/>
    <col min="11" max="11" width="8.57421875" style="1" customWidth="1"/>
    <col min="12" max="12" width="10.140625" style="1" customWidth="1"/>
    <col min="13" max="13" width="9.140625" style="4" customWidth="1"/>
    <col min="14" max="16384" width="9.140625" style="1" customWidth="1"/>
  </cols>
  <sheetData>
    <row r="1" spans="1:14" ht="15">
      <c r="A1" s="49" t="s">
        <v>65</v>
      </c>
      <c r="B1" s="49"/>
      <c r="C1" s="49"/>
      <c r="D1" s="49"/>
      <c r="E1" s="49"/>
      <c r="F1" s="49"/>
      <c r="G1" s="49"/>
      <c r="H1" s="49"/>
      <c r="I1" s="49"/>
      <c r="J1" s="50"/>
      <c r="K1" s="50"/>
      <c r="L1" s="50"/>
      <c r="M1" s="50"/>
      <c r="N1" s="6"/>
    </row>
    <row r="2" spans="1:14" ht="15">
      <c r="A2" s="49" t="s">
        <v>78</v>
      </c>
      <c r="B2" s="49"/>
      <c r="C2" s="49"/>
      <c r="D2" s="49"/>
      <c r="E2" s="49"/>
      <c r="F2" s="49"/>
      <c r="G2" s="49"/>
      <c r="H2" s="49"/>
      <c r="I2" s="49"/>
      <c r="J2" s="50"/>
      <c r="K2" s="50"/>
      <c r="L2" s="50"/>
      <c r="M2" s="50"/>
      <c r="N2" s="6"/>
    </row>
    <row r="3" spans="1:14" ht="15">
      <c r="A3" s="5"/>
      <c r="B3" s="5"/>
      <c r="C3" s="5"/>
      <c r="D3" s="5"/>
      <c r="E3" s="5"/>
      <c r="F3" s="5"/>
      <c r="G3" s="5"/>
      <c r="H3" s="5"/>
      <c r="I3" s="5"/>
      <c r="J3" s="7"/>
      <c r="K3" s="7"/>
      <c r="L3" s="7"/>
      <c r="M3" s="8"/>
      <c r="N3" s="6"/>
    </row>
    <row r="4" spans="1:14" s="2" customFormat="1" ht="32.25" customHeight="1">
      <c r="A4" s="53"/>
      <c r="B4" s="47" t="s">
        <v>31</v>
      </c>
      <c r="C4" s="47" t="s">
        <v>32</v>
      </c>
      <c r="D4" s="47" t="s">
        <v>67</v>
      </c>
      <c r="E4" s="44" t="s">
        <v>68</v>
      </c>
      <c r="F4" s="45"/>
      <c r="G4" s="45"/>
      <c r="H4" s="46"/>
      <c r="I4" s="47" t="s">
        <v>69</v>
      </c>
      <c r="J4" s="47" t="s">
        <v>75</v>
      </c>
      <c r="K4" s="47" t="s">
        <v>77</v>
      </c>
      <c r="L4" s="47" t="s">
        <v>76</v>
      </c>
      <c r="M4" s="51" t="s">
        <v>1</v>
      </c>
      <c r="N4" s="9"/>
    </row>
    <row r="5" spans="1:14" s="2" customFormat="1" ht="72.75" customHeight="1">
      <c r="A5" s="54"/>
      <c r="B5" s="48"/>
      <c r="C5" s="48"/>
      <c r="D5" s="48"/>
      <c r="E5" s="10" t="s">
        <v>70</v>
      </c>
      <c r="F5" s="10" t="s">
        <v>72</v>
      </c>
      <c r="G5" s="10" t="s">
        <v>71</v>
      </c>
      <c r="H5" s="10" t="s">
        <v>73</v>
      </c>
      <c r="I5" s="48"/>
      <c r="J5" s="48"/>
      <c r="K5" s="48"/>
      <c r="L5" s="48"/>
      <c r="M5" s="52"/>
      <c r="N5" s="9"/>
    </row>
    <row r="6" spans="1:14" ht="15">
      <c r="A6" s="11" t="s">
        <v>60</v>
      </c>
      <c r="B6" s="12">
        <v>0</v>
      </c>
      <c r="C6" s="12">
        <v>0</v>
      </c>
      <c r="D6" s="13">
        <v>89</v>
      </c>
      <c r="E6" s="14">
        <v>0</v>
      </c>
      <c r="F6" s="14">
        <v>0</v>
      </c>
      <c r="G6" s="13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5">
        <f>SUM(B6:L6)</f>
        <v>89</v>
      </c>
      <c r="N6" s="6"/>
    </row>
    <row r="7" spans="1:14" ht="15">
      <c r="A7" s="11" t="s">
        <v>61</v>
      </c>
      <c r="B7" s="12">
        <v>0</v>
      </c>
      <c r="C7" s="12">
        <v>0</v>
      </c>
      <c r="D7" s="13">
        <v>712</v>
      </c>
      <c r="E7" s="14">
        <v>0</v>
      </c>
      <c r="F7" s="14">
        <v>0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5">
        <f aca="true" t="shared" si="0" ref="M7:M67">SUM(B7:L7)</f>
        <v>712</v>
      </c>
      <c r="N7" s="6"/>
    </row>
    <row r="8" spans="1:14" ht="15">
      <c r="A8" s="11" t="s">
        <v>3</v>
      </c>
      <c r="B8" s="12">
        <v>0</v>
      </c>
      <c r="C8" s="12">
        <v>0</v>
      </c>
      <c r="D8" s="13">
        <v>0</v>
      </c>
      <c r="E8" s="14">
        <v>0</v>
      </c>
      <c r="F8" s="14">
        <v>0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>
        <f t="shared" si="0"/>
        <v>0</v>
      </c>
      <c r="N8" s="6"/>
    </row>
    <row r="9" spans="1:14" ht="15">
      <c r="A9" s="11" t="s">
        <v>4</v>
      </c>
      <c r="B9" s="12">
        <v>0</v>
      </c>
      <c r="C9" s="12">
        <v>0</v>
      </c>
      <c r="D9" s="13">
        <v>0</v>
      </c>
      <c r="E9" s="14">
        <v>0</v>
      </c>
      <c r="F9" s="14">
        <v>0</v>
      </c>
      <c r="G9" s="13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5">
        <f t="shared" si="0"/>
        <v>0</v>
      </c>
      <c r="N9" s="6"/>
    </row>
    <row r="10" spans="1:14" ht="15">
      <c r="A10" s="11" t="s">
        <v>5</v>
      </c>
      <c r="B10" s="12">
        <v>0</v>
      </c>
      <c r="C10" s="12">
        <v>0</v>
      </c>
      <c r="D10" s="13">
        <v>0</v>
      </c>
      <c r="E10" s="14">
        <v>0</v>
      </c>
      <c r="F10" s="14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5">
        <f t="shared" si="0"/>
        <v>0</v>
      </c>
      <c r="N10" s="6"/>
    </row>
    <row r="11" spans="1:14" ht="15">
      <c r="A11" s="11" t="s">
        <v>52</v>
      </c>
      <c r="B11" s="12">
        <v>1447</v>
      </c>
      <c r="C11" s="14">
        <v>382</v>
      </c>
      <c r="D11" s="13">
        <v>72</v>
      </c>
      <c r="E11" s="14">
        <v>0</v>
      </c>
      <c r="F11" s="14">
        <v>0</v>
      </c>
      <c r="G11" s="13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5">
        <f t="shared" si="0"/>
        <v>1901</v>
      </c>
      <c r="N11" s="6"/>
    </row>
    <row r="12" spans="1:14" ht="15">
      <c r="A12" s="11" t="s">
        <v>51</v>
      </c>
      <c r="B12" s="12">
        <v>8209</v>
      </c>
      <c r="C12" s="14">
        <v>1841</v>
      </c>
      <c r="D12" s="13">
        <v>12222</v>
      </c>
      <c r="E12" s="14">
        <v>0</v>
      </c>
      <c r="F12" s="14">
        <v>0</v>
      </c>
      <c r="G12" s="13">
        <v>0</v>
      </c>
      <c r="H12" s="14">
        <v>6248</v>
      </c>
      <c r="I12" s="14">
        <v>3716</v>
      </c>
      <c r="J12" s="14">
        <v>945</v>
      </c>
      <c r="K12" s="14">
        <v>0</v>
      </c>
      <c r="L12" s="14">
        <v>7102</v>
      </c>
      <c r="M12" s="15">
        <f t="shared" si="0"/>
        <v>40283</v>
      </c>
      <c r="N12" s="6"/>
    </row>
    <row r="13" spans="1:14" ht="15">
      <c r="A13" s="11" t="s">
        <v>6</v>
      </c>
      <c r="B13" s="12">
        <v>0</v>
      </c>
      <c r="C13" s="14">
        <v>0</v>
      </c>
      <c r="D13" s="13">
        <v>0</v>
      </c>
      <c r="E13" s="14">
        <v>0</v>
      </c>
      <c r="F13" s="14">
        <v>0</v>
      </c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5">
        <f t="shared" si="0"/>
        <v>0</v>
      </c>
      <c r="N13" s="6"/>
    </row>
    <row r="14" spans="1:14" ht="15">
      <c r="A14" s="11" t="s">
        <v>7</v>
      </c>
      <c r="B14" s="12">
        <v>0</v>
      </c>
      <c r="C14" s="14">
        <v>0</v>
      </c>
      <c r="D14" s="13">
        <v>0</v>
      </c>
      <c r="E14" s="14">
        <v>0</v>
      </c>
      <c r="F14" s="14">
        <v>0</v>
      </c>
      <c r="G14" s="13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f t="shared" si="0"/>
        <v>0</v>
      </c>
      <c r="N14" s="6"/>
    </row>
    <row r="15" spans="1:14" ht="15">
      <c r="A15" s="11" t="s">
        <v>33</v>
      </c>
      <c r="B15" s="12">
        <v>0</v>
      </c>
      <c r="C15" s="14">
        <v>0</v>
      </c>
      <c r="D15" s="13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5">
        <f t="shared" si="0"/>
        <v>0</v>
      </c>
      <c r="N15" s="6"/>
    </row>
    <row r="16" spans="1:14" ht="15">
      <c r="A16" s="11" t="s">
        <v>8</v>
      </c>
      <c r="B16" s="12">
        <v>0</v>
      </c>
      <c r="C16" s="14">
        <v>0</v>
      </c>
      <c r="D16" s="13">
        <v>0</v>
      </c>
      <c r="E16" s="14">
        <v>0</v>
      </c>
      <c r="F16" s="14">
        <v>0</v>
      </c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5">
        <f t="shared" si="0"/>
        <v>0</v>
      </c>
      <c r="N16" s="6"/>
    </row>
    <row r="17" spans="1:14" ht="15">
      <c r="A17" s="11" t="s">
        <v>9</v>
      </c>
      <c r="B17" s="12">
        <v>0</v>
      </c>
      <c r="C17" s="14">
        <v>0</v>
      </c>
      <c r="D17" s="13">
        <v>0</v>
      </c>
      <c r="E17" s="14">
        <v>0</v>
      </c>
      <c r="F17" s="14">
        <v>0</v>
      </c>
      <c r="G17" s="13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5">
        <f t="shared" si="0"/>
        <v>0</v>
      </c>
      <c r="N17" s="6"/>
    </row>
    <row r="18" spans="1:14" ht="15">
      <c r="A18" s="11" t="s">
        <v>10</v>
      </c>
      <c r="B18" s="12">
        <v>0</v>
      </c>
      <c r="C18" s="14">
        <v>0</v>
      </c>
      <c r="D18" s="13">
        <v>0</v>
      </c>
      <c r="E18" s="14">
        <v>0</v>
      </c>
      <c r="F18" s="14">
        <v>0</v>
      </c>
      <c r="G18" s="13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5">
        <f t="shared" si="0"/>
        <v>0</v>
      </c>
      <c r="N18" s="6"/>
    </row>
    <row r="19" spans="1:14" ht="15">
      <c r="A19" s="11" t="s">
        <v>11</v>
      </c>
      <c r="B19" s="12">
        <v>0</v>
      </c>
      <c r="C19" s="14">
        <v>0</v>
      </c>
      <c r="D19" s="13">
        <v>0</v>
      </c>
      <c r="E19" s="14">
        <v>0</v>
      </c>
      <c r="F19" s="14">
        <v>0</v>
      </c>
      <c r="G19" s="13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5">
        <f t="shared" si="0"/>
        <v>0</v>
      </c>
      <c r="N19" s="6"/>
    </row>
    <row r="20" spans="1:14" ht="15">
      <c r="A20" s="11" t="s">
        <v>12</v>
      </c>
      <c r="B20" s="12">
        <v>0</v>
      </c>
      <c r="C20" s="14">
        <v>0</v>
      </c>
      <c r="D20" s="13">
        <v>3509</v>
      </c>
      <c r="E20" s="14">
        <v>0</v>
      </c>
      <c r="F20" s="14">
        <v>0</v>
      </c>
      <c r="G20" s="13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5">
        <f t="shared" si="0"/>
        <v>3509</v>
      </c>
      <c r="N20" s="6"/>
    </row>
    <row r="21" spans="1:14" ht="15">
      <c r="A21" s="11" t="s">
        <v>13</v>
      </c>
      <c r="B21" s="12">
        <v>0</v>
      </c>
      <c r="C21" s="14">
        <v>0</v>
      </c>
      <c r="D21" s="13">
        <v>7908</v>
      </c>
      <c r="E21" s="14">
        <v>0</v>
      </c>
      <c r="F21" s="14">
        <v>0</v>
      </c>
      <c r="G21" s="13">
        <v>0</v>
      </c>
      <c r="H21" s="14">
        <v>0</v>
      </c>
      <c r="I21" s="14">
        <v>0</v>
      </c>
      <c r="J21" s="14">
        <v>0</v>
      </c>
      <c r="K21" s="14">
        <v>8500</v>
      </c>
      <c r="L21" s="14">
        <v>0</v>
      </c>
      <c r="M21" s="15">
        <f t="shared" si="0"/>
        <v>16408</v>
      </c>
      <c r="N21" s="6"/>
    </row>
    <row r="22" spans="1:14" ht="15">
      <c r="A22" s="11" t="s">
        <v>57</v>
      </c>
      <c r="B22" s="12">
        <v>0</v>
      </c>
      <c r="C22" s="14">
        <v>0</v>
      </c>
      <c r="D22" s="13">
        <v>1433</v>
      </c>
      <c r="E22" s="14">
        <v>0</v>
      </c>
      <c r="F22" s="14">
        <v>0</v>
      </c>
      <c r="G22" s="13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f t="shared" si="0"/>
        <v>1433</v>
      </c>
      <c r="N22" s="6"/>
    </row>
    <row r="23" spans="1:14" ht="15">
      <c r="A23" s="11" t="s">
        <v>58</v>
      </c>
      <c r="B23" s="12">
        <v>0</v>
      </c>
      <c r="C23" s="14">
        <v>0</v>
      </c>
      <c r="D23" s="13">
        <v>675</v>
      </c>
      <c r="E23" s="14">
        <v>0</v>
      </c>
      <c r="F23" s="14">
        <v>0</v>
      </c>
      <c r="G23" s="13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5">
        <f t="shared" si="0"/>
        <v>675</v>
      </c>
      <c r="N23" s="6"/>
    </row>
    <row r="24" spans="1:14" ht="15">
      <c r="A24" s="11" t="s">
        <v>59</v>
      </c>
      <c r="B24" s="12">
        <v>0</v>
      </c>
      <c r="C24" s="14">
        <v>0</v>
      </c>
      <c r="D24" s="13">
        <v>235</v>
      </c>
      <c r="E24" s="14">
        <v>0</v>
      </c>
      <c r="F24" s="14">
        <v>0</v>
      </c>
      <c r="G24" s="13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5">
        <f t="shared" si="0"/>
        <v>235</v>
      </c>
      <c r="N24" s="6"/>
    </row>
    <row r="25" spans="1:14" ht="15">
      <c r="A25" s="11" t="s">
        <v>56</v>
      </c>
      <c r="B25" s="14">
        <v>0</v>
      </c>
      <c r="C25" s="14">
        <v>0</v>
      </c>
      <c r="D25" s="14">
        <v>241</v>
      </c>
      <c r="E25" s="14">
        <v>0</v>
      </c>
      <c r="F25" s="14">
        <v>0</v>
      </c>
      <c r="G25" s="13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5">
        <f t="shared" si="0"/>
        <v>241</v>
      </c>
      <c r="N25" s="6"/>
    </row>
    <row r="26" spans="1:14" ht="15">
      <c r="A26" s="11" t="s">
        <v>14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5">
        <f t="shared" si="0"/>
        <v>0</v>
      </c>
      <c r="N26" s="6"/>
    </row>
    <row r="27" spans="1:14" ht="15">
      <c r="A27" s="11" t="s">
        <v>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3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5">
        <f t="shared" si="0"/>
        <v>0</v>
      </c>
      <c r="N27" s="6"/>
    </row>
    <row r="28" spans="1:14" ht="15">
      <c r="A28" s="11" t="s">
        <v>53</v>
      </c>
      <c r="B28" s="14">
        <v>1096</v>
      </c>
      <c r="C28" s="14">
        <v>289</v>
      </c>
      <c r="D28" s="14">
        <v>1559</v>
      </c>
      <c r="E28" s="14">
        <v>0</v>
      </c>
      <c r="F28" s="14">
        <v>0</v>
      </c>
      <c r="G28" s="13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>
        <f t="shared" si="0"/>
        <v>2944</v>
      </c>
      <c r="N28" s="6"/>
    </row>
    <row r="29" spans="1:14" ht="15">
      <c r="A29" s="11" t="s">
        <v>54</v>
      </c>
      <c r="B29" s="14">
        <v>1410</v>
      </c>
      <c r="C29" s="14">
        <v>371</v>
      </c>
      <c r="D29" s="14">
        <v>2005</v>
      </c>
      <c r="E29" s="14">
        <v>0</v>
      </c>
      <c r="F29" s="14">
        <v>0</v>
      </c>
      <c r="G29" s="13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5">
        <f t="shared" si="0"/>
        <v>3786</v>
      </c>
      <c r="N29" s="6"/>
    </row>
    <row r="30" spans="1:14" ht="15">
      <c r="A30" s="11" t="s">
        <v>55</v>
      </c>
      <c r="B30" s="14">
        <v>366</v>
      </c>
      <c r="C30" s="14">
        <v>96</v>
      </c>
      <c r="D30" s="14">
        <v>3341</v>
      </c>
      <c r="E30" s="14">
        <v>0</v>
      </c>
      <c r="F30" s="14">
        <v>0</v>
      </c>
      <c r="G30" s="13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5">
        <f t="shared" si="0"/>
        <v>3803</v>
      </c>
      <c r="N30" s="6"/>
    </row>
    <row r="31" spans="1:14" ht="15">
      <c r="A31" s="11" t="s">
        <v>15</v>
      </c>
      <c r="B31" s="14">
        <v>2349</v>
      </c>
      <c r="C31" s="14">
        <v>619</v>
      </c>
      <c r="D31" s="14">
        <v>520</v>
      </c>
      <c r="E31" s="14">
        <v>0</v>
      </c>
      <c r="F31" s="14">
        <v>0</v>
      </c>
      <c r="G31" s="13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5">
        <f t="shared" si="0"/>
        <v>3488</v>
      </c>
      <c r="N31" s="6"/>
    </row>
    <row r="32" spans="1:14" ht="15">
      <c r="A32" s="11" t="s">
        <v>16</v>
      </c>
      <c r="B32" s="14">
        <v>2631</v>
      </c>
      <c r="C32" s="14">
        <v>693</v>
      </c>
      <c r="D32" s="14">
        <v>3395</v>
      </c>
      <c r="E32" s="14">
        <v>0</v>
      </c>
      <c r="F32" s="14">
        <v>0</v>
      </c>
      <c r="G32" s="13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5">
        <f t="shared" si="0"/>
        <v>6719</v>
      </c>
      <c r="N32" s="6"/>
    </row>
    <row r="33" spans="1:14" ht="15">
      <c r="A33" s="11" t="s">
        <v>17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5">
        <f t="shared" si="0"/>
        <v>0</v>
      </c>
      <c r="N33" s="6"/>
    </row>
    <row r="34" spans="1:14" ht="15">
      <c r="A34" s="11" t="s">
        <v>62</v>
      </c>
      <c r="B34" s="14">
        <v>1447</v>
      </c>
      <c r="C34" s="14">
        <v>382</v>
      </c>
      <c r="D34" s="14">
        <v>31</v>
      </c>
      <c r="E34" s="14">
        <v>0</v>
      </c>
      <c r="F34" s="14">
        <v>0</v>
      </c>
      <c r="G34" s="13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5">
        <f t="shared" si="0"/>
        <v>1860</v>
      </c>
      <c r="N34" s="6"/>
    </row>
    <row r="35" spans="1:14" ht="15">
      <c r="A35" s="16" t="s">
        <v>18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3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5">
        <f t="shared" si="0"/>
        <v>0</v>
      </c>
      <c r="N35" s="6"/>
    </row>
    <row r="36" spans="1:14" ht="15">
      <c r="A36" s="11" t="s">
        <v>19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5">
        <f t="shared" si="0"/>
        <v>0</v>
      </c>
      <c r="N36" s="6"/>
    </row>
    <row r="37" spans="1:14" ht="15">
      <c r="A37" s="11" t="s">
        <v>20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5">
        <f t="shared" si="0"/>
        <v>0</v>
      </c>
      <c r="N37" s="6"/>
    </row>
    <row r="38" spans="1:14" ht="15">
      <c r="A38" s="11" t="s">
        <v>21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3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5">
        <f t="shared" si="0"/>
        <v>0</v>
      </c>
      <c r="N38" s="6"/>
    </row>
    <row r="39" spans="1:14" ht="15">
      <c r="A39" s="11" t="s">
        <v>22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5">
        <f t="shared" si="0"/>
        <v>0</v>
      </c>
      <c r="N39" s="6"/>
    </row>
    <row r="40" spans="1:14" ht="15">
      <c r="A40" s="11" t="s">
        <v>23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>
        <f t="shared" si="0"/>
        <v>0</v>
      </c>
      <c r="N40" s="6"/>
    </row>
    <row r="41" spans="1:14" ht="15">
      <c r="A41" s="11" t="s">
        <v>50</v>
      </c>
      <c r="B41" s="14">
        <v>362</v>
      </c>
      <c r="C41" s="14">
        <v>96</v>
      </c>
      <c r="D41" s="14">
        <v>318</v>
      </c>
      <c r="E41" s="14">
        <v>0</v>
      </c>
      <c r="F41" s="14">
        <v>0</v>
      </c>
      <c r="G41" s="13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5">
        <f t="shared" si="0"/>
        <v>776</v>
      </c>
      <c r="N41" s="6"/>
    </row>
    <row r="42" spans="1:14" ht="15">
      <c r="A42" s="11" t="s">
        <v>24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5">
        <f t="shared" si="0"/>
        <v>0</v>
      </c>
      <c r="N42" s="6"/>
    </row>
    <row r="43" spans="1:14" ht="15">
      <c r="A43" s="11" t="s">
        <v>25</v>
      </c>
      <c r="B43" s="14">
        <v>240</v>
      </c>
      <c r="C43" s="14">
        <v>65</v>
      </c>
      <c r="D43" s="14">
        <v>0</v>
      </c>
      <c r="E43" s="14">
        <v>0</v>
      </c>
      <c r="F43" s="14">
        <v>0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5">
        <f t="shared" si="0"/>
        <v>305</v>
      </c>
      <c r="N43" s="6"/>
    </row>
    <row r="44" spans="1:14" ht="15">
      <c r="A44" s="11" t="s">
        <v>26</v>
      </c>
      <c r="B44" s="14">
        <v>3259</v>
      </c>
      <c r="C44" s="14">
        <v>862</v>
      </c>
      <c r="D44" s="14">
        <v>6358</v>
      </c>
      <c r="E44" s="14">
        <v>0</v>
      </c>
      <c r="F44" s="14">
        <v>0</v>
      </c>
      <c r="G44" s="13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5">
        <f t="shared" si="0"/>
        <v>10479</v>
      </c>
      <c r="N44" s="6"/>
    </row>
    <row r="45" spans="1:14" ht="15">
      <c r="A45" s="11" t="s">
        <v>27</v>
      </c>
      <c r="B45" s="14">
        <v>0</v>
      </c>
      <c r="C45" s="14">
        <v>0</v>
      </c>
      <c r="D45" s="14">
        <v>412</v>
      </c>
      <c r="E45" s="14">
        <v>0</v>
      </c>
      <c r="F45" s="14"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5">
        <f t="shared" si="0"/>
        <v>412</v>
      </c>
      <c r="N45" s="6"/>
    </row>
    <row r="46" spans="1:14" ht="15">
      <c r="A46" s="11" t="s">
        <v>28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5">
        <f t="shared" si="0"/>
        <v>0</v>
      </c>
      <c r="N46" s="6"/>
    </row>
    <row r="47" spans="1:14" ht="15">
      <c r="A47" s="11" t="s">
        <v>29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3">
        <v>0</v>
      </c>
      <c r="H47" s="14">
        <v>1000</v>
      </c>
      <c r="I47" s="14">
        <v>0</v>
      </c>
      <c r="J47" s="14">
        <v>0</v>
      </c>
      <c r="K47" s="14">
        <v>0</v>
      </c>
      <c r="L47" s="14">
        <v>0</v>
      </c>
      <c r="M47" s="15">
        <f t="shared" si="0"/>
        <v>1000</v>
      </c>
      <c r="N47" s="6"/>
    </row>
    <row r="48" spans="1:14" ht="15">
      <c r="A48" s="11" t="s">
        <v>63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  <c r="H48" s="14">
        <v>400</v>
      </c>
      <c r="I48" s="14">
        <v>0</v>
      </c>
      <c r="J48" s="14">
        <v>0</v>
      </c>
      <c r="K48" s="14">
        <v>0</v>
      </c>
      <c r="L48" s="14">
        <v>0</v>
      </c>
      <c r="M48" s="15">
        <f t="shared" si="0"/>
        <v>400</v>
      </c>
      <c r="N48" s="6"/>
    </row>
    <row r="49" spans="1:14" ht="15">
      <c r="A49" s="11" t="s">
        <v>30</v>
      </c>
      <c r="B49" s="14">
        <v>0</v>
      </c>
      <c r="C49" s="14">
        <v>0</v>
      </c>
      <c r="D49" s="14">
        <v>22</v>
      </c>
      <c r="E49" s="14">
        <v>0</v>
      </c>
      <c r="F49" s="14">
        <v>0</v>
      </c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5">
        <f t="shared" si="0"/>
        <v>22</v>
      </c>
      <c r="N49" s="6"/>
    </row>
    <row r="50" spans="1:14" ht="15">
      <c r="A50" s="14" t="s">
        <v>34</v>
      </c>
      <c r="B50" s="14">
        <v>0</v>
      </c>
      <c r="C50" s="14">
        <v>0</v>
      </c>
      <c r="D50" s="14">
        <v>0</v>
      </c>
      <c r="E50" s="14">
        <v>246</v>
      </c>
      <c r="F50" s="14">
        <v>0</v>
      </c>
      <c r="G50" s="13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5">
        <f t="shared" si="0"/>
        <v>246</v>
      </c>
      <c r="N50" s="6"/>
    </row>
    <row r="51" spans="1:14" ht="15">
      <c r="A51" s="14" t="s">
        <v>74</v>
      </c>
      <c r="B51" s="14">
        <v>0</v>
      </c>
      <c r="C51" s="14">
        <v>0</v>
      </c>
      <c r="D51" s="14">
        <v>0</v>
      </c>
      <c r="E51" s="14">
        <v>2189</v>
      </c>
      <c r="F51" s="14">
        <v>0</v>
      </c>
      <c r="G51" s="13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5">
        <f t="shared" si="0"/>
        <v>2189</v>
      </c>
      <c r="N51" s="6"/>
    </row>
    <row r="52" spans="1:14" ht="15">
      <c r="A52" s="14" t="s">
        <v>35</v>
      </c>
      <c r="B52" s="14">
        <v>0</v>
      </c>
      <c r="C52" s="14">
        <v>0</v>
      </c>
      <c r="D52" s="14">
        <v>0</v>
      </c>
      <c r="E52" s="14">
        <v>414</v>
      </c>
      <c r="F52" s="14">
        <v>0</v>
      </c>
      <c r="G52" s="13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5">
        <f t="shared" si="0"/>
        <v>414</v>
      </c>
      <c r="N52" s="6"/>
    </row>
    <row r="53" spans="1:14" ht="15">
      <c r="A53" s="14" t="s">
        <v>49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5">
        <f t="shared" si="0"/>
        <v>0</v>
      </c>
      <c r="N53" s="6"/>
    </row>
    <row r="54" spans="1:14" ht="15">
      <c r="A54" s="14" t="s">
        <v>36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5">
        <f t="shared" si="0"/>
        <v>0</v>
      </c>
      <c r="N54" s="6"/>
    </row>
    <row r="55" spans="1:14" ht="15">
      <c r="A55" s="14" t="s">
        <v>37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3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5">
        <f t="shared" si="0"/>
        <v>0</v>
      </c>
      <c r="N55" s="6"/>
    </row>
    <row r="56" spans="1:14" ht="15">
      <c r="A56" s="14" t="s">
        <v>38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3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5">
        <f t="shared" si="0"/>
        <v>0</v>
      </c>
      <c r="N56" s="6"/>
    </row>
    <row r="57" spans="1:14" ht="15">
      <c r="A57" s="14" t="s">
        <v>39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3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5">
        <f t="shared" si="0"/>
        <v>0</v>
      </c>
      <c r="N57" s="6"/>
    </row>
    <row r="58" spans="1:14" ht="15">
      <c r="A58" s="14" t="s">
        <v>66</v>
      </c>
      <c r="B58" s="14">
        <v>0</v>
      </c>
      <c r="C58" s="14">
        <v>0</v>
      </c>
      <c r="D58" s="14">
        <v>0</v>
      </c>
      <c r="E58" s="14">
        <v>645</v>
      </c>
      <c r="F58" s="14">
        <v>0</v>
      </c>
      <c r="G58" s="13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5">
        <f t="shared" si="0"/>
        <v>645</v>
      </c>
      <c r="N58" s="6"/>
    </row>
    <row r="59" spans="1:14" ht="15">
      <c r="A59" s="14" t="s">
        <v>40</v>
      </c>
      <c r="B59" s="14">
        <v>0</v>
      </c>
      <c r="C59" s="14">
        <v>0</v>
      </c>
      <c r="D59" s="14">
        <v>0</v>
      </c>
      <c r="E59" s="14">
        <v>920</v>
      </c>
      <c r="F59" s="14">
        <v>0</v>
      </c>
      <c r="G59" s="13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5">
        <f t="shared" si="0"/>
        <v>920</v>
      </c>
      <c r="N59" s="6"/>
    </row>
    <row r="60" spans="1:14" ht="15">
      <c r="A60" s="14" t="s">
        <v>41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3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5">
        <f t="shared" si="0"/>
        <v>0</v>
      </c>
      <c r="N60" s="6"/>
    </row>
    <row r="61" spans="1:14" ht="15">
      <c r="A61" s="14" t="s">
        <v>42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3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5">
        <f t="shared" si="0"/>
        <v>0</v>
      </c>
      <c r="N61" s="6"/>
    </row>
    <row r="62" spans="1:14" ht="15">
      <c r="A62" s="14" t="s">
        <v>43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3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5">
        <f t="shared" si="0"/>
        <v>0</v>
      </c>
      <c r="N62" s="6"/>
    </row>
    <row r="63" spans="1:14" ht="15">
      <c r="A63" s="14" t="s">
        <v>64</v>
      </c>
      <c r="B63" s="14">
        <v>0</v>
      </c>
      <c r="C63" s="14">
        <v>0</v>
      </c>
      <c r="D63" s="14">
        <v>0</v>
      </c>
      <c r="E63" s="14">
        <v>97</v>
      </c>
      <c r="F63" s="14">
        <v>0</v>
      </c>
      <c r="G63" s="13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5">
        <f t="shared" si="0"/>
        <v>97</v>
      </c>
      <c r="N63" s="6"/>
    </row>
    <row r="64" spans="1:14" ht="15">
      <c r="A64" s="14" t="s">
        <v>16</v>
      </c>
      <c r="B64" s="14">
        <v>0</v>
      </c>
      <c r="C64" s="14">
        <v>0</v>
      </c>
      <c r="D64" s="14">
        <v>0</v>
      </c>
      <c r="E64" s="14">
        <v>1365</v>
      </c>
      <c r="F64" s="14">
        <v>0</v>
      </c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5">
        <f t="shared" si="0"/>
        <v>1365</v>
      </c>
      <c r="N64" s="6"/>
    </row>
    <row r="65" spans="1:14" ht="15">
      <c r="A65" s="14" t="s">
        <v>44</v>
      </c>
      <c r="B65" s="14">
        <v>0</v>
      </c>
      <c r="C65" s="14">
        <v>0</v>
      </c>
      <c r="D65" s="14">
        <v>0</v>
      </c>
      <c r="E65" s="14">
        <v>1751</v>
      </c>
      <c r="F65" s="14">
        <v>0</v>
      </c>
      <c r="G65" s="13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>
        <f t="shared" si="0"/>
        <v>1751</v>
      </c>
      <c r="N65" s="6"/>
    </row>
    <row r="66" spans="1:14" ht="15">
      <c r="A66" s="14" t="s">
        <v>45</v>
      </c>
      <c r="B66" s="14">
        <v>0</v>
      </c>
      <c r="C66" s="14">
        <v>0</v>
      </c>
      <c r="D66" s="14">
        <v>0</v>
      </c>
      <c r="E66" s="14">
        <v>100</v>
      </c>
      <c r="F66" s="14">
        <v>0</v>
      </c>
      <c r="G66" s="13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5">
        <f t="shared" si="0"/>
        <v>100</v>
      </c>
      <c r="N66" s="6"/>
    </row>
    <row r="67" spans="1:14" ht="15">
      <c r="A67" s="14" t="s">
        <v>46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5">
        <f t="shared" si="0"/>
        <v>0</v>
      </c>
      <c r="N67" s="6"/>
    </row>
    <row r="68" spans="1:14" ht="15">
      <c r="A68" s="14" t="s">
        <v>48</v>
      </c>
      <c r="B68" s="17">
        <v>0</v>
      </c>
      <c r="C68" s="14">
        <v>0</v>
      </c>
      <c r="D68" s="14">
        <v>0</v>
      </c>
      <c r="E68" s="14">
        <v>0</v>
      </c>
      <c r="F68" s="14">
        <v>18700</v>
      </c>
      <c r="G68" s="13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5">
        <f>SUM(B68:L68)</f>
        <v>18700</v>
      </c>
      <c r="N68" s="6"/>
    </row>
    <row r="69" spans="1:14" ht="15">
      <c r="A69" s="14" t="s">
        <v>2</v>
      </c>
      <c r="B69" s="17">
        <v>0</v>
      </c>
      <c r="C69" s="14">
        <v>0</v>
      </c>
      <c r="D69" s="14">
        <v>0</v>
      </c>
      <c r="E69" s="14">
        <v>0</v>
      </c>
      <c r="F69" s="14">
        <v>0</v>
      </c>
      <c r="G69" s="13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5">
        <f>SUM(B69:L69)</f>
        <v>0</v>
      </c>
      <c r="N69" s="6"/>
    </row>
    <row r="70" spans="1:14" ht="15">
      <c r="A70" s="14" t="s">
        <v>47</v>
      </c>
      <c r="B70" s="17">
        <v>0</v>
      </c>
      <c r="C70" s="14">
        <v>0</v>
      </c>
      <c r="D70" s="14">
        <v>0</v>
      </c>
      <c r="E70" s="14">
        <v>0</v>
      </c>
      <c r="F70" s="14">
        <v>0</v>
      </c>
      <c r="G70" s="14">
        <v>7182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5">
        <f>SUM(B70:L70)</f>
        <v>7182</v>
      </c>
      <c r="N70" s="6"/>
    </row>
    <row r="71" spans="1:14" ht="15">
      <c r="A71" s="18" t="s">
        <v>1</v>
      </c>
      <c r="B71" s="19">
        <f aca="true" t="shared" si="1" ref="B71:M71">SUM(B6:B70)</f>
        <v>22816</v>
      </c>
      <c r="C71" s="19">
        <f t="shared" si="1"/>
        <v>5696</v>
      </c>
      <c r="D71" s="19">
        <f t="shared" si="1"/>
        <v>45057</v>
      </c>
      <c r="E71" s="19">
        <f t="shared" si="1"/>
        <v>7727</v>
      </c>
      <c r="F71" s="19">
        <f t="shared" si="1"/>
        <v>18700</v>
      </c>
      <c r="G71" s="19">
        <f t="shared" si="1"/>
        <v>7182</v>
      </c>
      <c r="H71" s="19">
        <f t="shared" si="1"/>
        <v>7648</v>
      </c>
      <c r="I71" s="19">
        <f t="shared" si="1"/>
        <v>3716</v>
      </c>
      <c r="J71" s="19">
        <f t="shared" si="1"/>
        <v>945</v>
      </c>
      <c r="K71" s="19">
        <f>SUM(K6:K70)</f>
        <v>8500</v>
      </c>
      <c r="L71" s="19">
        <f>SUM(L6:L70)</f>
        <v>7102</v>
      </c>
      <c r="M71" s="19">
        <f t="shared" si="1"/>
        <v>135089</v>
      </c>
      <c r="N71" s="6"/>
    </row>
    <row r="72" spans="1:14" ht="15">
      <c r="A72" s="6"/>
      <c r="B72" s="20"/>
      <c r="C72" s="6"/>
      <c r="D72" s="6"/>
      <c r="E72" s="6"/>
      <c r="F72" s="6"/>
      <c r="G72" s="6"/>
      <c r="H72" s="6"/>
      <c r="I72" s="6"/>
      <c r="J72" s="6"/>
      <c r="K72" s="6"/>
      <c r="L72" s="6"/>
      <c r="M72" s="21"/>
      <c r="N72" s="6"/>
    </row>
    <row r="73" spans="1:14" ht="15">
      <c r="A73" s="6"/>
      <c r="B73" s="20"/>
      <c r="C73" s="6"/>
      <c r="D73" s="6"/>
      <c r="E73" s="6"/>
      <c r="F73" s="6"/>
      <c r="G73" s="6"/>
      <c r="H73" s="6"/>
      <c r="I73" s="6"/>
      <c r="J73" s="6"/>
      <c r="K73" s="6"/>
      <c r="L73" s="6"/>
      <c r="M73" s="21"/>
      <c r="N73" s="6"/>
    </row>
    <row r="74" spans="1:14" ht="15">
      <c r="A74" s="6"/>
      <c r="B74" s="20"/>
      <c r="C74" s="6"/>
      <c r="D74" s="6"/>
      <c r="E74" s="6"/>
      <c r="F74" s="6"/>
      <c r="G74" s="6"/>
      <c r="H74" s="6"/>
      <c r="I74" s="6"/>
      <c r="J74" s="6"/>
      <c r="K74" s="6"/>
      <c r="L74" s="6"/>
      <c r="M74" s="21"/>
      <c r="N74" s="6"/>
    </row>
    <row r="75" spans="1:14" ht="15">
      <c r="A75" s="6"/>
      <c r="B75" s="20"/>
      <c r="C75" s="6"/>
      <c r="D75" s="6"/>
      <c r="E75" s="6"/>
      <c r="F75" s="6"/>
      <c r="G75" s="6"/>
      <c r="H75" s="6"/>
      <c r="I75" s="6"/>
      <c r="J75" s="6"/>
      <c r="K75" s="6"/>
      <c r="L75" s="6"/>
      <c r="M75" s="21"/>
      <c r="N75" s="6"/>
    </row>
    <row r="76" spans="1:14" ht="15">
      <c r="A76" s="6"/>
      <c r="B76" s="20"/>
      <c r="C76" s="6"/>
      <c r="D76" s="6"/>
      <c r="E76" s="6"/>
      <c r="F76" s="6"/>
      <c r="G76" s="6"/>
      <c r="H76" s="6"/>
      <c r="I76" s="6"/>
      <c r="J76" s="6"/>
      <c r="K76" s="6"/>
      <c r="L76" s="6"/>
      <c r="M76" s="21"/>
      <c r="N76" s="6"/>
    </row>
    <row r="77" spans="1:14" ht="15">
      <c r="A77" s="6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21"/>
      <c r="N77" s="6"/>
    </row>
    <row r="78" spans="1:14" ht="15">
      <c r="A78" s="6"/>
      <c r="B78" s="20"/>
      <c r="C78" s="6"/>
      <c r="D78" s="6"/>
      <c r="E78" s="6"/>
      <c r="F78" s="6"/>
      <c r="G78" s="6"/>
      <c r="H78" s="6"/>
      <c r="I78" s="6"/>
      <c r="J78" s="6"/>
      <c r="K78" s="6"/>
      <c r="L78" s="6"/>
      <c r="M78" s="21"/>
      <c r="N78" s="6"/>
    </row>
    <row r="79" spans="1:14" ht="15">
      <c r="A79" s="6"/>
      <c r="B79" s="20"/>
      <c r="C79" s="6"/>
      <c r="D79" s="6"/>
      <c r="E79" s="6"/>
      <c r="F79" s="6"/>
      <c r="G79" s="6"/>
      <c r="H79" s="6"/>
      <c r="I79" s="6"/>
      <c r="J79" s="6"/>
      <c r="K79" s="6"/>
      <c r="L79" s="6"/>
      <c r="M79" s="21"/>
      <c r="N79" s="6"/>
    </row>
    <row r="80" spans="1:14" ht="15">
      <c r="A80" s="6"/>
      <c r="B80" s="20"/>
      <c r="C80" s="6"/>
      <c r="D80" s="6"/>
      <c r="E80" s="6"/>
      <c r="F80" s="6"/>
      <c r="G80" s="6"/>
      <c r="H80" s="6"/>
      <c r="I80" s="6"/>
      <c r="J80" s="6"/>
      <c r="K80" s="6"/>
      <c r="L80" s="6"/>
      <c r="M80" s="21"/>
      <c r="N80" s="6"/>
    </row>
    <row r="81" spans="1:14" ht="15">
      <c r="A81" s="6"/>
      <c r="B81" s="20"/>
      <c r="C81" s="6"/>
      <c r="D81" s="6"/>
      <c r="E81" s="6"/>
      <c r="F81" s="6"/>
      <c r="G81" s="6"/>
      <c r="H81" s="6"/>
      <c r="I81" s="6"/>
      <c r="J81" s="6"/>
      <c r="K81" s="6"/>
      <c r="L81" s="6"/>
      <c r="M81" s="21"/>
      <c r="N81" s="6"/>
    </row>
    <row r="82" spans="1:14" ht="15">
      <c r="A82" s="6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21"/>
      <c r="N82" s="6"/>
    </row>
    <row r="83" spans="1:14" ht="15">
      <c r="A83" s="6"/>
      <c r="B83" s="20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6"/>
    </row>
    <row r="84" spans="1:14" ht="15">
      <c r="A84" s="6"/>
      <c r="B84" s="20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6"/>
    </row>
    <row r="85" spans="1:14" ht="15">
      <c r="A85" s="6"/>
      <c r="B85" s="20"/>
      <c r="C85" s="6"/>
      <c r="D85" s="6"/>
      <c r="E85" s="6"/>
      <c r="F85" s="6"/>
      <c r="G85" s="6"/>
      <c r="H85" s="6"/>
      <c r="I85" s="6"/>
      <c r="J85" s="6"/>
      <c r="K85" s="6"/>
      <c r="L85" s="6"/>
      <c r="M85" s="21"/>
      <c r="N85" s="6"/>
    </row>
    <row r="86" spans="1:14" ht="15">
      <c r="A86" s="6"/>
      <c r="B86" s="20"/>
      <c r="C86" s="6"/>
      <c r="D86" s="6"/>
      <c r="E86" s="6"/>
      <c r="F86" s="6"/>
      <c r="G86" s="6"/>
      <c r="H86" s="6"/>
      <c r="I86" s="6"/>
      <c r="J86" s="6"/>
      <c r="K86" s="6"/>
      <c r="L86" s="6"/>
      <c r="M86" s="21"/>
      <c r="N86" s="6"/>
    </row>
    <row r="87" spans="1:14" ht="15">
      <c r="A87" s="6"/>
      <c r="B87" s="20"/>
      <c r="C87" s="6"/>
      <c r="D87" s="6"/>
      <c r="E87" s="6"/>
      <c r="F87" s="6"/>
      <c r="G87" s="6"/>
      <c r="H87" s="6"/>
      <c r="I87" s="6"/>
      <c r="J87" s="6"/>
      <c r="K87" s="6"/>
      <c r="L87" s="6"/>
      <c r="M87" s="21"/>
      <c r="N87" s="6"/>
    </row>
    <row r="88" spans="1:14" ht="15">
      <c r="A88" s="6"/>
      <c r="B88" s="20"/>
      <c r="C88" s="6"/>
      <c r="D88" s="6"/>
      <c r="E88" s="6"/>
      <c r="F88" s="6"/>
      <c r="G88" s="6"/>
      <c r="H88" s="6"/>
      <c r="I88" s="6"/>
      <c r="J88" s="6"/>
      <c r="K88" s="6"/>
      <c r="L88" s="6"/>
      <c r="M88" s="21"/>
      <c r="N88" s="6"/>
    </row>
    <row r="89" spans="1:14" ht="15">
      <c r="A89" s="6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21"/>
      <c r="N89" s="6"/>
    </row>
    <row r="90" spans="1:14" ht="15">
      <c r="A90" s="6"/>
      <c r="B90" s="20"/>
      <c r="C90" s="6"/>
      <c r="D90" s="6"/>
      <c r="E90" s="6"/>
      <c r="F90" s="6"/>
      <c r="G90" s="6"/>
      <c r="H90" s="6"/>
      <c r="I90" s="6"/>
      <c r="J90" s="6"/>
      <c r="K90" s="6"/>
      <c r="L90" s="6"/>
      <c r="M90" s="21"/>
      <c r="N90" s="6"/>
    </row>
    <row r="91" spans="1:14" ht="15">
      <c r="A91" s="6"/>
      <c r="B91" s="20"/>
      <c r="C91" s="6"/>
      <c r="D91" s="6"/>
      <c r="E91" s="6"/>
      <c r="F91" s="6"/>
      <c r="G91" s="6"/>
      <c r="H91" s="6"/>
      <c r="I91" s="6"/>
      <c r="J91" s="6"/>
      <c r="K91" s="6"/>
      <c r="L91" s="6"/>
      <c r="M91" s="21"/>
      <c r="N91" s="6"/>
    </row>
    <row r="92" spans="1:14" ht="15">
      <c r="A92" s="6"/>
      <c r="B92" s="20"/>
      <c r="C92" s="6"/>
      <c r="D92" s="6"/>
      <c r="E92" s="6"/>
      <c r="F92" s="6"/>
      <c r="G92" s="6"/>
      <c r="H92" s="6"/>
      <c r="I92" s="6"/>
      <c r="J92" s="6"/>
      <c r="K92" s="6"/>
      <c r="L92" s="6"/>
      <c r="M92" s="21"/>
      <c r="N92" s="6"/>
    </row>
    <row r="93" spans="1:14" ht="15">
      <c r="A93" s="6"/>
      <c r="B93" s="20"/>
      <c r="C93" s="6"/>
      <c r="D93" s="6"/>
      <c r="E93" s="6"/>
      <c r="F93" s="6"/>
      <c r="G93" s="6"/>
      <c r="H93" s="6"/>
      <c r="I93" s="6"/>
      <c r="J93" s="6"/>
      <c r="K93" s="6"/>
      <c r="L93" s="6"/>
      <c r="M93" s="21"/>
      <c r="N93" s="6"/>
    </row>
    <row r="94" spans="1:14" ht="15">
      <c r="A94" s="6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21"/>
      <c r="N94" s="6"/>
    </row>
    <row r="95" spans="1:14" ht="15">
      <c r="A95" s="6"/>
      <c r="B95" s="20"/>
      <c r="C95" s="6"/>
      <c r="D95" s="6"/>
      <c r="E95" s="6"/>
      <c r="F95" s="6"/>
      <c r="G95" s="6"/>
      <c r="H95" s="6"/>
      <c r="I95" s="6"/>
      <c r="J95" s="6"/>
      <c r="K95" s="6"/>
      <c r="L95" s="6"/>
      <c r="M95" s="21"/>
      <c r="N95" s="6"/>
    </row>
    <row r="96" spans="1:14" ht="15">
      <c r="A96" s="6"/>
      <c r="B96" s="20"/>
      <c r="C96" s="6"/>
      <c r="D96" s="6"/>
      <c r="E96" s="6"/>
      <c r="F96" s="6"/>
      <c r="G96" s="6"/>
      <c r="H96" s="6"/>
      <c r="I96" s="6"/>
      <c r="J96" s="6"/>
      <c r="K96" s="6"/>
      <c r="L96" s="6"/>
      <c r="M96" s="21"/>
      <c r="N96" s="6"/>
    </row>
    <row r="97" spans="1:14" ht="15">
      <c r="A97" s="6"/>
      <c r="B97" s="20"/>
      <c r="C97" s="6"/>
      <c r="D97" s="6"/>
      <c r="E97" s="6"/>
      <c r="F97" s="6"/>
      <c r="G97" s="6"/>
      <c r="H97" s="6"/>
      <c r="I97" s="6"/>
      <c r="J97" s="6"/>
      <c r="K97" s="6"/>
      <c r="L97" s="6"/>
      <c r="M97" s="21"/>
      <c r="N97" s="6"/>
    </row>
  </sheetData>
  <sheetProtection/>
  <mergeCells count="12">
    <mergeCell ref="J4:J5"/>
    <mergeCell ref="K4:K5"/>
    <mergeCell ref="E4:H4"/>
    <mergeCell ref="D4:D5"/>
    <mergeCell ref="C4:C5"/>
    <mergeCell ref="B4:B5"/>
    <mergeCell ref="A1:M1"/>
    <mergeCell ref="A2:M2"/>
    <mergeCell ref="L4:L5"/>
    <mergeCell ref="M4:M5"/>
    <mergeCell ref="A4:A5"/>
    <mergeCell ref="I4:I5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  <headerFooter>
    <oddHeader>&amp;R5. számú melléklet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2017-02-28T14:43:47Z</cp:lastPrinted>
  <dcterms:created xsi:type="dcterms:W3CDTF">2011-02-24T19:43:02Z</dcterms:created>
  <dcterms:modified xsi:type="dcterms:W3CDTF">2018-02-27T14:45:03Z</dcterms:modified>
  <cp:category/>
  <cp:version/>
  <cp:contentType/>
  <cp:contentStatus/>
</cp:coreProperties>
</file>