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/>
  <bookViews>
    <workbookView xWindow="-120" yWindow="-120" windowWidth="29040" windowHeight="15840"/>
  </bookViews>
  <sheets>
    <sheet name="1.sz.m. kiadás-bevétel 2018" sheetId="1" r:id="rId1"/>
    <sheet name="2.sz.m. közvetett támogatások" sheetId="2" r:id="rId2"/>
    <sheet name="3.sz.m.műk.-felhalm. mérl. 2018" sheetId="3" r:id="rId3"/>
    <sheet name="4.sz.m. 2018 beruház.- felújítá" sheetId="5" r:id="rId4"/>
    <sheet name=" 5.sz.m. 2018.vagyonkimutatás" sheetId="6" r:id="rId5"/>
    <sheet name="6.sz.m. maradványkimutatás 2018" sheetId="4" r:id="rId6"/>
    <sheet name="7. sz. m. 2018. évi mérleg" sheetId="7" r:id="rId7"/>
    <sheet name="8.sz. m. 2018. eredménykimut" sheetId="8" r:id="rId8"/>
  </sheets>
  <calcPr calcId="114210"/>
</workbook>
</file>

<file path=xl/calcChain.xml><?xml version="1.0" encoding="utf-8"?>
<calcChain xmlns="http://schemas.openxmlformats.org/spreadsheetml/2006/main">
  <c r="D9" i="3"/>
  <c r="D10"/>
  <c r="D11"/>
  <c r="D12"/>
  <c r="D13"/>
  <c r="D19"/>
  <c r="D22" i="5"/>
  <c r="D38"/>
  <c r="D33"/>
  <c r="A9"/>
  <c r="D21"/>
  <c r="D27"/>
  <c r="A11"/>
  <c r="A13"/>
  <c r="A15"/>
  <c r="A17"/>
  <c r="A19"/>
  <c r="A10"/>
  <c r="A12"/>
  <c r="A14"/>
  <c r="A16"/>
  <c r="A18"/>
  <c r="A20"/>
  <c r="C15" i="4"/>
  <c r="C14"/>
  <c r="C13"/>
  <c r="C12"/>
  <c r="C9"/>
  <c r="D20" i="3"/>
  <c r="D21"/>
  <c r="D22"/>
  <c r="D23"/>
  <c r="D24"/>
  <c r="D25"/>
  <c r="D26"/>
  <c r="D32"/>
  <c r="D48"/>
  <c r="D49"/>
  <c r="D59"/>
  <c r="D61"/>
  <c r="D34"/>
  <c r="D47"/>
  <c r="D60"/>
  <c r="C19"/>
  <c r="C20"/>
  <c r="C21"/>
  <c r="C22"/>
  <c r="C23"/>
  <c r="C24"/>
  <c r="C25"/>
  <c r="C26"/>
  <c r="C27"/>
  <c r="C28"/>
  <c r="C29"/>
  <c r="C30"/>
  <c r="C31"/>
  <c r="C32"/>
  <c r="F128" i="1"/>
  <c r="D62" i="3"/>
</calcChain>
</file>

<file path=xl/sharedStrings.xml><?xml version="1.0" encoding="utf-8"?>
<sst xmlns="http://schemas.openxmlformats.org/spreadsheetml/2006/main" count="743" uniqueCount="596">
  <si>
    <t>Rovat megnevezés</t>
  </si>
  <si>
    <t>Rovat száma</t>
  </si>
  <si>
    <t>Eredeti előirányzat</t>
  </si>
  <si>
    <t>Módosított előirányzat</t>
  </si>
  <si>
    <t>Teljesítés</t>
  </si>
  <si>
    <t>Önként vállalt feladatok</t>
  </si>
  <si>
    <t>6.</t>
  </si>
  <si>
    <t>7.</t>
  </si>
  <si>
    <t>Költségvetési kiadások</t>
  </si>
  <si>
    <t>K1101</t>
  </si>
  <si>
    <t>K1102</t>
  </si>
  <si>
    <t>Béren kívüli juttatások (K1107)</t>
  </si>
  <si>
    <t>K1107</t>
  </si>
  <si>
    <t>Egyéb költségtérítések (K1110)</t>
  </si>
  <si>
    <t>K1110</t>
  </si>
  <si>
    <t>K1113</t>
  </si>
  <si>
    <t>K11</t>
  </si>
  <si>
    <t>Választott tisztségviselők juttatásai (K121)</t>
  </si>
  <si>
    <t>K121</t>
  </si>
  <si>
    <t>Munkavégzésre irányuló egyéb jogviszonyban nem saját foglalkoztatottnak fizetett juttatások (K122)</t>
  </si>
  <si>
    <t>K122</t>
  </si>
  <si>
    <t>Egyéb külső személyi juttatások (K123)</t>
  </si>
  <si>
    <t>K123</t>
  </si>
  <si>
    <t>K12</t>
  </si>
  <si>
    <t>K1</t>
  </si>
  <si>
    <t>K2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</si>
  <si>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</si>
  <si>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</si>
  <si>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</si>
  <si>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</si>
  <si>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</si>
  <si>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K311</t>
  </si>
  <si>
    <t>Üzemeltetési anyagok beszerzése (K312)</t>
  </si>
  <si>
    <t>K312</t>
  </si>
  <si>
    <t>K31</t>
  </si>
  <si>
    <t>K321</t>
  </si>
  <si>
    <t>Egyéb kommunikációs szolgáltatások (K322)</t>
  </si>
  <si>
    <t>K322</t>
  </si>
  <si>
    <t>K32</t>
  </si>
  <si>
    <t>K331</t>
  </si>
  <si>
    <t>K332</t>
  </si>
  <si>
    <t>K333</t>
  </si>
  <si>
    <t>K334</t>
  </si>
  <si>
    <t>K335</t>
  </si>
  <si>
    <t>K336</t>
  </si>
  <si>
    <t>K337</t>
  </si>
  <si>
    <t>K33</t>
  </si>
  <si>
    <t>Működési célú előzetesen felszámított általános forgalmi adó (K351)</t>
  </si>
  <si>
    <t>K351</t>
  </si>
  <si>
    <t>K353</t>
  </si>
  <si>
    <t>K35</t>
  </si>
  <si>
    <t>K3</t>
  </si>
  <si>
    <t>K42</t>
  </si>
  <si>
    <t>K48</t>
  </si>
  <si>
    <t>ebből: települési támogatás [Szoctv. 45. §], (K48)</t>
  </si>
  <si>
    <t>K4</t>
  </si>
  <si>
    <t>K506</t>
  </si>
  <si>
    <t>ebből: központi költségvetési szervek (K506)</t>
  </si>
  <si>
    <t>ebből: helyi önkormányzatok és költségvetési szerveik (K506)</t>
  </si>
  <si>
    <t>ebből: társulások és költségvetési szerveik (K506)</t>
  </si>
  <si>
    <t>K512</t>
  </si>
  <si>
    <t>ebből: egyéb civil szervezetek (K512)</t>
  </si>
  <si>
    <t>Tartalékok (K513)</t>
  </si>
  <si>
    <t>K513</t>
  </si>
  <si>
    <t>K5</t>
  </si>
  <si>
    <t>Egyéb tárgyi eszközök beszerzése, létesítése (K64)</t>
  </si>
  <si>
    <t>K64</t>
  </si>
  <si>
    <t>Beruházási célú előzetesen felszámított általános forgalmi adó (K67)</t>
  </si>
  <si>
    <t>K67</t>
  </si>
  <si>
    <t>K6</t>
  </si>
  <si>
    <t>Ingatlanok felújítása (K71)</t>
  </si>
  <si>
    <t>K7</t>
  </si>
  <si>
    <t>Felújítási célú előzetesen felszámított általános forgalmi adó (K74)</t>
  </si>
  <si>
    <t>K74</t>
  </si>
  <si>
    <t>K1-K8</t>
  </si>
  <si>
    <t>Megnevezés</t>
  </si>
  <si>
    <t>Helyi önkormányzatok működésének általános támogatása (B111)</t>
  </si>
  <si>
    <t>B111</t>
  </si>
  <si>
    <t>Települési önkormányzatok szociális, gyermekjóléti  és gyermekétkeztetési feladatainak támogatása (B113)</t>
  </si>
  <si>
    <t>B113</t>
  </si>
  <si>
    <t>Települési önkormányzatok kulturális feladatainak támogatása (B114)</t>
  </si>
  <si>
    <t>B114</t>
  </si>
  <si>
    <t>Működési célú költségvetési támogatások és kiegészítő támogatások (B115)</t>
  </si>
  <si>
    <t>B115</t>
  </si>
  <si>
    <t>Elszámolásból származó bevételek (B116)</t>
  </si>
  <si>
    <t>B116</t>
  </si>
  <si>
    <t>B11</t>
  </si>
  <si>
    <t>B16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</si>
  <si>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</si>
  <si>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</si>
  <si>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</si>
  <si>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</si>
  <si>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B1</t>
  </si>
  <si>
    <t>Felhalmozási célú önkormányzati támogatások (B21)</t>
  </si>
  <si>
    <t>B21</t>
  </si>
  <si>
    <t>B2</t>
  </si>
  <si>
    <t>B34</t>
  </si>
  <si>
    <t>ebből: magánszemélyek kommunális adója (B34)</t>
  </si>
  <si>
    <t>B351</t>
  </si>
  <si>
    <t>B354</t>
  </si>
  <si>
    <t>ebből: belföldi gépjárművek adójának a helyi önkormányzatot megillető része (B354)</t>
  </si>
  <si>
    <t>B35</t>
  </si>
  <si>
    <t>B36</t>
  </si>
  <si>
    <t>B3</t>
  </si>
  <si>
    <t>B402</t>
  </si>
  <si>
    <t>ebből:tárgyi eszközök bérbeadásából származó bevétel (B402)</t>
  </si>
  <si>
    <t>B403</t>
  </si>
  <si>
    <t>ebből: államháztartáson belül (B403)</t>
  </si>
  <si>
    <t>B404</t>
  </si>
  <si>
    <t>Ellátási díjak (B405)</t>
  </si>
  <si>
    <t>B405</t>
  </si>
  <si>
    <t>Kiszámlázott általános forgalmi adó (B406)</t>
  </si>
  <si>
    <t>B406</t>
  </si>
  <si>
    <t>B4082</t>
  </si>
  <si>
    <t>B408</t>
  </si>
  <si>
    <t>Biztosító által fizetett kártérítés (B410)</t>
  </si>
  <si>
    <t>B410</t>
  </si>
  <si>
    <t>B411</t>
  </si>
  <si>
    <t>B4</t>
  </si>
  <si>
    <t>B52</t>
  </si>
  <si>
    <t>B5</t>
  </si>
  <si>
    <t>B65</t>
  </si>
  <si>
    <t>ebből: egyéb vállalkozások (B65)</t>
  </si>
  <si>
    <t>B6</t>
  </si>
  <si>
    <t>B75</t>
  </si>
  <si>
    <t>Finanszírozási kiadások</t>
  </si>
  <si>
    <t>Államháztartáson belüli megelőlegezések visszafizetése (K914)</t>
  </si>
  <si>
    <t>K914</t>
  </si>
  <si>
    <t>K91</t>
  </si>
  <si>
    <t>K9</t>
  </si>
  <si>
    <t>Finanszírozási bevételek</t>
  </si>
  <si>
    <t>Előző év költségvetési maradványának igénybevétele (B8131)</t>
  </si>
  <si>
    <t>B8131</t>
  </si>
  <si>
    <t>B813</t>
  </si>
  <si>
    <t>Államháztartáson belüli megelőlegezések (B814)</t>
  </si>
  <si>
    <t>B814</t>
  </si>
  <si>
    <t>B81</t>
  </si>
  <si>
    <t>B8</t>
  </si>
  <si>
    <t>Törvény szerinti illetmények, munkabérek (K1101)</t>
  </si>
  <si>
    <t>Normatív jutalmak (K1102)</t>
  </si>
  <si>
    <t>Foglalkoztatottak egyéb személyi juttatásai (&gt;=14) (K1113)</t>
  </si>
  <si>
    <t>Foglalkoztatottak személyi juttatásai (=01+…+13) (K11)</t>
  </si>
  <si>
    <t>Külső személyi juttatások (=16+17+18) (K12)</t>
  </si>
  <si>
    <t>Személyi juttatások (=15+19) (K1)</t>
  </si>
  <si>
    <t>Munkaadókat terhelő járulékok és szociális hozzájárulási adó (=22+…+27) (K2)</t>
  </si>
  <si>
    <t>Készletbeszerzés (=28+29+30) (K31)</t>
  </si>
  <si>
    <t>Informatikai szolgáltatások igénybevétele (K321)</t>
  </si>
  <si>
    <t>Kommunikációs szolgáltatások (=32+33) (K32)</t>
  </si>
  <si>
    <t>Közüzemi díjak (K331)</t>
  </si>
  <si>
    <t>Vásárolt élelmezés (K332)</t>
  </si>
  <si>
    <t>Bérleti és lízing díjak (&gt;=38) (K333)</t>
  </si>
  <si>
    <t>Karbantartási, kisjavítási szolgáltatások (K334)</t>
  </si>
  <si>
    <t>Közvetített szolgáltatások  (&gt;=41) (K335)</t>
  </si>
  <si>
    <t>ebből: államháztartáson belül (K335)</t>
  </si>
  <si>
    <t>Szakmai tevékenységet segítő szolgáltatások  (K336)</t>
  </si>
  <si>
    <t>Egyéb szolgáltatások (&gt;=44) (K337)</t>
  </si>
  <si>
    <t>ebből: biztosítási díjak (K337)</t>
  </si>
  <si>
    <t>Szolgáltatási kiadások (=35+36+37+39+40+42+43) (K33)</t>
  </si>
  <si>
    <t>Kamatkiadások (&gt;=52+53) (K353)</t>
  </si>
  <si>
    <t>Egyéb dologi kiadások (K355)</t>
  </si>
  <si>
    <t>Különféle befizetések és egyéb dologi kiadások (=49+50+51+54+58) (K35)</t>
  </si>
  <si>
    <t>Dologi kiadások (=31+34+45+48+59) (K3)</t>
  </si>
  <si>
    <t>Családi támogatások (=63+…+72) (K42)</t>
  </si>
  <si>
    <t>ebből: az egyéb pénzbeli és természetbeni gyermekvédelmi támogatások  (K42)</t>
  </si>
  <si>
    <t>Egyéb nem intézményi ellátások (&gt;=99+…+117) (K48)</t>
  </si>
  <si>
    <t>Ellátottak pénzbeli juttatásai (=61+62+73+74+83+92+95+98) (K4)</t>
  </si>
  <si>
    <t>Egyéb működési célú támogatások államháztartáson belülre (=149+…+158) (K506)</t>
  </si>
  <si>
    <t>Egyéb működési célú támogatások államháztartáson kívülre (=177+…+186) (K512)</t>
  </si>
  <si>
    <t>Egyéb működési célú kiadások (=119+124+125+126+137+148+159+161+173+174+175+176+187) (K5)</t>
  </si>
  <si>
    <t>Beruházások (=189+190+192+…+196) (K6)</t>
  </si>
  <si>
    <t>Felújítások (=198+...+201) (K7)</t>
  </si>
  <si>
    <t>Költségvetési kiadások (=20+21+60+118+188+197+202+264) (K1-K8)</t>
  </si>
  <si>
    <t>01</t>
  </si>
  <si>
    <t>02</t>
  </si>
  <si>
    <t>07</t>
  </si>
  <si>
    <t>10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</si>
  <si>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</si>
  <si>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</si>
  <si>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</si>
  <si>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</si>
  <si>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</si>
  <si>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</si>
  <si>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</si>
  <si>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</si>
  <si>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</si>
  <si>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24</t>
  </si>
  <si>
    <t>25</t>
  </si>
  <si>
    <t>27</t>
  </si>
  <si>
    <t>28</t>
  </si>
  <si>
    <t>29</t>
  </si>
  <si>
    <t>31</t>
  </si>
  <si>
    <t>32</t>
  </si>
  <si>
    <t>33</t>
  </si>
  <si>
    <t>34</t>
  </si>
  <si>
    <t>35</t>
  </si>
  <si>
    <t>36</t>
  </si>
  <si>
    <t>37</t>
  </si>
  <si>
    <t>39</t>
  </si>
  <si>
    <t>40</t>
  </si>
  <si>
    <t>41</t>
  </si>
  <si>
    <t>42</t>
  </si>
  <si>
    <t>43</t>
  </si>
  <si>
    <t>44</t>
  </si>
  <si>
    <t>45</t>
  </si>
  <si>
    <t>49</t>
  </si>
  <si>
    <t>51</t>
  </si>
  <si>
    <t>58</t>
  </si>
  <si>
    <t>59</t>
  </si>
  <si>
    <t>60</t>
  </si>
  <si>
    <t>62</t>
  </si>
  <si>
    <t>72</t>
  </si>
  <si>
    <t>98</t>
  </si>
  <si>
    <t>115</t>
  </si>
  <si>
    <t>118</t>
  </si>
  <si>
    <t>148</t>
  </si>
  <si>
    <t>149</t>
  </si>
  <si>
    <t>155</t>
  </si>
  <si>
    <t>156</t>
  </si>
  <si>
    <t>176</t>
  </si>
  <si>
    <t>179</t>
  </si>
  <si>
    <t>187</t>
  </si>
  <si>
    <t>188</t>
  </si>
  <si>
    <t>193</t>
  </si>
  <si>
    <t>196</t>
  </si>
  <si>
    <t>197</t>
  </si>
  <si>
    <t>198</t>
  </si>
  <si>
    <t>201</t>
  </si>
  <si>
    <t>202</t>
  </si>
  <si>
    <t>265</t>
  </si>
  <si>
    <t>K71</t>
  </si>
  <si>
    <t>03</t>
  </si>
  <si>
    <t>04</t>
  </si>
  <si>
    <t>05</t>
  </si>
  <si>
    <t>06</t>
  </si>
  <si>
    <t>38</t>
  </si>
  <si>
    <t>79</t>
  </si>
  <si>
    <t>109</t>
  </si>
  <si>
    <t>111</t>
  </si>
  <si>
    <t>116</t>
  </si>
  <si>
    <t>123</t>
  </si>
  <si>
    <t>144</t>
  </si>
  <si>
    <t>146</t>
  </si>
  <si>
    <t>167</t>
  </si>
  <si>
    <t>168</t>
  </si>
  <si>
    <t>186</t>
  </si>
  <si>
    <t>189</t>
  </si>
  <si>
    <t>191</t>
  </si>
  <si>
    <t>192</t>
  </si>
  <si>
    <t>200</t>
  </si>
  <si>
    <t>206</t>
  </si>
  <si>
    <t>209</t>
  </si>
  <si>
    <t>218</t>
  </si>
  <si>
    <t>219</t>
  </si>
  <si>
    <t>222</t>
  </si>
  <si>
    <t>225</t>
  </si>
  <si>
    <t>231</t>
  </si>
  <si>
    <t>245</t>
  </si>
  <si>
    <t>253</t>
  </si>
  <si>
    <t>257</t>
  </si>
  <si>
    <t>271</t>
  </si>
  <si>
    <t>276</t>
  </si>
  <si>
    <t>283</t>
  </si>
  <si>
    <t>284</t>
  </si>
  <si>
    <t>Önkormányzatok működési támogatásai (=01+…+06) (B11)</t>
  </si>
  <si>
    <t>Egyéb működési célú támogatások bevételei államháztartáson belülről (=33+…+42) (B16)</t>
  </si>
  <si>
    <t>Működési célú támogatások államháztartáson belülről (=07+...+10+21+32) (B1)</t>
  </si>
  <si>
    <t>Felhalmozási célú támogatások államháztartáson belülről (=44+45+46+57+68) (B2)</t>
  </si>
  <si>
    <t>Vagyoni tipusú adók (=110+…+115) (B34)</t>
  </si>
  <si>
    <t>Értékesítési és forgalmi adók (=117+…+138) (B351)</t>
  </si>
  <si>
    <t>ebből: állandó jelleggel végzett iparűzési tevékenység után fizetett helyi iparűzési adó (B351)</t>
  </si>
  <si>
    <t>Gépjárműadók (=145+…+148) (B354)</t>
  </si>
  <si>
    <t>Termékek és szolgáltatások adói (=116+139+143+144+149)  (B35)</t>
  </si>
  <si>
    <t>Egyéb közhatalmi bevételek (&gt;=169+…+185) (B36)</t>
  </si>
  <si>
    <t>Közhatalmi bevételek (=93+94+104+109+167+168) (B3)</t>
  </si>
  <si>
    <t>Szolgáltatások ellenértéke (&gt;=189+190) (B402)</t>
  </si>
  <si>
    <t>Közvetített szolgáltatások ellenértéke  (&gt;=192) (B403)</t>
  </si>
  <si>
    <t>Tulajdonosi bevételek (&gt;=194+…+199) (B404)</t>
  </si>
  <si>
    <t>Egyéb kapott (járó) kamatok és kamatjellegű bevételek (&gt;=207+208) (B4082)</t>
  </si>
  <si>
    <t>Kamatbevételek és más nyereségjellegű bevételek (=203+206) (B408)</t>
  </si>
  <si>
    <t>Egyéb működési bevételek (&gt;=220+221) (B411)</t>
  </si>
  <si>
    <t>Működési bevételek (=187+188+191+193+200+…+202+209+217+218+219) (B4)</t>
  </si>
  <si>
    <t>Ingatlanok értékesítése (&gt;=226) (B52)</t>
  </si>
  <si>
    <t>Felhalmozási bevételek (=223+225+227+228+230) (B5)</t>
  </si>
  <si>
    <t>Egyéb működési célú átvett pénzeszközök (=246…+256) (B65)</t>
  </si>
  <si>
    <t>Működési célú átvett pénzeszközök (=232+...+235+245) (B6)</t>
  </si>
  <si>
    <t>Egyéb felhalmozási célú átvett pénzeszközök (=272+…+282) (B75)</t>
  </si>
  <si>
    <t>ebből: pénzügyi vállalkozások (B75)</t>
  </si>
  <si>
    <t>Felhalmozási célú átvett pénzeszközök (=258+…+261+271) (B7)</t>
  </si>
  <si>
    <t>Költségvetési bevételek (=43+79+186+222+231+257+283) (B1-B7)</t>
  </si>
  <si>
    <t>B7</t>
  </si>
  <si>
    <t>(B1-B7)</t>
  </si>
  <si>
    <t>Költségvetési bevételek</t>
  </si>
  <si>
    <t>Belföldi finanszírozás kiadásai (=06+19+…+25+28) (K91)</t>
  </si>
  <si>
    <t>Finanszírozási kiadások (=29+37+38+39) (K9)</t>
  </si>
  <si>
    <t>12</t>
  </si>
  <si>
    <t>14</t>
  </si>
  <si>
    <t>23</t>
  </si>
  <si>
    <t>Maradvány igénybevétele (=12+13) (B813)</t>
  </si>
  <si>
    <t>Belföldi finanszírozás bevételei (=04+11+14+…+19+22) (B81)</t>
  </si>
  <si>
    <t>Finanszírozási bevételek (=23+29+30+31) (B8)</t>
  </si>
  <si>
    <t xml:space="preserve">  1. melléklet a  /2019. (V..) önkormányzati rendelethez</t>
  </si>
  <si>
    <t>Az önkormányzat közvetett támogatásai</t>
  </si>
  <si>
    <t>a.) Ellátottak térítési díjának, illetve kártérítésének méltányossági alapon történő elengedésének összege</t>
  </si>
  <si>
    <t>Intézmény</t>
  </si>
  <si>
    <t>Kedvezményben részesülők száma (fő)</t>
  </si>
  <si>
    <t>Kedvezmény összege (Ft)</t>
  </si>
  <si>
    <t>Óvoda</t>
  </si>
  <si>
    <t>Iskola</t>
  </si>
  <si>
    <t>Összesen</t>
  </si>
  <si>
    <t>b.) Lakosság részére lakásépítéshez, lakásfelújításhoz nyújtott kölcsönök elengedésének összege:</t>
  </si>
  <si>
    <t>c.) Helyi adónál, gépjárműadónál biztosított kedvezmény, mentesség összege adónemenként.</t>
  </si>
  <si>
    <t>Magánszemélyek kommunális adója</t>
  </si>
  <si>
    <t>Kedvezményezettek köre</t>
  </si>
  <si>
    <t>Adózók száma (fő)</t>
  </si>
  <si>
    <t>-ahol az egy családban élők átlagéletkora meghaladja a 65 évet,    illetve                             -ahol 3 vagy több 16 éven aluli gyermeket nevelnek</t>
  </si>
  <si>
    <t>d.) Helyiségek, eszközök hasznosításából származó bevételből nyújtott kedvezmény, mentesség összege:</t>
  </si>
  <si>
    <t>Kedvezményezettek köre (testületi döntés alapján)</t>
  </si>
  <si>
    <t>lakásbérlők</t>
  </si>
  <si>
    <t xml:space="preserve">e.) Egyéb nyújtott kedvezmény, vagy kölcsön elengedésének összege (Ámr. 36.§ (2) bek.): </t>
  </si>
  <si>
    <t>Sor-szám</t>
  </si>
  <si>
    <t>Önkormányzat</t>
  </si>
  <si>
    <t>I. Működési bevételek és kiadások</t>
  </si>
  <si>
    <t>Működési célú támogatások államháztartáson belülről</t>
  </si>
  <si>
    <t>Közhatalmi bevételek</t>
  </si>
  <si>
    <t>Működési bevételek</t>
  </si>
  <si>
    <t>Működési célú átvett pénzeszköz áh.-n kívülről</t>
  </si>
  <si>
    <t>Továbbadási (lebonyolítási) célú működési bevétel</t>
  </si>
  <si>
    <t>Műk. célú kölcsönök visszatérülése, igénybevétele</t>
  </si>
  <si>
    <t>Rövid lejáratú hitel</t>
  </si>
  <si>
    <t>Rövid lejáratú értékpapírok értékesítése, kibocsátása</t>
  </si>
  <si>
    <t>Működési célú előző évi pénzmaradvány igénybevétele</t>
  </si>
  <si>
    <t xml:space="preserve">Működési célú bevételek összesen </t>
  </si>
  <si>
    <t>Személyi juttatások</t>
  </si>
  <si>
    <t xml:space="preserve">Dologi kiadások és egyéb folyó kiadások </t>
  </si>
  <si>
    <t>Ellátottak pénzbeli juttatása</t>
  </si>
  <si>
    <t>Egyéb működési célú kiadások</t>
  </si>
  <si>
    <t xml:space="preserve">     - ebből Működési tartalékok</t>
  </si>
  <si>
    <t>Működési célú kölcsönök nyújtása és törlesztése</t>
  </si>
  <si>
    <t>Rövid lejáratú hitel visszafizetése</t>
  </si>
  <si>
    <t>Rövid lejáratú hitel kamata</t>
  </si>
  <si>
    <t>Rövid lejáratú értékpapírok beváltása, vásárlása</t>
  </si>
  <si>
    <t>Működési tartalékok</t>
  </si>
  <si>
    <t xml:space="preserve">Működési célú kiadások összesen </t>
  </si>
  <si>
    <t>II. Felhalmozási célú bevételek és kiadások</t>
  </si>
  <si>
    <t>Továbbadási (lebonyolítási) célú felhalmozási bevétel</t>
  </si>
  <si>
    <t>30</t>
  </si>
  <si>
    <t>Beruházási és felújítási áfa visszatérülése</t>
  </si>
  <si>
    <t>Értékesített tárgyi eszk. és immateriális javak áfa-ja</t>
  </si>
  <si>
    <t>Felhalm.célú kölcsönök visszatérülése, igénybevétele</t>
  </si>
  <si>
    <t>Hosszú lejáratú hitel</t>
  </si>
  <si>
    <t>Hosszú lejáratú értékpapírok kibocsátása</t>
  </si>
  <si>
    <t>Felhalmozási célú előző évi pénzmaradvány igénybevétele</t>
  </si>
  <si>
    <t xml:space="preserve">Felhalmozási célú bevételek összesen </t>
  </si>
  <si>
    <t>Felhalmozási kiadások (áfa-val együtt)</t>
  </si>
  <si>
    <t>Felújítási kiadások (áfa-val együtt)</t>
  </si>
  <si>
    <t>Egyéb felhalmozási célú kiadás</t>
  </si>
  <si>
    <t>Felhalmozási célú pénzeszközátadás államháztartáson kívülre</t>
  </si>
  <si>
    <t>Támogatásértékű felhalmozási kiadás</t>
  </si>
  <si>
    <t>Továbbadási (lebonyolítási) célú felhalmozási kiadás</t>
  </si>
  <si>
    <t>Felhalmozási célú kölcsönök nyújtása és törlesztése</t>
  </si>
  <si>
    <t>Hosszú lejáratú hitel visszafizetése</t>
  </si>
  <si>
    <t>Hosszú lejáratú hitel kamata</t>
  </si>
  <si>
    <t>46</t>
  </si>
  <si>
    <t>Hosszú lejáratú értékpapírok beváltása</t>
  </si>
  <si>
    <t>47</t>
  </si>
  <si>
    <t>Felhalmozási tartalékok</t>
  </si>
  <si>
    <t>48</t>
  </si>
  <si>
    <t xml:space="preserve">Felhalmozási célú kiadások összesen </t>
  </si>
  <si>
    <t>Önkormányzat bevételei összesen</t>
  </si>
  <si>
    <t xml:space="preserve">Önkormányzat kiadásai összesen </t>
  </si>
  <si>
    <t xml:space="preserve"> 3. melléklet a   /2019. (V..) önkormányzati rendelethez</t>
  </si>
  <si>
    <t>2018. évi működési és felhalmozási célú bevételek és kiadások</t>
  </si>
  <si>
    <t xml:space="preserve">  2. melléklet a   /2019. (V..) önkormányzati rendelethez</t>
  </si>
  <si>
    <t>Munkaadókat terhelő járulékok és szoc.hj. adó</t>
  </si>
  <si>
    <t xml:space="preserve">Felhalmozási célú támogatások államháztartáson belülről </t>
  </si>
  <si>
    <t>B22</t>
  </si>
  <si>
    <t xml:space="preserve">Felhalmozási célú garancia- és kezességvállalásból származó megtérülések államháztartáson belülről </t>
  </si>
  <si>
    <t>B23</t>
  </si>
  <si>
    <t>összesen</t>
  </si>
  <si>
    <t>Felhalmozási célú visszatérítendő támogatások, kölcsönök visszatérülése államháztartáson belülről</t>
  </si>
  <si>
    <t>B24</t>
  </si>
  <si>
    <t>Felhalmozási célú visszatérítendőtámogatások, kölcsönök igénybevétele államháztartáson belülről</t>
  </si>
  <si>
    <t>B25</t>
  </si>
  <si>
    <t>Egyéb felhalmozási célú támogatások bevételei államháztartáson  belülről</t>
  </si>
  <si>
    <t>Egyéb felhalmozási célú pénzeszköz átvétel államháztartáson kívülről</t>
  </si>
  <si>
    <t>Összeg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</si>
  <si>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</si>
  <si>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</si>
  <si>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</si>
  <si>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</si>
  <si>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</si>
  <si>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</si>
  <si>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</si>
  <si>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C)        Összes maradvány (=A+B)</t>
  </si>
  <si>
    <t>E)        Alaptevékenység szabad maradványa (=A-D)</t>
  </si>
  <si>
    <t>6. melléklet a   /2018. (V.   .) önkormányzati rendelethez</t>
  </si>
  <si>
    <t xml:space="preserve"> 2018. évi maradványkimutatás</t>
  </si>
  <si>
    <t>Előző időszak</t>
  </si>
  <si>
    <t>Módosítások (+/-)</t>
  </si>
  <si>
    <t>Tárgyi időszak</t>
  </si>
  <si>
    <t>7.  számú melléklet a          /2019. (V.   ) Önkormányzati rendelethez</t>
  </si>
  <si>
    <t>A/II/1 Ingatlanok és a kapcsolódó vagyoni értékű jogok</t>
  </si>
  <si>
    <t>A/II/2 Gépek, berendezések, felszerelések, járművek</t>
  </si>
  <si>
    <t>08</t>
  </si>
  <si>
    <t>A/II/4 Beruházások, felújítások</t>
  </si>
  <si>
    <t>A/II Tárgyi eszközök  (=A/II/1+...+A/II/5)</t>
  </si>
  <si>
    <t>11</t>
  </si>
  <si>
    <t>A/III/1 Tartós részesedések (=A/III/1a+…+A/III/1e)</t>
  </si>
  <si>
    <t>A/III/1e - ebből: egyéb tartós részesedések</t>
  </si>
  <si>
    <t>A/III Befektetett pénzügyi eszközök (=A/III/1+A/III/2+A/III/3)</t>
  </si>
  <si>
    <t>A/IV/1 Koncesszióba, vagyonkezelésbe adott eszközök (=A/IV/1a+A/IV/1b+A/IV/1c)</t>
  </si>
  <si>
    <t>A/IV/1b - ebből: tárgyi eszközök</t>
  </si>
  <si>
    <t>A/IV Koncesszióba, vagyonkezelésbe adott eszközök (=A/IV/1+A/IV/2)</t>
  </si>
  <si>
    <t>A) NEMZETI VAGYONBA TARTOZÓ BEFEKTETETT ESZKÖZÖK (=A/I+A/II+A/III+A/IV)</t>
  </si>
  <si>
    <t>C/II/1 Forintpénztár</t>
  </si>
  <si>
    <t>50</t>
  </si>
  <si>
    <t>C/II Pénztárak, csekkek, betétkönyvek (=C/II/1+C/II/2+C/II/3)</t>
  </si>
  <si>
    <t>C/III/1 Kincstáron kívüli forintszámlák</t>
  </si>
  <si>
    <t>53</t>
  </si>
  <si>
    <t>C/III Forintszámlák (=C/III/1+C/III/2)</t>
  </si>
  <si>
    <t>57</t>
  </si>
  <si>
    <t>C) PÉNZESZKÖZÖK (=C/I+…+C/IV)</t>
  </si>
  <si>
    <t>D/I/1 Költségvetési évben esedékes követelések működési célú támogatások bevételeire államháztartáson belülről (&gt;=D/I/1a)</t>
  </si>
  <si>
    <t>D/I/3 Költségvetési évben esedékes követelések közhatalmi bevételre (=D/I/3a+…+D/I/3f)</t>
  </si>
  <si>
    <t>66</t>
  </si>
  <si>
    <t>D/I/3d - ebből: költségvetési évben esedékes követelések vagyoni típusú adókra</t>
  </si>
  <si>
    <t>67</t>
  </si>
  <si>
    <t>D/I/3e - ebből: költségvetési évben esedékes követelések termékek és szolgáltatások adóira</t>
  </si>
  <si>
    <t>68</t>
  </si>
  <si>
    <t>D/I/3f - ebből: költségvetési évben esedékes követelések egyéb közhatalmi bevételekre</t>
  </si>
  <si>
    <t>69</t>
  </si>
  <si>
    <t>D/I/4 Költségvetési évben esedékes követelések működési bevételre (=D/I/4a+…+D/I/4i)</t>
  </si>
  <si>
    <t>70</t>
  </si>
  <si>
    <t>D/I/4a - ebből: költségvetési évben esedékes követelések készletértékesítés ellenértékére, szolgáltatások ellenértékére, közvetített szolgáltatások ellenértékére</t>
  </si>
  <si>
    <t>71</t>
  </si>
  <si>
    <t>D/I/4b - ebből: költségvetési évben esedékes követelések tulajdonosi bevételekre</t>
  </si>
  <si>
    <t>D/I/4c - ebből: költségvetési évben esedékes követelések ellátási díjakra</t>
  </si>
  <si>
    <t>73</t>
  </si>
  <si>
    <t>D/I/4d - ebből: költségvetési évben esedékes követelések kiszámlázott általános forgalmi adóra</t>
  </si>
  <si>
    <t>75</t>
  </si>
  <si>
    <t>D/I/4f - ebből: költségvetési évben esedékes követelések kamatbevételekre és más nyereségjellegű bevételekre</t>
  </si>
  <si>
    <t>D/I/5 Költségvetési évben esedékes követelések felhalmozási bevételre (=D/I/5a+…+D/I/5e)</t>
  </si>
  <si>
    <t>81</t>
  </si>
  <si>
    <t>D/I/5b - ebből: költségvetési évben esedékes követelések ingatlanok értékesítésére</t>
  </si>
  <si>
    <t>89</t>
  </si>
  <si>
    <t>D/I/7 Költségvetési évben esedékes követelések felhalmozási célú átvett pénzeszközre (&gt;=D/I/7a+D/I/7b+D/I/7c)</t>
  </si>
  <si>
    <t>101</t>
  </si>
  <si>
    <t>D/I Költségvetési évben esedékes követelések (=D/I/1+…+D/I/8)</t>
  </si>
  <si>
    <t>152</t>
  </si>
  <si>
    <t>D/III/4 Forgótőke elszámolása</t>
  </si>
  <si>
    <t>158</t>
  </si>
  <si>
    <t>D/III Követelés jellegű sajátos elszámolások (=D/III/1+…+D/III/9)</t>
  </si>
  <si>
    <t>159</t>
  </si>
  <si>
    <t>D) KÖVETELÉSEK  (=D/I+D/II+D/III)</t>
  </si>
  <si>
    <t>161</t>
  </si>
  <si>
    <t>E/I/2 Más előzetesen felszámított levonható általános forgalmi adó</t>
  </si>
  <si>
    <t>163</t>
  </si>
  <si>
    <t>E/I/4 Más előzetesen felszámított nem levonható általános forgalmi adó</t>
  </si>
  <si>
    <t>164</t>
  </si>
  <si>
    <t>E/I Előzetesen felszámított általános forgalmi adó elszámolása (=E/I/1+…+E/I/4)</t>
  </si>
  <si>
    <t>166</t>
  </si>
  <si>
    <t>E/II/2 Más fizetendő általános forgalmi adó</t>
  </si>
  <si>
    <t>E/II Fizetendő általános forgalmi adó elszámolása (=E/II/1+E/II/2)</t>
  </si>
  <si>
    <t>E/III/1 December havi illetmények, munkabérek elszámolása</t>
  </si>
  <si>
    <t>170</t>
  </si>
  <si>
    <t>E/III Egyéb sajátos eszközoldali elszámolások (=E/III/1+E/III/2)</t>
  </si>
  <si>
    <t>171</t>
  </si>
  <si>
    <t>E) EGYÉB SAJÁTOS ELSZÁMOLÁSOK (=E/I+E/II+E/III)</t>
  </si>
  <si>
    <t>172</t>
  </si>
  <si>
    <t>F/1  Eredményszemléletű bevételek aktív időbeli elhatárolása</t>
  </si>
  <si>
    <t>175</t>
  </si>
  <si>
    <t>F) AKTÍV IDŐBELI  ELHATÁROLÁSOK  (=F/1+F/2+F/3)</t>
  </si>
  <si>
    <t>ESZKÖZÖK ÖSSZESEN (=A+B+C+D+E+F)</t>
  </si>
  <si>
    <t>177</t>
  </si>
  <si>
    <t>G/I  Nemzeti vagyon induláskori értéke</t>
  </si>
  <si>
    <t>178</t>
  </si>
  <si>
    <t>G/II Nemzeti vagyon változásai</t>
  </si>
  <si>
    <t>G/III Egyéb eszközök induláskori értéke és változásai</t>
  </si>
  <si>
    <t>180</t>
  </si>
  <si>
    <t>G/IV Felhalmozott eredmény</t>
  </si>
  <si>
    <t>182</t>
  </si>
  <si>
    <t>G/VI Mérleg szerinti eredmény</t>
  </si>
  <si>
    <t>183</t>
  </si>
  <si>
    <t>G/ SAJÁT TŐKE  (= G/I+…+G/VI)</t>
  </si>
  <si>
    <t>H/I/3 Költségvetési évben esedékes kötelezettségek dologi kiadásokra</t>
  </si>
  <si>
    <t>H/I Költségvetési évben esedékes kötelezettségek (=H/I/1+…+H/I/9)</t>
  </si>
  <si>
    <t>H/II/9 Költségvetési évet követően esedékes kötelezettségek finanszírozási kiadásokra (&gt;=H/II/9a+…+H/II/9j)</t>
  </si>
  <si>
    <t>227</t>
  </si>
  <si>
    <t>H/II/9e - ebből: költségvetési évet követően esedékes kötelezettségek államháztartáson belüli megelőlegezések visszafizetésére</t>
  </si>
  <si>
    <t>233</t>
  </si>
  <si>
    <t>H/II Költségvetési évet követően esedékes kötelezettségek (=H/II/1+…+H/II/9)</t>
  </si>
  <si>
    <t>234</t>
  </si>
  <si>
    <t>H/III/1 Kapott előlegek</t>
  </si>
  <si>
    <t>236</t>
  </si>
  <si>
    <t>H/III/3 Más szervezetet megillető bevételek elszámolása</t>
  </si>
  <si>
    <t>243</t>
  </si>
  <si>
    <t>H/III Kötelezettség jellegű sajátos elszámolások (=H/III/1+…+H/III/10)</t>
  </si>
  <si>
    <t>244</t>
  </si>
  <si>
    <t>H) KÖTELEZETTSÉGEK (=H/I+H/II+H/III)</t>
  </si>
  <si>
    <t>247</t>
  </si>
  <si>
    <t>J/2 Költségek, ráfordítások passzív időbeli elhatárolása</t>
  </si>
  <si>
    <t>248</t>
  </si>
  <si>
    <t>J/3 Halasztott eredményszemléletű bevételek</t>
  </si>
  <si>
    <t>249</t>
  </si>
  <si>
    <t>J) PASSZÍV IDŐBELI ELHATÁROLÁSOK (=J/1+J/2+J/3)</t>
  </si>
  <si>
    <t>250</t>
  </si>
  <si>
    <t>FORRÁSOK ÖSSZESEN (=G+H+I+J)</t>
  </si>
  <si>
    <t>2018. évi Mérleg</t>
  </si>
  <si>
    <t xml:space="preserve"> 2018. évi Eredménykimutatás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</si>
  <si>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</si>
  <si>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</si>
  <si>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</si>
  <si>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</si>
  <si>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06 Központi működési célú támogatások eredményszemléletű bevételei</t>
  </si>
  <si>
    <t>07 Egyéb működési célú támogatások eredményszemléletű bevételei</t>
  </si>
  <si>
    <t>08 Felhalmozási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</si>
  <si>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</si>
  <si>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</si>
  <si>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</si>
  <si>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</si>
  <si>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</si>
  <si>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</si>
  <si>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</si>
  <si>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</si>
  <si>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</si>
  <si>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</si>
  <si>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</si>
  <si>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</si>
  <si>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</si>
  <si>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20 Egyéb kapott (járó) kamatok és kamatjellegű eredményszemléletű bevételek</t>
  </si>
  <si>
    <t>VIII Pénzügyi műveletek eredményszemléletű bevételei (=17+18+19+20+21)</t>
  </si>
  <si>
    <t>24 Fizetendő kamatok és kamatjellegű ráfordítások</t>
  </si>
  <si>
    <t>IX Pénzügyi műveletek ráfordításai (=22+23+24+25+26)</t>
  </si>
  <si>
    <t>B)  PÉNZÜGYI MŰVELETEK EREDMÉNYE (=VIII-IX)</t>
  </si>
  <si>
    <t>C)  MÉRLEG SZERINTI EREDMÉNY (=±A±B)</t>
  </si>
  <si>
    <t>09</t>
  </si>
  <si>
    <t>8. számú melléklet a     / 2019. ( V.  . ) Önkormányzati rendelethez</t>
  </si>
  <si>
    <t>beruházás</t>
  </si>
  <si>
    <t>sorsz.</t>
  </si>
  <si>
    <t xml:space="preserve">Cofog </t>
  </si>
  <si>
    <t xml:space="preserve">megnevezés </t>
  </si>
  <si>
    <t>összeg</t>
  </si>
  <si>
    <t>felújítás</t>
  </si>
  <si>
    <t>Energetikai pályázat</t>
  </si>
  <si>
    <t>Felhalmozási kiadások bemutatása 2018. évben</t>
  </si>
  <si>
    <t>4. melléklet a   /2019. (V..) önkormányzati rendelethez</t>
  </si>
  <si>
    <t>Üstház (80 literes)</t>
  </si>
  <si>
    <t>Üstház (70 literes)</t>
  </si>
  <si>
    <t>összeg (Ft)</t>
  </si>
  <si>
    <t>Üst (70 literes)</t>
  </si>
  <si>
    <t>Üst (80 literes)</t>
  </si>
  <si>
    <t>vízmű szivattyyú</t>
  </si>
  <si>
    <t>Grillsütő készülék</t>
  </si>
  <si>
    <t>JPS417 gépjármű</t>
  </si>
  <si>
    <t>fűnyíró</t>
  </si>
  <si>
    <t>vitrines iratszekrény</t>
  </si>
  <si>
    <t>páramentesítő</t>
  </si>
  <si>
    <t>hősugárzó postára</t>
  </si>
  <si>
    <t>hivatali irat szekrény</t>
  </si>
  <si>
    <t>óvoda konyha szúnyogháló ajtó</t>
  </si>
  <si>
    <t>Rózsa utca helyreállítása VIS maior támogatással</t>
  </si>
  <si>
    <t xml:space="preserve">Top Energetikai pályázat  </t>
  </si>
  <si>
    <t>Szabadság utcai partfal (EBR 371811)</t>
  </si>
  <si>
    <t>folyamatban lévő beruházások (épület felújítás)</t>
  </si>
  <si>
    <t>folyamatban lévő beruházások (építmény felújítás)</t>
  </si>
  <si>
    <t>egyéb tárgyi eszközök beszerzése összesen</t>
  </si>
  <si>
    <t>Eszköz-                              csoport         Bruttó                                                 értéke</t>
  </si>
  <si>
    <t>Bruttó értékből                 0-ra leírt                    használatban lévő eszközök értéke</t>
  </si>
  <si>
    <t>Bruttó értékből                 0-ra leírt                    kisértékű eszközök értéke</t>
  </si>
  <si>
    <t>Törzsvagyon</t>
  </si>
  <si>
    <t xml:space="preserve">Egyéb           vagyon </t>
  </si>
  <si>
    <t>Forgalom képtelen</t>
  </si>
  <si>
    <t>Korlátozot-                       tan forgalom-       képes</t>
  </si>
  <si>
    <t>Forgalom-                             képes</t>
  </si>
  <si>
    <t>Szellemi termékek és vagyoni értékű jogok</t>
  </si>
  <si>
    <t>Immateriális javak összesen</t>
  </si>
  <si>
    <t>Ügyvitel- és számítástechnikai eszközök</t>
  </si>
  <si>
    <t>Egyéb gépek berendezések és felszerelések</t>
  </si>
  <si>
    <t>Járművek</t>
  </si>
  <si>
    <t>Szennyvízhálózat üzemeltetésre átadott gépek</t>
  </si>
  <si>
    <t>Gépek, berendezések, felszerelések összesen</t>
  </si>
  <si>
    <t>Épületek</t>
  </si>
  <si>
    <t>Idegen tulajdonú épületek</t>
  </si>
  <si>
    <t>Építmények</t>
  </si>
  <si>
    <t>Erdők, ültetvények</t>
  </si>
  <si>
    <t>Földterületek, telkek</t>
  </si>
  <si>
    <t>Ingatlanok, vagyoni értékű jogok összesen</t>
  </si>
  <si>
    <t>szennyvízhálózat vagyonkezelésbe átadott telekek, építmények</t>
  </si>
  <si>
    <t xml:space="preserve"> T Á R G Y I   E S Z K Ö Z Ö K                                                                  Ö S S Z E S E N </t>
  </si>
  <si>
    <t>5. melléklet a   /2019. (V..) önkormányzati rendelethez</t>
  </si>
  <si>
    <t>Bruttó értékből                 0-ra leírt                   nagyértékű eszközök értéke</t>
  </si>
  <si>
    <t>Eszköz-                                  csoport         Nettó                                 értéke (ASP főkönyvi egyenleg)</t>
  </si>
  <si>
    <t>2018</t>
  </si>
  <si>
    <t>államháztartáson kívül vagyonkezelésbe átadott eszközök összesen</t>
  </si>
  <si>
    <t>Értékcsökkenés</t>
  </si>
  <si>
    <t>2018. évi Vagyonkimutatás</t>
  </si>
</sst>
</file>

<file path=xl/styles.xml><?xml version="1.0" encoding="utf-8"?>
<styleSheet xmlns="http://schemas.openxmlformats.org/spreadsheetml/2006/main">
  <numFmts count="1">
    <numFmt numFmtId="41" formatCode="_-* #,##0\ _F_t_-;\-* #,##0\ _F_t_-;_-* &quot;-&quot;\ _F_t_-;_-@_-"/>
  </numFmts>
  <fonts count="30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indexed="9"/>
      <name val="Calibri"/>
      <family val="2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color indexed="8"/>
      <name val="Calibri"/>
      <family val="2"/>
    </font>
    <font>
      <sz val="10"/>
      <name val="Arial CE"/>
      <charset val="238"/>
    </font>
    <font>
      <sz val="9"/>
      <name val="Arial CE"/>
      <charset val="238"/>
    </font>
    <font>
      <b/>
      <sz val="12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6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Times New Roman CE"/>
      <family val="1"/>
      <charset val="238"/>
    </font>
    <font>
      <b/>
      <i/>
      <sz val="11"/>
      <name val="Times New Roman CE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name val="MS Sans Serif"/>
      <family val="2"/>
      <charset val="238"/>
    </font>
    <font>
      <b/>
      <sz val="10"/>
      <name val="MS Sans Serif"/>
      <family val="2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sz val="12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5" fillId="0" borderId="0"/>
    <xf numFmtId="0" fontId="7" fillId="0" borderId="0"/>
    <xf numFmtId="0" fontId="20" fillId="0" borderId="0"/>
    <xf numFmtId="0" fontId="7" fillId="0" borderId="0"/>
    <xf numFmtId="0" fontId="3" fillId="0" borderId="0"/>
    <xf numFmtId="0" fontId="13" fillId="0" borderId="0"/>
  </cellStyleXfs>
  <cellXfs count="243">
    <xf numFmtId="0" fontId="0" fillId="0" borderId="0" xfId="0"/>
    <xf numFmtId="0" fontId="0" fillId="0" borderId="0" xfId="0" applyAlignment="1"/>
    <xf numFmtId="0" fontId="4" fillId="0" borderId="0" xfId="5" applyFont="1" applyFill="1" applyAlignment="1">
      <alignment horizontal="left"/>
    </xf>
    <xf numFmtId="3" fontId="0" fillId="0" borderId="0" xfId="0" applyNumberFormat="1" applyAlignment="1"/>
    <xf numFmtId="0" fontId="5" fillId="2" borderId="1" xfId="0" applyFont="1" applyFill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0" fontId="0" fillId="2" borderId="0" xfId="0" applyFill="1"/>
    <xf numFmtId="3" fontId="2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3" fontId="0" fillId="2" borderId="1" xfId="0" applyNumberFormat="1" applyFill="1" applyBorder="1" applyAlignment="1">
      <alignment horizont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3" fontId="7" fillId="0" borderId="1" xfId="0" applyNumberFormat="1" applyFont="1" applyBorder="1" applyAlignment="1">
      <alignment horizontal="right" vertical="top" wrapText="1"/>
    </xf>
    <xf numFmtId="3" fontId="0" fillId="0" borderId="1" xfId="0" applyNumberFormat="1" applyBorder="1"/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Border="1"/>
    <xf numFmtId="0" fontId="2" fillId="0" borderId="0" xfId="0" applyFont="1"/>
    <xf numFmtId="3" fontId="0" fillId="2" borderId="1" xfId="0" applyNumberFormat="1" applyFill="1" applyBorder="1" applyAlignment="1">
      <alignment horizontal="center" wrapText="1"/>
    </xf>
    <xf numFmtId="3" fontId="2" fillId="2" borderId="1" xfId="0" applyNumberFormat="1" applyFont="1" applyFill="1" applyBorder="1" applyAlignment="1"/>
    <xf numFmtId="0" fontId="8" fillId="0" borderId="0" xfId="0" applyFont="1" applyBorder="1" applyAlignment="1">
      <alignment horizontal="left" vertical="top" wrapText="1"/>
    </xf>
    <xf numFmtId="3" fontId="8" fillId="0" borderId="0" xfId="0" applyNumberFormat="1" applyFont="1" applyBorder="1" applyAlignment="1">
      <alignment horizontal="right" vertical="top" wrapText="1"/>
    </xf>
    <xf numFmtId="3" fontId="0" fillId="0" borderId="0" xfId="0" applyNumberFormat="1" applyBorder="1"/>
    <xf numFmtId="0" fontId="0" fillId="0" borderId="0" xfId="0" applyBorder="1"/>
    <xf numFmtId="3" fontId="0" fillId="2" borderId="1" xfId="0" applyNumberFormat="1" applyFill="1" applyBorder="1" applyAlignment="1"/>
    <xf numFmtId="0" fontId="7" fillId="2" borderId="1" xfId="0" applyFont="1" applyFill="1" applyBorder="1" applyAlignment="1">
      <alignment horizontal="left" vertical="top" wrapText="1"/>
    </xf>
    <xf numFmtId="3" fontId="7" fillId="2" borderId="1" xfId="0" applyNumberFormat="1" applyFont="1" applyFill="1" applyBorder="1" applyAlignment="1">
      <alignment horizontal="right" vertical="top" wrapText="1"/>
    </xf>
    <xf numFmtId="0" fontId="8" fillId="2" borderId="1" xfId="0" applyFont="1" applyFill="1" applyBorder="1" applyAlignment="1">
      <alignment horizontal="left" vertical="top" wrapText="1"/>
    </xf>
    <xf numFmtId="3" fontId="8" fillId="2" borderId="1" xfId="0" applyNumberFormat="1" applyFont="1" applyFill="1" applyBorder="1" applyAlignment="1">
      <alignment horizontal="right" vertical="top" wrapText="1"/>
    </xf>
    <xf numFmtId="3" fontId="0" fillId="2" borderId="0" xfId="0" applyNumberFormat="1" applyFill="1" applyBorder="1"/>
    <xf numFmtId="3" fontId="9" fillId="0" borderId="0" xfId="0" applyNumberFormat="1" applyFont="1"/>
    <xf numFmtId="3" fontId="0" fillId="0" borderId="0" xfId="0" applyNumberFormat="1"/>
    <xf numFmtId="0" fontId="0" fillId="0" borderId="1" xfId="0" applyBorder="1"/>
    <xf numFmtId="0" fontId="8" fillId="0" borderId="2" xfId="0" applyFont="1" applyBorder="1" applyAlignment="1">
      <alignment horizontal="left" vertical="top" wrapText="1"/>
    </xf>
    <xf numFmtId="3" fontId="0" fillId="0" borderId="2" xfId="0" applyNumberFormat="1" applyBorder="1"/>
    <xf numFmtId="0" fontId="9" fillId="0" borderId="0" xfId="0" applyFont="1"/>
    <xf numFmtId="0" fontId="7" fillId="0" borderId="0" xfId="0" applyFont="1"/>
    <xf numFmtId="0" fontId="8" fillId="0" borderId="1" xfId="0" applyFont="1" applyBorder="1"/>
    <xf numFmtId="0" fontId="10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1" fillId="0" borderId="1" xfId="0" applyFont="1" applyBorder="1" applyAlignment="1">
      <alignment horizontal="left" wrapText="1"/>
    </xf>
    <xf numFmtId="0" fontId="7" fillId="0" borderId="1" xfId="0" applyFont="1" applyBorder="1"/>
    <xf numFmtId="3" fontId="0" fillId="0" borderId="1" xfId="0" applyNumberFormat="1" applyBorder="1" applyAlignment="1">
      <alignment wrapText="1"/>
    </xf>
    <xf numFmtId="0" fontId="13" fillId="2" borderId="0" xfId="6" applyFill="1" applyAlignment="1"/>
    <xf numFmtId="0" fontId="13" fillId="2" borderId="0" xfId="6" applyFill="1" applyAlignment="1">
      <alignment wrapText="1"/>
    </xf>
    <xf numFmtId="0" fontId="16" fillId="2" borderId="0" xfId="6" applyFont="1" applyFill="1" applyAlignment="1">
      <alignment vertical="center" wrapText="1"/>
    </xf>
    <xf numFmtId="0" fontId="13" fillId="2" borderId="0" xfId="6" applyFill="1" applyAlignment="1">
      <alignment vertical="center" wrapText="1"/>
    </xf>
    <xf numFmtId="0" fontId="13" fillId="2" borderId="0" xfId="6" applyFill="1" applyAlignment="1">
      <alignment horizontal="right" vertical="center" wrapText="1"/>
    </xf>
    <xf numFmtId="0" fontId="17" fillId="2" borderId="0" xfId="6" applyFont="1" applyFill="1" applyBorder="1" applyAlignment="1">
      <alignment horizontal="center"/>
    </xf>
    <xf numFmtId="0" fontId="17" fillId="2" borderId="0" xfId="6" applyFont="1" applyFill="1" applyBorder="1" applyAlignment="1">
      <alignment horizontal="right"/>
    </xf>
    <xf numFmtId="0" fontId="13" fillId="2" borderId="0" xfId="6" applyFill="1"/>
    <xf numFmtId="0" fontId="18" fillId="2" borderId="3" xfId="6" applyFont="1" applyFill="1" applyBorder="1" applyAlignment="1">
      <alignment horizontal="left" vertical="center" wrapText="1"/>
    </xf>
    <xf numFmtId="49" fontId="19" fillId="2" borderId="4" xfId="6" applyNumberFormat="1" applyFont="1" applyFill="1" applyBorder="1" applyAlignment="1">
      <alignment horizontal="center" vertical="center" wrapText="1"/>
    </xf>
    <xf numFmtId="0" fontId="18" fillId="2" borderId="5" xfId="6" applyFont="1" applyFill="1" applyBorder="1" applyAlignment="1">
      <alignment horizontal="right" vertical="center" wrapText="1"/>
    </xf>
    <xf numFmtId="0" fontId="18" fillId="2" borderId="6" xfId="6" applyFont="1" applyFill="1" applyBorder="1" applyAlignment="1">
      <alignment horizontal="center" vertical="center" wrapText="1"/>
    </xf>
    <xf numFmtId="49" fontId="18" fillId="2" borderId="7" xfId="6" applyNumberFormat="1" applyFont="1" applyFill="1" applyBorder="1" applyAlignment="1">
      <alignment horizontal="center" vertical="center" wrapText="1"/>
    </xf>
    <xf numFmtId="0" fontId="21" fillId="2" borderId="8" xfId="3" applyFont="1" applyFill="1" applyBorder="1" applyAlignment="1">
      <alignment horizontal="right" wrapText="1"/>
    </xf>
    <xf numFmtId="0" fontId="15" fillId="2" borderId="9" xfId="6" applyFont="1" applyFill="1" applyBorder="1" applyAlignment="1">
      <alignment horizontal="center" vertical="center"/>
    </xf>
    <xf numFmtId="0" fontId="15" fillId="2" borderId="10" xfId="6" applyFont="1" applyFill="1" applyBorder="1" applyAlignment="1">
      <alignment horizontal="right" vertical="center"/>
    </xf>
    <xf numFmtId="3" fontId="18" fillId="2" borderId="11" xfId="6" applyNumberFormat="1" applyFont="1" applyFill="1" applyBorder="1" applyAlignment="1">
      <alignment horizontal="left" vertical="center" wrapText="1"/>
    </xf>
    <xf numFmtId="3" fontId="18" fillId="2" borderId="12" xfId="6" quotePrefix="1" applyNumberFormat="1" applyFont="1" applyFill="1" applyBorder="1" applyAlignment="1">
      <alignment horizontal="center" vertical="center"/>
    </xf>
    <xf numFmtId="3" fontId="18" fillId="2" borderId="13" xfId="6" applyNumberFormat="1" applyFont="1" applyFill="1" applyBorder="1" applyAlignment="1">
      <alignment horizontal="right" vertical="center"/>
    </xf>
    <xf numFmtId="0" fontId="13" fillId="2" borderId="0" xfId="6" applyFill="1" applyAlignment="1">
      <alignment vertical="center"/>
    </xf>
    <xf numFmtId="3" fontId="18" fillId="2" borderId="12" xfId="6" applyNumberFormat="1" applyFont="1" applyFill="1" applyBorder="1" applyAlignment="1">
      <alignment horizontal="center" vertical="center"/>
    </xf>
    <xf numFmtId="3" fontId="22" fillId="2" borderId="11" xfId="6" applyNumberFormat="1" applyFont="1" applyFill="1" applyBorder="1" applyAlignment="1">
      <alignment horizontal="left" vertical="center" wrapText="1"/>
    </xf>
    <xf numFmtId="3" fontId="22" fillId="2" borderId="12" xfId="6" quotePrefix="1" applyNumberFormat="1" applyFont="1" applyFill="1" applyBorder="1" applyAlignment="1">
      <alignment horizontal="center" vertical="center"/>
    </xf>
    <xf numFmtId="3" fontId="22" fillId="2" borderId="13" xfId="6" applyNumberFormat="1" applyFont="1" applyFill="1" applyBorder="1" applyAlignment="1">
      <alignment horizontal="right" vertical="center"/>
    </xf>
    <xf numFmtId="3" fontId="18" fillId="2" borderId="12" xfId="6" quotePrefix="1" applyNumberFormat="1" applyFont="1" applyFill="1" applyBorder="1" applyAlignment="1">
      <alignment horizontal="center" vertical="center" wrapText="1"/>
    </xf>
    <xf numFmtId="3" fontId="18" fillId="2" borderId="12" xfId="6" applyNumberFormat="1" applyFont="1" applyFill="1" applyBorder="1" applyAlignment="1">
      <alignment horizontal="center" vertical="center" wrapText="1"/>
    </xf>
    <xf numFmtId="3" fontId="22" fillId="2" borderId="12" xfId="6" applyNumberFormat="1" applyFont="1" applyFill="1" applyBorder="1" applyAlignment="1">
      <alignment horizontal="center" vertical="center"/>
    </xf>
    <xf numFmtId="3" fontId="15" fillId="2" borderId="14" xfId="6" applyNumberFormat="1" applyFont="1" applyFill="1" applyBorder="1" applyAlignment="1">
      <alignment horizontal="center" vertical="center"/>
    </xf>
    <xf numFmtId="3" fontId="15" fillId="2" borderId="13" xfId="6" applyNumberFormat="1" applyFont="1" applyFill="1" applyBorder="1" applyAlignment="1">
      <alignment horizontal="right" vertical="center"/>
    </xf>
    <xf numFmtId="3" fontId="22" fillId="2" borderId="15" xfId="6" applyNumberFormat="1" applyFont="1" applyFill="1" applyBorder="1" applyAlignment="1">
      <alignment horizontal="left" vertical="center" wrapText="1"/>
    </xf>
    <xf numFmtId="3" fontId="22" fillId="2" borderId="16" xfId="6" applyNumberFormat="1" applyFont="1" applyFill="1" applyBorder="1" applyAlignment="1">
      <alignment horizontal="center" vertical="center"/>
    </xf>
    <xf numFmtId="3" fontId="23" fillId="2" borderId="13" xfId="6" applyNumberFormat="1" applyFont="1" applyFill="1" applyBorder="1" applyAlignment="1">
      <alignment horizontal="right" vertical="center"/>
    </xf>
    <xf numFmtId="3" fontId="22" fillId="2" borderId="17" xfId="6" applyNumberFormat="1" applyFont="1" applyFill="1" applyBorder="1" applyAlignment="1">
      <alignment horizontal="left" vertical="center" wrapText="1"/>
    </xf>
    <xf numFmtId="3" fontId="22" fillId="2" borderId="18" xfId="6" applyNumberFormat="1" applyFont="1" applyFill="1" applyBorder="1" applyAlignment="1">
      <alignment horizontal="center" vertical="center"/>
    </xf>
    <xf numFmtId="3" fontId="13" fillId="2" borderId="0" xfId="6" applyNumberFormat="1" applyFill="1" applyAlignment="1">
      <alignment vertical="center"/>
    </xf>
    <xf numFmtId="3" fontId="22" fillId="2" borderId="19" xfId="6" applyNumberFormat="1" applyFont="1" applyFill="1" applyBorder="1" applyAlignment="1">
      <alignment horizontal="left" vertical="center" wrapText="1"/>
    </xf>
    <xf numFmtId="3" fontId="22" fillId="2" borderId="20" xfId="6" applyNumberFormat="1" applyFont="1" applyFill="1" applyBorder="1" applyAlignment="1">
      <alignment horizontal="center" vertical="center"/>
    </xf>
    <xf numFmtId="3" fontId="23" fillId="2" borderId="21" xfId="6" applyNumberFormat="1" applyFont="1" applyFill="1" applyBorder="1" applyAlignment="1">
      <alignment horizontal="right" vertical="center"/>
    </xf>
    <xf numFmtId="49" fontId="18" fillId="2" borderId="0" xfId="6" quotePrefix="1" applyNumberFormat="1" applyFont="1" applyFill="1" applyBorder="1" applyAlignment="1">
      <alignment horizontal="center" vertical="center"/>
    </xf>
    <xf numFmtId="3" fontId="24" fillId="2" borderId="0" xfId="6" applyNumberFormat="1" applyFont="1" applyFill="1" applyBorder="1" applyAlignment="1">
      <alignment horizontal="right"/>
    </xf>
    <xf numFmtId="49" fontId="18" fillId="2" borderId="0" xfId="6" applyNumberFormat="1" applyFont="1" applyFill="1" applyAlignment="1">
      <alignment horizontal="center"/>
    </xf>
    <xf numFmtId="0" fontId="18" fillId="2" borderId="0" xfId="6" applyFont="1" applyFill="1" applyAlignment="1">
      <alignment horizontal="right"/>
    </xf>
    <xf numFmtId="3" fontId="8" fillId="0" borderId="2" xfId="0" applyNumberFormat="1" applyFont="1" applyBorder="1" applyAlignment="1">
      <alignment horizontal="right" vertical="top" wrapText="1"/>
    </xf>
    <xf numFmtId="0" fontId="16" fillId="2" borderId="0" xfId="6" applyFont="1" applyFill="1" applyBorder="1" applyAlignment="1">
      <alignment horizontal="center" wrapText="1"/>
    </xf>
    <xf numFmtId="0" fontId="15" fillId="2" borderId="22" xfId="6" applyFont="1" applyFill="1" applyBorder="1" applyAlignment="1">
      <alignment horizontal="center" vertical="center" wrapText="1"/>
    </xf>
    <xf numFmtId="3" fontId="15" fillId="2" borderId="23" xfId="6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8" fillId="2" borderId="0" xfId="6" applyFont="1" applyFill="1" applyAlignment="1">
      <alignment horizontal="left" wrapText="1"/>
    </xf>
    <xf numFmtId="0" fontId="25" fillId="0" borderId="0" xfId="1"/>
    <xf numFmtId="0" fontId="5" fillId="0" borderId="0" xfId="1" applyFont="1" applyFill="1" applyAlignment="1">
      <alignment horizontal="center" vertical="center" wrapText="1"/>
    </xf>
    <xf numFmtId="0" fontId="26" fillId="0" borderId="0" xfId="1" applyFont="1" applyFill="1" applyAlignment="1">
      <alignment horizontal="center" vertical="center"/>
    </xf>
    <xf numFmtId="0" fontId="6" fillId="0" borderId="1" xfId="1" applyFont="1" applyFill="1" applyBorder="1" applyAlignment="1">
      <alignment horizontal="center" vertical="top" wrapText="1"/>
    </xf>
    <xf numFmtId="0" fontId="7" fillId="0" borderId="1" xfId="1" applyFont="1" applyBorder="1" applyAlignment="1">
      <alignment horizontal="center" vertical="top" wrapText="1"/>
    </xf>
    <xf numFmtId="0" fontId="7" fillId="0" borderId="1" xfId="1" applyFont="1" applyBorder="1" applyAlignment="1">
      <alignment horizontal="left" vertical="top" wrapText="1"/>
    </xf>
    <xf numFmtId="3" fontId="7" fillId="0" borderId="1" xfId="1" applyNumberFormat="1" applyFont="1" applyBorder="1"/>
    <xf numFmtId="0" fontId="8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horizontal="left" vertical="top" wrapText="1"/>
    </xf>
    <xf numFmtId="3" fontId="8" fillId="0" borderId="1" xfId="1" applyNumberFormat="1" applyFont="1" applyBorder="1"/>
    <xf numFmtId="3" fontId="1" fillId="0" borderId="1" xfId="0" applyNumberFormat="1" applyFont="1" applyBorder="1"/>
    <xf numFmtId="0" fontId="0" fillId="0" borderId="1" xfId="0" applyBorder="1" applyAlignment="1">
      <alignment vertical="center"/>
    </xf>
    <xf numFmtId="0" fontId="8" fillId="0" borderId="1" xfId="0" applyFont="1" applyBorder="1" applyAlignment="1">
      <alignment vertical="center"/>
    </xf>
    <xf numFmtId="0" fontId="0" fillId="0" borderId="12" xfId="0" applyBorder="1"/>
    <xf numFmtId="0" fontId="8" fillId="0" borderId="17" xfId="0" applyFont="1" applyBorder="1"/>
    <xf numFmtId="41" fontId="2" fillId="2" borderId="24" xfId="0" applyNumberFormat="1" applyFont="1" applyFill="1" applyBorder="1"/>
    <xf numFmtId="0" fontId="7" fillId="0" borderId="25" xfId="0" applyFont="1" applyBorder="1"/>
    <xf numFmtId="0" fontId="7" fillId="0" borderId="1" xfId="4" applyFont="1" applyBorder="1"/>
    <xf numFmtId="0" fontId="27" fillId="0" borderId="1" xfId="4" applyFont="1" applyBorder="1"/>
    <xf numFmtId="0" fontId="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vertical="center"/>
    </xf>
    <xf numFmtId="0" fontId="7" fillId="0" borderId="0" xfId="0" applyFont="1" applyBorder="1"/>
    <xf numFmtId="41" fontId="0" fillId="2" borderId="0" xfId="0" applyNumberFormat="1" applyFill="1" applyBorder="1"/>
    <xf numFmtId="0" fontId="8" fillId="0" borderId="0" xfId="0" applyFont="1" applyBorder="1"/>
    <xf numFmtId="41" fontId="2" fillId="2" borderId="0" xfId="0" applyNumberFormat="1" applyFont="1" applyFill="1" applyBorder="1"/>
    <xf numFmtId="41" fontId="8" fillId="0" borderId="0" xfId="0" applyNumberFormat="1" applyFont="1" applyBorder="1"/>
    <xf numFmtId="41" fontId="0" fillId="0" borderId="0" xfId="0" applyNumberFormat="1" applyBorder="1"/>
    <xf numFmtId="3" fontId="7" fillId="0" borderId="0" xfId="4" applyNumberFormat="1" applyBorder="1" applyAlignment="1">
      <alignment horizontal="right"/>
    </xf>
    <xf numFmtId="0" fontId="7" fillId="0" borderId="0" xfId="4" applyFont="1" applyBorder="1"/>
    <xf numFmtId="0" fontId="27" fillId="0" borderId="0" xfId="4" applyFont="1" applyBorder="1"/>
    <xf numFmtId="3" fontId="27" fillId="0" borderId="0" xfId="4" applyNumberFormat="1" applyFont="1" applyBorder="1" applyAlignment="1">
      <alignment horizontal="right"/>
    </xf>
    <xf numFmtId="0" fontId="7" fillId="0" borderId="11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0" fillId="0" borderId="11" xfId="0" applyBorder="1"/>
    <xf numFmtId="41" fontId="0" fillId="2" borderId="27" xfId="0" applyNumberFormat="1" applyFill="1" applyBorder="1"/>
    <xf numFmtId="41" fontId="0" fillId="2" borderId="26" xfId="0" applyNumberFormat="1" applyFill="1" applyBorder="1"/>
    <xf numFmtId="41" fontId="0" fillId="0" borderId="26" xfId="0" applyNumberFormat="1" applyBorder="1"/>
    <xf numFmtId="0" fontId="0" fillId="0" borderId="28" xfId="0" applyBorder="1"/>
    <xf numFmtId="0" fontId="0" fillId="0" borderId="29" xfId="0" applyBorder="1"/>
    <xf numFmtId="0" fontId="27" fillId="0" borderId="11" xfId="4" applyFont="1" applyBorder="1"/>
    <xf numFmtId="3" fontId="7" fillId="0" borderId="26" xfId="4" applyNumberFormat="1" applyBorder="1" applyAlignment="1">
      <alignment horizontal="right"/>
    </xf>
    <xf numFmtId="0" fontId="0" fillId="0" borderId="6" xfId="0" applyBorder="1"/>
    <xf numFmtId="0" fontId="0" fillId="0" borderId="7" xfId="0" applyBorder="1"/>
    <xf numFmtId="0" fontId="27" fillId="0" borderId="7" xfId="4" applyFont="1" applyBorder="1"/>
    <xf numFmtId="3" fontId="27" fillId="0" borderId="8" xfId="4" applyNumberFormat="1" applyFont="1" applyBorder="1" applyAlignment="1">
      <alignment horizontal="right"/>
    </xf>
    <xf numFmtId="0" fontId="8" fillId="0" borderId="30" xfId="0" applyFont="1" applyBorder="1"/>
    <xf numFmtId="41" fontId="8" fillId="0" borderId="31" xfId="0" applyNumberFormat="1" applyFont="1" applyBorder="1"/>
    <xf numFmtId="0" fontId="0" fillId="0" borderId="22" xfId="0" applyBorder="1"/>
    <xf numFmtId="0" fontId="0" fillId="0" borderId="32" xfId="0" applyBorder="1"/>
    <xf numFmtId="0" fontId="7" fillId="0" borderId="32" xfId="0" applyFont="1" applyBorder="1"/>
    <xf numFmtId="41" fontId="0" fillId="0" borderId="27" xfId="0" applyNumberFormat="1" applyBorder="1"/>
    <xf numFmtId="0" fontId="8" fillId="0" borderId="7" xfId="0" applyFont="1" applyBorder="1"/>
    <xf numFmtId="41" fontId="8" fillId="0" borderId="8" xfId="0" applyNumberFormat="1" applyFont="1" applyBorder="1"/>
    <xf numFmtId="0" fontId="0" fillId="0" borderId="33" xfId="0" applyBorder="1"/>
    <xf numFmtId="0" fontId="0" fillId="0" borderId="25" xfId="0" applyBorder="1"/>
    <xf numFmtId="0" fontId="8" fillId="0" borderId="25" xfId="0" applyFont="1" applyBorder="1"/>
    <xf numFmtId="41" fontId="8" fillId="0" borderId="34" xfId="0" applyNumberFormat="1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49" fontId="7" fillId="0" borderId="3" xfId="2" applyNumberFormat="1" applyBorder="1" applyAlignment="1">
      <alignment horizontal="center" wrapText="1"/>
    </xf>
    <xf numFmtId="0" fontId="28" fillId="0" borderId="4" xfId="2" applyFont="1" applyBorder="1" applyAlignment="1">
      <alignment horizontal="center" wrapText="1"/>
    </xf>
    <xf numFmtId="0" fontId="8" fillId="0" borderId="4" xfId="2" applyFont="1" applyBorder="1" applyAlignment="1">
      <alignment horizontal="center" wrapText="1"/>
    </xf>
    <xf numFmtId="49" fontId="7" fillId="0" borderId="11" xfId="2" applyNumberFormat="1" applyBorder="1" applyAlignment="1">
      <alignment horizontal="left" wrapText="1"/>
    </xf>
    <xf numFmtId="0" fontId="7" fillId="0" borderId="1" xfId="2" applyBorder="1" applyAlignment="1">
      <alignment horizontal="center" wrapText="1"/>
    </xf>
    <xf numFmtId="0" fontId="28" fillId="0" borderId="1" xfId="2" applyFont="1" applyBorder="1" applyAlignment="1">
      <alignment horizontal="center" wrapText="1"/>
    </xf>
    <xf numFmtId="3" fontId="7" fillId="2" borderId="2" xfId="2" applyNumberFormat="1" applyFill="1" applyBorder="1" applyAlignment="1">
      <alignment horizontal="right" wrapText="1"/>
    </xf>
    <xf numFmtId="3" fontId="7" fillId="2" borderId="32" xfId="2" applyNumberFormat="1" applyFill="1" applyBorder="1" applyAlignment="1">
      <alignment horizontal="right" wrapText="1"/>
    </xf>
    <xf numFmtId="3" fontId="7" fillId="2" borderId="1" xfId="2" applyNumberFormat="1" applyFill="1" applyBorder="1" applyAlignment="1">
      <alignment horizontal="right" wrapText="1"/>
    </xf>
    <xf numFmtId="3" fontId="8" fillId="2" borderId="25" xfId="2" applyNumberFormat="1" applyFont="1" applyFill="1" applyBorder="1" applyAlignment="1">
      <alignment horizontal="right" wrapText="1"/>
    </xf>
    <xf numFmtId="3" fontId="0" fillId="2" borderId="1" xfId="0" applyNumberFormat="1" applyFill="1" applyBorder="1"/>
    <xf numFmtId="49" fontId="8" fillId="0" borderId="11" xfId="2" applyNumberFormat="1" applyFont="1" applyBorder="1" applyAlignment="1">
      <alignment horizontal="center" vertical="center" wrapText="1"/>
    </xf>
    <xf numFmtId="49" fontId="7" fillId="0" borderId="15" xfId="2" applyNumberFormat="1" applyBorder="1" applyAlignment="1">
      <alignment horizontal="left" wrapText="1"/>
    </xf>
    <xf numFmtId="3" fontId="0" fillId="2" borderId="2" xfId="0" applyNumberFormat="1" applyFill="1" applyBorder="1"/>
    <xf numFmtId="49" fontId="7" fillId="0" borderId="22" xfId="2" applyNumberFormat="1" applyBorder="1" applyAlignment="1">
      <alignment horizontal="left" wrapText="1"/>
    </xf>
    <xf numFmtId="3" fontId="0" fillId="2" borderId="32" xfId="0" applyNumberFormat="1" applyFill="1" applyBorder="1"/>
    <xf numFmtId="49" fontId="7" fillId="0" borderId="38" xfId="2" applyNumberFormat="1" applyBorder="1" applyAlignment="1">
      <alignment horizontal="left" wrapText="1"/>
    </xf>
    <xf numFmtId="49" fontId="7" fillId="2" borderId="33" xfId="2" applyNumberFormat="1" applyFont="1" applyFill="1" applyBorder="1" applyAlignment="1">
      <alignment horizontal="left" wrapText="1"/>
    </xf>
    <xf numFmtId="3" fontId="0" fillId="2" borderId="25" xfId="0" applyNumberFormat="1" applyFill="1" applyBorder="1"/>
    <xf numFmtId="3" fontId="7" fillId="2" borderId="2" xfId="2" applyNumberFormat="1" applyFill="1" applyBorder="1" applyAlignment="1">
      <alignment horizontal="center" wrapText="1"/>
    </xf>
    <xf numFmtId="3" fontId="8" fillId="2" borderId="32" xfId="2" applyNumberFormat="1" applyFont="1" applyFill="1" applyBorder="1" applyAlignment="1">
      <alignment horizontal="right" wrapText="1"/>
    </xf>
    <xf numFmtId="3" fontId="2" fillId="2" borderId="32" xfId="0" applyNumberFormat="1" applyFont="1" applyFill="1" applyBorder="1"/>
    <xf numFmtId="49" fontId="8" fillId="3" borderId="17" xfId="2" applyNumberFormat="1" applyFont="1" applyFill="1" applyBorder="1" applyAlignment="1">
      <alignment horizontal="center" wrapText="1"/>
    </xf>
    <xf numFmtId="3" fontId="8" fillId="3" borderId="39" xfId="2" applyNumberFormat="1" applyFont="1" applyFill="1" applyBorder="1" applyAlignment="1">
      <alignment horizontal="right" wrapText="1"/>
    </xf>
    <xf numFmtId="49" fontId="8" fillId="4" borderId="17" xfId="2" applyNumberFormat="1" applyFont="1" applyFill="1" applyBorder="1" applyAlignment="1">
      <alignment horizontal="center" wrapText="1"/>
    </xf>
    <xf numFmtId="3" fontId="8" fillId="4" borderId="39" xfId="2" applyNumberFormat="1" applyFont="1" applyFill="1" applyBorder="1" applyAlignment="1">
      <alignment horizontal="right" wrapText="1"/>
    </xf>
    <xf numFmtId="3" fontId="2" fillId="4" borderId="39" xfId="0" applyNumberFormat="1" applyFont="1" applyFill="1" applyBorder="1"/>
    <xf numFmtId="3" fontId="0" fillId="2" borderId="40" xfId="0" applyNumberFormat="1" applyFill="1" applyBorder="1"/>
    <xf numFmtId="3" fontId="0" fillId="2" borderId="41" xfId="0" applyNumberFormat="1" applyFill="1" applyBorder="1"/>
    <xf numFmtId="3" fontId="2" fillId="5" borderId="42" xfId="0" applyNumberFormat="1" applyFont="1" applyFill="1" applyBorder="1"/>
    <xf numFmtId="3" fontId="0" fillId="2" borderId="43" xfId="0" applyNumberFormat="1" applyFill="1" applyBorder="1"/>
    <xf numFmtId="3" fontId="0" fillId="5" borderId="42" xfId="0" applyNumberFormat="1" applyFill="1" applyBorder="1"/>
    <xf numFmtId="3" fontId="0" fillId="2" borderId="44" xfId="0" applyNumberFormat="1" applyFill="1" applyBorder="1"/>
    <xf numFmtId="0" fontId="8" fillId="0" borderId="5" xfId="2" applyFont="1" applyBorder="1" applyAlignment="1">
      <alignment horizontal="center" wrapText="1"/>
    </xf>
    <xf numFmtId="0" fontId="8" fillId="0" borderId="26" xfId="2" applyFont="1" applyBorder="1" applyAlignment="1">
      <alignment horizontal="center" wrapText="1"/>
    </xf>
    <xf numFmtId="3" fontId="7" fillId="2" borderId="45" xfId="2" applyNumberFormat="1" applyFill="1" applyBorder="1" applyAlignment="1">
      <alignment horizontal="right" wrapText="1"/>
    </xf>
    <xf numFmtId="3" fontId="8" fillId="3" borderId="24" xfId="2" applyNumberFormat="1" applyFont="1" applyFill="1" applyBorder="1" applyAlignment="1">
      <alignment horizontal="right" wrapText="1"/>
    </xf>
    <xf numFmtId="3" fontId="7" fillId="2" borderId="27" xfId="2" applyNumberFormat="1" applyFill="1" applyBorder="1" applyAlignment="1">
      <alignment horizontal="right" wrapText="1"/>
    </xf>
    <xf numFmtId="3" fontId="7" fillId="2" borderId="26" xfId="2" applyNumberFormat="1" applyFill="1" applyBorder="1" applyAlignment="1">
      <alignment horizontal="right" wrapText="1"/>
    </xf>
    <xf numFmtId="3" fontId="8" fillId="2" borderId="34" xfId="2" applyNumberFormat="1" applyFont="1" applyFill="1" applyBorder="1" applyAlignment="1">
      <alignment horizontal="right" wrapText="1"/>
    </xf>
    <xf numFmtId="49" fontId="8" fillId="3" borderId="15" xfId="2" applyNumberFormat="1" applyFont="1" applyFill="1" applyBorder="1" applyAlignment="1">
      <alignment horizontal="center" wrapText="1"/>
    </xf>
    <xf numFmtId="3" fontId="8" fillId="4" borderId="24" xfId="2" applyNumberFormat="1" applyFont="1" applyFill="1" applyBorder="1" applyAlignment="1">
      <alignment horizontal="right" wrapText="1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3" fontId="2" fillId="3" borderId="39" xfId="0" applyNumberFormat="1" applyFont="1" applyFill="1" applyBorder="1"/>
    <xf numFmtId="0" fontId="9" fillId="2" borderId="0" xfId="0" applyFont="1" applyFill="1"/>
    <xf numFmtId="0" fontId="11" fillId="2" borderId="1" xfId="0" applyFont="1" applyFill="1" applyBorder="1" applyAlignment="1">
      <alignment horizontal="center"/>
    </xf>
    <xf numFmtId="0" fontId="8" fillId="2" borderId="1" xfId="0" applyFont="1" applyFill="1" applyBorder="1"/>
    <xf numFmtId="49" fontId="7" fillId="2" borderId="1" xfId="0" applyNumberFormat="1" applyFont="1" applyFill="1" applyBorder="1" applyAlignment="1">
      <alignment wrapText="1"/>
    </xf>
    <xf numFmtId="0" fontId="12" fillId="2" borderId="1" xfId="0" applyFont="1" applyFill="1" applyBorder="1" applyAlignment="1">
      <alignment horizontal="right"/>
    </xf>
    <xf numFmtId="3" fontId="12" fillId="2" borderId="1" xfId="0" applyNumberFormat="1" applyFont="1" applyFill="1" applyBorder="1" applyAlignment="1">
      <alignment horizontal="right"/>
    </xf>
    <xf numFmtId="3" fontId="18" fillId="2" borderId="0" xfId="6" applyNumberFormat="1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center" vertical="top" wrapText="1"/>
    </xf>
    <xf numFmtId="0" fontId="5" fillId="2" borderId="40" xfId="0" applyFont="1" applyFill="1" applyBorder="1" applyAlignment="1">
      <alignment horizontal="center" vertical="top" wrapText="1"/>
    </xf>
    <xf numFmtId="0" fontId="4" fillId="0" borderId="0" xfId="5" applyFont="1" applyFill="1" applyAlignment="1">
      <alignment horizontal="left"/>
    </xf>
    <xf numFmtId="0" fontId="5" fillId="2" borderId="14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0" fillId="2" borderId="0" xfId="0" applyFill="1" applyBorder="1"/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0" fillId="0" borderId="0" xfId="0" applyAlignment="1"/>
    <xf numFmtId="0" fontId="0" fillId="2" borderId="1" xfId="0" applyFill="1" applyBorder="1" applyAlignment="1">
      <alignment horizontal="center"/>
    </xf>
    <xf numFmtId="0" fontId="14" fillId="2" borderId="0" xfId="6" applyFont="1" applyFill="1" applyBorder="1" applyAlignment="1">
      <alignment horizontal="center" wrapText="1"/>
    </xf>
    <xf numFmtId="0" fontId="13" fillId="2" borderId="0" xfId="6" applyFill="1" applyAlignment="1"/>
    <xf numFmtId="0" fontId="15" fillId="2" borderId="0" xfId="6" applyFont="1" applyFill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3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8" fillId="0" borderId="48" xfId="2" applyFont="1" applyBorder="1" applyAlignment="1">
      <alignment horizontal="center" wrapText="1"/>
    </xf>
    <xf numFmtId="0" fontId="8" fillId="0" borderId="49" xfId="2" applyFont="1" applyBorder="1" applyAlignment="1">
      <alignment horizontal="center" wrapText="1"/>
    </xf>
    <xf numFmtId="0" fontId="29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1" applyFont="1" applyFill="1" applyAlignment="1">
      <alignment horizontal="center" vertical="center" wrapText="1"/>
    </xf>
    <xf numFmtId="0" fontId="26" fillId="0" borderId="0" xfId="1" applyFont="1" applyFill="1" applyAlignment="1">
      <alignment horizontal="center" vertical="center"/>
    </xf>
    <xf numFmtId="0" fontId="0" fillId="0" borderId="0" xfId="0" applyAlignment="1">
      <alignment horizontal="left"/>
    </xf>
    <xf numFmtId="0" fontId="6" fillId="2" borderId="1" xfId="0" applyFont="1" applyFill="1" applyBorder="1" applyAlignment="1">
      <alignment horizontal="center" vertical="top" wrapText="1"/>
    </xf>
    <xf numFmtId="0" fontId="0" fillId="2" borderId="1" xfId="0" applyFill="1" applyBorder="1"/>
    <xf numFmtId="0" fontId="5" fillId="2" borderId="1" xfId="0" applyFont="1" applyFill="1" applyBorder="1" applyAlignment="1">
      <alignment horizontal="center" vertical="center" wrapText="1"/>
    </xf>
  </cellXfs>
  <cellStyles count="7">
    <cellStyle name="Normál" xfId="0" builtinId="0"/>
    <cellStyle name="Normál 2" xfId="1"/>
    <cellStyle name="Normál 4" xfId="2"/>
    <cellStyle name="Normál_5Ktsgv05" xfId="3"/>
    <cellStyle name="Normál_Folyamatban lévő beruházás 10,3.sz.mell." xfId="4"/>
    <cellStyle name="Normál_KVRENMUNKA" xfId="5"/>
    <cellStyle name="Normál_Munkafüzet20" xfId="6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128"/>
  <sheetViews>
    <sheetView tabSelected="1" topLeftCell="A112" zoomScaleNormal="100" workbookViewId="0">
      <selection activeCell="O122" sqref="O122"/>
    </sheetView>
  </sheetViews>
  <sheetFormatPr defaultColWidth="32.85546875" defaultRowHeight="15"/>
  <cols>
    <col min="1" max="1" width="10.42578125" customWidth="1"/>
    <col min="2" max="2" width="41" customWidth="1"/>
    <col min="3" max="3" width="10.28515625" customWidth="1"/>
    <col min="4" max="4" width="13.140625" customWidth="1"/>
    <col min="5" max="5" width="13" customWidth="1"/>
    <col min="6" max="6" width="12.140625" customWidth="1"/>
    <col min="7" max="7" width="12.140625" style="32" customWidth="1"/>
    <col min="8" max="9" width="22.28515625" customWidth="1"/>
    <col min="10" max="253" width="9.140625" customWidth="1"/>
    <col min="254" max="254" width="8.140625" customWidth="1"/>
    <col min="255" max="255" width="41" customWidth="1"/>
  </cols>
  <sheetData>
    <row r="1" spans="1:38" ht="27.75" customHeight="1">
      <c r="A1" s="207" t="s">
        <v>300</v>
      </c>
      <c r="B1" s="207"/>
      <c r="C1" s="207"/>
      <c r="D1" s="207"/>
      <c r="E1" s="207"/>
      <c r="F1" s="207"/>
      <c r="G1" s="207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>
      <c r="A2" s="2"/>
      <c r="B2" s="2"/>
      <c r="C2" s="1"/>
      <c r="D2" s="1"/>
      <c r="E2" s="1"/>
      <c r="F2" s="1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s="6" customFormat="1" ht="46.5" customHeight="1">
      <c r="A3" s="4"/>
      <c r="B3" s="4" t="s">
        <v>0</v>
      </c>
      <c r="C3" s="4" t="s">
        <v>1</v>
      </c>
      <c r="D3" s="4" t="s">
        <v>2</v>
      </c>
      <c r="E3" s="4" t="s">
        <v>3</v>
      </c>
      <c r="F3" s="4" t="s">
        <v>4</v>
      </c>
      <c r="G3" s="5" t="s">
        <v>5</v>
      </c>
    </row>
    <row r="4" spans="1:38" s="6" customFormat="1" ht="15.75">
      <c r="A4" s="4">
        <v>2</v>
      </c>
      <c r="B4" s="4">
        <v>3</v>
      </c>
      <c r="C4" s="4"/>
      <c r="D4" s="4">
        <v>4</v>
      </c>
      <c r="E4" s="4">
        <v>5</v>
      </c>
      <c r="F4" s="4" t="s">
        <v>6</v>
      </c>
      <c r="G4" s="7" t="s">
        <v>7</v>
      </c>
    </row>
    <row r="5" spans="1:38" s="6" customFormat="1" ht="28.5" customHeight="1">
      <c r="A5" s="208" t="s">
        <v>8</v>
      </c>
      <c r="B5" s="208"/>
      <c r="C5" s="208"/>
      <c r="D5" s="208"/>
      <c r="E5" s="208"/>
      <c r="F5" s="209"/>
      <c r="G5" s="9"/>
    </row>
    <row r="6" spans="1:38" ht="25.5">
      <c r="A6" s="10" t="s">
        <v>172</v>
      </c>
      <c r="B6" s="11" t="s">
        <v>138</v>
      </c>
      <c r="C6" s="11" t="s">
        <v>9</v>
      </c>
      <c r="D6" s="12">
        <v>9365660</v>
      </c>
      <c r="E6" s="12">
        <v>9291071</v>
      </c>
      <c r="F6" s="12">
        <v>8824996</v>
      </c>
      <c r="G6" s="13"/>
    </row>
    <row r="7" spans="1:38">
      <c r="A7" s="10" t="s">
        <v>173</v>
      </c>
      <c r="B7" s="11" t="s">
        <v>139</v>
      </c>
      <c r="C7" s="11" t="s">
        <v>10</v>
      </c>
      <c r="D7" s="12">
        <v>0</v>
      </c>
      <c r="E7" s="12">
        <v>0</v>
      </c>
      <c r="F7" s="12">
        <v>0</v>
      </c>
      <c r="G7" s="13"/>
    </row>
    <row r="8" spans="1:38">
      <c r="A8" s="10" t="s">
        <v>174</v>
      </c>
      <c r="B8" s="11" t="s">
        <v>11</v>
      </c>
      <c r="C8" s="11" t="s">
        <v>12</v>
      </c>
      <c r="D8" s="12">
        <v>150000</v>
      </c>
      <c r="E8" s="12">
        <v>180000</v>
      </c>
      <c r="F8" s="12">
        <v>180000</v>
      </c>
      <c r="G8" s="13"/>
    </row>
    <row r="9" spans="1:38">
      <c r="A9" s="10" t="s">
        <v>175</v>
      </c>
      <c r="B9" s="11" t="s">
        <v>13</v>
      </c>
      <c r="C9" s="11" t="s">
        <v>14</v>
      </c>
      <c r="D9" s="12">
        <v>12000</v>
      </c>
      <c r="E9" s="12">
        <v>12000</v>
      </c>
      <c r="F9" s="12">
        <v>12000</v>
      </c>
      <c r="G9" s="13"/>
    </row>
    <row r="10" spans="1:38" ht="25.5">
      <c r="A10" s="10" t="s">
        <v>176</v>
      </c>
      <c r="B10" s="11" t="s">
        <v>140</v>
      </c>
      <c r="C10" s="11" t="s">
        <v>15</v>
      </c>
      <c r="D10" s="12">
        <v>0</v>
      </c>
      <c r="E10" s="12">
        <v>101696</v>
      </c>
      <c r="F10" s="12">
        <v>101696</v>
      </c>
      <c r="G10" s="13"/>
    </row>
    <row r="11" spans="1:38" ht="25.5">
      <c r="A11" s="10" t="s">
        <v>177</v>
      </c>
      <c r="B11" s="11" t="s">
        <v>141</v>
      </c>
      <c r="C11" s="15" t="s">
        <v>16</v>
      </c>
      <c r="D11" s="16">
        <v>9527660</v>
      </c>
      <c r="E11" s="16">
        <v>9584767</v>
      </c>
      <c r="F11" s="16">
        <v>9118692</v>
      </c>
      <c r="G11" s="13"/>
    </row>
    <row r="12" spans="1:38">
      <c r="A12" s="10" t="s">
        <v>178</v>
      </c>
      <c r="B12" s="11" t="s">
        <v>17</v>
      </c>
      <c r="C12" s="11" t="s">
        <v>18</v>
      </c>
      <c r="D12" s="12">
        <v>5706865</v>
      </c>
      <c r="E12" s="12">
        <v>5706865</v>
      </c>
      <c r="F12" s="12">
        <v>5697538</v>
      </c>
      <c r="G12" s="13"/>
    </row>
    <row r="13" spans="1:38" ht="38.25">
      <c r="A13" s="10" t="s">
        <v>179</v>
      </c>
      <c r="B13" s="11" t="s">
        <v>19</v>
      </c>
      <c r="C13" s="11" t="s">
        <v>20</v>
      </c>
      <c r="D13" s="12">
        <v>0</v>
      </c>
      <c r="E13" s="12">
        <v>2266500</v>
      </c>
      <c r="F13" s="12">
        <v>2259563</v>
      </c>
      <c r="G13" s="13"/>
    </row>
    <row r="14" spans="1:38">
      <c r="A14" s="10" t="s">
        <v>180</v>
      </c>
      <c r="B14" s="11" t="s">
        <v>21</v>
      </c>
      <c r="C14" s="11" t="s">
        <v>22</v>
      </c>
      <c r="D14" s="12">
        <v>2266500</v>
      </c>
      <c r="E14" s="12">
        <v>0</v>
      </c>
      <c r="F14" s="12">
        <v>0</v>
      </c>
      <c r="G14" s="13"/>
    </row>
    <row r="15" spans="1:38">
      <c r="A15" s="10" t="s">
        <v>181</v>
      </c>
      <c r="B15" s="11" t="s">
        <v>142</v>
      </c>
      <c r="C15" s="15" t="s">
        <v>23</v>
      </c>
      <c r="D15" s="16">
        <v>7973365</v>
      </c>
      <c r="E15" s="16">
        <v>7973365</v>
      </c>
      <c r="F15" s="16">
        <v>7957101</v>
      </c>
      <c r="G15" s="17"/>
    </row>
    <row r="16" spans="1:38">
      <c r="A16" s="14" t="s">
        <v>182</v>
      </c>
      <c r="B16" s="15" t="s">
        <v>143</v>
      </c>
      <c r="C16" s="15" t="s">
        <v>24</v>
      </c>
      <c r="D16" s="16">
        <v>17501025</v>
      </c>
      <c r="E16" s="16">
        <v>17558132</v>
      </c>
      <c r="F16" s="16">
        <v>17075793</v>
      </c>
      <c r="G16" s="17"/>
    </row>
    <row r="17" spans="1:7" ht="25.5">
      <c r="A17" s="14" t="s">
        <v>183</v>
      </c>
      <c r="B17" s="15" t="s">
        <v>144</v>
      </c>
      <c r="C17" s="15" t="s">
        <v>25</v>
      </c>
      <c r="D17" s="16">
        <v>2764371</v>
      </c>
      <c r="E17" s="16">
        <v>2804546</v>
      </c>
      <c r="F17" s="16">
        <v>2804546</v>
      </c>
      <c r="G17" s="17"/>
    </row>
    <row r="18" spans="1:7">
      <c r="A18" s="10" t="s">
        <v>184</v>
      </c>
      <c r="B18" s="11" t="s">
        <v>26</v>
      </c>
      <c r="C18" s="11" t="s">
        <v>25</v>
      </c>
      <c r="D18" s="12">
        <v>0</v>
      </c>
      <c r="E18" s="12">
        <v>0</v>
      </c>
      <c r="F18" s="12">
        <v>2617516</v>
      </c>
      <c r="G18" s="13"/>
    </row>
    <row r="19" spans="1:7">
      <c r="A19" s="10" t="s">
        <v>185</v>
      </c>
      <c r="B19" s="11" t="s">
        <v>27</v>
      </c>
      <c r="C19" s="11" t="s">
        <v>25</v>
      </c>
      <c r="D19" s="12">
        <v>0</v>
      </c>
      <c r="E19" s="12">
        <v>0</v>
      </c>
      <c r="F19" s="12">
        <v>69952</v>
      </c>
      <c r="G19" s="13"/>
    </row>
    <row r="20" spans="1:7">
      <c r="A20" s="10" t="s">
        <v>186</v>
      </c>
      <c r="B20" s="11" t="s">
        <v>28</v>
      </c>
      <c r="C20" s="11" t="s">
        <v>25</v>
      </c>
      <c r="D20" s="12">
        <v>0</v>
      </c>
      <c r="E20" s="12">
        <v>0</v>
      </c>
      <c r="F20" s="12">
        <v>48342</v>
      </c>
      <c r="G20" s="13"/>
    </row>
    <row r="21" spans="1:7" ht="25.5">
      <c r="A21" s="10" t="s">
        <v>187</v>
      </c>
      <c r="B21" s="11" t="s">
        <v>29</v>
      </c>
      <c r="C21" s="11" t="s">
        <v>25</v>
      </c>
      <c r="D21" s="12">
        <v>0</v>
      </c>
      <c r="E21" s="12">
        <v>0</v>
      </c>
      <c r="F21" s="12">
        <v>68736</v>
      </c>
      <c r="G21" s="13"/>
    </row>
    <row r="22" spans="1:7">
      <c r="A22" s="10" t="s">
        <v>188</v>
      </c>
      <c r="B22" s="11" t="s">
        <v>30</v>
      </c>
      <c r="C22" s="11" t="s">
        <v>31</v>
      </c>
      <c r="D22" s="12">
        <v>185211</v>
      </c>
      <c r="E22" s="12">
        <v>185211</v>
      </c>
      <c r="F22" s="12">
        <v>20000</v>
      </c>
      <c r="G22" s="13"/>
    </row>
    <row r="23" spans="1:7">
      <c r="A23" s="10" t="s">
        <v>189</v>
      </c>
      <c r="B23" s="11" t="s">
        <v>32</v>
      </c>
      <c r="C23" s="11" t="s">
        <v>33</v>
      </c>
      <c r="D23" s="12">
        <v>4671524</v>
      </c>
      <c r="E23" s="12">
        <v>4784415</v>
      </c>
      <c r="F23" s="12">
        <v>4781187</v>
      </c>
      <c r="G23" s="13"/>
    </row>
    <row r="24" spans="1:7" s="18" customFormat="1">
      <c r="A24" s="10" t="s">
        <v>190</v>
      </c>
      <c r="B24" s="11" t="s">
        <v>145</v>
      </c>
      <c r="C24" s="15" t="s">
        <v>34</v>
      </c>
      <c r="D24" s="16">
        <v>4856735</v>
      </c>
      <c r="E24" s="16">
        <v>4969626</v>
      </c>
      <c r="F24" s="16">
        <v>4801187</v>
      </c>
      <c r="G24" s="17"/>
    </row>
    <row r="25" spans="1:7" ht="25.5">
      <c r="A25" s="10" t="s">
        <v>191</v>
      </c>
      <c r="B25" s="11" t="s">
        <v>146</v>
      </c>
      <c r="C25" s="11" t="s">
        <v>35</v>
      </c>
      <c r="D25" s="12">
        <v>919125</v>
      </c>
      <c r="E25" s="12">
        <v>942908</v>
      </c>
      <c r="F25" s="12">
        <v>940057</v>
      </c>
      <c r="G25" s="13"/>
    </row>
    <row r="26" spans="1:7">
      <c r="A26" s="10" t="s">
        <v>192</v>
      </c>
      <c r="B26" s="11" t="s">
        <v>36</v>
      </c>
      <c r="C26" s="11" t="s">
        <v>37</v>
      </c>
      <c r="D26" s="12">
        <v>373970</v>
      </c>
      <c r="E26" s="12">
        <v>389148</v>
      </c>
      <c r="F26" s="12">
        <v>389148</v>
      </c>
      <c r="G26" s="13"/>
    </row>
    <row r="27" spans="1:7" s="18" customFormat="1">
      <c r="A27" s="10" t="s">
        <v>193</v>
      </c>
      <c r="B27" s="11" t="s">
        <v>147</v>
      </c>
      <c r="C27" s="15" t="s">
        <v>38</v>
      </c>
      <c r="D27" s="16">
        <v>1293095</v>
      </c>
      <c r="E27" s="16">
        <v>1332056</v>
      </c>
      <c r="F27" s="16">
        <v>1329205</v>
      </c>
      <c r="G27" s="17"/>
    </row>
    <row r="28" spans="1:7">
      <c r="A28" s="10" t="s">
        <v>194</v>
      </c>
      <c r="B28" s="11" t="s">
        <v>148</v>
      </c>
      <c r="C28" s="11" t="s">
        <v>39</v>
      </c>
      <c r="D28" s="12">
        <v>3235057</v>
      </c>
      <c r="E28" s="12">
        <v>3530307</v>
      </c>
      <c r="F28" s="12">
        <v>3235254</v>
      </c>
      <c r="G28" s="13"/>
    </row>
    <row r="29" spans="1:7">
      <c r="A29" s="10" t="s">
        <v>195</v>
      </c>
      <c r="B29" s="11" t="s">
        <v>149</v>
      </c>
      <c r="C29" s="11" t="s">
        <v>40</v>
      </c>
      <c r="D29" s="12">
        <v>8559000</v>
      </c>
      <c r="E29" s="12">
        <v>8337418</v>
      </c>
      <c r="F29" s="12">
        <v>7173976</v>
      </c>
      <c r="G29" s="13"/>
    </row>
    <row r="30" spans="1:7">
      <c r="A30" s="10" t="s">
        <v>196</v>
      </c>
      <c r="B30" s="11" t="s">
        <v>150</v>
      </c>
      <c r="C30" s="11" t="s">
        <v>41</v>
      </c>
      <c r="D30" s="12">
        <v>1496</v>
      </c>
      <c r="E30" s="12">
        <v>1496</v>
      </c>
      <c r="F30" s="12">
        <v>0</v>
      </c>
      <c r="G30" s="13"/>
    </row>
    <row r="31" spans="1:7">
      <c r="A31" s="10" t="s">
        <v>197</v>
      </c>
      <c r="B31" s="11" t="s">
        <v>151</v>
      </c>
      <c r="C31" s="11" t="s">
        <v>42</v>
      </c>
      <c r="D31" s="12">
        <v>961910</v>
      </c>
      <c r="E31" s="12">
        <v>961910</v>
      </c>
      <c r="F31" s="12">
        <v>935297</v>
      </c>
      <c r="G31" s="13"/>
    </row>
    <row r="32" spans="1:7">
      <c r="A32" s="10" t="s">
        <v>198</v>
      </c>
      <c r="B32" s="11" t="s">
        <v>152</v>
      </c>
      <c r="C32" s="11" t="s">
        <v>43</v>
      </c>
      <c r="D32" s="12">
        <v>2607287</v>
      </c>
      <c r="E32" s="12">
        <v>3170902</v>
      </c>
      <c r="F32" s="12">
        <v>3002102</v>
      </c>
      <c r="G32" s="13"/>
    </row>
    <row r="33" spans="1:7">
      <c r="A33" s="10" t="s">
        <v>199</v>
      </c>
      <c r="B33" s="11" t="s">
        <v>153</v>
      </c>
      <c r="C33" s="11" t="s">
        <v>43</v>
      </c>
      <c r="D33" s="12">
        <v>0</v>
      </c>
      <c r="E33" s="12">
        <v>0</v>
      </c>
      <c r="F33" s="12">
        <v>1003339</v>
      </c>
      <c r="G33" s="13"/>
    </row>
    <row r="34" spans="1:7" ht="25.5">
      <c r="A34" s="10" t="s">
        <v>200</v>
      </c>
      <c r="B34" s="11" t="s">
        <v>154</v>
      </c>
      <c r="C34" s="11" t="s">
        <v>44</v>
      </c>
      <c r="D34" s="12">
        <v>715000</v>
      </c>
      <c r="E34" s="12">
        <v>380000</v>
      </c>
      <c r="F34" s="12">
        <v>310000</v>
      </c>
      <c r="G34" s="13"/>
    </row>
    <row r="35" spans="1:7">
      <c r="A35" s="10" t="s">
        <v>201</v>
      </c>
      <c r="B35" s="11" t="s">
        <v>155</v>
      </c>
      <c r="C35" s="11" t="s">
        <v>45</v>
      </c>
      <c r="D35" s="12">
        <v>5096313</v>
      </c>
      <c r="E35" s="12">
        <v>6574639</v>
      </c>
      <c r="F35" s="12">
        <v>6410211</v>
      </c>
      <c r="G35" s="13"/>
    </row>
    <row r="36" spans="1:7">
      <c r="A36" s="10" t="s">
        <v>202</v>
      </c>
      <c r="B36" s="11" t="s">
        <v>156</v>
      </c>
      <c r="C36" s="11" t="s">
        <v>45</v>
      </c>
      <c r="D36" s="12">
        <v>0</v>
      </c>
      <c r="E36" s="12">
        <v>0</v>
      </c>
      <c r="F36" s="12">
        <v>523033</v>
      </c>
      <c r="G36" s="13"/>
    </row>
    <row r="37" spans="1:7" s="18" customFormat="1" ht="25.5">
      <c r="A37" s="10" t="s">
        <v>203</v>
      </c>
      <c r="B37" s="11" t="s">
        <v>157</v>
      </c>
      <c r="C37" s="15" t="s">
        <v>46</v>
      </c>
      <c r="D37" s="16">
        <v>21176063</v>
      </c>
      <c r="E37" s="16">
        <v>22956672</v>
      </c>
      <c r="F37" s="16">
        <v>21066840</v>
      </c>
      <c r="G37" s="17"/>
    </row>
    <row r="38" spans="1:7" ht="25.5">
      <c r="A38" s="10" t="s">
        <v>204</v>
      </c>
      <c r="B38" s="11" t="s">
        <v>47</v>
      </c>
      <c r="C38" s="11" t="s">
        <v>48</v>
      </c>
      <c r="D38" s="12">
        <v>6448489</v>
      </c>
      <c r="E38" s="12">
        <v>6448489</v>
      </c>
      <c r="F38" s="12">
        <v>6045978</v>
      </c>
      <c r="G38" s="13"/>
    </row>
    <row r="39" spans="1:7">
      <c r="A39" s="10" t="s">
        <v>205</v>
      </c>
      <c r="B39" s="11" t="s">
        <v>158</v>
      </c>
      <c r="C39" s="11" t="s">
        <v>49</v>
      </c>
      <c r="D39" s="33">
        <v>700</v>
      </c>
      <c r="E39" s="33">
        <v>700</v>
      </c>
      <c r="F39" s="33">
        <v>0</v>
      </c>
      <c r="G39" s="13"/>
    </row>
    <row r="40" spans="1:7">
      <c r="A40" s="10" t="s">
        <v>206</v>
      </c>
      <c r="B40" s="11" t="s">
        <v>159</v>
      </c>
      <c r="C40" s="11">
        <v>355</v>
      </c>
      <c r="D40" s="12">
        <v>258500</v>
      </c>
      <c r="E40" s="12">
        <v>258500</v>
      </c>
      <c r="F40" s="12">
        <v>240428</v>
      </c>
      <c r="G40" s="13"/>
    </row>
    <row r="41" spans="1:7" ht="25.5">
      <c r="A41" s="10" t="s">
        <v>207</v>
      </c>
      <c r="B41" s="11" t="s">
        <v>160</v>
      </c>
      <c r="C41" s="15" t="s">
        <v>50</v>
      </c>
      <c r="D41" s="33">
        <v>6707689</v>
      </c>
      <c r="E41" s="33">
        <v>6707689</v>
      </c>
      <c r="F41" s="33">
        <v>6286406</v>
      </c>
      <c r="G41" s="13"/>
    </row>
    <row r="42" spans="1:7">
      <c r="A42" s="14" t="s">
        <v>208</v>
      </c>
      <c r="B42" s="15" t="s">
        <v>161</v>
      </c>
      <c r="C42" s="15" t="s">
        <v>51</v>
      </c>
      <c r="D42" s="12">
        <v>34033582</v>
      </c>
      <c r="E42" s="12">
        <v>35966043</v>
      </c>
      <c r="F42" s="12">
        <v>33483638</v>
      </c>
      <c r="G42" s="13"/>
    </row>
    <row r="43" spans="1:7" s="18" customFormat="1">
      <c r="A43" s="10" t="s">
        <v>209</v>
      </c>
      <c r="B43" s="11" t="s">
        <v>162</v>
      </c>
      <c r="C43" s="11" t="s">
        <v>52</v>
      </c>
      <c r="D43" s="12">
        <v>0</v>
      </c>
      <c r="E43" s="12">
        <v>104000</v>
      </c>
      <c r="F43" s="12">
        <v>98000</v>
      </c>
      <c r="G43" s="13"/>
    </row>
    <row r="44" spans="1:7" ht="25.5">
      <c r="A44" s="10" t="s">
        <v>210</v>
      </c>
      <c r="B44" s="11" t="s">
        <v>163</v>
      </c>
      <c r="C44" s="11" t="s">
        <v>52</v>
      </c>
      <c r="D44" s="16">
        <v>0</v>
      </c>
      <c r="E44" s="16">
        <v>0</v>
      </c>
      <c r="F44" s="16">
        <v>98000</v>
      </c>
      <c r="G44" s="17"/>
    </row>
    <row r="45" spans="1:7" ht="25.5">
      <c r="A45" s="10" t="s">
        <v>211</v>
      </c>
      <c r="B45" s="11" t="s">
        <v>164</v>
      </c>
      <c r="C45" s="11" t="s">
        <v>53</v>
      </c>
      <c r="D45" s="16">
        <v>371000</v>
      </c>
      <c r="E45" s="16">
        <v>267000</v>
      </c>
      <c r="F45" s="16">
        <v>149000</v>
      </c>
      <c r="G45" s="17"/>
    </row>
    <row r="46" spans="1:7" ht="25.5">
      <c r="A46" s="10" t="s">
        <v>212</v>
      </c>
      <c r="B46" s="11" t="s">
        <v>54</v>
      </c>
      <c r="C46" s="11" t="s">
        <v>53</v>
      </c>
      <c r="D46" s="16">
        <v>0</v>
      </c>
      <c r="E46" s="16">
        <v>0</v>
      </c>
      <c r="F46" s="16">
        <v>149000</v>
      </c>
      <c r="G46" s="13"/>
    </row>
    <row r="47" spans="1:7" ht="25.5">
      <c r="A47" s="14" t="s">
        <v>213</v>
      </c>
      <c r="B47" s="15" t="s">
        <v>165</v>
      </c>
      <c r="C47" s="15" t="s">
        <v>55</v>
      </c>
      <c r="D47" s="12">
        <v>371000</v>
      </c>
      <c r="E47" s="12">
        <v>371000</v>
      </c>
      <c r="F47" s="12">
        <v>247000</v>
      </c>
      <c r="G47" s="13"/>
    </row>
    <row r="48" spans="1:7" ht="38.25">
      <c r="A48" s="10" t="s">
        <v>214</v>
      </c>
      <c r="B48" s="11" t="s">
        <v>166</v>
      </c>
      <c r="C48" s="11" t="s">
        <v>56</v>
      </c>
      <c r="D48" s="33">
        <v>3731193</v>
      </c>
      <c r="E48" s="33">
        <v>3988128</v>
      </c>
      <c r="F48" s="33">
        <v>3812015</v>
      </c>
      <c r="G48" s="13"/>
    </row>
    <row r="49" spans="1:7">
      <c r="A49" s="10" t="s">
        <v>215</v>
      </c>
      <c r="B49" s="11" t="s">
        <v>57</v>
      </c>
      <c r="C49" s="11" t="s">
        <v>56</v>
      </c>
      <c r="D49" s="12">
        <v>0</v>
      </c>
      <c r="E49" s="12">
        <v>0</v>
      </c>
      <c r="F49" s="12">
        <v>225000</v>
      </c>
      <c r="G49" s="13"/>
    </row>
    <row r="50" spans="1:7" ht="25.5">
      <c r="A50" s="10" t="s">
        <v>216</v>
      </c>
      <c r="B50" s="11" t="s">
        <v>58</v>
      </c>
      <c r="C50" s="11" t="s">
        <v>56</v>
      </c>
      <c r="D50" s="12">
        <v>0</v>
      </c>
      <c r="E50" s="12">
        <v>0</v>
      </c>
      <c r="F50" s="12">
        <v>23972</v>
      </c>
      <c r="G50" s="13"/>
    </row>
    <row r="51" spans="1:7" ht="25.5">
      <c r="A51" s="10" t="s">
        <v>217</v>
      </c>
      <c r="B51" s="11" t="s">
        <v>59</v>
      </c>
      <c r="C51" s="11" t="s">
        <v>56</v>
      </c>
      <c r="D51" s="16">
        <v>0</v>
      </c>
      <c r="E51" s="16">
        <v>0</v>
      </c>
      <c r="F51" s="16">
        <v>3563043</v>
      </c>
      <c r="G51" s="13"/>
    </row>
    <row r="52" spans="1:7" ht="25.5">
      <c r="A52" s="10" t="s">
        <v>218</v>
      </c>
      <c r="B52" s="11" t="s">
        <v>167</v>
      </c>
      <c r="C52" s="11" t="s">
        <v>60</v>
      </c>
      <c r="D52" s="12">
        <v>4746834</v>
      </c>
      <c r="E52" s="12">
        <v>4746834</v>
      </c>
      <c r="F52" s="12">
        <v>4696834</v>
      </c>
      <c r="G52" s="13"/>
    </row>
    <row r="53" spans="1:7">
      <c r="A53" s="10" t="s">
        <v>219</v>
      </c>
      <c r="B53" s="11" t="s">
        <v>61</v>
      </c>
      <c r="C53" s="11" t="s">
        <v>60</v>
      </c>
      <c r="D53" s="12">
        <v>0</v>
      </c>
      <c r="E53" s="12">
        <v>0</v>
      </c>
      <c r="F53" s="12">
        <v>4696834</v>
      </c>
      <c r="G53" s="13"/>
    </row>
    <row r="54" spans="1:7">
      <c r="A54" s="10" t="s">
        <v>220</v>
      </c>
      <c r="B54" s="11" t="s">
        <v>62</v>
      </c>
      <c r="C54" s="11" t="s">
        <v>63</v>
      </c>
      <c r="D54" s="12">
        <v>5508917</v>
      </c>
      <c r="E54" s="12">
        <v>6840917</v>
      </c>
      <c r="F54" s="12">
        <v>0</v>
      </c>
      <c r="G54" s="13"/>
    </row>
    <row r="55" spans="1:7" ht="38.25">
      <c r="A55" s="14" t="s">
        <v>221</v>
      </c>
      <c r="B55" s="15" t="s">
        <v>168</v>
      </c>
      <c r="C55" s="15" t="s">
        <v>64</v>
      </c>
      <c r="D55" s="12">
        <v>13986944</v>
      </c>
      <c r="E55" s="12">
        <v>15575879</v>
      </c>
      <c r="F55" s="12">
        <v>8508849</v>
      </c>
      <c r="G55" s="13"/>
    </row>
    <row r="56" spans="1:7" ht="25.5">
      <c r="A56" s="10" t="s">
        <v>222</v>
      </c>
      <c r="B56" s="11" t="s">
        <v>65</v>
      </c>
      <c r="C56" s="11" t="s">
        <v>66</v>
      </c>
      <c r="D56" s="12">
        <v>1125471</v>
      </c>
      <c r="E56" s="12">
        <v>1569233</v>
      </c>
      <c r="F56" s="12">
        <v>1569233</v>
      </c>
      <c r="G56" s="13"/>
    </row>
    <row r="57" spans="1:7" ht="25.5">
      <c r="A57" s="10" t="s">
        <v>223</v>
      </c>
      <c r="B57" s="11" t="s">
        <v>67</v>
      </c>
      <c r="C57" s="11" t="s">
        <v>68</v>
      </c>
      <c r="D57" s="12">
        <v>303877</v>
      </c>
      <c r="E57" s="12">
        <v>423690</v>
      </c>
      <c r="F57" s="12">
        <v>423690</v>
      </c>
      <c r="G57" s="13"/>
    </row>
    <row r="58" spans="1:7">
      <c r="A58" s="14" t="s">
        <v>224</v>
      </c>
      <c r="B58" s="15" t="s">
        <v>169</v>
      </c>
      <c r="C58" s="15" t="s">
        <v>69</v>
      </c>
      <c r="D58" s="12">
        <v>1429348</v>
      </c>
      <c r="E58" s="12">
        <v>1992923</v>
      </c>
      <c r="F58" s="16">
        <v>1992923</v>
      </c>
      <c r="G58" s="13"/>
    </row>
    <row r="59" spans="1:7">
      <c r="A59" s="10" t="s">
        <v>225</v>
      </c>
      <c r="B59" s="11" t="s">
        <v>70</v>
      </c>
      <c r="C59" s="11" t="s">
        <v>229</v>
      </c>
      <c r="D59" s="12">
        <v>43397168</v>
      </c>
      <c r="E59" s="12">
        <v>58350564</v>
      </c>
      <c r="F59" s="12">
        <v>18574700</v>
      </c>
      <c r="G59" s="13"/>
    </row>
    <row r="60" spans="1:7" ht="25.5">
      <c r="A60" s="10" t="s">
        <v>226</v>
      </c>
      <c r="B60" s="11" t="s">
        <v>72</v>
      </c>
      <c r="C60" s="11" t="s">
        <v>73</v>
      </c>
      <c r="D60" s="16">
        <v>11717235</v>
      </c>
      <c r="E60" s="16">
        <v>11717235</v>
      </c>
      <c r="F60" s="16">
        <v>5015169</v>
      </c>
      <c r="G60" s="13"/>
    </row>
    <row r="61" spans="1:7">
      <c r="A61" s="14" t="s">
        <v>227</v>
      </c>
      <c r="B61" s="15" t="s">
        <v>170</v>
      </c>
      <c r="C61" s="34" t="s">
        <v>71</v>
      </c>
      <c r="D61" s="86">
        <v>55114403</v>
      </c>
      <c r="E61" s="86">
        <v>70067799</v>
      </c>
      <c r="F61" s="86">
        <v>23589869</v>
      </c>
      <c r="G61" s="35"/>
    </row>
    <row r="62" spans="1:7" ht="25.5">
      <c r="A62" s="14" t="s">
        <v>228</v>
      </c>
      <c r="B62" s="15" t="s">
        <v>171</v>
      </c>
      <c r="C62" s="15" t="s">
        <v>74</v>
      </c>
      <c r="D62" s="16">
        <v>125200673</v>
      </c>
      <c r="E62" s="16">
        <v>144336322</v>
      </c>
      <c r="F62" s="16">
        <v>87702618</v>
      </c>
      <c r="G62" s="13"/>
    </row>
    <row r="64" spans="1:7" s="6" customFormat="1" ht="37.5" customHeight="1">
      <c r="D64"/>
      <c r="E64"/>
      <c r="F64"/>
      <c r="G64" s="32"/>
    </row>
    <row r="65" spans="1:7" s="6" customFormat="1" ht="45">
      <c r="A65" s="8"/>
      <c r="B65" s="4" t="s">
        <v>0</v>
      </c>
      <c r="C65" s="4" t="s">
        <v>1</v>
      </c>
      <c r="D65" s="8" t="s">
        <v>2</v>
      </c>
      <c r="E65" s="8" t="s">
        <v>3</v>
      </c>
      <c r="F65" s="8" t="s">
        <v>4</v>
      </c>
      <c r="G65" s="19" t="s">
        <v>5</v>
      </c>
    </row>
    <row r="66" spans="1:7" s="6" customFormat="1" ht="15.75">
      <c r="A66" s="4">
        <v>2</v>
      </c>
      <c r="B66" s="4">
        <v>3</v>
      </c>
      <c r="C66" s="8"/>
      <c r="D66" s="8">
        <v>4</v>
      </c>
      <c r="E66" s="8">
        <v>5</v>
      </c>
      <c r="F66" s="8" t="s">
        <v>6</v>
      </c>
      <c r="G66" s="9" t="s">
        <v>7</v>
      </c>
    </row>
    <row r="67" spans="1:7" s="6" customFormat="1" ht="28.5" customHeight="1">
      <c r="A67" s="210" t="s">
        <v>291</v>
      </c>
      <c r="B67" s="210"/>
      <c r="C67" s="210"/>
      <c r="D67" s="210"/>
      <c r="E67" s="210"/>
      <c r="F67" s="210"/>
      <c r="G67" s="20"/>
    </row>
    <row r="68" spans="1:7" ht="25.5">
      <c r="A68" s="10" t="s">
        <v>172</v>
      </c>
      <c r="B68" s="11" t="s">
        <v>76</v>
      </c>
      <c r="C68" s="11" t="s">
        <v>77</v>
      </c>
      <c r="D68" s="12">
        <v>4608894</v>
      </c>
      <c r="E68" s="12">
        <v>4608894</v>
      </c>
      <c r="F68" s="12">
        <v>4608894</v>
      </c>
      <c r="G68" s="13"/>
    </row>
    <row r="69" spans="1:7" ht="38.25">
      <c r="A69" s="10" t="s">
        <v>230</v>
      </c>
      <c r="B69" s="11" t="s">
        <v>78</v>
      </c>
      <c r="C69" s="11" t="s">
        <v>79</v>
      </c>
      <c r="D69" s="12">
        <v>16389598</v>
      </c>
      <c r="E69" s="12">
        <v>16389598</v>
      </c>
      <c r="F69" s="12">
        <v>15219229</v>
      </c>
      <c r="G69" s="13"/>
    </row>
    <row r="70" spans="1:7" ht="25.5">
      <c r="A70" s="10" t="s">
        <v>231</v>
      </c>
      <c r="B70" s="11" t="s">
        <v>80</v>
      </c>
      <c r="C70" s="11" t="s">
        <v>81</v>
      </c>
      <c r="D70" s="12">
        <v>1800000</v>
      </c>
      <c r="E70" s="12">
        <v>1800000</v>
      </c>
      <c r="F70" s="12">
        <v>1800000</v>
      </c>
      <c r="G70" s="13"/>
    </row>
    <row r="71" spans="1:7" ht="25.5">
      <c r="A71" s="10" t="s">
        <v>232</v>
      </c>
      <c r="B71" s="11" t="s">
        <v>82</v>
      </c>
      <c r="C71" s="11" t="s">
        <v>83</v>
      </c>
      <c r="D71" s="12">
        <v>0</v>
      </c>
      <c r="E71" s="12">
        <v>1332000</v>
      </c>
      <c r="F71" s="12">
        <v>1332000</v>
      </c>
      <c r="G71" s="13"/>
    </row>
    <row r="72" spans="1:7">
      <c r="A72" s="10" t="s">
        <v>233</v>
      </c>
      <c r="B72" s="11" t="s">
        <v>84</v>
      </c>
      <c r="C72" s="11" t="s">
        <v>85</v>
      </c>
      <c r="D72" s="12">
        <v>0</v>
      </c>
      <c r="E72" s="12">
        <v>359040</v>
      </c>
      <c r="F72" s="12">
        <v>359040</v>
      </c>
      <c r="G72" s="13"/>
    </row>
    <row r="73" spans="1:7" s="18" customFormat="1" ht="25.5">
      <c r="A73" s="10" t="s">
        <v>174</v>
      </c>
      <c r="B73" s="11" t="s">
        <v>263</v>
      </c>
      <c r="C73" s="15" t="s">
        <v>86</v>
      </c>
      <c r="D73" s="12">
        <v>22798492</v>
      </c>
      <c r="E73" s="12">
        <v>24489532</v>
      </c>
      <c r="F73" s="12">
        <v>23319163</v>
      </c>
      <c r="G73" s="17"/>
    </row>
    <row r="74" spans="1:7" ht="25.5">
      <c r="A74" s="10" t="s">
        <v>191</v>
      </c>
      <c r="B74" s="11" t="s">
        <v>264</v>
      </c>
      <c r="C74" s="11" t="s">
        <v>87</v>
      </c>
      <c r="D74" s="12">
        <v>6611000</v>
      </c>
      <c r="E74" s="12">
        <v>6611000</v>
      </c>
      <c r="F74" s="12">
        <v>7046070</v>
      </c>
      <c r="G74" s="13"/>
    </row>
    <row r="75" spans="1:7" ht="25.5">
      <c r="A75" s="10" t="s">
        <v>195</v>
      </c>
      <c r="B75" s="11" t="s">
        <v>88</v>
      </c>
      <c r="C75" s="11" t="s">
        <v>87</v>
      </c>
      <c r="D75" s="12">
        <v>0</v>
      </c>
      <c r="E75" s="12">
        <v>0</v>
      </c>
      <c r="F75" s="12">
        <v>98000</v>
      </c>
      <c r="G75" s="13"/>
    </row>
    <row r="76" spans="1:7" ht="25.5">
      <c r="A76" s="10" t="s">
        <v>196</v>
      </c>
      <c r="B76" s="11" t="s">
        <v>89</v>
      </c>
      <c r="C76" s="11" t="s">
        <v>87</v>
      </c>
      <c r="D76" s="12">
        <v>0</v>
      </c>
      <c r="E76" s="12">
        <v>0</v>
      </c>
      <c r="F76" s="12">
        <v>60000</v>
      </c>
      <c r="G76" s="13"/>
    </row>
    <row r="77" spans="1:7">
      <c r="A77" s="10" t="s">
        <v>234</v>
      </c>
      <c r="B77" s="11" t="s">
        <v>90</v>
      </c>
      <c r="C77" s="11" t="s">
        <v>87</v>
      </c>
      <c r="D77" s="12">
        <v>0</v>
      </c>
      <c r="E77" s="12">
        <v>0</v>
      </c>
      <c r="F77" s="12">
        <v>6768440</v>
      </c>
      <c r="G77" s="13"/>
    </row>
    <row r="78" spans="1:7" ht="25.5">
      <c r="A78" s="10" t="s">
        <v>197</v>
      </c>
      <c r="B78" s="11" t="s">
        <v>91</v>
      </c>
      <c r="C78" s="11" t="s">
        <v>87</v>
      </c>
      <c r="D78" s="12">
        <v>0</v>
      </c>
      <c r="E78" s="12">
        <v>0</v>
      </c>
      <c r="F78" s="12">
        <v>119630</v>
      </c>
      <c r="G78" s="13"/>
    </row>
    <row r="79" spans="1:7" ht="38.25">
      <c r="A79" s="14" t="s">
        <v>201</v>
      </c>
      <c r="B79" s="15" t="s">
        <v>265</v>
      </c>
      <c r="C79" s="15" t="s">
        <v>92</v>
      </c>
      <c r="D79" s="16">
        <v>29409492</v>
      </c>
      <c r="E79" s="16">
        <v>31100532</v>
      </c>
      <c r="F79" s="16">
        <v>30365233</v>
      </c>
      <c r="G79" s="13"/>
    </row>
    <row r="80" spans="1:7" ht="25.5">
      <c r="A80" s="10" t="s">
        <v>202</v>
      </c>
      <c r="B80" s="11" t="s">
        <v>93</v>
      </c>
      <c r="C80" s="11" t="s">
        <v>94</v>
      </c>
      <c r="D80" s="12">
        <v>19470000</v>
      </c>
      <c r="E80" s="12">
        <v>34423396</v>
      </c>
      <c r="F80" s="12">
        <v>34395483</v>
      </c>
      <c r="G80" s="13"/>
    </row>
    <row r="81" spans="1:7" ht="38.25">
      <c r="A81" s="14" t="s">
        <v>235</v>
      </c>
      <c r="B81" s="15" t="s">
        <v>266</v>
      </c>
      <c r="C81" s="15" t="s">
        <v>95</v>
      </c>
      <c r="D81" s="16">
        <v>19470000</v>
      </c>
      <c r="E81" s="16">
        <v>34423396</v>
      </c>
      <c r="F81" s="16">
        <v>34395483</v>
      </c>
      <c r="G81" s="13"/>
    </row>
    <row r="82" spans="1:7">
      <c r="A82" s="10" t="s">
        <v>236</v>
      </c>
      <c r="B82" s="11" t="s">
        <v>267</v>
      </c>
      <c r="C82" s="11" t="s">
        <v>96</v>
      </c>
      <c r="D82" s="12">
        <v>1750000</v>
      </c>
      <c r="E82" s="12">
        <v>1750000</v>
      </c>
      <c r="F82" s="12">
        <v>1527861</v>
      </c>
      <c r="G82" s="13"/>
    </row>
    <row r="83" spans="1:7" ht="25.5">
      <c r="A83" s="10" t="s">
        <v>237</v>
      </c>
      <c r="B83" s="11" t="s">
        <v>97</v>
      </c>
      <c r="C83" s="11" t="s">
        <v>96</v>
      </c>
      <c r="D83" s="12">
        <v>0</v>
      </c>
      <c r="E83" s="12">
        <v>0</v>
      </c>
      <c r="F83" s="12">
        <v>1527861</v>
      </c>
      <c r="G83" s="13"/>
    </row>
    <row r="84" spans="1:7" ht="25.5">
      <c r="A84" s="10" t="s">
        <v>238</v>
      </c>
      <c r="B84" s="11" t="s">
        <v>268</v>
      </c>
      <c r="C84" s="11" t="s">
        <v>98</v>
      </c>
      <c r="D84" s="12">
        <v>7000000</v>
      </c>
      <c r="E84" s="12">
        <v>7000000</v>
      </c>
      <c r="F84" s="12">
        <v>5033874</v>
      </c>
      <c r="G84" s="13"/>
    </row>
    <row r="85" spans="1:7" ht="38.25">
      <c r="A85" s="10" t="s">
        <v>239</v>
      </c>
      <c r="B85" s="11" t="s">
        <v>269</v>
      </c>
      <c r="C85" s="11" t="s">
        <v>98</v>
      </c>
      <c r="D85" s="12">
        <v>0</v>
      </c>
      <c r="E85" s="12">
        <v>0</v>
      </c>
      <c r="F85" s="12">
        <v>5033874</v>
      </c>
      <c r="G85" s="13"/>
    </row>
    <row r="86" spans="1:7">
      <c r="A86" s="10" t="s">
        <v>240</v>
      </c>
      <c r="B86" s="11" t="s">
        <v>270</v>
      </c>
      <c r="C86" s="11" t="s">
        <v>99</v>
      </c>
      <c r="D86" s="12">
        <v>4030000</v>
      </c>
      <c r="E86" s="12">
        <v>4922070</v>
      </c>
      <c r="F86" s="12">
        <v>5184845</v>
      </c>
      <c r="G86" s="13"/>
    </row>
    <row r="87" spans="1:7" ht="25.5">
      <c r="A87" s="10" t="s">
        <v>241</v>
      </c>
      <c r="B87" s="11" t="s">
        <v>100</v>
      </c>
      <c r="C87" s="11" t="s">
        <v>99</v>
      </c>
      <c r="D87" s="12">
        <v>0</v>
      </c>
      <c r="E87" s="12">
        <v>0</v>
      </c>
      <c r="F87" s="12">
        <v>5184845</v>
      </c>
      <c r="G87" s="13"/>
    </row>
    <row r="88" spans="1:7" ht="25.5">
      <c r="A88" s="10" t="s">
        <v>242</v>
      </c>
      <c r="B88" s="11" t="s">
        <v>271</v>
      </c>
      <c r="C88" s="11" t="s">
        <v>101</v>
      </c>
      <c r="D88" s="12">
        <v>11030000</v>
      </c>
      <c r="E88" s="12">
        <v>11922070</v>
      </c>
      <c r="F88" s="12">
        <v>10218719</v>
      </c>
      <c r="G88" s="13"/>
    </row>
    <row r="89" spans="1:7" ht="25.5">
      <c r="A89" s="10" t="s">
        <v>243</v>
      </c>
      <c r="B89" s="11" t="s">
        <v>272</v>
      </c>
      <c r="C89" s="11" t="s">
        <v>102</v>
      </c>
      <c r="D89" s="12">
        <v>400000</v>
      </c>
      <c r="E89" s="12">
        <v>400000</v>
      </c>
      <c r="F89" s="12">
        <v>398127</v>
      </c>
      <c r="G89" s="13"/>
    </row>
    <row r="90" spans="1:7" ht="25.5">
      <c r="A90" s="14" t="s">
        <v>244</v>
      </c>
      <c r="B90" s="15" t="s">
        <v>273</v>
      </c>
      <c r="C90" s="15" t="s">
        <v>103</v>
      </c>
      <c r="D90" s="16">
        <v>13180000</v>
      </c>
      <c r="E90" s="16">
        <v>14072070</v>
      </c>
      <c r="F90" s="16">
        <v>12144707</v>
      </c>
      <c r="G90" s="13"/>
    </row>
    <row r="91" spans="1:7">
      <c r="A91" s="10" t="s">
        <v>221</v>
      </c>
      <c r="B91" s="11" t="s">
        <v>274</v>
      </c>
      <c r="C91" s="11" t="s">
        <v>104</v>
      </c>
      <c r="D91" s="12">
        <v>1757000</v>
      </c>
      <c r="E91" s="12">
        <v>1757000</v>
      </c>
      <c r="F91" s="12">
        <v>1799786</v>
      </c>
      <c r="G91" s="13"/>
    </row>
    <row r="92" spans="1:7" ht="25.5">
      <c r="A92" s="10" t="s">
        <v>245</v>
      </c>
      <c r="B92" s="11" t="s">
        <v>105</v>
      </c>
      <c r="C92" s="11" t="s">
        <v>104</v>
      </c>
      <c r="D92" s="12">
        <v>0</v>
      </c>
      <c r="E92" s="12">
        <v>0</v>
      </c>
      <c r="F92" s="12">
        <v>46960</v>
      </c>
      <c r="G92" s="13"/>
    </row>
    <row r="93" spans="1:7" ht="25.5">
      <c r="A93" s="10" t="s">
        <v>246</v>
      </c>
      <c r="B93" s="11" t="s">
        <v>275</v>
      </c>
      <c r="C93" s="11" t="s">
        <v>106</v>
      </c>
      <c r="D93" s="12">
        <v>2983000</v>
      </c>
      <c r="E93" s="12">
        <v>3962893</v>
      </c>
      <c r="F93" s="12">
        <v>3196633</v>
      </c>
      <c r="G93" s="13"/>
    </row>
    <row r="94" spans="1:7">
      <c r="A94" s="10" t="s">
        <v>247</v>
      </c>
      <c r="B94" s="11" t="s">
        <v>107</v>
      </c>
      <c r="C94" s="11" t="s">
        <v>106</v>
      </c>
      <c r="D94" s="12">
        <v>0</v>
      </c>
      <c r="E94" s="12">
        <v>0</v>
      </c>
      <c r="F94" s="12">
        <v>1793058</v>
      </c>
      <c r="G94" s="13"/>
    </row>
    <row r="95" spans="1:7">
      <c r="A95" s="10" t="s">
        <v>222</v>
      </c>
      <c r="B95" s="11" t="s">
        <v>276</v>
      </c>
      <c r="C95" s="11" t="s">
        <v>108</v>
      </c>
      <c r="D95" s="12">
        <v>2270000</v>
      </c>
      <c r="E95" s="12">
        <v>2270000</v>
      </c>
      <c r="F95" s="12">
        <v>2237449</v>
      </c>
      <c r="G95" s="13"/>
    </row>
    <row r="96" spans="1:7">
      <c r="A96" s="10" t="s">
        <v>248</v>
      </c>
      <c r="B96" s="11" t="s">
        <v>109</v>
      </c>
      <c r="C96" s="11" t="s">
        <v>110</v>
      </c>
      <c r="D96" s="12">
        <v>1357000</v>
      </c>
      <c r="E96" s="12">
        <v>1357000</v>
      </c>
      <c r="F96" s="12">
        <v>1641676</v>
      </c>
      <c r="G96" s="13"/>
    </row>
    <row r="97" spans="1:7">
      <c r="A97" s="10" t="s">
        <v>226</v>
      </c>
      <c r="B97" s="11" t="s">
        <v>111</v>
      </c>
      <c r="C97" s="11" t="s">
        <v>112</v>
      </c>
      <c r="D97" s="12">
        <v>1171800</v>
      </c>
      <c r="E97" s="12">
        <v>1192050</v>
      </c>
      <c r="F97" s="12">
        <v>1529299</v>
      </c>
      <c r="G97" s="13"/>
    </row>
    <row r="98" spans="1:7" ht="25.5">
      <c r="A98" s="10" t="s">
        <v>249</v>
      </c>
      <c r="B98" s="11" t="s">
        <v>277</v>
      </c>
      <c r="C98" s="11" t="s">
        <v>113</v>
      </c>
      <c r="D98" s="12">
        <v>0</v>
      </c>
      <c r="E98" s="12">
        <v>0</v>
      </c>
      <c r="F98" s="12">
        <v>60</v>
      </c>
      <c r="G98" s="13"/>
    </row>
    <row r="99" spans="1:7" ht="25.5">
      <c r="A99" s="10" t="s">
        <v>250</v>
      </c>
      <c r="B99" s="11" t="s">
        <v>278</v>
      </c>
      <c r="C99" s="11" t="s">
        <v>114</v>
      </c>
      <c r="D99" s="12">
        <v>0</v>
      </c>
      <c r="E99" s="12">
        <v>0</v>
      </c>
      <c r="F99" s="12">
        <v>60</v>
      </c>
      <c r="G99" s="13"/>
    </row>
    <row r="100" spans="1:7">
      <c r="A100" s="10" t="s">
        <v>251</v>
      </c>
      <c r="B100" s="11" t="s">
        <v>115</v>
      </c>
      <c r="C100" s="11" t="s">
        <v>116</v>
      </c>
      <c r="D100" s="12">
        <v>0</v>
      </c>
      <c r="E100" s="12">
        <v>0</v>
      </c>
      <c r="F100" s="12">
        <v>53100</v>
      </c>
      <c r="G100" s="13"/>
    </row>
    <row r="101" spans="1:7" ht="25.5">
      <c r="A101" s="10" t="s">
        <v>252</v>
      </c>
      <c r="B101" s="11" t="s">
        <v>279</v>
      </c>
      <c r="C101" s="11" t="s">
        <v>117</v>
      </c>
      <c r="D101" s="12">
        <v>0</v>
      </c>
      <c r="E101" s="12">
        <v>0</v>
      </c>
      <c r="F101" s="12">
        <v>2818</v>
      </c>
      <c r="G101" s="13"/>
    </row>
    <row r="102" spans="1:7" ht="38.25">
      <c r="A102" s="14" t="s">
        <v>253</v>
      </c>
      <c r="B102" s="15" t="s">
        <v>280</v>
      </c>
      <c r="C102" s="15" t="s">
        <v>118</v>
      </c>
      <c r="D102" s="16">
        <v>9538800</v>
      </c>
      <c r="E102" s="16">
        <v>10538943</v>
      </c>
      <c r="F102" s="16">
        <v>10460821</v>
      </c>
      <c r="G102" s="13"/>
    </row>
    <row r="103" spans="1:7">
      <c r="A103" s="10" t="s">
        <v>254</v>
      </c>
      <c r="B103" s="11" t="s">
        <v>281</v>
      </c>
      <c r="C103" s="11" t="s">
        <v>119</v>
      </c>
      <c r="D103" s="12">
        <v>0</v>
      </c>
      <c r="E103" s="12">
        <v>0</v>
      </c>
      <c r="F103" s="12">
        <v>0</v>
      </c>
      <c r="G103" s="13"/>
    </row>
    <row r="104" spans="1:7" ht="25.5">
      <c r="A104" s="14" t="s">
        <v>255</v>
      </c>
      <c r="B104" s="15" t="s">
        <v>282</v>
      </c>
      <c r="C104" s="15" t="s">
        <v>120</v>
      </c>
      <c r="D104" s="16">
        <v>0</v>
      </c>
      <c r="E104" s="16">
        <v>0</v>
      </c>
      <c r="F104" s="16">
        <v>0</v>
      </c>
      <c r="G104" s="13"/>
    </row>
    <row r="105" spans="1:7" ht="25.5">
      <c r="A105" s="10" t="s">
        <v>256</v>
      </c>
      <c r="B105" s="11" t="s">
        <v>283</v>
      </c>
      <c r="C105" s="11" t="s">
        <v>121</v>
      </c>
      <c r="D105" s="12">
        <v>0</v>
      </c>
      <c r="E105" s="12">
        <v>600000</v>
      </c>
      <c r="F105" s="12">
        <v>600000</v>
      </c>
      <c r="G105" s="13"/>
    </row>
    <row r="106" spans="1:7">
      <c r="A106" s="10" t="s">
        <v>257</v>
      </c>
      <c r="B106" s="11" t="s">
        <v>122</v>
      </c>
      <c r="C106" s="11" t="s">
        <v>121</v>
      </c>
      <c r="D106" s="12">
        <v>0</v>
      </c>
      <c r="E106" s="12">
        <v>0</v>
      </c>
      <c r="F106" s="12">
        <v>600000</v>
      </c>
      <c r="G106" s="13"/>
    </row>
    <row r="107" spans="1:7" ht="25.5">
      <c r="A107" s="14" t="s">
        <v>258</v>
      </c>
      <c r="B107" s="15" t="s">
        <v>284</v>
      </c>
      <c r="C107" s="15" t="s">
        <v>123</v>
      </c>
      <c r="D107" s="16">
        <v>0</v>
      </c>
      <c r="E107" s="16">
        <v>600000</v>
      </c>
      <c r="F107" s="16">
        <v>600000</v>
      </c>
      <c r="G107" s="13"/>
    </row>
    <row r="108" spans="1:7" ht="25.5">
      <c r="A108" s="10" t="s">
        <v>259</v>
      </c>
      <c r="B108" s="11" t="s">
        <v>285</v>
      </c>
      <c r="C108" s="11" t="s">
        <v>124</v>
      </c>
      <c r="D108" s="12">
        <v>0</v>
      </c>
      <c r="E108" s="12">
        <v>0</v>
      </c>
      <c r="F108" s="12">
        <v>1900000</v>
      </c>
      <c r="G108" s="13"/>
    </row>
    <row r="109" spans="1:7">
      <c r="A109" s="10" t="s">
        <v>260</v>
      </c>
      <c r="B109" s="11" t="s">
        <v>286</v>
      </c>
      <c r="C109" s="11" t="s">
        <v>124</v>
      </c>
      <c r="D109" s="12">
        <v>0</v>
      </c>
      <c r="E109" s="12">
        <v>0</v>
      </c>
      <c r="F109" s="12">
        <v>1900000</v>
      </c>
      <c r="G109" s="13"/>
    </row>
    <row r="110" spans="1:7" ht="25.5">
      <c r="A110" s="14" t="s">
        <v>261</v>
      </c>
      <c r="B110" s="15" t="s">
        <v>287</v>
      </c>
      <c r="C110" s="15" t="s">
        <v>289</v>
      </c>
      <c r="D110" s="16">
        <v>0</v>
      </c>
      <c r="E110" s="16">
        <v>0</v>
      </c>
      <c r="F110" s="16">
        <v>1900000</v>
      </c>
      <c r="G110" s="13"/>
    </row>
    <row r="111" spans="1:7" ht="25.5">
      <c r="A111" s="14" t="s">
        <v>262</v>
      </c>
      <c r="B111" s="15" t="s">
        <v>288</v>
      </c>
      <c r="C111" s="15" t="s">
        <v>290</v>
      </c>
      <c r="D111" s="16">
        <v>71598292</v>
      </c>
      <c r="E111" s="16">
        <v>90734941</v>
      </c>
      <c r="F111" s="16">
        <v>89866244</v>
      </c>
      <c r="G111" s="13"/>
    </row>
    <row r="112" spans="1:7" s="24" customFormat="1" ht="37.5" customHeight="1">
      <c r="A112" s="21"/>
      <c r="B112" s="21"/>
      <c r="C112" s="21"/>
      <c r="D112" s="22"/>
      <c r="E112" s="22"/>
      <c r="F112" s="22"/>
      <c r="G112" s="23"/>
    </row>
    <row r="113" spans="1:7" ht="45">
      <c r="A113" s="8"/>
      <c r="B113" s="4" t="s">
        <v>0</v>
      </c>
      <c r="C113" s="4" t="s">
        <v>1</v>
      </c>
      <c r="D113" s="8" t="s">
        <v>2</v>
      </c>
      <c r="E113" s="8" t="s">
        <v>3</v>
      </c>
      <c r="F113" s="8" t="s">
        <v>4</v>
      </c>
      <c r="G113" s="19" t="s">
        <v>5</v>
      </c>
    </row>
    <row r="114" spans="1:7" ht="15.75">
      <c r="A114" s="4">
        <v>2</v>
      </c>
      <c r="B114" s="4">
        <v>3</v>
      </c>
      <c r="C114" s="8"/>
      <c r="D114" s="8">
        <v>4</v>
      </c>
      <c r="E114" s="8">
        <v>5</v>
      </c>
      <c r="F114" s="8">
        <v>6</v>
      </c>
      <c r="G114" s="9" t="s">
        <v>7</v>
      </c>
    </row>
    <row r="115" spans="1:7" ht="37.5" customHeight="1">
      <c r="A115" s="205" t="s">
        <v>125</v>
      </c>
      <c r="B115" s="205"/>
      <c r="C115" s="205"/>
      <c r="D115" s="205"/>
      <c r="E115" s="205"/>
      <c r="F115" s="206"/>
      <c r="G115" s="25"/>
    </row>
    <row r="116" spans="1:7" ht="25.5">
      <c r="A116" s="10" t="s">
        <v>183</v>
      </c>
      <c r="B116" s="11" t="s">
        <v>126</v>
      </c>
      <c r="C116" s="26" t="s">
        <v>127</v>
      </c>
      <c r="D116" s="27">
        <v>911940</v>
      </c>
      <c r="E116" s="27">
        <v>911940</v>
      </c>
      <c r="F116" s="27">
        <v>911940</v>
      </c>
      <c r="G116" s="13"/>
    </row>
    <row r="117" spans="1:7" ht="25.5">
      <c r="A117" s="10" t="s">
        <v>189</v>
      </c>
      <c r="B117" s="11" t="s">
        <v>292</v>
      </c>
      <c r="C117" s="26" t="s">
        <v>128</v>
      </c>
      <c r="D117" s="27">
        <v>911940</v>
      </c>
      <c r="E117" s="27">
        <v>911940</v>
      </c>
      <c r="F117" s="27">
        <v>911940</v>
      </c>
      <c r="G117" s="13"/>
    </row>
    <row r="118" spans="1:7" ht="25.5">
      <c r="A118" s="14" t="s">
        <v>198</v>
      </c>
      <c r="B118" s="15" t="s">
        <v>293</v>
      </c>
      <c r="C118" s="28" t="s">
        <v>129</v>
      </c>
      <c r="D118" s="29">
        <v>911940</v>
      </c>
      <c r="E118" s="29">
        <v>911940</v>
      </c>
      <c r="F118" s="29">
        <v>911940</v>
      </c>
      <c r="G118" s="13"/>
    </row>
    <row r="119" spans="1:7" s="6" customFormat="1" ht="37.5" customHeight="1">
      <c r="A119" s="211"/>
      <c r="B119" s="211"/>
      <c r="C119" s="211"/>
      <c r="D119" s="211"/>
      <c r="E119" s="211"/>
      <c r="F119" s="211"/>
      <c r="G119" s="30"/>
    </row>
    <row r="120" spans="1:7" s="6" customFormat="1" ht="45">
      <c r="A120" s="8"/>
      <c r="B120" s="4" t="s">
        <v>0</v>
      </c>
      <c r="C120" s="4" t="s">
        <v>1</v>
      </c>
      <c r="D120" s="8" t="s">
        <v>2</v>
      </c>
      <c r="E120" s="8" t="s">
        <v>3</v>
      </c>
      <c r="F120" s="8" t="s">
        <v>4</v>
      </c>
      <c r="G120" s="19" t="s">
        <v>5</v>
      </c>
    </row>
    <row r="121" spans="1:7" s="6" customFormat="1" ht="15.75">
      <c r="A121" s="4">
        <v>2</v>
      </c>
      <c r="B121" s="4">
        <v>3</v>
      </c>
      <c r="C121" s="8"/>
      <c r="D121" s="8">
        <v>4</v>
      </c>
      <c r="E121" s="8">
        <v>5</v>
      </c>
      <c r="F121" s="8">
        <v>6</v>
      </c>
      <c r="G121" s="9" t="s">
        <v>7</v>
      </c>
    </row>
    <row r="122" spans="1:7" s="6" customFormat="1" ht="28.5" customHeight="1">
      <c r="A122" s="205" t="s">
        <v>130</v>
      </c>
      <c r="B122" s="205"/>
      <c r="C122" s="205"/>
      <c r="D122" s="205"/>
      <c r="E122" s="205"/>
      <c r="F122" s="206"/>
      <c r="G122" s="25"/>
    </row>
    <row r="123" spans="1:7" ht="25.5">
      <c r="A123" s="11" t="s">
        <v>294</v>
      </c>
      <c r="B123" s="11" t="s">
        <v>131</v>
      </c>
      <c r="C123" s="11" t="s">
        <v>132</v>
      </c>
      <c r="D123" s="12">
        <v>54514321</v>
      </c>
      <c r="E123" s="12">
        <v>54513321</v>
      </c>
      <c r="F123" s="12">
        <v>54513321</v>
      </c>
      <c r="G123" s="13"/>
    </row>
    <row r="124" spans="1:7">
      <c r="A124" s="11" t="s">
        <v>295</v>
      </c>
      <c r="B124" s="11" t="s">
        <v>297</v>
      </c>
      <c r="C124" s="11" t="s">
        <v>133</v>
      </c>
      <c r="D124" s="12">
        <v>54514321</v>
      </c>
      <c r="E124" s="12">
        <v>54513321</v>
      </c>
      <c r="F124" s="12">
        <v>54513321</v>
      </c>
      <c r="G124" s="13"/>
    </row>
    <row r="125" spans="1:7" ht="25.5">
      <c r="A125" s="11" t="s">
        <v>177</v>
      </c>
      <c r="B125" s="11" t="s">
        <v>134</v>
      </c>
      <c r="C125" s="11" t="s">
        <v>135</v>
      </c>
      <c r="D125" s="12">
        <v>0</v>
      </c>
      <c r="E125" s="12">
        <v>0</v>
      </c>
      <c r="F125" s="12">
        <v>717617</v>
      </c>
      <c r="G125" s="13"/>
    </row>
    <row r="126" spans="1:7" ht="25.5">
      <c r="A126" s="11" t="s">
        <v>296</v>
      </c>
      <c r="B126" s="11" t="s">
        <v>298</v>
      </c>
      <c r="C126" s="11" t="s">
        <v>136</v>
      </c>
      <c r="D126" s="12">
        <v>54514321</v>
      </c>
      <c r="E126" s="12">
        <v>54513321</v>
      </c>
      <c r="F126" s="12">
        <v>55230938</v>
      </c>
      <c r="G126" s="13"/>
    </row>
    <row r="127" spans="1:7" ht="25.5">
      <c r="A127" s="15" t="s">
        <v>191</v>
      </c>
      <c r="B127" s="15" t="s">
        <v>299</v>
      </c>
      <c r="C127" s="15" t="s">
        <v>137</v>
      </c>
      <c r="D127" s="16">
        <v>54514321</v>
      </c>
      <c r="E127" s="16">
        <v>54513321</v>
      </c>
      <c r="F127" s="16">
        <v>55230938</v>
      </c>
      <c r="G127" s="13"/>
    </row>
    <row r="128" spans="1:7">
      <c r="F128" s="31" t="e">
        <f>#REF!-#REF!+F118-F127</f>
        <v>#REF!</v>
      </c>
    </row>
  </sheetData>
  <mergeCells count="6">
    <mergeCell ref="A122:F122"/>
    <mergeCell ref="A1:G1"/>
    <mergeCell ref="A5:F5"/>
    <mergeCell ref="A67:F67"/>
    <mergeCell ref="A115:F115"/>
    <mergeCell ref="A119:F119"/>
  </mergeCells>
  <phoneticPr fontId="0" type="noConversion"/>
  <pageMargins left="0.7" right="0.7" top="0.75" bottom="0.75" header="0.3" footer="0.3"/>
  <pageSetup paperSize="9" scale="77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G25"/>
  <sheetViews>
    <sheetView zoomScaleNormal="100" workbookViewId="0">
      <selection activeCell="L18" sqref="L18"/>
    </sheetView>
  </sheetViews>
  <sheetFormatPr defaultRowHeight="15"/>
  <cols>
    <col min="1" max="1" width="27.140625" customWidth="1"/>
    <col min="2" max="2" width="37.42578125" customWidth="1"/>
    <col min="3" max="3" width="33.7109375" customWidth="1"/>
  </cols>
  <sheetData>
    <row r="1" spans="1:7">
      <c r="A1" s="207" t="s">
        <v>372</v>
      </c>
      <c r="B1" s="207"/>
      <c r="C1" s="207"/>
      <c r="D1" s="207"/>
      <c r="E1" s="207"/>
      <c r="F1" s="207"/>
      <c r="G1" s="207"/>
    </row>
    <row r="2" spans="1:7">
      <c r="D2" s="36"/>
    </row>
    <row r="3" spans="1:7">
      <c r="A3" s="213" t="s">
        <v>301</v>
      </c>
      <c r="B3" s="213"/>
      <c r="C3" s="213"/>
      <c r="D3" s="214"/>
    </row>
    <row r="4" spans="1:7">
      <c r="D4" s="36"/>
    </row>
    <row r="5" spans="1:7">
      <c r="A5" t="s">
        <v>302</v>
      </c>
      <c r="D5" s="36"/>
    </row>
    <row r="6" spans="1:7">
      <c r="A6" s="37"/>
      <c r="D6" s="36"/>
    </row>
    <row r="7" spans="1:7">
      <c r="A7" s="38" t="s">
        <v>303</v>
      </c>
      <c r="B7" s="38" t="s">
        <v>304</v>
      </c>
      <c r="C7" s="38" t="s">
        <v>305</v>
      </c>
      <c r="D7" s="36"/>
    </row>
    <row r="8" spans="1:7">
      <c r="A8" s="38" t="s">
        <v>306</v>
      </c>
      <c r="B8" s="33">
        <v>42</v>
      </c>
      <c r="C8" s="13">
        <v>2722352.95</v>
      </c>
      <c r="D8" s="36"/>
    </row>
    <row r="9" spans="1:7">
      <c r="A9" s="38" t="s">
        <v>307</v>
      </c>
      <c r="B9" s="33">
        <v>29</v>
      </c>
      <c r="C9" s="13">
        <v>1798918.1700000002</v>
      </c>
      <c r="D9" s="36"/>
    </row>
    <row r="10" spans="1:7">
      <c r="A10" s="38" t="s">
        <v>308</v>
      </c>
      <c r="B10" s="33">
        <v>71</v>
      </c>
      <c r="C10" s="13">
        <v>4521271.12</v>
      </c>
      <c r="D10" s="36"/>
    </row>
    <row r="11" spans="1:7">
      <c r="C11" s="32"/>
      <c r="D11" s="36"/>
    </row>
    <row r="12" spans="1:7" ht="15" customHeight="1">
      <c r="A12" s="212" t="s">
        <v>309</v>
      </c>
      <c r="B12" s="212"/>
      <c r="C12" s="212"/>
      <c r="D12" s="36">
        <v>0</v>
      </c>
    </row>
    <row r="13" spans="1:7">
      <c r="D13" s="36"/>
    </row>
    <row r="14" spans="1:7" ht="15" customHeight="1">
      <c r="A14" s="212" t="s">
        <v>310</v>
      </c>
      <c r="B14" s="212"/>
      <c r="C14" s="212"/>
      <c r="D14" s="36">
        <v>0</v>
      </c>
    </row>
    <row r="15" spans="1:7">
      <c r="A15" s="39"/>
      <c r="B15" s="39"/>
      <c r="C15" s="39"/>
      <c r="D15" s="36"/>
    </row>
    <row r="16" spans="1:7" s="6" customFormat="1">
      <c r="A16" s="215" t="s">
        <v>311</v>
      </c>
      <c r="B16" s="215"/>
      <c r="C16" s="215"/>
      <c r="D16" s="198"/>
    </row>
    <row r="17" spans="1:4" s="6" customFormat="1">
      <c r="A17" s="199" t="s">
        <v>312</v>
      </c>
      <c r="B17" s="199" t="s">
        <v>313</v>
      </c>
      <c r="C17" s="200" t="s">
        <v>305</v>
      </c>
      <c r="D17" s="198"/>
    </row>
    <row r="18" spans="1:4" s="6" customFormat="1" ht="71.25" customHeight="1">
      <c r="A18" s="201" t="s">
        <v>314</v>
      </c>
      <c r="B18" s="202">
        <v>111</v>
      </c>
      <c r="C18" s="203">
        <v>305250</v>
      </c>
      <c r="D18" s="198"/>
    </row>
    <row r="19" spans="1:4">
      <c r="A19" s="40"/>
      <c r="B19" s="40"/>
      <c r="C19" s="40"/>
      <c r="D19" s="36"/>
    </row>
    <row r="20" spans="1:4">
      <c r="A20" t="s">
        <v>315</v>
      </c>
      <c r="D20" s="36">
        <v>0</v>
      </c>
    </row>
    <row r="21" spans="1:4">
      <c r="D21" s="36"/>
    </row>
    <row r="22" spans="1:4" ht="71.25" customHeight="1">
      <c r="A22" s="41" t="s">
        <v>316</v>
      </c>
      <c r="B22" s="38" t="s">
        <v>304</v>
      </c>
      <c r="C22" s="38" t="s">
        <v>305</v>
      </c>
      <c r="D22" s="36"/>
    </row>
    <row r="23" spans="1:4">
      <c r="A23" s="42" t="s">
        <v>317</v>
      </c>
      <c r="B23" s="33">
        <v>3</v>
      </c>
      <c r="C23" s="43">
        <v>169191</v>
      </c>
      <c r="D23" s="36"/>
    </row>
    <row r="24" spans="1:4">
      <c r="D24" s="36"/>
    </row>
    <row r="25" spans="1:4" ht="15" customHeight="1">
      <c r="A25" s="212" t="s">
        <v>318</v>
      </c>
      <c r="B25" s="212"/>
      <c r="C25" s="212"/>
      <c r="D25" s="36">
        <v>0</v>
      </c>
    </row>
  </sheetData>
  <mergeCells count="6">
    <mergeCell ref="A25:C25"/>
    <mergeCell ref="A1:G1"/>
    <mergeCell ref="A3:D3"/>
    <mergeCell ref="A12:C12"/>
    <mergeCell ref="A14:C14"/>
    <mergeCell ref="A16:C16"/>
  </mergeCells>
  <phoneticPr fontId="0" type="noConversion"/>
  <pageMargins left="0.7" right="0.7" top="0.75" bottom="0.75" header="0.3" footer="0.3"/>
  <pageSetup paperSize="9" scale="88" orientation="portrait" r:id="rId1"/>
  <colBreaks count="1" manualBreakCount="1">
    <brk id="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78"/>
  <sheetViews>
    <sheetView topLeftCell="A23" zoomScaleNormal="100" workbookViewId="0">
      <selection activeCell="K23" sqref="K23"/>
    </sheetView>
  </sheetViews>
  <sheetFormatPr defaultRowHeight="15"/>
  <cols>
    <col min="2" max="2" width="47.42578125" style="90" customWidth="1"/>
    <col min="3" max="3" width="4.42578125" customWidth="1"/>
    <col min="4" max="4" width="22.7109375" customWidth="1"/>
    <col min="10" max="10" width="23.140625" customWidth="1"/>
  </cols>
  <sheetData>
    <row r="1" spans="2:8">
      <c r="B1" s="207" t="s">
        <v>370</v>
      </c>
      <c r="C1" s="207"/>
      <c r="D1" s="207"/>
      <c r="E1" s="207"/>
      <c r="F1" s="207"/>
      <c r="G1" s="207"/>
      <c r="H1" s="207"/>
    </row>
    <row r="2" spans="2:8">
      <c r="B2" s="216"/>
      <c r="C2" s="217"/>
      <c r="D2" s="217"/>
      <c r="E2" s="44"/>
      <c r="F2" s="44"/>
      <c r="G2" s="44"/>
      <c r="H2" s="44"/>
    </row>
    <row r="3" spans="2:8" ht="15.75" customHeight="1">
      <c r="B3" s="218" t="s">
        <v>371</v>
      </c>
      <c r="C3" s="218"/>
      <c r="D3" s="218"/>
      <c r="E3" s="45"/>
      <c r="F3" s="45"/>
      <c r="G3" s="45"/>
      <c r="H3" s="45"/>
    </row>
    <row r="4" spans="2:8">
      <c r="B4" s="46"/>
      <c r="C4" s="47"/>
      <c r="D4" s="48"/>
      <c r="E4" s="45"/>
      <c r="F4" s="45"/>
      <c r="G4" s="45"/>
      <c r="H4" s="45"/>
    </row>
    <row r="5" spans="2:8" ht="21" thickBot="1">
      <c r="B5" s="87"/>
      <c r="C5" s="49"/>
      <c r="D5" s="50"/>
      <c r="E5" s="51"/>
      <c r="F5" s="51"/>
      <c r="G5" s="51"/>
      <c r="H5" s="51"/>
    </row>
    <row r="6" spans="2:8" ht="33.75">
      <c r="B6" s="52" t="s">
        <v>75</v>
      </c>
      <c r="C6" s="53" t="s">
        <v>319</v>
      </c>
      <c r="D6" s="54" t="s">
        <v>320</v>
      </c>
      <c r="E6" s="45"/>
      <c r="F6" s="45"/>
      <c r="G6" s="45"/>
      <c r="H6" s="45"/>
    </row>
    <row r="7" spans="2:8" ht="15.75" thickBot="1">
      <c r="B7" s="55"/>
      <c r="C7" s="56"/>
      <c r="D7" s="57">
        <v>388454</v>
      </c>
      <c r="E7" s="45"/>
      <c r="F7" s="45"/>
      <c r="G7" s="45"/>
      <c r="H7" s="45"/>
    </row>
    <row r="8" spans="2:8" ht="15.75">
      <c r="B8" s="88" t="s">
        <v>321</v>
      </c>
      <c r="C8" s="58"/>
      <c r="D8" s="59"/>
      <c r="E8" s="51"/>
      <c r="F8" s="51"/>
      <c r="G8" s="51"/>
      <c r="H8" s="51"/>
    </row>
    <row r="9" spans="2:8">
      <c r="B9" s="60" t="s">
        <v>322</v>
      </c>
      <c r="C9" s="61">
        <v>1</v>
      </c>
      <c r="D9" s="62">
        <f ca="1">'1.sz.m. kiadás-bevétel 2018'!F79</f>
        <v>30365233</v>
      </c>
      <c r="E9" s="63"/>
      <c r="F9" s="63"/>
      <c r="G9" s="63"/>
      <c r="H9" s="63"/>
    </row>
    <row r="10" spans="2:8">
      <c r="B10" s="60" t="s">
        <v>323</v>
      </c>
      <c r="C10" s="61">
        <v>2</v>
      </c>
      <c r="D10" s="62">
        <f ca="1">'1.sz.m. kiadás-bevétel 2018'!F90</f>
        <v>12144707</v>
      </c>
      <c r="E10" s="63"/>
      <c r="F10" s="63"/>
      <c r="G10" s="63"/>
      <c r="H10" s="63"/>
    </row>
    <row r="11" spans="2:8">
      <c r="B11" s="60" t="s">
        <v>324</v>
      </c>
      <c r="C11" s="61">
        <v>3</v>
      </c>
      <c r="D11" s="62">
        <f ca="1">'1.sz.m. kiadás-bevétel 2018'!F102</f>
        <v>10460821</v>
      </c>
      <c r="E11" s="63"/>
      <c r="F11" s="63"/>
      <c r="G11" s="63"/>
      <c r="H11" s="63"/>
    </row>
    <row r="12" spans="2:8">
      <c r="B12" s="60" t="s">
        <v>325</v>
      </c>
      <c r="C12" s="61">
        <v>4</v>
      </c>
      <c r="D12" s="62">
        <f ca="1">'1.sz.m. kiadás-bevétel 2018'!F107</f>
        <v>600000</v>
      </c>
      <c r="E12" s="63"/>
      <c r="F12" s="63"/>
      <c r="G12" s="63"/>
      <c r="H12" s="63"/>
    </row>
    <row r="13" spans="2:8">
      <c r="B13" s="60" t="s">
        <v>130</v>
      </c>
      <c r="C13" s="64">
        <v>5</v>
      </c>
      <c r="D13" s="62">
        <f ca="1">'1.sz.m. kiadás-bevétel 2018'!F127</f>
        <v>55230938</v>
      </c>
      <c r="E13" s="63"/>
      <c r="F13" s="63"/>
      <c r="G13" s="63"/>
      <c r="H13" s="63"/>
    </row>
    <row r="14" spans="2:8">
      <c r="B14" s="60" t="s">
        <v>326</v>
      </c>
      <c r="C14" s="61">
        <v>6</v>
      </c>
      <c r="D14" s="62">
        <v>0</v>
      </c>
      <c r="E14" s="63"/>
      <c r="F14" s="63"/>
      <c r="G14" s="63"/>
      <c r="H14" s="63"/>
    </row>
    <row r="15" spans="2:8">
      <c r="B15" s="60" t="s">
        <v>327</v>
      </c>
      <c r="C15" s="61">
        <v>7</v>
      </c>
      <c r="D15" s="62">
        <v>0</v>
      </c>
      <c r="E15" s="63"/>
      <c r="F15" s="63"/>
      <c r="G15" s="63"/>
      <c r="H15" s="63"/>
    </row>
    <row r="16" spans="2:8">
      <c r="B16" s="60" t="s">
        <v>328</v>
      </c>
      <c r="C16" s="61">
        <v>8</v>
      </c>
      <c r="D16" s="62">
        <v>0</v>
      </c>
      <c r="E16" s="63"/>
      <c r="F16" s="63"/>
      <c r="G16" s="63"/>
      <c r="H16" s="63"/>
    </row>
    <row r="17" spans="2:8">
      <c r="B17" s="60" t="s">
        <v>329</v>
      </c>
      <c r="C17" s="61">
        <v>9</v>
      </c>
      <c r="D17" s="62">
        <v>0</v>
      </c>
      <c r="E17" s="63"/>
      <c r="F17" s="63"/>
      <c r="G17" s="63"/>
      <c r="H17" s="63"/>
    </row>
    <row r="18" spans="2:8">
      <c r="B18" s="60" t="s">
        <v>330</v>
      </c>
      <c r="C18" s="61">
        <v>10</v>
      </c>
      <c r="D18" s="62">
        <v>0</v>
      </c>
      <c r="E18" s="63"/>
      <c r="F18" s="63"/>
      <c r="G18" s="63"/>
      <c r="H18" s="63"/>
    </row>
    <row r="19" spans="2:8">
      <c r="B19" s="65" t="s">
        <v>331</v>
      </c>
      <c r="C19" s="66">
        <f>1+C18</f>
        <v>11</v>
      </c>
      <c r="D19" s="67">
        <f>SUM(D9:D18)</f>
        <v>108801699</v>
      </c>
      <c r="E19" s="63"/>
      <c r="F19" s="63"/>
      <c r="G19" s="63"/>
      <c r="H19" s="63"/>
    </row>
    <row r="20" spans="2:8">
      <c r="B20" s="60" t="s">
        <v>332</v>
      </c>
      <c r="C20" s="64">
        <f t="shared" ref="C20:C32" si="0">1+C19</f>
        <v>12</v>
      </c>
      <c r="D20" s="62">
        <f ca="1">'1.sz.m. kiadás-bevétel 2018'!F16</f>
        <v>17075793</v>
      </c>
      <c r="E20" s="63"/>
      <c r="F20" s="63"/>
      <c r="G20" s="63"/>
      <c r="H20" s="63"/>
    </row>
    <row r="21" spans="2:8">
      <c r="B21" s="60" t="s">
        <v>373</v>
      </c>
      <c r="C21" s="61">
        <f t="shared" si="0"/>
        <v>13</v>
      </c>
      <c r="D21" s="62">
        <f ca="1">'1.sz.m. kiadás-bevétel 2018'!F17</f>
        <v>2804546</v>
      </c>
      <c r="E21" s="63"/>
      <c r="F21" s="63"/>
      <c r="G21" s="63"/>
      <c r="H21" s="63"/>
    </row>
    <row r="22" spans="2:8">
      <c r="B22" s="60" t="s">
        <v>333</v>
      </c>
      <c r="C22" s="68">
        <f t="shared" si="0"/>
        <v>14</v>
      </c>
      <c r="D22" s="62">
        <f ca="1">'1.sz.m. kiadás-bevétel 2018'!F42</f>
        <v>33483638</v>
      </c>
      <c r="E22" s="63"/>
      <c r="F22" s="63"/>
      <c r="G22" s="63"/>
      <c r="H22" s="63"/>
    </row>
    <row r="23" spans="2:8">
      <c r="B23" s="60" t="s">
        <v>334</v>
      </c>
      <c r="C23" s="69">
        <f t="shared" si="0"/>
        <v>15</v>
      </c>
      <c r="D23" s="62">
        <f ca="1">'1.sz.m. kiadás-bevétel 2018'!F47</f>
        <v>247000</v>
      </c>
      <c r="E23" s="63"/>
      <c r="F23" s="63"/>
      <c r="G23" s="63"/>
      <c r="H23" s="63"/>
    </row>
    <row r="24" spans="2:8">
      <c r="B24" s="60" t="s">
        <v>335</v>
      </c>
      <c r="C24" s="61">
        <f t="shared" si="0"/>
        <v>16</v>
      </c>
      <c r="D24" s="62">
        <f ca="1">'1.sz.m. kiadás-bevétel 2018'!F55</f>
        <v>8508849</v>
      </c>
      <c r="E24" s="63"/>
      <c r="F24" s="63"/>
      <c r="G24" s="63"/>
      <c r="H24" s="63"/>
    </row>
    <row r="25" spans="2:8">
      <c r="B25" s="60" t="s">
        <v>336</v>
      </c>
      <c r="C25" s="61">
        <f t="shared" si="0"/>
        <v>17</v>
      </c>
      <c r="D25" s="62">
        <f ca="1">'1.sz.m. kiadás-bevétel 2018'!F54</f>
        <v>0</v>
      </c>
      <c r="E25" s="63"/>
      <c r="F25" s="63"/>
      <c r="G25" s="63"/>
      <c r="H25" s="63"/>
    </row>
    <row r="26" spans="2:8">
      <c r="B26" s="60" t="s">
        <v>125</v>
      </c>
      <c r="C26" s="64">
        <f t="shared" si="0"/>
        <v>18</v>
      </c>
      <c r="D26" s="62">
        <f ca="1">'1.sz.m. kiadás-bevétel 2018'!F118</f>
        <v>911940</v>
      </c>
      <c r="E26" s="63"/>
      <c r="F26" s="63"/>
      <c r="G26" s="63"/>
      <c r="H26" s="63"/>
    </row>
    <row r="27" spans="2:8">
      <c r="B27" s="60" t="s">
        <v>337</v>
      </c>
      <c r="C27" s="64">
        <f t="shared" si="0"/>
        <v>19</v>
      </c>
      <c r="D27" s="62">
        <v>0</v>
      </c>
      <c r="E27" s="63"/>
      <c r="F27" s="63"/>
      <c r="G27" s="63"/>
      <c r="H27" s="63"/>
    </row>
    <row r="28" spans="2:8">
      <c r="B28" s="60" t="s">
        <v>338</v>
      </c>
      <c r="C28" s="64">
        <f t="shared" si="0"/>
        <v>20</v>
      </c>
      <c r="D28" s="62">
        <v>0</v>
      </c>
      <c r="E28" s="63"/>
      <c r="F28" s="63"/>
      <c r="G28" s="63"/>
      <c r="H28" s="63"/>
    </row>
    <row r="29" spans="2:8">
      <c r="B29" s="60" t="s">
        <v>339</v>
      </c>
      <c r="C29" s="64">
        <f t="shared" si="0"/>
        <v>21</v>
      </c>
      <c r="D29" s="62">
        <v>0</v>
      </c>
      <c r="E29" s="63"/>
      <c r="F29" s="63"/>
      <c r="G29" s="63"/>
      <c r="H29" s="63"/>
    </row>
    <row r="30" spans="2:8">
      <c r="B30" s="60" t="s">
        <v>340</v>
      </c>
      <c r="C30" s="64">
        <f t="shared" si="0"/>
        <v>22</v>
      </c>
      <c r="D30" s="62">
        <v>0</v>
      </c>
      <c r="E30" s="63"/>
      <c r="F30" s="63"/>
      <c r="G30" s="63"/>
      <c r="H30" s="63"/>
    </row>
    <row r="31" spans="2:8">
      <c r="B31" s="60" t="s">
        <v>341</v>
      </c>
      <c r="C31" s="64">
        <f t="shared" si="0"/>
        <v>23</v>
      </c>
      <c r="D31" s="62">
        <v>0</v>
      </c>
      <c r="E31" s="63"/>
      <c r="F31" s="63"/>
      <c r="G31" s="63"/>
      <c r="H31" s="63"/>
    </row>
    <row r="32" spans="2:8">
      <c r="B32" s="65" t="s">
        <v>342</v>
      </c>
      <c r="C32" s="70">
        <f t="shared" si="0"/>
        <v>24</v>
      </c>
      <c r="D32" s="67">
        <f>SUM(D20:D31)-D25</f>
        <v>63031766</v>
      </c>
      <c r="E32" s="63"/>
      <c r="F32" s="63"/>
      <c r="G32" s="63"/>
      <c r="H32" s="63"/>
    </row>
    <row r="33" spans="1:10" ht="31.5">
      <c r="B33" s="89" t="s">
        <v>343</v>
      </c>
      <c r="C33" s="71"/>
      <c r="D33" s="72"/>
      <c r="E33" s="63"/>
      <c r="F33" s="63"/>
      <c r="G33" s="63"/>
      <c r="H33" s="63"/>
      <c r="J33" s="24"/>
    </row>
    <row r="34" spans="1:10" ht="39.75" customHeight="1">
      <c r="A34" t="s">
        <v>95</v>
      </c>
      <c r="B34" s="11" t="s">
        <v>374</v>
      </c>
      <c r="C34" s="61" t="s">
        <v>186</v>
      </c>
      <c r="D34" s="62">
        <f ca="1">'1.sz.m. kiadás-bevétel 2018'!F81</f>
        <v>34395483</v>
      </c>
      <c r="E34" s="63"/>
      <c r="F34" s="63"/>
      <c r="G34" s="63"/>
      <c r="H34" s="63"/>
      <c r="J34" s="204"/>
    </row>
    <row r="35" spans="1:10" ht="33.75" customHeight="1">
      <c r="A35" t="s">
        <v>375</v>
      </c>
      <c r="B35" s="90" t="s">
        <v>376</v>
      </c>
      <c r="C35" s="64">
        <v>26</v>
      </c>
      <c r="D35" s="62">
        <v>0</v>
      </c>
      <c r="E35" s="63"/>
      <c r="F35" s="63"/>
      <c r="G35" s="63"/>
      <c r="H35" s="63"/>
      <c r="J35" s="204"/>
    </row>
    <row r="36" spans="1:10" ht="25.5">
      <c r="A36" t="s">
        <v>377</v>
      </c>
      <c r="B36" s="60" t="s">
        <v>379</v>
      </c>
      <c r="C36" s="64">
        <v>27</v>
      </c>
      <c r="D36" s="62">
        <v>0</v>
      </c>
      <c r="E36" s="63"/>
      <c r="F36" s="63"/>
      <c r="G36" s="63"/>
      <c r="H36" s="63"/>
      <c r="J36" s="204"/>
    </row>
    <row r="37" spans="1:10" ht="39" customHeight="1">
      <c r="A37" t="s">
        <v>380</v>
      </c>
      <c r="B37" s="60" t="s">
        <v>381</v>
      </c>
      <c r="C37" s="64">
        <v>28</v>
      </c>
      <c r="D37" s="62">
        <v>0</v>
      </c>
      <c r="E37" s="63"/>
      <c r="F37" s="63"/>
      <c r="G37" s="63"/>
      <c r="H37" s="63"/>
      <c r="J37" s="204"/>
    </row>
    <row r="38" spans="1:10" ht="25.5">
      <c r="A38" t="s">
        <v>382</v>
      </c>
      <c r="B38" s="60" t="s">
        <v>383</v>
      </c>
      <c r="C38" s="64" t="s">
        <v>189</v>
      </c>
      <c r="D38" s="62">
        <v>0</v>
      </c>
      <c r="E38" s="63"/>
      <c r="F38" s="63"/>
      <c r="G38" s="63"/>
      <c r="H38" s="63"/>
    </row>
    <row r="39" spans="1:10" ht="25.5">
      <c r="A39" t="s">
        <v>124</v>
      </c>
      <c r="B39" s="60" t="s">
        <v>384</v>
      </c>
      <c r="C39" s="64" t="s">
        <v>345</v>
      </c>
      <c r="D39" s="62">
        <v>1900000</v>
      </c>
      <c r="E39" s="63"/>
      <c r="F39" s="63"/>
      <c r="G39" s="63"/>
      <c r="H39" s="63"/>
    </row>
    <row r="40" spans="1:10">
      <c r="B40" s="60" t="s">
        <v>344</v>
      </c>
      <c r="C40" s="64" t="s">
        <v>190</v>
      </c>
      <c r="D40" s="62">
        <v>0</v>
      </c>
      <c r="E40" s="63"/>
      <c r="F40" s="63"/>
      <c r="G40" s="63"/>
      <c r="H40" s="63"/>
    </row>
    <row r="41" spans="1:10">
      <c r="B41" s="60" t="s">
        <v>346</v>
      </c>
      <c r="C41" s="64" t="s">
        <v>191</v>
      </c>
      <c r="D41" s="62">
        <v>0</v>
      </c>
      <c r="E41" s="63"/>
      <c r="F41" s="63"/>
      <c r="G41" s="63"/>
      <c r="H41" s="63"/>
    </row>
    <row r="42" spans="1:10">
      <c r="B42" s="60" t="s">
        <v>347</v>
      </c>
      <c r="C42" s="64" t="s">
        <v>192</v>
      </c>
      <c r="D42" s="62">
        <v>0</v>
      </c>
      <c r="E42" s="63"/>
      <c r="F42" s="63"/>
      <c r="G42" s="63"/>
      <c r="H42" s="63"/>
    </row>
    <row r="43" spans="1:10">
      <c r="B43" s="60" t="s">
        <v>348</v>
      </c>
      <c r="C43" s="64" t="s">
        <v>193</v>
      </c>
      <c r="D43" s="62">
        <v>0</v>
      </c>
      <c r="E43" s="63"/>
      <c r="F43" s="63"/>
      <c r="G43" s="63"/>
      <c r="H43" s="63"/>
    </row>
    <row r="44" spans="1:10">
      <c r="B44" s="60" t="s">
        <v>349</v>
      </c>
      <c r="C44" s="64" t="s">
        <v>194</v>
      </c>
      <c r="D44" s="62">
        <v>0</v>
      </c>
      <c r="E44" s="63"/>
      <c r="F44" s="63"/>
      <c r="G44" s="63"/>
      <c r="H44" s="63"/>
    </row>
    <row r="45" spans="1:10">
      <c r="B45" s="60" t="s">
        <v>350</v>
      </c>
      <c r="C45" s="64" t="s">
        <v>195</v>
      </c>
      <c r="D45" s="62">
        <v>0</v>
      </c>
      <c r="E45" s="63"/>
      <c r="F45" s="63"/>
      <c r="G45" s="63"/>
      <c r="H45" s="63"/>
    </row>
    <row r="46" spans="1:10" ht="25.5">
      <c r="B46" s="60" t="s">
        <v>351</v>
      </c>
      <c r="D46" s="62">
        <v>0</v>
      </c>
      <c r="E46" s="63"/>
      <c r="F46" s="63"/>
      <c r="G46" s="63"/>
      <c r="H46" s="63"/>
    </row>
    <row r="47" spans="1:10" ht="18.75" customHeight="1">
      <c r="B47" s="65" t="s">
        <v>352</v>
      </c>
      <c r="C47" s="70">
        <v>4</v>
      </c>
      <c r="D47" s="67">
        <f>SUM(D34:D46)</f>
        <v>36295483</v>
      </c>
      <c r="E47" s="63"/>
      <c r="F47" s="63"/>
      <c r="G47" s="63"/>
      <c r="H47" s="63"/>
    </row>
    <row r="48" spans="1:10">
      <c r="B48" s="60" t="s">
        <v>353</v>
      </c>
      <c r="C48" s="64">
        <v>5</v>
      </c>
      <c r="D48" s="62">
        <f ca="1">'1.sz.m. kiadás-bevétel 2018'!F58</f>
        <v>1992923</v>
      </c>
      <c r="E48" s="63"/>
      <c r="F48" s="63"/>
      <c r="G48" s="63"/>
      <c r="H48" s="63"/>
    </row>
    <row r="49" spans="2:8">
      <c r="B49" s="60" t="s">
        <v>354</v>
      </c>
      <c r="C49" s="64">
        <v>6</v>
      </c>
      <c r="D49" s="62">
        <f ca="1">'1.sz.m. kiadás-bevétel 2018'!F61</f>
        <v>23589869</v>
      </c>
      <c r="E49" s="63"/>
      <c r="F49" s="63"/>
      <c r="G49" s="63"/>
      <c r="H49" s="63"/>
    </row>
    <row r="50" spans="2:8">
      <c r="B50" s="60" t="s">
        <v>355</v>
      </c>
      <c r="C50" s="64">
        <v>7</v>
      </c>
      <c r="D50" s="62"/>
      <c r="E50" s="63"/>
      <c r="F50" s="63"/>
      <c r="G50" s="63"/>
      <c r="H50" s="63"/>
    </row>
    <row r="51" spans="2:8" ht="25.5">
      <c r="B51" s="60" t="s">
        <v>356</v>
      </c>
      <c r="C51" s="64" t="s">
        <v>199</v>
      </c>
      <c r="D51" s="62"/>
      <c r="E51" s="63"/>
      <c r="F51" s="63"/>
      <c r="G51" s="63"/>
      <c r="H51" s="63"/>
    </row>
    <row r="52" spans="2:8">
      <c r="B52" s="60" t="s">
        <v>357</v>
      </c>
      <c r="C52" s="64" t="s">
        <v>200</v>
      </c>
      <c r="D52" s="62"/>
      <c r="E52" s="63"/>
      <c r="F52" s="63"/>
      <c r="G52" s="63"/>
      <c r="H52" s="63"/>
    </row>
    <row r="53" spans="2:8">
      <c r="B53" s="60" t="s">
        <v>358</v>
      </c>
      <c r="C53" s="64" t="s">
        <v>201</v>
      </c>
      <c r="D53" s="62"/>
      <c r="E53" s="63"/>
      <c r="F53" s="63"/>
      <c r="G53" s="63"/>
      <c r="H53" s="63"/>
    </row>
    <row r="54" spans="2:8">
      <c r="B54" s="60" t="s">
        <v>359</v>
      </c>
      <c r="C54" s="64" t="s">
        <v>202</v>
      </c>
      <c r="D54" s="62"/>
      <c r="E54" s="63"/>
      <c r="F54" s="63"/>
      <c r="G54" s="63"/>
      <c r="H54" s="63"/>
    </row>
    <row r="55" spans="2:8">
      <c r="B55" s="60" t="s">
        <v>360</v>
      </c>
      <c r="C55" s="64" t="s">
        <v>203</v>
      </c>
      <c r="D55" s="62"/>
      <c r="E55" s="63"/>
      <c r="F55" s="63"/>
      <c r="G55" s="63"/>
      <c r="H55" s="63"/>
    </row>
    <row r="56" spans="2:8">
      <c r="B56" s="60" t="s">
        <v>361</v>
      </c>
      <c r="C56" s="64" t="s">
        <v>362</v>
      </c>
      <c r="D56" s="62"/>
      <c r="E56" s="63"/>
      <c r="F56" s="63"/>
      <c r="G56" s="63"/>
      <c r="H56" s="63"/>
    </row>
    <row r="57" spans="2:8">
      <c r="B57" s="60" t="s">
        <v>363</v>
      </c>
      <c r="C57" s="64" t="s">
        <v>364</v>
      </c>
      <c r="D57" s="62"/>
      <c r="E57" s="63"/>
      <c r="F57" s="63"/>
      <c r="G57" s="63"/>
      <c r="H57" s="63"/>
    </row>
    <row r="58" spans="2:8">
      <c r="B58" s="60" t="s">
        <v>365</v>
      </c>
      <c r="C58" s="64" t="s">
        <v>366</v>
      </c>
      <c r="D58" s="62"/>
      <c r="E58" s="63"/>
      <c r="F58" s="63"/>
      <c r="G58" s="63"/>
      <c r="H58" s="63"/>
    </row>
    <row r="59" spans="2:8" ht="15.75" thickBot="1">
      <c r="B59" s="73" t="s">
        <v>367</v>
      </c>
      <c r="C59" s="74">
        <v>8</v>
      </c>
      <c r="D59" s="75">
        <f>SUM(D48:D58)</f>
        <v>25582792</v>
      </c>
      <c r="E59" s="63"/>
      <c r="F59" s="63"/>
      <c r="G59" s="63"/>
      <c r="H59" s="63"/>
    </row>
    <row r="60" spans="2:8" ht="15.75" thickBot="1">
      <c r="B60" s="76" t="s">
        <v>368</v>
      </c>
      <c r="C60" s="77">
        <v>9</v>
      </c>
      <c r="D60" s="75">
        <f>D19+D47</f>
        <v>145097182</v>
      </c>
      <c r="E60" s="78"/>
      <c r="F60" s="63"/>
      <c r="G60" s="63"/>
      <c r="H60" s="63"/>
    </row>
    <row r="61" spans="2:8" ht="15.75" thickBot="1">
      <c r="B61" s="79" t="s">
        <v>369</v>
      </c>
      <c r="C61" s="80">
        <v>10</v>
      </c>
      <c r="D61" s="81">
        <f>D32+D59</f>
        <v>88614558</v>
      </c>
      <c r="E61" s="78"/>
      <c r="F61" s="63"/>
      <c r="G61" s="63"/>
      <c r="H61" s="63"/>
    </row>
    <row r="62" spans="2:8">
      <c r="B62" s="91"/>
      <c r="C62" s="82"/>
      <c r="D62" s="83">
        <f>D60-D61</f>
        <v>56482624</v>
      </c>
      <c r="E62" s="51"/>
      <c r="F62" s="51"/>
      <c r="G62" s="51"/>
      <c r="H62" s="51"/>
    </row>
    <row r="63" spans="2:8">
      <c r="B63" s="91"/>
      <c r="C63" s="84"/>
      <c r="D63" s="85"/>
      <c r="E63" s="51"/>
      <c r="F63" s="51"/>
      <c r="G63" s="51"/>
      <c r="H63" s="51"/>
    </row>
    <row r="64" spans="2:8">
      <c r="B64" s="91"/>
      <c r="C64" s="84"/>
      <c r="D64" s="85"/>
      <c r="E64" s="51"/>
      <c r="F64" s="51"/>
      <c r="G64" s="51"/>
      <c r="H64" s="51"/>
    </row>
    <row r="65" spans="2:8">
      <c r="B65" s="91"/>
      <c r="C65" s="84"/>
      <c r="D65" s="85"/>
      <c r="E65" s="51"/>
      <c r="F65" s="51"/>
      <c r="G65" s="51"/>
      <c r="H65" s="51"/>
    </row>
    <row r="66" spans="2:8">
      <c r="B66" s="91"/>
      <c r="C66" s="84"/>
      <c r="D66" s="85"/>
      <c r="E66" s="51"/>
      <c r="F66" s="51"/>
      <c r="G66" s="51"/>
      <c r="H66" s="51"/>
    </row>
    <row r="67" spans="2:8">
      <c r="B67" s="91"/>
      <c r="C67" s="84"/>
      <c r="D67" s="85"/>
      <c r="E67" s="51"/>
      <c r="F67" s="51"/>
      <c r="G67" s="51"/>
      <c r="H67" s="51"/>
    </row>
    <row r="68" spans="2:8">
      <c r="B68" s="91"/>
      <c r="C68" s="84"/>
      <c r="D68" s="85"/>
      <c r="E68" s="51"/>
      <c r="F68" s="51"/>
      <c r="G68" s="51"/>
      <c r="H68" s="51"/>
    </row>
    <row r="69" spans="2:8">
      <c r="B69" s="91"/>
      <c r="C69" s="84"/>
      <c r="D69" s="85"/>
      <c r="E69" s="51"/>
      <c r="F69" s="51"/>
      <c r="G69" s="51"/>
      <c r="H69" s="51"/>
    </row>
    <row r="70" spans="2:8">
      <c r="B70" s="91"/>
      <c r="C70" s="84"/>
      <c r="D70" s="85"/>
      <c r="E70" s="51"/>
      <c r="F70" s="51"/>
      <c r="G70" s="51"/>
      <c r="H70" s="51"/>
    </row>
    <row r="71" spans="2:8">
      <c r="B71" s="91"/>
      <c r="C71" s="84"/>
      <c r="D71" s="85"/>
      <c r="E71" s="51"/>
      <c r="F71" s="51"/>
      <c r="G71" s="51"/>
      <c r="H71" s="51"/>
    </row>
    <row r="72" spans="2:8">
      <c r="B72" s="91"/>
      <c r="C72" s="84"/>
      <c r="D72" s="85"/>
      <c r="E72" s="51"/>
      <c r="F72" s="51"/>
      <c r="G72" s="51"/>
      <c r="H72" s="51"/>
    </row>
    <row r="73" spans="2:8">
      <c r="B73" s="91"/>
      <c r="C73" s="84"/>
      <c r="D73" s="85"/>
      <c r="E73" s="51"/>
      <c r="F73" s="51"/>
      <c r="G73" s="51"/>
      <c r="H73" s="51"/>
    </row>
    <row r="74" spans="2:8">
      <c r="B74" s="91"/>
      <c r="C74" s="84"/>
      <c r="D74" s="85"/>
      <c r="E74" s="51"/>
      <c r="F74" s="51"/>
      <c r="G74" s="51"/>
      <c r="H74" s="51"/>
    </row>
    <row r="75" spans="2:8">
      <c r="B75" s="91"/>
      <c r="C75" s="84"/>
      <c r="D75" s="85"/>
      <c r="E75" s="51"/>
      <c r="F75" s="51"/>
      <c r="G75" s="51"/>
      <c r="H75" s="51"/>
    </row>
    <row r="76" spans="2:8">
      <c r="B76" s="91"/>
      <c r="C76" s="84"/>
      <c r="D76" s="85"/>
      <c r="E76" s="51"/>
      <c r="F76" s="51"/>
      <c r="G76" s="51"/>
      <c r="H76" s="51"/>
    </row>
    <row r="77" spans="2:8">
      <c r="B77" s="91"/>
      <c r="C77" s="84"/>
      <c r="D77" s="85"/>
      <c r="E77" s="51"/>
      <c r="F77" s="51"/>
      <c r="G77" s="51"/>
      <c r="H77" s="51"/>
    </row>
    <row r="78" spans="2:8">
      <c r="B78" s="91"/>
      <c r="C78" s="84"/>
      <c r="D78" s="85"/>
      <c r="E78" s="51"/>
      <c r="F78" s="51"/>
      <c r="G78" s="51"/>
      <c r="H78" s="51"/>
    </row>
  </sheetData>
  <mergeCells count="3">
    <mergeCell ref="B1:H1"/>
    <mergeCell ref="B2:D2"/>
    <mergeCell ref="B3:D3"/>
  </mergeCells>
  <phoneticPr fontId="0" type="noConversion"/>
  <pageMargins left="0.7" right="0.7" top="0.75" bottom="0.75" header="0.3" footer="0.3"/>
  <pageSetup paperSize="9" orientation="portrait" r:id="rId1"/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sqref="A1:C1"/>
    </sheetView>
  </sheetViews>
  <sheetFormatPr defaultRowHeight="15"/>
  <cols>
    <col min="1" max="1" width="5.85546875" customWidth="1"/>
    <col min="2" max="2" width="17.5703125" customWidth="1"/>
    <col min="3" max="3" width="43" customWidth="1"/>
    <col min="4" max="4" width="14.7109375" bestFit="1" customWidth="1"/>
    <col min="8" max="8" width="5.85546875" style="24" customWidth="1"/>
    <col min="9" max="9" width="17.5703125" style="24" customWidth="1"/>
    <col min="10" max="10" width="31" style="24" customWidth="1"/>
    <col min="11" max="11" width="14.7109375" style="24" bestFit="1" customWidth="1"/>
  </cols>
  <sheetData>
    <row r="1" spans="1:11">
      <c r="A1" s="37" t="s">
        <v>545</v>
      </c>
    </row>
    <row r="3" spans="1:11">
      <c r="A3" s="222" t="s">
        <v>544</v>
      </c>
      <c r="B3" s="222"/>
      <c r="C3" s="222"/>
      <c r="D3" s="222"/>
    </row>
    <row r="4" spans="1:11" ht="15.75" thickBot="1"/>
    <row r="5" spans="1:11" ht="15.75" thickBot="1">
      <c r="A5" s="223" t="s">
        <v>320</v>
      </c>
      <c r="B5" s="224"/>
      <c r="C5" s="224"/>
      <c r="D5" s="225"/>
      <c r="H5" s="229"/>
      <c r="I5" s="229"/>
      <c r="J5" s="229"/>
      <c r="K5" s="229"/>
    </row>
    <row r="6" spans="1:11">
      <c r="A6" s="226" t="s">
        <v>537</v>
      </c>
      <c r="B6" s="227"/>
      <c r="C6" s="227"/>
      <c r="D6" s="228"/>
      <c r="H6" s="230"/>
      <c r="I6" s="230"/>
      <c r="J6" s="230"/>
      <c r="K6" s="230"/>
    </row>
    <row r="7" spans="1:11">
      <c r="A7" s="124" t="s">
        <v>538</v>
      </c>
      <c r="B7" s="103" t="s">
        <v>539</v>
      </c>
      <c r="C7" s="104" t="s">
        <v>540</v>
      </c>
      <c r="D7" s="125" t="s">
        <v>548</v>
      </c>
      <c r="H7" s="111"/>
      <c r="I7" s="112"/>
      <c r="J7" s="113"/>
      <c r="K7" s="113"/>
    </row>
    <row r="8" spans="1:11">
      <c r="A8" s="126">
        <v>1</v>
      </c>
      <c r="B8" s="33"/>
      <c r="C8" s="108" t="s">
        <v>547</v>
      </c>
      <c r="D8" s="127">
        <v>14331</v>
      </c>
      <c r="J8" s="114"/>
      <c r="K8" s="115"/>
    </row>
    <row r="9" spans="1:11">
      <c r="A9" s="126">
        <f>A8+1</f>
        <v>2</v>
      </c>
      <c r="B9" s="33"/>
      <c r="C9" s="108" t="s">
        <v>546</v>
      </c>
      <c r="D9" s="128">
        <v>14331</v>
      </c>
      <c r="J9" s="114"/>
      <c r="K9" s="115"/>
    </row>
    <row r="10" spans="1:11">
      <c r="A10" s="126">
        <f t="shared" ref="A10:A20" si="0">2+A8</f>
        <v>3</v>
      </c>
      <c r="B10" s="33"/>
      <c r="C10" s="42" t="s">
        <v>549</v>
      </c>
      <c r="D10" s="128">
        <v>11339</v>
      </c>
      <c r="J10" s="114"/>
      <c r="K10" s="115"/>
    </row>
    <row r="11" spans="1:11">
      <c r="A11" s="126">
        <f t="shared" si="0"/>
        <v>4</v>
      </c>
      <c r="B11" s="33"/>
      <c r="C11" s="42" t="s">
        <v>550</v>
      </c>
      <c r="D11" s="128">
        <v>12189</v>
      </c>
      <c r="J11" s="114"/>
      <c r="K11" s="115"/>
    </row>
    <row r="12" spans="1:11">
      <c r="A12" s="126">
        <f t="shared" si="0"/>
        <v>5</v>
      </c>
      <c r="B12" s="33"/>
      <c r="C12" s="42" t="s">
        <v>551</v>
      </c>
      <c r="D12" s="128">
        <v>141220</v>
      </c>
      <c r="J12" s="114"/>
      <c r="K12" s="115"/>
    </row>
    <row r="13" spans="1:11">
      <c r="A13" s="126">
        <f t="shared" si="0"/>
        <v>6</v>
      </c>
      <c r="B13" s="33"/>
      <c r="C13" s="42" t="s">
        <v>552</v>
      </c>
      <c r="D13" s="128">
        <v>46990</v>
      </c>
      <c r="J13" s="114"/>
      <c r="K13" s="115"/>
    </row>
    <row r="14" spans="1:11">
      <c r="A14" s="126">
        <f t="shared" si="0"/>
        <v>7</v>
      </c>
      <c r="B14" s="33"/>
      <c r="C14" s="42" t="s">
        <v>553</v>
      </c>
      <c r="D14" s="128">
        <v>200000</v>
      </c>
      <c r="J14" s="114"/>
      <c r="K14" s="115"/>
    </row>
    <row r="15" spans="1:11">
      <c r="A15" s="126">
        <f t="shared" si="0"/>
        <v>8</v>
      </c>
      <c r="B15" s="33"/>
      <c r="C15" s="42" t="s">
        <v>554</v>
      </c>
      <c r="D15" s="128">
        <v>67874</v>
      </c>
      <c r="J15" s="114"/>
      <c r="K15" s="115"/>
    </row>
    <row r="16" spans="1:11">
      <c r="A16" s="126">
        <f t="shared" si="0"/>
        <v>9</v>
      </c>
      <c r="B16" s="33"/>
      <c r="C16" s="42" t="s">
        <v>555</v>
      </c>
      <c r="D16" s="128">
        <v>450000</v>
      </c>
      <c r="J16" s="114"/>
      <c r="K16" s="115"/>
    </row>
    <row r="17" spans="1:11">
      <c r="A17" s="126">
        <f t="shared" si="0"/>
        <v>10</v>
      </c>
      <c r="B17" s="33"/>
      <c r="C17" s="42" t="s">
        <v>556</v>
      </c>
      <c r="D17" s="128">
        <v>31803</v>
      </c>
      <c r="J17" s="114"/>
      <c r="K17" s="115"/>
    </row>
    <row r="18" spans="1:11">
      <c r="A18" s="126">
        <f t="shared" si="0"/>
        <v>11</v>
      </c>
      <c r="B18" s="33"/>
      <c r="C18" s="42" t="s">
        <v>557</v>
      </c>
      <c r="D18" s="128">
        <v>5905</v>
      </c>
      <c r="J18" s="114"/>
      <c r="K18" s="115"/>
    </row>
    <row r="19" spans="1:11">
      <c r="A19" s="126">
        <f t="shared" si="0"/>
        <v>12</v>
      </c>
      <c r="B19" s="33"/>
      <c r="C19" s="42" t="s">
        <v>558</v>
      </c>
      <c r="D19" s="128">
        <v>534251</v>
      </c>
      <c r="J19" s="114"/>
      <c r="K19" s="115"/>
    </row>
    <row r="20" spans="1:11" ht="15.75" thickBot="1">
      <c r="A20" s="126">
        <f t="shared" si="0"/>
        <v>13</v>
      </c>
      <c r="B20" s="33"/>
      <c r="C20" s="42" t="s">
        <v>559</v>
      </c>
      <c r="D20" s="128">
        <v>39000</v>
      </c>
      <c r="J20" s="114"/>
      <c r="K20" s="115"/>
    </row>
    <row r="21" spans="1:11" ht="15.75" thickBot="1">
      <c r="A21" s="126"/>
      <c r="B21" s="105"/>
      <c r="C21" s="106" t="s">
        <v>565</v>
      </c>
      <c r="D21" s="107">
        <f>SUM(D8:D20)</f>
        <v>1569233</v>
      </c>
      <c r="J21" s="116"/>
      <c r="K21" s="117"/>
    </row>
    <row r="22" spans="1:11" ht="15.75" thickBot="1">
      <c r="A22" s="134"/>
      <c r="B22" s="135"/>
      <c r="C22" s="138" t="s">
        <v>308</v>
      </c>
      <c r="D22" s="139">
        <f>D21</f>
        <v>1569233</v>
      </c>
      <c r="J22" s="116"/>
      <c r="K22" s="118"/>
    </row>
    <row r="23" spans="1:11" ht="15.75" thickBot="1">
      <c r="A23" s="146"/>
      <c r="B23" s="147"/>
      <c r="C23" s="148"/>
      <c r="D23" s="149"/>
      <c r="J23" s="116"/>
      <c r="K23" s="118"/>
    </row>
    <row r="24" spans="1:11">
      <c r="A24" s="226" t="s">
        <v>542</v>
      </c>
      <c r="B24" s="227"/>
      <c r="C24" s="227"/>
      <c r="D24" s="228"/>
      <c r="H24" s="230"/>
      <c r="I24" s="230"/>
      <c r="J24" s="230"/>
      <c r="K24" s="230"/>
    </row>
    <row r="25" spans="1:11">
      <c r="A25" s="124" t="s">
        <v>538</v>
      </c>
      <c r="B25" s="103" t="s">
        <v>539</v>
      </c>
      <c r="C25" s="104" t="s">
        <v>540</v>
      </c>
      <c r="D25" s="125" t="s">
        <v>541</v>
      </c>
      <c r="H25" s="111"/>
      <c r="I25" s="112"/>
      <c r="J25" s="113"/>
      <c r="K25" s="113"/>
    </row>
    <row r="26" spans="1:11">
      <c r="A26" s="126">
        <v>1</v>
      </c>
      <c r="B26" s="33"/>
      <c r="C26" s="42" t="s">
        <v>560</v>
      </c>
      <c r="D26" s="129">
        <v>16714700</v>
      </c>
      <c r="J26" s="114"/>
      <c r="K26" s="119"/>
    </row>
    <row r="27" spans="1:11" ht="15.75" thickBot="1">
      <c r="A27" s="134"/>
      <c r="B27" s="135"/>
      <c r="C27" s="144" t="s">
        <v>378</v>
      </c>
      <c r="D27" s="145">
        <f>SUM(D26:D26)</f>
        <v>16714700</v>
      </c>
      <c r="J27" s="116"/>
      <c r="K27" s="118"/>
    </row>
    <row r="28" spans="1:11" hidden="1">
      <c r="A28" s="140"/>
      <c r="B28" s="141"/>
      <c r="C28" s="142"/>
      <c r="D28" s="143"/>
      <c r="J28" s="114"/>
      <c r="K28" s="119"/>
    </row>
    <row r="29" spans="1:11" ht="15.75" thickBot="1">
      <c r="A29" s="130"/>
      <c r="B29" s="24"/>
      <c r="C29" s="24"/>
      <c r="D29" s="131"/>
    </row>
    <row r="30" spans="1:11">
      <c r="A30" s="219" t="s">
        <v>563</v>
      </c>
      <c r="B30" s="220"/>
      <c r="C30" s="220"/>
      <c r="D30" s="221"/>
      <c r="H30" s="231"/>
      <c r="I30" s="231"/>
      <c r="J30" s="231"/>
      <c r="K30" s="231"/>
    </row>
    <row r="31" spans="1:11">
      <c r="A31" s="124" t="s">
        <v>538</v>
      </c>
      <c r="B31" s="103" t="s">
        <v>539</v>
      </c>
      <c r="C31" s="104" t="s">
        <v>540</v>
      </c>
      <c r="D31" s="125" t="s">
        <v>541</v>
      </c>
      <c r="H31" s="111"/>
      <c r="I31" s="112"/>
      <c r="J31" s="113"/>
      <c r="K31" s="113"/>
    </row>
    <row r="32" spans="1:11">
      <c r="A32" s="132">
        <v>1</v>
      </c>
      <c r="B32" s="110"/>
      <c r="C32" s="109" t="s">
        <v>543</v>
      </c>
      <c r="D32" s="133">
        <v>1034000</v>
      </c>
      <c r="H32" s="122"/>
      <c r="I32" s="122"/>
      <c r="J32" s="121"/>
      <c r="K32" s="120"/>
    </row>
    <row r="33" spans="1:11" ht="15.75" thickBot="1">
      <c r="A33" s="134"/>
      <c r="B33" s="135"/>
      <c r="C33" s="136" t="s">
        <v>308</v>
      </c>
      <c r="D33" s="137">
        <f>SUM(D32)</f>
        <v>1034000</v>
      </c>
      <c r="J33" s="122"/>
      <c r="K33" s="123"/>
    </row>
    <row r="34" spans="1:11" ht="15.75" thickBot="1">
      <c r="A34" s="130"/>
      <c r="B34" s="24"/>
      <c r="C34" s="24"/>
      <c r="D34" s="131"/>
    </row>
    <row r="35" spans="1:11">
      <c r="A35" s="150" t="s">
        <v>564</v>
      </c>
      <c r="B35" s="151"/>
      <c r="C35" s="151"/>
      <c r="D35" s="152"/>
    </row>
    <row r="36" spans="1:11">
      <c r="A36" s="132"/>
      <c r="B36" s="110"/>
      <c r="C36" s="109" t="s">
        <v>561</v>
      </c>
      <c r="D36" s="133">
        <v>160000</v>
      </c>
      <c r="H36" s="122"/>
      <c r="I36" s="122"/>
      <c r="J36" s="121"/>
      <c r="K36" s="120"/>
    </row>
    <row r="37" spans="1:11">
      <c r="A37" s="132"/>
      <c r="B37" s="110"/>
      <c r="C37" s="109" t="s">
        <v>562</v>
      </c>
      <c r="D37" s="133">
        <v>1700000</v>
      </c>
      <c r="H37" s="122"/>
      <c r="I37" s="122"/>
      <c r="J37" s="121"/>
      <c r="K37" s="120"/>
    </row>
    <row r="38" spans="1:11" ht="15.75" thickBot="1">
      <c r="A38" s="134"/>
      <c r="B38" s="135"/>
      <c r="C38" s="136" t="s">
        <v>308</v>
      </c>
      <c r="D38" s="137">
        <f>SUM(D36:D37)</f>
        <v>1860000</v>
      </c>
    </row>
  </sheetData>
  <mergeCells count="9">
    <mergeCell ref="A30:D30"/>
    <mergeCell ref="A3:D3"/>
    <mergeCell ref="A5:D5"/>
    <mergeCell ref="A6:D6"/>
    <mergeCell ref="A24:D24"/>
    <mergeCell ref="H5:K5"/>
    <mergeCell ref="H6:K6"/>
    <mergeCell ref="H24:K24"/>
    <mergeCell ref="H30:K30"/>
  </mergeCells>
  <phoneticPr fontId="0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K22"/>
  <sheetViews>
    <sheetView zoomScaleNormal="100" workbookViewId="0">
      <selection activeCell="R7" sqref="R7"/>
    </sheetView>
  </sheetViews>
  <sheetFormatPr defaultRowHeight="15"/>
  <cols>
    <col min="1" max="1" width="36.42578125" customWidth="1"/>
    <col min="2" max="2" width="14.7109375" customWidth="1"/>
    <col min="3" max="3" width="12.7109375" customWidth="1"/>
    <col min="4" max="4" width="10.5703125" customWidth="1"/>
    <col min="5" max="5" width="11.7109375" customWidth="1"/>
    <col min="6" max="6" width="14" customWidth="1"/>
    <col min="7" max="10" width="12.7109375" customWidth="1"/>
    <col min="11" max="11" width="15.140625" hidden="1" customWidth="1"/>
  </cols>
  <sheetData>
    <row r="1" spans="1:11">
      <c r="A1" s="37" t="s">
        <v>589</v>
      </c>
    </row>
    <row r="2" spans="1:11">
      <c r="A2" s="37"/>
    </row>
    <row r="3" spans="1:11" ht="15.75">
      <c r="A3" s="234" t="s">
        <v>595</v>
      </c>
      <c r="B3" s="235"/>
      <c r="C3" s="235"/>
      <c r="D3" s="235"/>
      <c r="E3" s="235"/>
      <c r="F3" s="235"/>
      <c r="G3" s="235"/>
      <c r="H3" s="235"/>
      <c r="I3" s="235"/>
      <c r="J3" s="235"/>
    </row>
    <row r="4" spans="1:11" ht="15.75" thickBot="1">
      <c r="A4" s="195"/>
      <c r="B4" s="196"/>
      <c r="C4" s="196"/>
      <c r="D4" s="196"/>
      <c r="E4" s="196"/>
      <c r="F4" s="196"/>
      <c r="G4" s="196"/>
      <c r="H4" s="196"/>
      <c r="I4" s="196"/>
      <c r="J4" s="196"/>
    </row>
    <row r="5" spans="1:11" ht="68.25">
      <c r="A5" s="153" t="s">
        <v>75</v>
      </c>
      <c r="B5" s="154" t="s">
        <v>566</v>
      </c>
      <c r="C5" s="154" t="s">
        <v>567</v>
      </c>
      <c r="D5" s="154" t="s">
        <v>568</v>
      </c>
      <c r="E5" s="154" t="s">
        <v>590</v>
      </c>
      <c r="F5" s="154" t="s">
        <v>591</v>
      </c>
      <c r="G5" s="232" t="s">
        <v>569</v>
      </c>
      <c r="H5" s="233"/>
      <c r="I5" s="155" t="s">
        <v>570</v>
      </c>
      <c r="J5" s="186" t="s">
        <v>308</v>
      </c>
      <c r="K5" s="180" t="s">
        <v>594</v>
      </c>
    </row>
    <row r="6" spans="1:11" ht="34.5">
      <c r="A6" s="164" t="s">
        <v>592</v>
      </c>
      <c r="B6" s="157"/>
      <c r="C6" s="157"/>
      <c r="D6" s="157"/>
      <c r="E6" s="13"/>
      <c r="F6" s="157"/>
      <c r="G6" s="158" t="s">
        <v>571</v>
      </c>
      <c r="H6" s="158" t="s">
        <v>572</v>
      </c>
      <c r="I6" s="158" t="s">
        <v>573</v>
      </c>
      <c r="J6" s="187"/>
      <c r="K6" s="180"/>
    </row>
    <row r="7" spans="1:11" ht="27" thickBot="1">
      <c r="A7" s="165" t="s">
        <v>574</v>
      </c>
      <c r="B7" s="172">
        <v>13387909</v>
      </c>
      <c r="C7" s="172">
        <v>13387909</v>
      </c>
      <c r="D7" s="172">
        <v>266662</v>
      </c>
      <c r="E7" s="166">
        <v>13121247</v>
      </c>
      <c r="F7" s="172">
        <v>0</v>
      </c>
      <c r="G7" s="159">
        <v>0</v>
      </c>
      <c r="H7" s="159">
        <v>1135000</v>
      </c>
      <c r="I7" s="159">
        <v>12252909</v>
      </c>
      <c r="J7" s="188">
        <v>13387909</v>
      </c>
      <c r="K7" s="181">
        <v>13387909</v>
      </c>
    </row>
    <row r="8" spans="1:11" ht="15.75" thickBot="1">
      <c r="A8" s="175" t="s">
        <v>575</v>
      </c>
      <c r="B8" s="176">
        <v>13387909</v>
      </c>
      <c r="C8" s="176">
        <v>13387909</v>
      </c>
      <c r="D8" s="176">
        <v>266662</v>
      </c>
      <c r="E8" s="197">
        <v>13121247</v>
      </c>
      <c r="F8" s="176">
        <v>0</v>
      </c>
      <c r="G8" s="176">
        <v>0</v>
      </c>
      <c r="H8" s="176">
        <v>1135000</v>
      </c>
      <c r="I8" s="176">
        <v>12252909</v>
      </c>
      <c r="J8" s="189">
        <v>13387909</v>
      </c>
      <c r="K8" s="182">
        <v>13387909</v>
      </c>
    </row>
    <row r="9" spans="1:11">
      <c r="A9" s="167" t="s">
        <v>576</v>
      </c>
      <c r="B9" s="173">
        <v>2951274</v>
      </c>
      <c r="C9" s="173">
        <v>2751203</v>
      </c>
      <c r="D9" s="173">
        <v>1228790</v>
      </c>
      <c r="E9" s="174">
        <v>1722484</v>
      </c>
      <c r="F9" s="173">
        <v>82311</v>
      </c>
      <c r="G9" s="160">
        <v>0</v>
      </c>
      <c r="H9" s="160">
        <v>0</v>
      </c>
      <c r="I9" s="160">
        <v>2951274</v>
      </c>
      <c r="J9" s="190">
        <v>2951274</v>
      </c>
      <c r="K9" s="183">
        <v>2868963</v>
      </c>
    </row>
    <row r="10" spans="1:11" ht="26.25">
      <c r="A10" s="156" t="s">
        <v>577</v>
      </c>
      <c r="B10" s="161">
        <v>11701071</v>
      </c>
      <c r="C10" s="161">
        <v>8714370</v>
      </c>
      <c r="D10" s="161">
        <v>4872291</v>
      </c>
      <c r="E10" s="163">
        <v>6828780</v>
      </c>
      <c r="F10" s="161">
        <v>2216321</v>
      </c>
      <c r="G10" s="161">
        <v>0</v>
      </c>
      <c r="H10" s="161">
        <v>47130</v>
      </c>
      <c r="I10" s="161">
        <v>11653941</v>
      </c>
      <c r="J10" s="191">
        <v>11701071</v>
      </c>
      <c r="K10" s="180">
        <v>9484750</v>
      </c>
    </row>
    <row r="11" spans="1:11" ht="15.75" thickBot="1">
      <c r="A11" s="156" t="s">
        <v>578</v>
      </c>
      <c r="B11" s="161">
        <v>200000</v>
      </c>
      <c r="C11" s="161">
        <v>200000</v>
      </c>
      <c r="D11" s="161">
        <v>200000</v>
      </c>
      <c r="E11" s="163">
        <v>0</v>
      </c>
      <c r="F11" s="161">
        <v>0</v>
      </c>
      <c r="G11" s="161">
        <v>0</v>
      </c>
      <c r="H11" s="161">
        <v>0</v>
      </c>
      <c r="I11" s="161">
        <v>200000</v>
      </c>
      <c r="J11" s="191">
        <v>200000</v>
      </c>
      <c r="K11" s="180">
        <v>200000</v>
      </c>
    </row>
    <row r="12" spans="1:11" ht="27" thickBot="1">
      <c r="A12" s="169" t="s">
        <v>579</v>
      </c>
      <c r="B12" s="159">
        <v>8773318</v>
      </c>
      <c r="C12" s="159">
        <v>8773318</v>
      </c>
      <c r="D12" s="159">
        <v>102710</v>
      </c>
      <c r="E12" s="166">
        <v>8670608</v>
      </c>
      <c r="F12" s="159">
        <v>0</v>
      </c>
      <c r="G12" s="159">
        <v>0</v>
      </c>
      <c r="H12" s="159">
        <v>8773318</v>
      </c>
      <c r="I12" s="159">
        <v>0</v>
      </c>
      <c r="J12" s="188">
        <v>8773318</v>
      </c>
      <c r="K12" s="181">
        <v>8773318</v>
      </c>
    </row>
    <row r="13" spans="1:11" ht="27" thickBot="1">
      <c r="A13" s="175" t="s">
        <v>580</v>
      </c>
      <c r="B13" s="176">
        <v>23625663</v>
      </c>
      <c r="C13" s="176">
        <v>20438891</v>
      </c>
      <c r="D13" s="176">
        <v>6403791</v>
      </c>
      <c r="E13" s="197">
        <v>17221872</v>
      </c>
      <c r="F13" s="176">
        <v>2298632</v>
      </c>
      <c r="G13" s="176">
        <v>0</v>
      </c>
      <c r="H13" s="176">
        <v>8820448</v>
      </c>
      <c r="I13" s="176">
        <v>14805215</v>
      </c>
      <c r="J13" s="189">
        <v>23625663</v>
      </c>
      <c r="K13" s="184">
        <v>21327031</v>
      </c>
    </row>
    <row r="14" spans="1:11">
      <c r="A14" s="167" t="s">
        <v>581</v>
      </c>
      <c r="B14" s="173">
        <v>102923441</v>
      </c>
      <c r="C14" s="173">
        <v>0</v>
      </c>
      <c r="D14" s="173">
        <v>0</v>
      </c>
      <c r="E14" s="168">
        <v>0</v>
      </c>
      <c r="F14" s="173">
        <v>79311745</v>
      </c>
      <c r="G14" s="160">
        <v>0</v>
      </c>
      <c r="H14" s="160">
        <v>73012376</v>
      </c>
      <c r="I14" s="160">
        <v>29911065</v>
      </c>
      <c r="J14" s="190">
        <v>102923441</v>
      </c>
      <c r="K14" s="183">
        <v>23611696</v>
      </c>
    </row>
    <row r="15" spans="1:11">
      <c r="A15" s="167" t="s">
        <v>582</v>
      </c>
      <c r="B15" s="161">
        <v>0</v>
      </c>
      <c r="C15" s="161">
        <v>0</v>
      </c>
      <c r="D15" s="161">
        <v>0</v>
      </c>
      <c r="E15" s="163"/>
      <c r="F15" s="161">
        <v>0</v>
      </c>
      <c r="G15" s="161">
        <v>0</v>
      </c>
      <c r="H15" s="161">
        <v>0</v>
      </c>
      <c r="I15" s="161">
        <v>0</v>
      </c>
      <c r="J15" s="191">
        <v>0</v>
      </c>
      <c r="K15" s="180">
        <v>0</v>
      </c>
    </row>
    <row r="16" spans="1:11">
      <c r="A16" s="156" t="s">
        <v>583</v>
      </c>
      <c r="B16" s="161">
        <v>176402418</v>
      </c>
      <c r="C16" s="161">
        <v>82205</v>
      </c>
      <c r="D16" s="161">
        <v>0</v>
      </c>
      <c r="E16" s="163">
        <v>0</v>
      </c>
      <c r="F16" s="161">
        <v>129966211</v>
      </c>
      <c r="G16" s="161">
        <v>163980222</v>
      </c>
      <c r="H16" s="161">
        <v>12422196</v>
      </c>
      <c r="I16" s="161">
        <v>0</v>
      </c>
      <c r="J16" s="191">
        <v>176402418</v>
      </c>
      <c r="K16" s="180">
        <v>46436207</v>
      </c>
    </row>
    <row r="17" spans="1:11">
      <c r="A17" s="165" t="s">
        <v>584</v>
      </c>
      <c r="B17" s="161">
        <v>623000</v>
      </c>
      <c r="C17" s="161">
        <v>0</v>
      </c>
      <c r="D17" s="161">
        <v>0</v>
      </c>
      <c r="E17" s="163">
        <v>0</v>
      </c>
      <c r="F17" s="161">
        <v>623000</v>
      </c>
      <c r="G17" s="161">
        <v>0</v>
      </c>
      <c r="H17" s="161">
        <v>0</v>
      </c>
      <c r="I17" s="161">
        <v>623000</v>
      </c>
      <c r="J17" s="191">
        <v>623000</v>
      </c>
      <c r="K17" s="180">
        <v>0</v>
      </c>
    </row>
    <row r="18" spans="1:11" ht="15.75" thickBot="1">
      <c r="A18" s="165" t="s">
        <v>585</v>
      </c>
      <c r="B18" s="159">
        <v>90949390</v>
      </c>
      <c r="C18" s="159">
        <v>0</v>
      </c>
      <c r="D18" s="159">
        <v>0</v>
      </c>
      <c r="E18" s="166">
        <v>0</v>
      </c>
      <c r="F18" s="159">
        <v>90949390</v>
      </c>
      <c r="G18" s="159">
        <v>53820078</v>
      </c>
      <c r="H18" s="159">
        <v>6603880</v>
      </c>
      <c r="I18" s="159">
        <v>30525432</v>
      </c>
      <c r="J18" s="188">
        <v>90949390</v>
      </c>
      <c r="K18" s="181">
        <v>0</v>
      </c>
    </row>
    <row r="19" spans="1:11" ht="27" thickBot="1">
      <c r="A19" s="175" t="s">
        <v>586</v>
      </c>
      <c r="B19" s="176">
        <v>370898249</v>
      </c>
      <c r="C19" s="176">
        <v>82205</v>
      </c>
      <c r="D19" s="176">
        <v>0</v>
      </c>
      <c r="E19" s="197">
        <v>0</v>
      </c>
      <c r="F19" s="176">
        <v>300850346</v>
      </c>
      <c r="G19" s="176">
        <v>217800300</v>
      </c>
      <c r="H19" s="176">
        <v>92038452</v>
      </c>
      <c r="I19" s="176">
        <v>61059497</v>
      </c>
      <c r="J19" s="189">
        <v>370898249</v>
      </c>
      <c r="K19" s="184">
        <v>70047903</v>
      </c>
    </row>
    <row r="20" spans="1:11" ht="27" thickBot="1">
      <c r="A20" s="170" t="s">
        <v>587</v>
      </c>
      <c r="B20" s="162">
        <v>256024570</v>
      </c>
      <c r="C20" s="162">
        <v>0</v>
      </c>
      <c r="D20" s="162">
        <v>0</v>
      </c>
      <c r="E20" s="171">
        <v>0</v>
      </c>
      <c r="F20" s="162">
        <v>133094422</v>
      </c>
      <c r="G20" s="162">
        <v>0</v>
      </c>
      <c r="H20" s="162">
        <v>256024570</v>
      </c>
      <c r="I20" s="162">
        <v>0</v>
      </c>
      <c r="J20" s="192">
        <v>124012148</v>
      </c>
      <c r="K20" s="185">
        <v>122930148</v>
      </c>
    </row>
    <row r="21" spans="1:11" ht="39.75" thickBot="1">
      <c r="A21" s="193" t="s">
        <v>593</v>
      </c>
      <c r="B21" s="176">
        <v>256024570</v>
      </c>
      <c r="C21" s="176">
        <v>0</v>
      </c>
      <c r="D21" s="176">
        <v>0</v>
      </c>
      <c r="E21" s="197">
        <v>0</v>
      </c>
      <c r="F21" s="176">
        <v>133094422</v>
      </c>
      <c r="G21" s="176">
        <v>0</v>
      </c>
      <c r="H21" s="176">
        <v>256024570</v>
      </c>
      <c r="I21" s="176">
        <v>0</v>
      </c>
      <c r="J21" s="189">
        <v>124012148</v>
      </c>
      <c r="K21" s="182">
        <v>122930148</v>
      </c>
    </row>
    <row r="22" spans="1:11" ht="33" customHeight="1" thickBot="1">
      <c r="A22" s="177" t="s">
        <v>588</v>
      </c>
      <c r="B22" s="178">
        <v>663936391</v>
      </c>
      <c r="C22" s="178">
        <v>33909005</v>
      </c>
      <c r="D22" s="178">
        <v>6670453</v>
      </c>
      <c r="E22" s="179"/>
      <c r="F22" s="178">
        <v>436243400</v>
      </c>
      <c r="G22" s="178">
        <v>217800300</v>
      </c>
      <c r="H22" s="178">
        <v>358018470</v>
      </c>
      <c r="I22" s="178">
        <v>88117621</v>
      </c>
      <c r="J22" s="194">
        <v>531923969</v>
      </c>
      <c r="K22" s="184">
        <v>227692991</v>
      </c>
    </row>
  </sheetData>
  <mergeCells count="2">
    <mergeCell ref="G5:H5"/>
    <mergeCell ref="A3:J3"/>
  </mergeCells>
  <phoneticPr fontId="0" type="noConversion"/>
  <pageMargins left="0.7" right="0.7" top="0.75" bottom="0.75" header="0.3" footer="0.3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C16"/>
  <sheetViews>
    <sheetView topLeftCell="A4" zoomScaleNormal="100" workbookViewId="0">
      <selection activeCell="B20" sqref="B20"/>
    </sheetView>
  </sheetViews>
  <sheetFormatPr defaultRowHeight="15"/>
  <cols>
    <col min="1" max="1" width="8.140625" customWidth="1"/>
    <col min="2" max="2" width="98.140625" customWidth="1"/>
    <col min="3" max="3" width="16.7109375" customWidth="1"/>
  </cols>
  <sheetData>
    <row r="1" spans="1:3">
      <c r="A1" s="236" t="s">
        <v>395</v>
      </c>
      <c r="B1" s="236"/>
      <c r="C1" s="92"/>
    </row>
    <row r="2" spans="1:3">
      <c r="A2" s="92"/>
      <c r="B2" s="92"/>
      <c r="C2" s="92"/>
    </row>
    <row r="3" spans="1:3">
      <c r="A3" s="237" t="s">
        <v>396</v>
      </c>
      <c r="B3" s="238"/>
      <c r="C3" s="92"/>
    </row>
    <row r="4" spans="1:3" ht="15.75">
      <c r="A4" s="93"/>
      <c r="B4" s="94"/>
      <c r="C4" s="92"/>
    </row>
    <row r="5" spans="1:3">
      <c r="A5" s="95"/>
      <c r="B5" s="95" t="s">
        <v>75</v>
      </c>
      <c r="C5" s="95" t="s">
        <v>385</v>
      </c>
    </row>
    <row r="6" spans="1:3">
      <c r="A6" s="95">
        <v>1</v>
      </c>
      <c r="B6" s="95">
        <v>2</v>
      </c>
      <c r="C6" s="95">
        <v>3</v>
      </c>
    </row>
    <row r="7" spans="1:3">
      <c r="A7" s="96">
        <v>1</v>
      </c>
      <c r="B7" s="97" t="s">
        <v>386</v>
      </c>
      <c r="C7" s="98">
        <v>89866244</v>
      </c>
    </row>
    <row r="8" spans="1:3">
      <c r="A8" s="96">
        <v>2</v>
      </c>
      <c r="B8" s="97" t="s">
        <v>387</v>
      </c>
      <c r="C8" s="98">
        <v>87702618</v>
      </c>
    </row>
    <row r="9" spans="1:3">
      <c r="A9" s="99">
        <v>3</v>
      </c>
      <c r="B9" s="100" t="s">
        <v>388</v>
      </c>
      <c r="C9" s="101">
        <f>C7-C8</f>
        <v>2163626</v>
      </c>
    </row>
    <row r="10" spans="1:3">
      <c r="A10" s="96">
        <v>4</v>
      </c>
      <c r="B10" s="97" t="s">
        <v>389</v>
      </c>
      <c r="C10" s="98">
        <v>55230938</v>
      </c>
    </row>
    <row r="11" spans="1:3">
      <c r="A11" s="96">
        <v>5</v>
      </c>
      <c r="B11" s="97" t="s">
        <v>390</v>
      </c>
      <c r="C11" s="98">
        <v>911940</v>
      </c>
    </row>
    <row r="12" spans="1:3">
      <c r="A12" s="99">
        <v>6</v>
      </c>
      <c r="B12" s="100" t="s">
        <v>391</v>
      </c>
      <c r="C12" s="101">
        <f>C10-C11</f>
        <v>54318998</v>
      </c>
    </row>
    <row r="13" spans="1:3">
      <c r="A13" s="99">
        <v>7</v>
      </c>
      <c r="B13" s="100" t="s">
        <v>392</v>
      </c>
      <c r="C13" s="101">
        <f>C9+C12</f>
        <v>56482624</v>
      </c>
    </row>
    <row r="14" spans="1:3">
      <c r="A14" s="99">
        <v>8</v>
      </c>
      <c r="B14" s="100" t="s">
        <v>393</v>
      </c>
      <c r="C14" s="101">
        <f>C13</f>
        <v>56482624</v>
      </c>
    </row>
    <row r="15" spans="1:3">
      <c r="A15" s="99">
        <v>9</v>
      </c>
      <c r="B15" s="100" t="s">
        <v>394</v>
      </c>
      <c r="C15" s="101">
        <f>C14</f>
        <v>56482624</v>
      </c>
    </row>
    <row r="16" spans="1:3">
      <c r="A16" s="92"/>
      <c r="B16" s="92"/>
      <c r="C16" s="92"/>
    </row>
  </sheetData>
  <mergeCells count="2">
    <mergeCell ref="A1:B1"/>
    <mergeCell ref="A3:B3"/>
  </mergeCells>
  <phoneticPr fontId="0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E70"/>
  <sheetViews>
    <sheetView zoomScaleNormal="100" workbookViewId="0">
      <selection activeCell="K10" sqref="K10"/>
    </sheetView>
  </sheetViews>
  <sheetFormatPr defaultRowHeight="15"/>
  <cols>
    <col min="1" max="1" width="8.140625" customWidth="1"/>
    <col min="2" max="2" width="41" customWidth="1"/>
    <col min="3" max="3" width="17.7109375" customWidth="1"/>
    <col min="4" max="5" width="19.140625" customWidth="1"/>
  </cols>
  <sheetData>
    <row r="1" spans="1:5">
      <c r="A1" s="239" t="s">
        <v>400</v>
      </c>
      <c r="B1" s="239"/>
      <c r="C1" s="239"/>
    </row>
    <row r="3" spans="1:5" s="6" customFormat="1" ht="21.75" customHeight="1">
      <c r="A3" s="240" t="s">
        <v>507</v>
      </c>
      <c r="B3" s="241"/>
      <c r="C3" s="241"/>
      <c r="D3" s="241"/>
      <c r="E3" s="241"/>
    </row>
    <row r="4" spans="1:5" s="6" customFormat="1" ht="15.75" customHeight="1">
      <c r="A4" s="8"/>
      <c r="B4" s="8" t="s">
        <v>75</v>
      </c>
      <c r="C4" s="8" t="s">
        <v>397</v>
      </c>
      <c r="D4" s="8" t="s">
        <v>398</v>
      </c>
      <c r="E4" s="8" t="s">
        <v>399</v>
      </c>
    </row>
    <row r="5" spans="1:5" s="6" customFormat="1">
      <c r="A5" s="8">
        <v>1</v>
      </c>
      <c r="B5" s="8">
        <v>2</v>
      </c>
      <c r="C5" s="8">
        <v>3</v>
      </c>
      <c r="D5" s="8">
        <v>4</v>
      </c>
      <c r="E5" s="8">
        <v>5</v>
      </c>
    </row>
    <row r="6" spans="1:5" ht="25.5">
      <c r="A6" s="33" t="s">
        <v>232</v>
      </c>
      <c r="B6" s="11" t="s">
        <v>401</v>
      </c>
      <c r="C6" s="12">
        <v>290299647</v>
      </c>
      <c r="D6" s="13">
        <v>0</v>
      </c>
      <c r="E6" s="13">
        <v>300850346</v>
      </c>
    </row>
    <row r="7" spans="1:5" ht="25.5">
      <c r="A7" s="33" t="s">
        <v>233</v>
      </c>
      <c r="B7" s="11" t="s">
        <v>402</v>
      </c>
      <c r="C7" s="12">
        <v>1708261</v>
      </c>
      <c r="D7" s="13">
        <v>0</v>
      </c>
      <c r="E7" s="13">
        <v>2298632</v>
      </c>
    </row>
    <row r="8" spans="1:5">
      <c r="A8" s="33" t="s">
        <v>403</v>
      </c>
      <c r="B8" s="11" t="s">
        <v>404</v>
      </c>
      <c r="C8" s="12">
        <v>1718000</v>
      </c>
      <c r="D8" s="13">
        <v>0</v>
      </c>
      <c r="E8" s="13">
        <v>2894000</v>
      </c>
    </row>
    <row r="9" spans="1:5">
      <c r="A9" s="33" t="s">
        <v>175</v>
      </c>
      <c r="B9" s="15" t="s">
        <v>405</v>
      </c>
      <c r="C9" s="16">
        <v>293725908</v>
      </c>
      <c r="D9" s="13">
        <v>0</v>
      </c>
      <c r="E9" s="13">
        <v>306042978</v>
      </c>
    </row>
    <row r="10" spans="1:5" ht="25.5">
      <c r="A10" s="33" t="s">
        <v>406</v>
      </c>
      <c r="B10" s="11" t="s">
        <v>407</v>
      </c>
      <c r="C10" s="12">
        <v>123200</v>
      </c>
      <c r="D10" s="13">
        <v>0</v>
      </c>
      <c r="E10" s="13">
        <v>123200</v>
      </c>
    </row>
    <row r="11" spans="1:5">
      <c r="A11" s="33" t="s">
        <v>178</v>
      </c>
      <c r="B11" s="11" t="s">
        <v>408</v>
      </c>
      <c r="C11" s="12">
        <v>123200</v>
      </c>
      <c r="D11" s="13">
        <v>0</v>
      </c>
      <c r="E11" s="13">
        <v>123200</v>
      </c>
    </row>
    <row r="12" spans="1:5" ht="25.5">
      <c r="A12" s="33" t="s">
        <v>183</v>
      </c>
      <c r="B12" s="15" t="s">
        <v>409</v>
      </c>
      <c r="C12" s="16">
        <v>123200</v>
      </c>
      <c r="D12" s="13">
        <v>0</v>
      </c>
      <c r="E12" s="13">
        <v>123200</v>
      </c>
    </row>
    <row r="13" spans="1:5" ht="25.5">
      <c r="A13" s="33" t="s">
        <v>184</v>
      </c>
      <c r="B13" s="11" t="s">
        <v>410</v>
      </c>
      <c r="C13" s="12">
        <v>140742698</v>
      </c>
      <c r="D13" s="13">
        <v>0</v>
      </c>
      <c r="E13" s="13">
        <v>133094422</v>
      </c>
    </row>
    <row r="14" spans="1:5">
      <c r="A14" s="33" t="s">
        <v>185</v>
      </c>
      <c r="B14" s="11" t="s">
        <v>411</v>
      </c>
      <c r="C14" s="12">
        <v>140742698</v>
      </c>
      <c r="D14" s="13">
        <v>0</v>
      </c>
      <c r="E14" s="13">
        <v>133094422</v>
      </c>
    </row>
    <row r="15" spans="1:5" ht="25.5">
      <c r="A15" s="33" t="s">
        <v>187</v>
      </c>
      <c r="B15" s="15" t="s">
        <v>412</v>
      </c>
      <c r="C15" s="16">
        <v>140742698</v>
      </c>
      <c r="D15" s="13">
        <v>0</v>
      </c>
      <c r="E15" s="13">
        <v>133094422</v>
      </c>
    </row>
    <row r="16" spans="1:5" ht="38.25">
      <c r="A16" s="33" t="s">
        <v>188</v>
      </c>
      <c r="B16" s="15" t="s">
        <v>413</v>
      </c>
      <c r="C16" s="16">
        <v>434591806</v>
      </c>
      <c r="D16" s="13">
        <v>0</v>
      </c>
      <c r="E16" s="13">
        <v>439260600</v>
      </c>
    </row>
    <row r="17" spans="1:5">
      <c r="A17" s="33" t="s">
        <v>364</v>
      </c>
      <c r="B17" s="11" t="s">
        <v>414</v>
      </c>
      <c r="C17" s="12">
        <v>245985</v>
      </c>
      <c r="D17" s="13">
        <v>0</v>
      </c>
      <c r="E17" s="13">
        <v>53420</v>
      </c>
    </row>
    <row r="18" spans="1:5" ht="25.5">
      <c r="A18" s="33" t="s">
        <v>415</v>
      </c>
      <c r="B18" s="15" t="s">
        <v>416</v>
      </c>
      <c r="C18" s="16">
        <v>245985</v>
      </c>
      <c r="D18" s="13">
        <v>0</v>
      </c>
      <c r="E18" s="13">
        <v>53420</v>
      </c>
    </row>
    <row r="19" spans="1:5">
      <c r="A19" s="33" t="s">
        <v>205</v>
      </c>
      <c r="B19" s="11" t="s">
        <v>417</v>
      </c>
      <c r="C19" s="12">
        <v>54461014</v>
      </c>
      <c r="D19" s="13">
        <v>0</v>
      </c>
      <c r="E19" s="13">
        <v>56705241</v>
      </c>
    </row>
    <row r="20" spans="1:5">
      <c r="A20" s="33" t="s">
        <v>418</v>
      </c>
      <c r="B20" s="15" t="s">
        <v>419</v>
      </c>
      <c r="C20" s="16">
        <v>54461014</v>
      </c>
      <c r="D20" s="13">
        <v>0</v>
      </c>
      <c r="E20" s="13">
        <v>56705241</v>
      </c>
    </row>
    <row r="21" spans="1:5">
      <c r="A21" s="33" t="s">
        <v>420</v>
      </c>
      <c r="B21" s="15" t="s">
        <v>421</v>
      </c>
      <c r="C21" s="16">
        <v>54706999</v>
      </c>
      <c r="D21" s="13">
        <v>0</v>
      </c>
      <c r="E21" s="13">
        <v>56758661</v>
      </c>
    </row>
    <row r="22" spans="1:5" ht="38.25">
      <c r="A22" s="33" t="s">
        <v>206</v>
      </c>
      <c r="B22" s="11" t="s">
        <v>422</v>
      </c>
      <c r="C22" s="12">
        <v>0</v>
      </c>
      <c r="D22" s="13">
        <v>0</v>
      </c>
      <c r="E22" s="13">
        <v>101418</v>
      </c>
    </row>
    <row r="23" spans="1:5" ht="38.25">
      <c r="A23" s="33" t="s">
        <v>209</v>
      </c>
      <c r="B23" s="11" t="s">
        <v>423</v>
      </c>
      <c r="C23" s="12">
        <v>7008607</v>
      </c>
      <c r="D23" s="13">
        <v>0</v>
      </c>
      <c r="E23" s="13">
        <v>10321947</v>
      </c>
    </row>
    <row r="24" spans="1:5" ht="25.5">
      <c r="A24" s="33" t="s">
        <v>424</v>
      </c>
      <c r="B24" s="11" t="s">
        <v>425</v>
      </c>
      <c r="C24" s="12">
        <v>394692</v>
      </c>
      <c r="D24" s="13">
        <v>0</v>
      </c>
      <c r="E24" s="13">
        <v>892141</v>
      </c>
    </row>
    <row r="25" spans="1:5" ht="25.5">
      <c r="A25" s="33" t="s">
        <v>426</v>
      </c>
      <c r="B25" s="11" t="s">
        <v>427</v>
      </c>
      <c r="C25" s="12">
        <v>4607956</v>
      </c>
      <c r="D25" s="13">
        <v>0</v>
      </c>
      <c r="E25" s="13">
        <v>9014689</v>
      </c>
    </row>
    <row r="26" spans="1:5" ht="25.5">
      <c r="A26" s="33" t="s">
        <v>428</v>
      </c>
      <c r="B26" s="11" t="s">
        <v>429</v>
      </c>
      <c r="C26" s="12">
        <v>2005959</v>
      </c>
      <c r="D26" s="13">
        <v>0</v>
      </c>
      <c r="E26" s="13">
        <v>415117</v>
      </c>
    </row>
    <row r="27" spans="1:5" ht="38.25">
      <c r="A27" s="33" t="s">
        <v>430</v>
      </c>
      <c r="B27" s="11" t="s">
        <v>431</v>
      </c>
      <c r="C27" s="12">
        <v>10507426</v>
      </c>
      <c r="D27" s="13">
        <v>0</v>
      </c>
      <c r="E27" s="13">
        <v>11252406</v>
      </c>
    </row>
    <row r="28" spans="1:5" ht="51">
      <c r="A28" s="33" t="s">
        <v>432</v>
      </c>
      <c r="B28" s="11" t="s">
        <v>433</v>
      </c>
      <c r="C28" s="12">
        <v>5471144</v>
      </c>
      <c r="D28" s="13">
        <v>0</v>
      </c>
      <c r="E28" s="13">
        <v>5529335</v>
      </c>
    </row>
    <row r="29" spans="1:5" ht="25.5">
      <c r="A29" s="33" t="s">
        <v>434</v>
      </c>
      <c r="B29" s="11" t="s">
        <v>435</v>
      </c>
      <c r="C29" s="12">
        <v>4338648</v>
      </c>
      <c r="D29" s="13">
        <v>0</v>
      </c>
      <c r="E29" s="13">
        <v>4941404</v>
      </c>
    </row>
    <row r="30" spans="1:5" ht="25.5">
      <c r="A30" s="33" t="s">
        <v>210</v>
      </c>
      <c r="B30" s="11" t="s">
        <v>436</v>
      </c>
      <c r="C30" s="12">
        <v>266589</v>
      </c>
      <c r="D30" s="13">
        <v>0</v>
      </c>
      <c r="E30" s="13">
        <v>340630</v>
      </c>
    </row>
    <row r="31" spans="1:5" ht="38.25">
      <c r="A31" s="33" t="s">
        <v>437</v>
      </c>
      <c r="B31" s="11" t="s">
        <v>438</v>
      </c>
      <c r="C31" s="12">
        <v>431043</v>
      </c>
      <c r="D31" s="13">
        <v>0</v>
      </c>
      <c r="E31" s="13">
        <v>441035</v>
      </c>
    </row>
    <row r="32" spans="1:5" ht="38.25">
      <c r="A32" s="33" t="s">
        <v>439</v>
      </c>
      <c r="B32" s="11" t="s">
        <v>440</v>
      </c>
      <c r="C32" s="12">
        <v>2</v>
      </c>
      <c r="D32" s="13">
        <v>0</v>
      </c>
      <c r="E32" s="13">
        <v>2</v>
      </c>
    </row>
    <row r="33" spans="1:5" ht="38.25">
      <c r="A33" s="33" t="s">
        <v>235</v>
      </c>
      <c r="B33" s="11" t="s">
        <v>441</v>
      </c>
      <c r="C33" s="12">
        <v>667920</v>
      </c>
      <c r="D33" s="13">
        <v>0</v>
      </c>
      <c r="E33" s="13">
        <v>667920</v>
      </c>
    </row>
    <row r="34" spans="1:5" ht="25.5">
      <c r="A34" s="33" t="s">
        <v>442</v>
      </c>
      <c r="B34" s="11" t="s">
        <v>443</v>
      </c>
      <c r="C34" s="12">
        <v>667920</v>
      </c>
      <c r="D34" s="13">
        <v>0</v>
      </c>
      <c r="E34" s="13">
        <v>667920</v>
      </c>
    </row>
    <row r="35" spans="1:5" ht="38.25">
      <c r="A35" s="33" t="s">
        <v>444</v>
      </c>
      <c r="B35" s="11" t="s">
        <v>445</v>
      </c>
      <c r="C35" s="12">
        <v>411194</v>
      </c>
      <c r="D35" s="13">
        <v>0</v>
      </c>
      <c r="E35" s="13">
        <v>411194</v>
      </c>
    </row>
    <row r="36" spans="1:5" ht="25.5">
      <c r="A36" s="33" t="s">
        <v>446</v>
      </c>
      <c r="B36" s="15" t="s">
        <v>447</v>
      </c>
      <c r="C36" s="16">
        <v>18595147</v>
      </c>
      <c r="D36" s="13">
        <v>0</v>
      </c>
      <c r="E36" s="13">
        <v>22754885</v>
      </c>
    </row>
    <row r="37" spans="1:5">
      <c r="A37" s="33" t="s">
        <v>448</v>
      </c>
      <c r="B37" s="11" t="s">
        <v>449</v>
      </c>
      <c r="C37" s="12">
        <v>0</v>
      </c>
      <c r="D37" s="13">
        <v>0</v>
      </c>
      <c r="E37" s="13">
        <v>80000</v>
      </c>
    </row>
    <row r="38" spans="1:5" ht="25.5">
      <c r="A38" s="33" t="s">
        <v>450</v>
      </c>
      <c r="B38" s="15" t="s">
        <v>451</v>
      </c>
      <c r="C38" s="16">
        <v>0</v>
      </c>
      <c r="D38" s="13">
        <v>0</v>
      </c>
      <c r="E38" s="13">
        <v>80000</v>
      </c>
    </row>
    <row r="39" spans="1:5">
      <c r="A39" s="33" t="s">
        <v>452</v>
      </c>
      <c r="B39" s="15" t="s">
        <v>453</v>
      </c>
      <c r="C39" s="16">
        <v>18595147</v>
      </c>
      <c r="D39" s="13">
        <v>0</v>
      </c>
      <c r="E39" s="13">
        <v>22834885</v>
      </c>
    </row>
    <row r="40" spans="1:5" ht="25.5">
      <c r="A40" s="33" t="s">
        <v>454</v>
      </c>
      <c r="B40" s="11" t="s">
        <v>455</v>
      </c>
      <c r="C40" s="12">
        <v>0</v>
      </c>
      <c r="D40" s="13">
        <v>0</v>
      </c>
      <c r="E40" s="13">
        <v>356126</v>
      </c>
    </row>
    <row r="41" spans="1:5" ht="25.5">
      <c r="A41" s="33" t="s">
        <v>456</v>
      </c>
      <c r="B41" s="11" t="s">
        <v>457</v>
      </c>
      <c r="C41" s="12">
        <v>-1</v>
      </c>
      <c r="D41" s="13">
        <v>0</v>
      </c>
      <c r="E41" s="13">
        <v>0</v>
      </c>
    </row>
    <row r="42" spans="1:5" ht="25.5">
      <c r="A42" s="33" t="s">
        <v>458</v>
      </c>
      <c r="B42" s="15" t="s">
        <v>459</v>
      </c>
      <c r="C42" s="16">
        <v>-1</v>
      </c>
      <c r="D42" s="13">
        <v>0</v>
      </c>
      <c r="E42" s="13">
        <v>356126</v>
      </c>
    </row>
    <row r="43" spans="1:5">
      <c r="A43" s="33" t="s">
        <v>460</v>
      </c>
      <c r="B43" s="11" t="s">
        <v>461</v>
      </c>
      <c r="C43" s="12">
        <v>1780798</v>
      </c>
      <c r="D43" s="13">
        <v>0</v>
      </c>
      <c r="E43" s="13">
        <v>1395117</v>
      </c>
    </row>
    <row r="44" spans="1:5" ht="25.5">
      <c r="A44" s="33" t="s">
        <v>242</v>
      </c>
      <c r="B44" s="15" t="s">
        <v>462</v>
      </c>
      <c r="C44" s="16">
        <v>1780798</v>
      </c>
      <c r="D44" s="13">
        <v>0</v>
      </c>
      <c r="E44" s="13">
        <v>1395117</v>
      </c>
    </row>
    <row r="45" spans="1:5" ht="25.5">
      <c r="A45" s="33" t="s">
        <v>243</v>
      </c>
      <c r="B45" s="11" t="s">
        <v>463</v>
      </c>
      <c r="C45" s="12">
        <v>6</v>
      </c>
      <c r="D45" s="13">
        <v>0</v>
      </c>
      <c r="E45" s="13">
        <v>6</v>
      </c>
    </row>
    <row r="46" spans="1:5" ht="25.5">
      <c r="A46" s="33" t="s">
        <v>464</v>
      </c>
      <c r="B46" s="15" t="s">
        <v>465</v>
      </c>
      <c r="C46" s="16">
        <v>6</v>
      </c>
      <c r="D46" s="13">
        <v>0</v>
      </c>
      <c r="E46" s="13">
        <v>6</v>
      </c>
    </row>
    <row r="47" spans="1:5" ht="25.5">
      <c r="A47" s="33" t="s">
        <v>466</v>
      </c>
      <c r="B47" s="15" t="s">
        <v>467</v>
      </c>
      <c r="C47" s="16">
        <v>1780803</v>
      </c>
      <c r="D47" s="13">
        <v>0</v>
      </c>
      <c r="E47" s="13">
        <v>1751249</v>
      </c>
    </row>
    <row r="48" spans="1:5" ht="25.5">
      <c r="A48" s="33" t="s">
        <v>468</v>
      </c>
      <c r="B48" s="11" t="s">
        <v>469</v>
      </c>
      <c r="C48" s="12">
        <v>1540691</v>
      </c>
      <c r="D48" s="13">
        <v>0</v>
      </c>
      <c r="E48" s="13">
        <v>236344</v>
      </c>
    </row>
    <row r="49" spans="1:5" ht="25.5">
      <c r="A49" s="33" t="s">
        <v>470</v>
      </c>
      <c r="B49" s="15" t="s">
        <v>471</v>
      </c>
      <c r="C49" s="16">
        <v>1540691</v>
      </c>
      <c r="D49" s="13">
        <v>0</v>
      </c>
      <c r="E49" s="13">
        <v>236344</v>
      </c>
    </row>
    <row r="50" spans="1:5">
      <c r="A50" s="33" t="s">
        <v>218</v>
      </c>
      <c r="B50" s="15" t="s">
        <v>472</v>
      </c>
      <c r="C50" s="16">
        <v>511215446</v>
      </c>
      <c r="D50" s="13">
        <v>0</v>
      </c>
      <c r="E50" s="17">
        <v>520841739</v>
      </c>
    </row>
    <row r="51" spans="1:5">
      <c r="A51" s="33" t="s">
        <v>473</v>
      </c>
      <c r="B51" s="11" t="s">
        <v>474</v>
      </c>
      <c r="C51" s="12">
        <v>912195054</v>
      </c>
      <c r="D51" s="13">
        <v>0</v>
      </c>
      <c r="E51" s="13">
        <v>912195054</v>
      </c>
    </row>
    <row r="52" spans="1:5">
      <c r="A52" s="33" t="s">
        <v>475</v>
      </c>
      <c r="B52" s="11" t="s">
        <v>476</v>
      </c>
      <c r="C52" s="12">
        <v>68174868</v>
      </c>
      <c r="D52" s="13">
        <v>0</v>
      </c>
      <c r="E52" s="13">
        <v>68174868</v>
      </c>
    </row>
    <row r="53" spans="1:5" ht="25.5">
      <c r="A53" s="33" t="s">
        <v>219</v>
      </c>
      <c r="B53" s="11" t="s">
        <v>477</v>
      </c>
      <c r="C53" s="12">
        <v>5491798</v>
      </c>
      <c r="D53" s="13">
        <v>0</v>
      </c>
      <c r="E53" s="13">
        <v>5491798</v>
      </c>
    </row>
    <row r="54" spans="1:5">
      <c r="A54" s="33" t="s">
        <v>478</v>
      </c>
      <c r="B54" s="11" t="s">
        <v>479</v>
      </c>
      <c r="C54" s="12">
        <v>-516096799</v>
      </c>
      <c r="D54" s="13">
        <v>0</v>
      </c>
      <c r="E54" s="13">
        <v>-479061795</v>
      </c>
    </row>
    <row r="55" spans="1:5">
      <c r="A55" s="33" t="s">
        <v>480</v>
      </c>
      <c r="B55" s="11" t="s">
        <v>481</v>
      </c>
      <c r="C55" s="12">
        <v>37035004</v>
      </c>
      <c r="D55" s="13">
        <v>0</v>
      </c>
      <c r="E55" s="13">
        <v>8017693</v>
      </c>
    </row>
    <row r="56" spans="1:5">
      <c r="A56" s="33" t="s">
        <v>482</v>
      </c>
      <c r="B56" s="15" t="s">
        <v>483</v>
      </c>
      <c r="C56" s="16">
        <v>506799925</v>
      </c>
      <c r="D56" s="13">
        <v>0</v>
      </c>
      <c r="E56" s="102">
        <v>514817618</v>
      </c>
    </row>
    <row r="57" spans="1:5" ht="25.5">
      <c r="A57" s="33" t="s">
        <v>244</v>
      </c>
      <c r="B57" s="11" t="s">
        <v>484</v>
      </c>
      <c r="C57" s="12">
        <v>0</v>
      </c>
      <c r="D57" s="13">
        <v>0</v>
      </c>
      <c r="E57" s="13">
        <v>607</v>
      </c>
    </row>
    <row r="58" spans="1:5" ht="25.5">
      <c r="A58" s="33" t="s">
        <v>250</v>
      </c>
      <c r="B58" s="15" t="s">
        <v>485</v>
      </c>
      <c r="C58" s="16">
        <v>0</v>
      </c>
      <c r="D58" s="13">
        <v>0</v>
      </c>
      <c r="E58" s="13">
        <v>607</v>
      </c>
    </row>
    <row r="59" spans="1:5" ht="38.25">
      <c r="A59" s="33" t="s">
        <v>253</v>
      </c>
      <c r="B59" s="11" t="s">
        <v>486</v>
      </c>
      <c r="C59" s="12">
        <v>911940</v>
      </c>
      <c r="D59" s="13">
        <v>0</v>
      </c>
      <c r="E59" s="13">
        <v>717617</v>
      </c>
    </row>
    <row r="60" spans="1:5" ht="38.25">
      <c r="A60" s="33" t="s">
        <v>487</v>
      </c>
      <c r="B60" s="11" t="s">
        <v>488</v>
      </c>
      <c r="C60" s="12">
        <v>911940</v>
      </c>
      <c r="D60" s="13">
        <v>0</v>
      </c>
      <c r="E60" s="13">
        <v>717617</v>
      </c>
    </row>
    <row r="61" spans="1:5" ht="25.5">
      <c r="A61" s="33" t="s">
        <v>489</v>
      </c>
      <c r="B61" s="15" t="s">
        <v>490</v>
      </c>
      <c r="C61" s="16">
        <v>911940</v>
      </c>
      <c r="D61" s="13">
        <v>0</v>
      </c>
      <c r="E61" s="13">
        <v>717617</v>
      </c>
    </row>
    <row r="62" spans="1:5">
      <c r="A62" s="33" t="s">
        <v>491</v>
      </c>
      <c r="B62" s="11" t="s">
        <v>492</v>
      </c>
      <c r="C62" s="12">
        <v>4199</v>
      </c>
      <c r="D62" s="13">
        <v>0</v>
      </c>
      <c r="E62" s="13">
        <v>4199</v>
      </c>
    </row>
    <row r="63" spans="1:5" ht="25.5">
      <c r="A63" s="33" t="s">
        <v>493</v>
      </c>
      <c r="B63" s="11" t="s">
        <v>494</v>
      </c>
      <c r="C63" s="12">
        <v>16535</v>
      </c>
      <c r="D63" s="13">
        <v>0</v>
      </c>
      <c r="E63" s="13">
        <v>178894</v>
      </c>
    </row>
    <row r="64" spans="1:5" ht="25.5">
      <c r="A64" s="33" t="s">
        <v>495</v>
      </c>
      <c r="B64" s="15" t="s">
        <v>496</v>
      </c>
      <c r="C64" s="16">
        <v>20734</v>
      </c>
      <c r="D64" s="13">
        <v>0</v>
      </c>
      <c r="E64" s="13">
        <v>183093</v>
      </c>
    </row>
    <row r="65" spans="1:5">
      <c r="A65" s="33" t="s">
        <v>497</v>
      </c>
      <c r="B65" s="15" t="s">
        <v>498</v>
      </c>
      <c r="C65" s="16">
        <v>932674</v>
      </c>
      <c r="D65" s="13">
        <v>0</v>
      </c>
      <c r="E65" s="13">
        <v>901317</v>
      </c>
    </row>
    <row r="66" spans="1:5" ht="25.5">
      <c r="A66" s="33" t="s">
        <v>499</v>
      </c>
      <c r="B66" s="11" t="s">
        <v>500</v>
      </c>
      <c r="C66" s="12">
        <v>3482847</v>
      </c>
      <c r="D66" s="13">
        <v>0</v>
      </c>
      <c r="E66" s="13">
        <v>3822804</v>
      </c>
    </row>
    <row r="67" spans="1:5">
      <c r="A67" s="33" t="s">
        <v>501</v>
      </c>
      <c r="B67" s="11" t="s">
        <v>502</v>
      </c>
      <c r="C67" s="12">
        <v>0</v>
      </c>
      <c r="D67" s="13">
        <v>0</v>
      </c>
      <c r="E67" s="13">
        <v>1300000</v>
      </c>
    </row>
    <row r="68" spans="1:5" ht="25.5">
      <c r="A68" s="33" t="s">
        <v>503</v>
      </c>
      <c r="B68" s="15" t="s">
        <v>504</v>
      </c>
      <c r="C68" s="16">
        <v>3482847</v>
      </c>
      <c r="D68" s="13">
        <v>0</v>
      </c>
      <c r="E68" s="13">
        <v>5122804</v>
      </c>
    </row>
    <row r="69" spans="1:5">
      <c r="A69" s="33" t="s">
        <v>505</v>
      </c>
      <c r="B69" s="15" t="s">
        <v>506</v>
      </c>
      <c r="C69" s="16">
        <v>511215446</v>
      </c>
      <c r="D69" s="13">
        <v>0</v>
      </c>
      <c r="E69" s="17">
        <v>520841739</v>
      </c>
    </row>
    <row r="70" spans="1:5">
      <c r="C70" s="32"/>
      <c r="D70" s="32"/>
      <c r="E70" s="32"/>
    </row>
  </sheetData>
  <mergeCells count="2">
    <mergeCell ref="A1:C1"/>
    <mergeCell ref="A3:E3"/>
  </mergeCells>
  <phoneticPr fontId="0" type="noConversion"/>
  <pageMargins left="0.7" right="0.7" top="0.75" bottom="0.75" header="0.3" footer="0.3"/>
  <pageSetup paperSize="9" scale="8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1"/>
  <sheetViews>
    <sheetView view="pageBreakPreview" zoomScale="60" zoomScaleNormal="100" workbookViewId="0">
      <selection activeCell="K8" sqref="K8"/>
    </sheetView>
  </sheetViews>
  <sheetFormatPr defaultRowHeight="15"/>
  <cols>
    <col min="1" max="1" width="8.140625" customWidth="1"/>
    <col min="2" max="2" width="41" customWidth="1"/>
    <col min="3" max="4" width="14.7109375" customWidth="1"/>
    <col min="5" max="5" width="15.85546875" customWidth="1"/>
  </cols>
  <sheetData>
    <row r="1" spans="1:5">
      <c r="A1" s="239" t="s">
        <v>536</v>
      </c>
      <c r="B1" s="239"/>
      <c r="C1" s="239"/>
      <c r="D1" s="1"/>
      <c r="E1" s="1"/>
    </row>
    <row r="3" spans="1:5" ht="15.75">
      <c r="A3" s="242" t="s">
        <v>508</v>
      </c>
      <c r="B3" s="242"/>
      <c r="C3" s="242"/>
      <c r="D3" s="242"/>
      <c r="E3" s="242"/>
    </row>
    <row r="4" spans="1:5" ht="30">
      <c r="A4" s="8"/>
      <c r="B4" s="8" t="s">
        <v>75</v>
      </c>
      <c r="C4" s="8" t="s">
        <v>397</v>
      </c>
      <c r="D4" s="8" t="s">
        <v>398</v>
      </c>
      <c r="E4" s="8" t="s">
        <v>399</v>
      </c>
    </row>
    <row r="5" spans="1:5">
      <c r="A5" s="8">
        <v>1</v>
      </c>
      <c r="B5" s="8">
        <v>2</v>
      </c>
      <c r="C5" s="8">
        <v>3</v>
      </c>
      <c r="D5" s="8">
        <v>4</v>
      </c>
      <c r="E5" s="8">
        <v>5</v>
      </c>
    </row>
    <row r="6" spans="1:5">
      <c r="A6" s="10" t="s">
        <v>172</v>
      </c>
      <c r="B6" s="11" t="s">
        <v>509</v>
      </c>
      <c r="C6" s="12">
        <v>20913949</v>
      </c>
      <c r="D6" s="12">
        <v>0</v>
      </c>
      <c r="E6" s="12">
        <v>15349600</v>
      </c>
    </row>
    <row r="7" spans="1:5" ht="25.5">
      <c r="A7" s="10" t="s">
        <v>173</v>
      </c>
      <c r="B7" s="11" t="s">
        <v>510</v>
      </c>
      <c r="C7" s="12">
        <v>8161350</v>
      </c>
      <c r="D7" s="12">
        <v>0</v>
      </c>
      <c r="E7" s="12">
        <v>5529826</v>
      </c>
    </row>
    <row r="8" spans="1:5" ht="25.5">
      <c r="A8" s="10" t="s">
        <v>230</v>
      </c>
      <c r="B8" s="11" t="s">
        <v>511</v>
      </c>
      <c r="C8" s="12">
        <v>2682468</v>
      </c>
      <c r="D8" s="12">
        <v>0</v>
      </c>
      <c r="E8" s="12">
        <v>2776359</v>
      </c>
    </row>
    <row r="9" spans="1:5" ht="25.5">
      <c r="A9" s="14" t="s">
        <v>231</v>
      </c>
      <c r="B9" s="15" t="s">
        <v>512</v>
      </c>
      <c r="C9" s="16">
        <v>31757767</v>
      </c>
      <c r="D9" s="16">
        <v>0</v>
      </c>
      <c r="E9" s="16">
        <v>23655785</v>
      </c>
    </row>
    <row r="10" spans="1:5" ht="25.5">
      <c r="A10" s="10" t="s">
        <v>403</v>
      </c>
      <c r="B10" s="11" t="s">
        <v>513</v>
      </c>
      <c r="C10" s="12">
        <v>34123571</v>
      </c>
      <c r="D10" s="12">
        <v>0</v>
      </c>
      <c r="E10" s="12">
        <v>23319163</v>
      </c>
    </row>
    <row r="11" spans="1:5" ht="25.5">
      <c r="A11" s="10" t="s">
        <v>535</v>
      </c>
      <c r="B11" s="11" t="s">
        <v>514</v>
      </c>
      <c r="C11" s="12">
        <v>10569662</v>
      </c>
      <c r="D11" s="12">
        <v>0</v>
      </c>
      <c r="E11" s="12">
        <v>7747488</v>
      </c>
    </row>
    <row r="12" spans="1:5" ht="25.5">
      <c r="A12" s="10" t="s">
        <v>175</v>
      </c>
      <c r="B12" s="11" t="s">
        <v>515</v>
      </c>
      <c r="C12" s="12">
        <v>300000</v>
      </c>
      <c r="D12" s="12">
        <v>0</v>
      </c>
      <c r="E12" s="12">
        <v>1900000</v>
      </c>
    </row>
    <row r="13" spans="1:5" ht="25.5">
      <c r="A13" s="10" t="s">
        <v>406</v>
      </c>
      <c r="B13" s="11" t="s">
        <v>516</v>
      </c>
      <c r="C13" s="12">
        <v>61253706</v>
      </c>
      <c r="D13" s="12">
        <v>0</v>
      </c>
      <c r="E13" s="12">
        <v>60789298</v>
      </c>
    </row>
    <row r="14" spans="1:5" ht="25.5">
      <c r="A14" s="14" t="s">
        <v>294</v>
      </c>
      <c r="B14" s="15" t="s">
        <v>517</v>
      </c>
      <c r="C14" s="16">
        <v>106246939</v>
      </c>
      <c r="D14" s="16">
        <v>0</v>
      </c>
      <c r="E14" s="16">
        <v>93755949</v>
      </c>
    </row>
    <row r="15" spans="1:5">
      <c r="A15" s="10" t="s">
        <v>176</v>
      </c>
      <c r="B15" s="11" t="s">
        <v>518</v>
      </c>
      <c r="C15" s="12">
        <v>5672062</v>
      </c>
      <c r="D15" s="12">
        <v>0</v>
      </c>
      <c r="E15" s="12">
        <v>4801187</v>
      </c>
    </row>
    <row r="16" spans="1:5">
      <c r="A16" s="10" t="s">
        <v>295</v>
      </c>
      <c r="B16" s="11" t="s">
        <v>519</v>
      </c>
      <c r="C16" s="12">
        <v>20122543</v>
      </c>
      <c r="D16" s="12">
        <v>0</v>
      </c>
      <c r="E16" s="12">
        <v>19949346</v>
      </c>
    </row>
    <row r="17" spans="1:5">
      <c r="A17" s="10" t="s">
        <v>178</v>
      </c>
      <c r="B17" s="11" t="s">
        <v>520</v>
      </c>
      <c r="C17" s="12">
        <v>2616298</v>
      </c>
      <c r="D17" s="12">
        <v>0</v>
      </c>
      <c r="E17" s="12">
        <v>3002102</v>
      </c>
    </row>
    <row r="18" spans="1:5" ht="25.5">
      <c r="A18" s="14" t="s">
        <v>179</v>
      </c>
      <c r="B18" s="15" t="s">
        <v>521</v>
      </c>
      <c r="C18" s="16">
        <v>28410903</v>
      </c>
      <c r="D18" s="16">
        <v>0</v>
      </c>
      <c r="E18" s="16">
        <v>27752635</v>
      </c>
    </row>
    <row r="19" spans="1:5">
      <c r="A19" s="10" t="s">
        <v>180</v>
      </c>
      <c r="B19" s="11" t="s">
        <v>522</v>
      </c>
      <c r="C19" s="12">
        <v>12075870</v>
      </c>
      <c r="D19" s="12">
        <v>0</v>
      </c>
      <c r="E19" s="12">
        <v>8709259</v>
      </c>
    </row>
    <row r="20" spans="1:5">
      <c r="A20" s="10" t="s">
        <v>181</v>
      </c>
      <c r="B20" s="11" t="s">
        <v>523</v>
      </c>
      <c r="C20" s="12">
        <v>8575900</v>
      </c>
      <c r="D20" s="12">
        <v>0</v>
      </c>
      <c r="E20" s="12">
        <v>8223294</v>
      </c>
    </row>
    <row r="21" spans="1:5">
      <c r="A21" s="10" t="s">
        <v>182</v>
      </c>
      <c r="B21" s="11" t="s">
        <v>524</v>
      </c>
      <c r="C21" s="12">
        <v>3620112</v>
      </c>
      <c r="D21" s="12">
        <v>0</v>
      </c>
      <c r="E21" s="12">
        <v>2732947</v>
      </c>
    </row>
    <row r="22" spans="1:5" ht="25.5">
      <c r="A22" s="14" t="s">
        <v>183</v>
      </c>
      <c r="B22" s="15" t="s">
        <v>525</v>
      </c>
      <c r="C22" s="16">
        <v>24271882</v>
      </c>
      <c r="D22" s="16">
        <v>0</v>
      </c>
      <c r="E22" s="16">
        <v>19665500</v>
      </c>
    </row>
    <row r="23" spans="1:5">
      <c r="A23" s="14" t="s">
        <v>184</v>
      </c>
      <c r="B23" s="15" t="s">
        <v>526</v>
      </c>
      <c r="C23" s="16">
        <v>11792028</v>
      </c>
      <c r="D23" s="16">
        <v>0</v>
      </c>
      <c r="E23" s="16">
        <v>15605039</v>
      </c>
    </row>
    <row r="24" spans="1:5">
      <c r="A24" s="14" t="s">
        <v>296</v>
      </c>
      <c r="B24" s="15" t="s">
        <v>527</v>
      </c>
      <c r="C24" s="16">
        <v>36495431</v>
      </c>
      <c r="D24" s="16">
        <v>0</v>
      </c>
      <c r="E24" s="16">
        <v>46370927</v>
      </c>
    </row>
    <row r="25" spans="1:5" ht="25.5">
      <c r="A25" s="14" t="s">
        <v>185</v>
      </c>
      <c r="B25" s="15" t="s">
        <v>528</v>
      </c>
      <c r="C25" s="16">
        <v>37034462</v>
      </c>
      <c r="D25" s="16">
        <v>0</v>
      </c>
      <c r="E25" s="16">
        <v>8017633</v>
      </c>
    </row>
    <row r="26" spans="1:5" ht="25.5">
      <c r="A26" s="10" t="s">
        <v>188</v>
      </c>
      <c r="B26" s="11" t="s">
        <v>529</v>
      </c>
      <c r="C26" s="12">
        <v>1150</v>
      </c>
      <c r="D26" s="12">
        <v>0</v>
      </c>
      <c r="E26" s="12">
        <v>60</v>
      </c>
    </row>
    <row r="27" spans="1:5" ht="38.25">
      <c r="A27" s="14" t="s">
        <v>191</v>
      </c>
      <c r="B27" s="15" t="s">
        <v>530</v>
      </c>
      <c r="C27" s="16">
        <v>1150</v>
      </c>
      <c r="D27" s="16">
        <v>0</v>
      </c>
      <c r="E27" s="16">
        <v>60</v>
      </c>
    </row>
    <row r="28" spans="1:5" ht="25.5">
      <c r="A28" s="10" t="s">
        <v>194</v>
      </c>
      <c r="B28" s="11" t="s">
        <v>531</v>
      </c>
      <c r="C28" s="12">
        <v>608</v>
      </c>
      <c r="D28" s="12">
        <v>0</v>
      </c>
      <c r="E28" s="12">
        <v>0</v>
      </c>
    </row>
    <row r="29" spans="1:5" ht="25.5">
      <c r="A29" s="14" t="s">
        <v>200</v>
      </c>
      <c r="B29" s="15" t="s">
        <v>532</v>
      </c>
      <c r="C29" s="16">
        <v>608</v>
      </c>
      <c r="D29" s="16">
        <v>0</v>
      </c>
      <c r="E29" s="16">
        <v>0</v>
      </c>
    </row>
    <row r="30" spans="1:5" ht="25.5">
      <c r="A30" s="14" t="s">
        <v>201</v>
      </c>
      <c r="B30" s="15" t="s">
        <v>533</v>
      </c>
      <c r="C30" s="16">
        <v>542</v>
      </c>
      <c r="D30" s="16">
        <v>0</v>
      </c>
      <c r="E30" s="16">
        <v>60</v>
      </c>
    </row>
    <row r="31" spans="1:5">
      <c r="A31" s="14" t="s">
        <v>202</v>
      </c>
      <c r="B31" s="15" t="s">
        <v>534</v>
      </c>
      <c r="C31" s="16">
        <v>37035004</v>
      </c>
      <c r="D31" s="16">
        <v>0</v>
      </c>
      <c r="E31" s="16">
        <v>8017693</v>
      </c>
    </row>
  </sheetData>
  <mergeCells count="2">
    <mergeCell ref="A1:C1"/>
    <mergeCell ref="A3:E3"/>
  </mergeCells>
  <phoneticPr fontId="0" type="noConversion"/>
  <pageMargins left="0.7" right="0.7" top="0.75" bottom="0.75" header="0.3" footer="0.3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8</vt:i4>
      </vt:variant>
    </vt:vector>
  </HeadingPairs>
  <TitlesOfParts>
    <vt:vector size="8" baseType="lpstr">
      <vt:lpstr>1.sz.m. kiadás-bevétel 2018</vt:lpstr>
      <vt:lpstr>2.sz.m. közvetett támogatások</vt:lpstr>
      <vt:lpstr>3.sz.m.műk.-felhalm. mérl. 2018</vt:lpstr>
      <vt:lpstr>4.sz.m. 2018 beruház.- felújítá</vt:lpstr>
      <vt:lpstr> 5.sz.m. 2018.vagyonkimutatás</vt:lpstr>
      <vt:lpstr>6.sz.m. maradványkimutatás 2018</vt:lpstr>
      <vt:lpstr>7. sz. m. 2018. évi mérleg</vt:lpstr>
      <vt:lpstr>8.sz. m. 2018. eredménykimut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2019-05-03T06:20:46Z</dcterms:modified>
</cp:coreProperties>
</file>