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1" activeTab="14"/>
  </bookViews>
  <sheets>
    <sheet name="1. mell." sheetId="1" r:id="rId1"/>
    <sheet name="2. mell." sheetId="2" r:id="rId2"/>
    <sheet name="3.mell." sheetId="3" r:id="rId3"/>
    <sheet name="4. mell." sheetId="4" r:id="rId4"/>
    <sheet name="5.mell  " sheetId="5" r:id="rId5"/>
    <sheet name="6.mell  " sheetId="6" r:id="rId6"/>
    <sheet name="7.mell." sheetId="7" r:id="rId7"/>
    <sheet name="8. mell." sheetId="8" r:id="rId8"/>
    <sheet name="9. mell. " sheetId="9" r:id="rId9"/>
    <sheet name="10. mell" sheetId="10" r:id="rId10"/>
    <sheet name="11.mell." sheetId="11" r:id="rId11"/>
    <sheet name="12.mell. " sheetId="12" r:id="rId12"/>
    <sheet name="13.mell." sheetId="13" r:id="rId13"/>
    <sheet name="14.mell." sheetId="14" r:id="rId14"/>
    <sheet name="15.mell." sheetId="15" r:id="rId15"/>
    <sheet name="16.mell." sheetId="16" r:id="rId16"/>
    <sheet name="17.mell." sheetId="17" r:id="rId17"/>
    <sheet name="18.mell" sheetId="18" r:id="rId18"/>
    <sheet name="19.mell" sheetId="19" r:id="rId19"/>
    <sheet name="20.mell " sheetId="20" r:id="rId20"/>
    <sheet name="21.mell" sheetId="21" r:id="rId21"/>
    <sheet name="22.mell." sheetId="22" r:id="rId22"/>
    <sheet name="23. mell." sheetId="23" r:id="rId23"/>
    <sheet name="24 mell. " sheetId="24" r:id="rId24"/>
    <sheet name="25. mell. " sheetId="25" r:id="rId25"/>
    <sheet name="26. mell " sheetId="26" r:id="rId26"/>
    <sheet name="1.tájékoztató" sheetId="27" r:id="rId27"/>
    <sheet name="2. tájékoztató tábla" sheetId="28" r:id="rId28"/>
    <sheet name="3. tájékoztató tábla" sheetId="29" r:id="rId29"/>
    <sheet name="4. tájékoztató tábla" sheetId="30" r:id="rId30"/>
    <sheet name="5. tájékoztató tábla" sheetId="31" r:id="rId31"/>
    <sheet name="6.1. tájékoztató tábla " sheetId="32" r:id="rId32"/>
    <sheet name="6.2. tájékoztató tábla" sheetId="33" r:id="rId33"/>
    <sheet name="6.3. tájékoztató tábla" sheetId="34" r:id="rId34"/>
    <sheet name="6.4. tájékoztató tábla" sheetId="35" r:id="rId35"/>
    <sheet name="7. tájékoztató tábla" sheetId="36" r:id="rId36"/>
  </sheets>
  <externalReferences>
    <externalReference r:id="rId39"/>
  </externalReferences>
  <definedNames>
    <definedName name="_xlfn.IFERROR" hidden="1">#NAME?</definedName>
    <definedName name="_xlnm.Print_Titles" localSheetId="9">'10. mell'!$1:$6</definedName>
    <definedName name="_xlnm.Print_Titles" localSheetId="10">'11.mell.'!$1:$6</definedName>
    <definedName name="_xlnm.Print_Titles" localSheetId="11">'12.mell. '!$1:$6</definedName>
    <definedName name="_xlnm.Print_Titles" localSheetId="12">'13.mell.'!$1:$6</definedName>
    <definedName name="_xlnm.Print_Titles" localSheetId="13">'14.mell.'!$1:$6</definedName>
    <definedName name="_xlnm.Print_Titles" localSheetId="14">'15.mell.'!$1:$6</definedName>
    <definedName name="_xlnm.Print_Titles" localSheetId="15">'16.mell.'!$1:$6</definedName>
    <definedName name="_xlnm.Print_Titles" localSheetId="16">'17.mell.'!$1:$6</definedName>
    <definedName name="_xlnm.Print_Titles" localSheetId="17">'18.mell'!$1:$6</definedName>
    <definedName name="_xlnm.Print_Titles" localSheetId="18">'19.mell'!$1:$6</definedName>
    <definedName name="_xlnm.Print_Titles" localSheetId="19">'20.mell '!$1:$6</definedName>
    <definedName name="_xlnm.Print_Titles" localSheetId="20">'21.mell'!$1:$6</definedName>
    <definedName name="_xlnm.Print_Titles" localSheetId="21">'22.mell.'!$1:$6</definedName>
    <definedName name="_xlnm.Print_Titles" localSheetId="22">'23. mell.'!$1:$6</definedName>
    <definedName name="_xlnm.Print_Titles" localSheetId="23">'24 mell. '!$1:$6</definedName>
    <definedName name="_xlnm.Print_Titles" localSheetId="24">'25. mell. '!$1:$6</definedName>
    <definedName name="_xlnm.Print_Titles" localSheetId="32">'6.2. tájékoztató tábla'!$2:$6</definedName>
    <definedName name="_xlnm.Print_Area" localSheetId="0">'1. mell.'!$A$1:$E$151</definedName>
    <definedName name="_xlnm.Print_Area" localSheetId="26">'1.tájékoztató'!$A$1:$E$145</definedName>
    <definedName name="_xlnm.Print_Area" localSheetId="1">'2. mell.'!$A$1:$E$151</definedName>
    <definedName name="_xlnm.Print_Area" localSheetId="2">'3.mell.'!$A$1:$E$151</definedName>
    <definedName name="_xlnm.Print_Area" localSheetId="3">'4. mell.'!$A$1:$E$151</definedName>
    <definedName name="_xlnm.Print_Area" localSheetId="4">'5.mell  '!$A$1:$J$33</definedName>
    <definedName name="_xlnm.Print_Area" localSheetId="5">'6.mell  '!$A$1:$J$36</definedName>
  </definedNames>
  <calcPr fullCalcOnLoad="1"/>
</workbook>
</file>

<file path=xl/sharedStrings.xml><?xml version="1.0" encoding="utf-8"?>
<sst xmlns="http://schemas.openxmlformats.org/spreadsheetml/2006/main" count="4720" uniqueCount="750">
  <si>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</si>
  <si>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</si>
  <si>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</si>
  <si>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</si>
  <si>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</si>
  <si>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</si>
  <si>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</si>
  <si>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</si>
  <si>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</si>
  <si>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</si>
  <si>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</si>
  <si>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</si>
  <si>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</si>
  <si>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</si>
  <si>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</si>
  <si>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</si>
  <si>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</si>
  <si>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</si>
  <si>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</si>
  <si>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</si>
  <si>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</si>
  <si>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</si>
  <si>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</si>
  <si>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</si>
  <si>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</si>
  <si>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</si>
  <si>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</si>
  <si>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</si>
  <si>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</si>
  <si>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</si>
  <si>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</si>
  <si>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</si>
  <si>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</si>
  <si>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</si>
  <si>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</si>
  <si>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</si>
  <si>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</si>
  <si>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</si>
  <si>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</si>
  <si>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</si>
  <si>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</si>
  <si>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</si>
  <si>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</si>
  <si>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</si>
  <si>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</si>
  <si>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</si>
  <si>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</si>
  <si>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</si>
  <si>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</si>
  <si>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</si>
  <si>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</si>
  <si>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</si>
  <si>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</si>
  <si>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</si>
  <si>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</si>
  <si>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</si>
  <si>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</si>
  <si>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</si>
  <si>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</si>
  <si>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</si>
  <si>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</si>
  <si>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</si>
  <si>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</si>
  <si>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</si>
  <si>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</si>
  <si>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</si>
  <si>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</si>
  <si>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</si>
  <si>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</si>
  <si>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</si>
  <si>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</si>
  <si>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</si>
  <si>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</si>
  <si>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</si>
  <si>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</si>
  <si>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</si>
  <si>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</si>
  <si>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</si>
  <si>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</si>
  <si>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</si>
  <si>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</si>
  <si>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</si>
  <si>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</si>
  <si>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</si>
  <si>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</si>
  <si>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</si>
  <si>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</si>
  <si>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</si>
  <si>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</si>
  <si>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</si>
  <si>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</si>
  <si>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</si>
  <si>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</si>
  <si>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</si>
  <si>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</si>
  <si>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</si>
  <si>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</si>
  <si>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</si>
  <si>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</si>
  <si>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</si>
  <si>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</si>
  <si>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</si>
  <si>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</si>
  <si>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</si>
  <si>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</si>
  <si>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</si>
  <si>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</si>
  <si>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</si>
  <si>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</si>
  <si>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</si>
  <si>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</si>
  <si>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</si>
  <si>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</si>
  <si>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</si>
  <si>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</si>
  <si>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</si>
  <si>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</si>
  <si>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</si>
  <si>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</si>
  <si>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</si>
  <si>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</si>
  <si>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</si>
  <si>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</si>
  <si>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</si>
  <si>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</si>
  <si>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</si>
  <si>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</si>
  <si>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</si>
  <si>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</si>
  <si>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</si>
  <si>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</si>
  <si>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</si>
  <si>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</si>
  <si>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</si>
  <si>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</si>
  <si>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</si>
  <si>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</si>
  <si>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</si>
  <si>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</si>
  <si>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</si>
  <si>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</si>
  <si>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</si>
  <si>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</si>
  <si>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</si>
  <si>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</si>
  <si>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</si>
  <si>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</si>
  <si>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</si>
  <si>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</si>
  <si>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</si>
  <si>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</si>
  <si>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</si>
  <si>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</si>
  <si>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</si>
  <si>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</si>
  <si>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</si>
  <si>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</si>
  <si>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</si>
  <si>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</si>
  <si>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</si>
  <si>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</si>
  <si>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</si>
  <si>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</si>
  <si>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</si>
  <si>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</si>
  <si>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</si>
  <si>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</si>
  <si>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</si>
  <si>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</si>
  <si>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</si>
  <si>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</si>
  <si>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</si>
  <si>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</si>
  <si>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</si>
  <si>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</si>
  <si>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</si>
  <si>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</si>
  <si>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</si>
  <si>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</si>
  <si>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</si>
  <si>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</si>
  <si>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</si>
  <si>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</si>
  <si>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</si>
  <si>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</si>
  <si>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</si>
  <si>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</si>
  <si>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</si>
  <si>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</si>
  <si>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</si>
  <si>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</si>
  <si>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</si>
  <si>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</si>
  <si>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</si>
  <si>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</si>
  <si>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</si>
  <si>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</si>
  <si>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</si>
  <si>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</si>
  <si>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</si>
  <si>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</si>
  <si>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</si>
  <si>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</si>
  <si>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</si>
  <si>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</si>
  <si>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</si>
  <si>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</si>
  <si>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</si>
  <si>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</si>
  <si>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</si>
  <si>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</si>
  <si>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</si>
  <si>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</si>
  <si>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</si>
  <si>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</si>
  <si>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</si>
  <si>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</si>
  <si>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</si>
  <si>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</si>
  <si>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</si>
  <si>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</si>
  <si>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</si>
  <si>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</si>
  <si>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</si>
  <si>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</si>
  <si>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</si>
  <si>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</si>
  <si>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</si>
  <si>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</si>
  <si>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</si>
  <si>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</si>
  <si>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</si>
  <si>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</si>
  <si>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</si>
  <si>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</si>
  <si>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</si>
  <si>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</si>
  <si>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</si>
  <si>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</si>
  <si>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</si>
  <si>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</si>
  <si>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</si>
  <si>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</si>
  <si>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</si>
  <si>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</si>
  <si>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</si>
  <si>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</si>
  <si>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</si>
  <si>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</si>
  <si>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</si>
  <si>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</si>
  <si>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</si>
  <si>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</si>
  <si>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</si>
  <si>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</si>
  <si>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</si>
  <si>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</si>
  <si>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</si>
  <si>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</si>
  <si>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</si>
  <si>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</si>
  <si>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</si>
  <si>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</si>
  <si>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</si>
  <si>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</si>
  <si>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</si>
  <si>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</si>
  <si>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</si>
  <si>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</si>
  <si>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</si>
  <si>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</si>
  <si>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</si>
  <si>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</si>
  <si>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</si>
  <si>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</si>
  <si>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</si>
  <si>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</si>
  <si>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</si>
  <si>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</si>
  <si>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</si>
  <si>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</si>
  <si>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</si>
  <si>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</si>
  <si>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</si>
  <si>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</si>
  <si>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</si>
  <si>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</si>
  <si>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</si>
  <si>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</si>
  <si>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</si>
  <si>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</si>
  <si>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</si>
  <si>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</si>
  <si>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</si>
  <si>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</si>
  <si>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</si>
  <si>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</si>
  <si>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</si>
  <si>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</si>
  <si>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</si>
  <si>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</si>
  <si>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</si>
  <si>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</si>
  <si>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</si>
  <si>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</si>
  <si>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</si>
  <si>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</si>
  <si>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</si>
  <si>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</si>
  <si>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</si>
  <si>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</si>
  <si>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</si>
  <si>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</si>
  <si>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</si>
  <si>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</si>
  <si>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</si>
  <si>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</si>
  <si>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</si>
  <si>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</si>
  <si>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</si>
  <si>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</si>
  <si>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</si>
  <si>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</si>
  <si>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</si>
  <si>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</si>
  <si>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</si>
  <si>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</si>
  <si>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</si>
  <si>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</si>
  <si>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</si>
  <si>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</si>
  <si>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</si>
  <si>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</si>
  <si>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</si>
  <si>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</si>
  <si>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</si>
  <si>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</si>
  <si>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</si>
  <si>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</si>
  <si>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</si>
  <si>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</si>
  <si>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</si>
  <si>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</si>
  <si>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</si>
  <si>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</si>
  <si>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</si>
  <si>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</si>
  <si>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</si>
  <si>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</si>
  <si>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</si>
  <si>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</si>
  <si>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</si>
  <si>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</si>
  <si>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</si>
  <si>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</si>
  <si>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</si>
  <si>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</si>
  <si>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</si>
  <si>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</si>
  <si>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</si>
  <si>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</si>
  <si>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</si>
  <si>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</si>
  <si>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</si>
  <si>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</si>
  <si>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</si>
  <si>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</si>
  <si>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</si>
  <si>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</si>
  <si>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</si>
  <si>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</si>
  <si>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</si>
  <si>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</si>
  <si>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</si>
  <si>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</si>
  <si>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</si>
  <si>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</si>
  <si>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</si>
  <si>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</si>
  <si>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</si>
  <si>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</si>
  <si>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</si>
  <si>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</si>
  <si>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</si>
  <si>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</si>
  <si>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</si>
  <si>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</si>
  <si>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</si>
  <si>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</si>
  <si>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</si>
  <si>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</si>
  <si>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</si>
  <si>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</si>
  <si>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</si>
  <si>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</si>
  <si>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</si>
  <si>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</si>
  <si>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</si>
  <si>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</si>
  <si>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</si>
  <si>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</si>
  <si>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</si>
  <si>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</si>
  <si>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</si>
  <si>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</si>
  <si>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</si>
  <si>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</si>
  <si>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</si>
  <si>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</si>
  <si>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</si>
  <si>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</si>
  <si>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</si>
  <si>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</si>
  <si>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</si>
  <si>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</si>
  <si>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</si>
  <si>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</si>
  <si>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</si>
  <si>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</si>
  <si>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</si>
  <si>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</si>
  <si>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</si>
  <si>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</si>
  <si>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</si>
  <si>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</si>
  <si>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</si>
  <si>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</si>
  <si>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</si>
  <si>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</si>
  <si>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</si>
  <si>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</si>
  <si>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</si>
  <si>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</si>
  <si>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</si>
  <si>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</si>
  <si>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</si>
  <si>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</si>
  <si>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</si>
  <si>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Összes bevétel, kiadás</t>
  </si>
  <si>
    <t xml:space="preserve"> 10.</t>
  </si>
  <si>
    <t>BEVÉTELEK ÖSSZESEN: (9+16)</t>
  </si>
  <si>
    <t>Külföldi finanszírozás kiadásai (8.1. + … + 8.4.)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</si>
  <si>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</si>
  <si>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</si>
  <si>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</si>
  <si>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</si>
  <si>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</si>
  <si>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</si>
  <si>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</si>
  <si>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</si>
  <si>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</si>
  <si>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</si>
  <si>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</si>
  <si>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</si>
  <si>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</si>
  <si>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</si>
  <si>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</si>
  <si>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</si>
  <si>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</si>
  <si>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</si>
  <si>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</si>
  <si>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</si>
  <si>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</si>
  <si>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</si>
  <si>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</si>
  <si>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</si>
  <si>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</si>
  <si>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</si>
  <si>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</si>
  <si>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</si>
  <si>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</si>
  <si>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</si>
  <si>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</si>
  <si>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</si>
  <si>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</si>
  <si>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</si>
  <si>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</si>
  <si>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>5.-ből EU-s támogatás</t>
  </si>
  <si>
    <t>Módosított ei.</t>
  </si>
  <si>
    <t>Eredeti ei.</t>
  </si>
  <si>
    <t>7.5.</t>
  </si>
  <si>
    <t>Éves engedélyezett létszám előirányzat (fő)</t>
  </si>
  <si>
    <t>Hitel-, kölcsönfelvétel államháztartáson kívülről  (10.1.+…+10.3.)</t>
  </si>
  <si>
    <t>J=(F+…+I)</t>
  </si>
  <si>
    <t>Összesen (1+8)</t>
  </si>
  <si>
    <t xml:space="preserve">2014. évi </t>
  </si>
  <si>
    <t>2014. évi eredeti előirányzat</t>
  </si>
  <si>
    <t>2014. évi módosított előirányzat</t>
  </si>
  <si>
    <t>Felhalmozási célú finanszírozási kiadások összesen
(13.+...+24.)</t>
  </si>
  <si>
    <t>Felhasználás
2013. XII.31-ig</t>
  </si>
  <si>
    <t>7=(4+6)</t>
  </si>
  <si>
    <t>Szociális célú városrehabilitációs pályázat</t>
  </si>
  <si>
    <t>Gépek vásárlása</t>
  </si>
  <si>
    <t>Önkormányzat TÁMOP-os kiadásai</t>
  </si>
  <si>
    <t>Számítástechnikai eszközök beszerzése (Polg.Hiv)</t>
  </si>
  <si>
    <t>I-II. világháborús emlékmú</t>
  </si>
  <si>
    <t>Telekvásárlás</t>
  </si>
  <si>
    <t>Művelődési ház festése, parkosítása</t>
  </si>
  <si>
    <t>Homoktanyasi Művelődési Ház felújításának önereje</t>
  </si>
  <si>
    <t>Művelődési Ház vizesblokk felújítása</t>
  </si>
  <si>
    <t>Útfelújítás (Bacskai út, Virág sor)</t>
  </si>
  <si>
    <t>Óvoda fejlesztés</t>
  </si>
  <si>
    <t>EURÓPAI UNIÓS TÁMOGATÁSSAL MEGVALÓSULT PROJEKTEK BEVÉTELEI, KIADÁSAI</t>
  </si>
  <si>
    <t>EU-s projekt neve, azonosítója:</t>
  </si>
  <si>
    <t>Múltidézés hagyományos és új eszközökkel - alkotó közösségek kialakítása a Petőfi Sándor Művelődési házban</t>
  </si>
  <si>
    <t>TÁMOP-3.2.3/A-11/1-2012-0041</t>
  </si>
  <si>
    <t>Módosítás</t>
  </si>
  <si>
    <t>1/2. éves telj</t>
  </si>
  <si>
    <t>Összefogás a tehetséges gyermekekért</t>
  </si>
  <si>
    <t>TÁMOP-3.2.13-12/1-2012-0487</t>
  </si>
  <si>
    <t>A könyvtári szaktudás megújításáért Sz-Sz-B-M könyvtáraiban</t>
  </si>
  <si>
    <t>TÁMOP-3.2.12-12/1-2012-0039</t>
  </si>
  <si>
    <t>Előző évi maradvány</t>
  </si>
  <si>
    <t>Egészségesebb életmódért Nagyhalászban</t>
  </si>
  <si>
    <t>TÁMOP-6.1.2-11/1-2012-1282</t>
  </si>
  <si>
    <t>Szociális célú városrehabilitáció</t>
  </si>
  <si>
    <t>ÉAOP-5.1.1/A-12-2013-0006</t>
  </si>
  <si>
    <t>Feladat</t>
  </si>
  <si>
    <t>Előirányzat</t>
  </si>
  <si>
    <t>Irányítószervi támogatás</t>
  </si>
  <si>
    <t>Kötelező feladatok bevételei, kiadása</t>
  </si>
  <si>
    <t>Önként vállalt feladatok bevételei, kiadásai</t>
  </si>
  <si>
    <t>Állami (államigazgatási) feladatok bevételei, kiadása</t>
  </si>
  <si>
    <t>Polgármesteri hivatal</t>
  </si>
  <si>
    <t xml:space="preserve"> - ebből EU támogatás</t>
  </si>
  <si>
    <t>- ebből EU-s támogatás</t>
  </si>
  <si>
    <t xml:space="preserve"> - ebből EU-s forrásból tám. megvalósuló programok, projektek kiadásai</t>
  </si>
  <si>
    <t>Kötelező feladatok bevételei, kiadásai</t>
  </si>
  <si>
    <t>Állami (államigazgataási) feladatok bevételei, kiadásai</t>
  </si>
  <si>
    <t>Anóka Eszter Városi Könyvtár</t>
  </si>
  <si>
    <t>Tartalék</t>
  </si>
  <si>
    <t>Állami (államigazgatási) feladatok bevételei, kiadásai</t>
  </si>
  <si>
    <t>Petőfi Sándor Művelődési Ház</t>
  </si>
  <si>
    <t>2014. évi teljesítés</t>
  </si>
  <si>
    <t>2014. éves teljesítés</t>
  </si>
  <si>
    <t>2014. éves telj</t>
  </si>
  <si>
    <t>2014.éves telj.</t>
  </si>
  <si>
    <t>Traktor, pótkocsi</t>
  </si>
  <si>
    <t>Könyvtár, Művház érdekeltségnövelő támogatása</t>
  </si>
  <si>
    <t>Teljesítés 2014. évben</t>
  </si>
  <si>
    <t>Összes teljesítés 2014. 12.31-ig</t>
  </si>
  <si>
    <t>Összes teljesítés 2014.12.31-ig</t>
  </si>
  <si>
    <t>Könyvtár</t>
  </si>
  <si>
    <t>Műv.Ház</t>
  </si>
  <si>
    <t xml:space="preserve">Összesen </t>
  </si>
  <si>
    <t>Önkormány-zat</t>
  </si>
  <si>
    <t>Polgármeste- ri Hivatal</t>
  </si>
  <si>
    <t>II. Aktivált saját teljesítmény értéke</t>
  </si>
  <si>
    <t>III. Egyéb eredményszemléletű bevételek</t>
  </si>
  <si>
    <t>I. Tevékenység nettó eredményszemléletű bevétele</t>
  </si>
  <si>
    <t>IV. Anyagjellegű ráfordítások</t>
  </si>
  <si>
    <t>V. Személyi jellegű ráfordítások</t>
  </si>
  <si>
    <t>VI. Értékcsökkenési leírás</t>
  </si>
  <si>
    <t>VII. Egyéb ráfordítások</t>
  </si>
  <si>
    <t>A.) Tevékenység eredménye (=I+II+III-IV-V-VI-VII)</t>
  </si>
  <si>
    <t>VIII. Pénzügyi műveletek eredményszemléletű bevételei</t>
  </si>
  <si>
    <t>IX. Pénzügyi műveletek ráfordításai</t>
  </si>
  <si>
    <t>B.) Pénzügyi műveletek eredménye (=VIII-IX)</t>
  </si>
  <si>
    <t>C.) Szokásos eredmény (=A+B)</t>
  </si>
  <si>
    <t>X. Rendkívüli eredményszemléletű bevételek</t>
  </si>
  <si>
    <t>XI. Rendkívüli ráfordítások</t>
  </si>
  <si>
    <t>D.) Rendkívüli eredmény (=X-XI)</t>
  </si>
  <si>
    <t>E.) Mérleg szerinti eredmény (=C+D)</t>
  </si>
  <si>
    <t>I. Alaptevékenység költségvetési egyenlege</t>
  </si>
  <si>
    <t>II. Alaptevékenység finanszírozási egyenlege</t>
  </si>
  <si>
    <t>III. Vállalkozási tevékenység költségvetési egyenlege</t>
  </si>
  <si>
    <t>IV. Vállalkozási tevékenység finanszírozási egyenlege</t>
  </si>
  <si>
    <t>C.) Összes maradvány (=A+B)</t>
  </si>
  <si>
    <t>D.) Alaptevékenység kötelezettségvállalással terhelt maradványa</t>
  </si>
  <si>
    <t>E.) Alaptevékenység szabad maradványa (=A-D)</t>
  </si>
  <si>
    <t xml:space="preserve">F.) Vállalkozási tevékenységet terhelő befizetési kötelezettség </t>
  </si>
  <si>
    <t>G.) Vállalkozási tevékenység felhasználható maradványa (=B-F)</t>
  </si>
  <si>
    <t>A.) Alaptevékenység maradványa (=I+II)</t>
  </si>
  <si>
    <t>B.) Vállalkozási tevékenység maradványa (=III+IV)</t>
  </si>
  <si>
    <t>2013. év</t>
  </si>
  <si>
    <t xml:space="preserve">2014. év </t>
  </si>
  <si>
    <t xml:space="preserve">Teljesítés 2014. évben
</t>
  </si>
  <si>
    <t>Református Egyház részére nyújtott kölcsön</t>
  </si>
  <si>
    <t>A/I. Immateriális javak</t>
  </si>
  <si>
    <t>A/II. Tárgyi eszközök</t>
  </si>
  <si>
    <t>A/III. Befektetett pénzügyi eszközök</t>
  </si>
  <si>
    <t>A/IV. Koncesszióba, vagyonkezelésbe adott eszközök</t>
  </si>
  <si>
    <t>A.) Nemzeti vagyonba tartozó eszközök (=A/I+A/II2+A/III+A/IV)</t>
  </si>
  <si>
    <t>B/I Készletek</t>
  </si>
  <si>
    <t>B/II. Értékpapírok</t>
  </si>
  <si>
    <t>B.) Nemzeti vagyonba tartozó forgóeszközök (=B/I+B/II)</t>
  </si>
  <si>
    <t>C.) Pénzeszközök</t>
  </si>
  <si>
    <t>D.) Követelések</t>
  </si>
  <si>
    <t>E.) Egyéb sajátos eszközoldali elszámolások</t>
  </si>
  <si>
    <t>F.) Aktív időbeli elhatárolások</t>
  </si>
  <si>
    <t>Eszközök összesen: (=A+B+C+D+E+F)</t>
  </si>
  <si>
    <t>G.) Saját tőke</t>
  </si>
  <si>
    <t>H.) Kötelezettségek</t>
  </si>
  <si>
    <t>I.) Egyéb sajátos forrásoldali elszámolások</t>
  </si>
  <si>
    <t>J.) Kincstári számlavezetéssel kapcsolatos elszámolások</t>
  </si>
  <si>
    <t>K.) Passzív időbeli elhatárolások</t>
  </si>
  <si>
    <t>Források összesen: (=G+H+I+J+K)</t>
  </si>
  <si>
    <t>2015.</t>
  </si>
  <si>
    <t>2017.</t>
  </si>
  <si>
    <t>2016.</t>
  </si>
  <si>
    <t>2017. után</t>
  </si>
  <si>
    <t>Kölcsön állomány 2014. december 31-én</t>
  </si>
  <si>
    <t>2016. után</t>
  </si>
  <si>
    <t>Adósság állomány alakulása lejárat, eszközök, bel- és külföldi hitelezők szerinti bontásban 2014. december 31-én</t>
  </si>
  <si>
    <t>Támogatást megelőlegező hitel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</si>
  <si>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</si>
  <si>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</si>
  <si>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</si>
  <si>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</si>
  <si>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</si>
  <si>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</si>
  <si>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</si>
  <si>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</si>
  <si>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</si>
  <si>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</si>
  <si>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</si>
  <si>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</si>
  <si>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</si>
  <si>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</si>
  <si>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</si>
  <si>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</si>
  <si>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</si>
  <si>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</si>
  <si>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</si>
  <si>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</si>
  <si>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</si>
  <si>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</si>
  <si>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</si>
  <si>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</si>
  <si>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</si>
  <si>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</si>
  <si>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</si>
  <si>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</si>
  <si>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</si>
  <si>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</si>
  <si>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</si>
  <si>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</si>
  <si>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</si>
  <si>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</si>
  <si>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</si>
  <si>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</si>
  <si>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</si>
  <si>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</si>
  <si>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</si>
  <si>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</si>
  <si>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</si>
  <si>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</si>
  <si>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</si>
  <si>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</si>
  <si>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</si>
  <si>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</si>
  <si>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</si>
  <si>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</si>
  <si>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</si>
  <si>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</si>
  <si>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</si>
  <si>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</si>
  <si>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</si>
  <si>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6. melléklet a 7/2015. (V.28.) önkormányzati rendelethez</t>
  </si>
  <si>
    <t>5. melléklet a  7/2015. (V.28.) önkormányzati rendelethez</t>
  </si>
  <si>
    <t xml:space="preserve">A 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</si>
  <si>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</si>
  <si>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</si>
  <si>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</si>
  <si>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</si>
  <si>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</si>
  <si>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</si>
  <si>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</si>
  <si>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</si>
  <si>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</si>
  <si>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</si>
  <si>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</si>
  <si>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</si>
  <si>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</si>
  <si>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</si>
  <si>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</si>
  <si>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</si>
  <si>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</si>
  <si>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</si>
  <si>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</si>
  <si>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</si>
  <si>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</si>
  <si>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</si>
  <si>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</si>
  <si>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</si>
  <si>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</si>
  <si>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</si>
  <si>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</si>
  <si>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</si>
  <si>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</si>
  <si>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</si>
  <si>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</si>
  <si>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</si>
  <si>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</si>
  <si>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</si>
  <si>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</si>
  <si>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</si>
  <si>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</si>
  <si>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</si>
  <si>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</si>
  <si>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</si>
  <si>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</si>
  <si>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</si>
  <si>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</si>
  <si>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</si>
  <si>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</si>
  <si>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</si>
  <si>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</si>
  <si>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</si>
  <si>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</si>
  <si>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</si>
  <si>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</si>
  <si>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</si>
  <si>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</si>
  <si>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</si>
  <si>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</si>
  <si>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</si>
  <si>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</si>
  <si>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</si>
  <si>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</si>
  <si>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</si>
  <si>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</si>
  <si>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</si>
  <si>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</si>
  <si>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</si>
  <si>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</si>
  <si>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</si>
  <si>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</si>
  <si>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</si>
  <si>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</si>
  <si>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</si>
  <si>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</si>
  <si>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</si>
  <si>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</si>
  <si>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</si>
  <si>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</si>
  <si>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</si>
  <si>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Nyilvántartott függő követelések, kötelezettségek
(db)</t>
  </si>
  <si>
    <t>Értéke
(E Ft)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</si>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</sst>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6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8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8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3" borderId="0" applyNumberFormat="0" applyBorder="0" applyAlignment="0" applyProtection="0"/>
    <xf numFmtId="0" fontId="54" fillId="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55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14" borderId="7" applyNumberFormat="0" applyFont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2" borderId="0" applyNumberFormat="0" applyBorder="0" applyAlignment="0" applyProtection="0"/>
    <xf numFmtId="0" fontId="65" fillId="23" borderId="0" applyNumberFormat="0" applyBorder="0" applyAlignment="0" applyProtection="0"/>
    <xf numFmtId="0" fontId="66" fillId="21" borderId="1" applyNumberFormat="0" applyAlignment="0" applyProtection="0"/>
    <xf numFmtId="9" fontId="0" fillId="0" borderId="0" applyFont="0" applyFill="0" applyBorder="0" applyAlignment="0" applyProtection="0"/>
  </cellStyleXfs>
  <cellXfs count="847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8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19" xfId="60" applyNumberFormat="1" applyFont="1" applyFill="1" applyBorder="1" applyAlignment="1" applyProtection="1">
      <alignment vertical="center"/>
      <protection/>
    </xf>
    <xf numFmtId="164" fontId="20" fillId="0" borderId="19" xfId="60" applyNumberFormat="1" applyFont="1" applyFill="1" applyBorder="1" applyAlignment="1" applyProtection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9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30" xfId="0" applyNumberFormat="1" applyFont="1" applyFill="1" applyBorder="1" applyAlignment="1" applyProtection="1">
      <alignment horizontal="centerContinuous" vertical="center"/>
      <protection/>
    </xf>
    <xf numFmtId="164" fontId="6" fillId="0" borderId="31" xfId="0" applyNumberFormat="1" applyFont="1" applyFill="1" applyBorder="1" applyAlignment="1" applyProtection="1">
      <alignment horizontal="centerContinuous" vertical="center"/>
      <protection/>
    </xf>
    <xf numFmtId="164" fontId="6" fillId="0" borderId="32" xfId="0" applyNumberFormat="1" applyFont="1" applyFill="1" applyBorder="1" applyAlignment="1" applyProtection="1">
      <alignment horizontal="centerContinuous" vertical="center"/>
      <protection/>
    </xf>
    <xf numFmtId="164" fontId="19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33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35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6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38" xfId="0" applyNumberFormat="1" applyFont="1" applyFill="1" applyBorder="1" applyAlignment="1" applyProtection="1">
      <alignment vertical="center" wrapText="1"/>
      <protection/>
    </xf>
    <xf numFmtId="1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38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39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 wrapText="1"/>
    </xf>
    <xf numFmtId="164" fontId="6" fillId="0" borderId="39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9" xfId="0" applyNumberFormat="1" applyFont="1" applyFill="1" applyBorder="1" applyAlignment="1">
      <alignment horizontal="left" vertical="center" wrapText="1" indent="1"/>
    </xf>
    <xf numFmtId="164" fontId="0" fillId="24" borderId="29" xfId="0" applyNumberFormat="1" applyFont="1" applyFill="1" applyBorder="1" applyAlignment="1">
      <alignment horizontal="left" vertical="center" wrapText="1" indent="2"/>
    </xf>
    <xf numFmtId="164" fontId="0" fillId="24" borderId="41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9" xfId="0" applyNumberFormat="1" applyFont="1" applyFill="1" applyBorder="1" applyAlignment="1">
      <alignment horizontal="right" vertical="center" wrapText="1" indent="2"/>
    </xf>
    <xf numFmtId="164" fontId="0" fillId="24" borderId="41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42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33" xfId="0" applyNumberFormat="1" applyFont="1" applyFill="1" applyBorder="1" applyAlignment="1" applyProtection="1">
      <alignment vertical="center"/>
      <protection locked="0"/>
    </xf>
    <xf numFmtId="164" fontId="12" fillId="0" borderId="39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 applyProtection="1">
      <alignment horizontal="right" vertical="center" wrapText="1" indent="1"/>
      <protection/>
    </xf>
    <xf numFmtId="0" fontId="16" fillId="0" borderId="44" xfId="0" applyFont="1" applyFill="1" applyBorder="1" applyAlignment="1" applyProtection="1">
      <alignment horizontal="lef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6" fillId="0" borderId="46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6" fillId="0" borderId="46" xfId="0" applyFont="1" applyFill="1" applyBorder="1" applyAlignment="1" applyProtection="1">
      <alignment horizontal="left" vertical="center" wrapText="1" indent="8"/>
      <protection locked="0"/>
    </xf>
    <xf numFmtId="0" fontId="13" fillId="0" borderId="42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43" xfId="0" applyFont="1" applyFill="1" applyBorder="1" applyAlignment="1" applyProtection="1">
      <alignment horizontal="right" vertical="center" wrapText="1" indent="1"/>
      <protection/>
    </xf>
    <xf numFmtId="0" fontId="13" fillId="0" borderId="26" xfId="0" applyFont="1" applyFill="1" applyBorder="1" applyAlignment="1" applyProtection="1">
      <alignment horizontal="left" vertical="center" wrapTex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13" fillId="0" borderId="45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vertical="center" wrapText="1"/>
      <protection/>
    </xf>
    <xf numFmtId="0" fontId="17" fillId="0" borderId="49" xfId="0" applyFont="1" applyBorder="1" applyAlignment="1" applyProtection="1">
      <alignment vertical="center" wrapText="1"/>
      <protection/>
    </xf>
    <xf numFmtId="164" fontId="15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27" xfId="0" applyNumberFormat="1" applyFont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25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2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51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47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0" fillId="0" borderId="19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0" xfId="60" applyFont="1" applyFill="1" applyBorder="1" applyAlignment="1" applyProtection="1">
      <alignment horizontal="left" vertical="center" wrapText="1" indent="6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7" fillId="0" borderId="54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5" fillId="0" borderId="49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26" xfId="0" applyFont="1" applyBorder="1" applyAlignment="1" applyProtection="1">
      <alignment horizontal="left" wrapText="1" indent="1"/>
      <protection/>
    </xf>
    <xf numFmtId="0" fontId="16" fillId="0" borderId="10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60" applyFont="1" applyFill="1" applyBorder="1" applyAlignment="1" applyProtection="1">
      <alignment horizontal="center" vertical="center" wrapTex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7" fillId="0" borderId="54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6" xfId="0" applyNumberForma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2" fillId="0" borderId="49" xfId="0" applyNumberFormat="1" applyFont="1" applyFill="1" applyBorder="1" applyAlignment="1" applyProtection="1">
      <alignment horizontal="center" vertical="center" wrapText="1"/>
      <protection/>
    </xf>
    <xf numFmtId="164" fontId="12" fillId="0" borderId="59" xfId="0" applyNumberFormat="1" applyFont="1" applyFill="1" applyBorder="1" applyAlignment="1" applyProtection="1">
      <alignment horizontal="center" vertical="center" wrapTex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1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12" fillId="0" borderId="51" xfId="60" applyFont="1" applyFill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wrapText="1"/>
      <protection/>
    </xf>
    <xf numFmtId="0" fontId="17" fillId="0" borderId="14" xfId="0" applyFont="1" applyBorder="1" applyAlignment="1" applyProtection="1">
      <alignment wrapText="1"/>
      <protection/>
    </xf>
    <xf numFmtId="0" fontId="17" fillId="0" borderId="49" xfId="0" applyFont="1" applyBorder="1" applyAlignment="1" applyProtection="1">
      <alignment wrapText="1"/>
      <protection/>
    </xf>
    <xf numFmtId="164" fontId="15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wrapText="1"/>
      <protection/>
    </xf>
    <xf numFmtId="0" fontId="16" fillId="0" borderId="43" xfId="0" applyFont="1" applyBorder="1" applyAlignment="1" applyProtection="1">
      <alignment horizontal="center" wrapText="1"/>
      <protection/>
    </xf>
    <xf numFmtId="0" fontId="16" fillId="0" borderId="12" xfId="0" applyFont="1" applyBorder="1" applyAlignment="1" applyProtection="1">
      <alignment horizontal="center" wrapText="1"/>
      <protection/>
    </xf>
    <xf numFmtId="0" fontId="16" fillId="0" borderId="13" xfId="0" applyFont="1" applyBorder="1" applyAlignment="1" applyProtection="1">
      <alignment horizontal="center" wrapText="1"/>
      <protection/>
    </xf>
    <xf numFmtId="0" fontId="17" fillId="0" borderId="54" xfId="0" applyFont="1" applyBorder="1" applyAlignment="1" applyProtection="1">
      <alignment horizontal="center" wrapText="1"/>
      <protection/>
    </xf>
    <xf numFmtId="49" fontId="13" fillId="0" borderId="34" xfId="60" applyNumberFormat="1" applyFont="1" applyFill="1" applyBorder="1" applyAlignment="1" applyProtection="1">
      <alignment horizontal="center" vertical="center" wrapText="1"/>
      <protection/>
    </xf>
    <xf numFmtId="49" fontId="13" fillId="0" borderId="37" xfId="60" applyNumberFormat="1" applyFont="1" applyFill="1" applyBorder="1" applyAlignment="1" applyProtection="1">
      <alignment horizontal="center" vertical="center" wrapText="1"/>
      <protection/>
    </xf>
    <xf numFmtId="49" fontId="13" fillId="0" borderId="42" xfId="60" applyNumberFormat="1" applyFont="1" applyFill="1" applyBorder="1" applyAlignment="1" applyProtection="1">
      <alignment horizontal="center" vertical="center" wrapText="1"/>
      <protection/>
    </xf>
    <xf numFmtId="0" fontId="17" fillId="0" borderId="54" xfId="0" applyFont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9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21" fillId="0" borderId="41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1" xfId="0" applyNumberFormat="1" applyFont="1" applyFill="1" applyBorder="1" applyAlignment="1" applyProtection="1">
      <alignment horizontal="right" vertical="center"/>
      <protection/>
    </xf>
    <xf numFmtId="49" fontId="6" fillId="0" borderId="65" xfId="0" applyNumberFormat="1" applyFont="1" applyFill="1" applyBorder="1" applyAlignment="1" applyProtection="1">
      <alignment horizontal="right" vertical="center"/>
      <protection/>
    </xf>
    <xf numFmtId="49" fontId="13" fillId="0" borderId="34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43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9" xfId="60" applyFont="1" applyFill="1" applyBorder="1" applyAlignment="1" applyProtection="1" quotePrefix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39" xfId="0" applyNumberFormat="1" applyFont="1" applyFill="1" applyBorder="1" applyAlignment="1" applyProtection="1">
      <alignment horizontal="center" vertical="center" wrapText="1"/>
      <protection/>
    </xf>
    <xf numFmtId="164" fontId="12" fillId="0" borderId="58" xfId="0" applyNumberFormat="1" applyFont="1" applyFill="1" applyBorder="1" applyAlignment="1" applyProtection="1">
      <alignment horizontal="center" vertical="center" wrapText="1"/>
      <protection/>
    </xf>
    <xf numFmtId="0" fontId="16" fillId="0" borderId="43" xfId="0" applyFont="1" applyBorder="1" applyAlignment="1" applyProtection="1">
      <alignment vertical="center" wrapText="1"/>
      <protection/>
    </xf>
    <xf numFmtId="0" fontId="16" fillId="0" borderId="12" xfId="0" applyFont="1" applyBorder="1" applyAlignment="1" applyProtection="1">
      <alignment vertical="center" wrapText="1"/>
      <protection/>
    </xf>
    <xf numFmtId="164" fontId="13" fillId="25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5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6" fillId="0" borderId="26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13" fillId="0" borderId="25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46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0" xfId="60" applyFont="1" applyFill="1" applyBorder="1" applyAlignment="1" applyProtection="1">
      <alignment horizontal="left" vertical="center" wrapText="1"/>
      <protection/>
    </xf>
    <xf numFmtId="0" fontId="13" fillId="0" borderId="26" xfId="60" applyFont="1" applyFill="1" applyBorder="1" applyAlignment="1" applyProtection="1">
      <alignment horizontal="left" vertical="center" wrapText="1"/>
      <protection/>
    </xf>
    <xf numFmtId="0" fontId="13" fillId="0" borderId="18" xfId="60" applyFont="1" applyFill="1" applyBorder="1" applyAlignment="1" applyProtection="1">
      <alignment horizontal="left" vertical="center" wrapText="1"/>
      <protection/>
    </xf>
    <xf numFmtId="0" fontId="15" fillId="0" borderId="49" xfId="0" applyFont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2" fillId="0" borderId="0" xfId="60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13" fillId="0" borderId="0" xfId="60" applyFont="1" applyFill="1">
      <alignment/>
      <protection/>
    </xf>
    <xf numFmtId="0" fontId="0" fillId="0" borderId="0" xfId="60" applyFont="1" applyFill="1">
      <alignment/>
      <protection/>
    </xf>
    <xf numFmtId="164" fontId="13" fillId="25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5" borderId="53" xfId="6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60" applyFont="1" applyFill="1">
      <alignment/>
      <protection/>
    </xf>
    <xf numFmtId="0" fontId="5" fillId="0" borderId="67" xfId="60" applyFont="1" applyFill="1" applyBorder="1" applyAlignment="1" applyProtection="1">
      <alignment horizontal="center" vertical="center" wrapText="1"/>
      <protection/>
    </xf>
    <xf numFmtId="0" fontId="5" fillId="0" borderId="67" xfId="60" applyFont="1" applyFill="1" applyBorder="1" applyAlignment="1" applyProtection="1">
      <alignment vertical="center" wrapText="1"/>
      <protection/>
    </xf>
    <xf numFmtId="164" fontId="5" fillId="0" borderId="67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67" xfId="60" applyFont="1" applyFill="1" applyBorder="1" applyAlignment="1" applyProtection="1">
      <alignment horizontal="right" vertical="center" wrapText="1" indent="1"/>
      <protection locked="0"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60" applyFont="1" applyFill="1" applyBorder="1">
      <alignment/>
      <protection/>
    </xf>
    <xf numFmtId="164" fontId="12" fillId="0" borderId="6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Border="1" applyAlignment="1" applyProtection="1">
      <alignment horizontal="right" vertical="center" wrapText="1" indent="1"/>
      <protection/>
    </xf>
    <xf numFmtId="164" fontId="15" fillId="0" borderId="39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0" xfId="60" applyFont="1" applyFill="1">
      <alignment/>
      <protection/>
    </xf>
    <xf numFmtId="164" fontId="12" fillId="0" borderId="39" xfId="60" applyNumberFormat="1" applyFont="1" applyFill="1" applyBorder="1" applyAlignment="1" applyProtection="1">
      <alignment vertical="center" wrapText="1"/>
      <protection/>
    </xf>
    <xf numFmtId="164" fontId="12" fillId="0" borderId="15" xfId="60" applyNumberFormat="1" applyFont="1" applyFill="1" applyBorder="1" applyAlignment="1" applyProtection="1">
      <alignment vertical="center" wrapText="1"/>
      <protection/>
    </xf>
    <xf numFmtId="0" fontId="5" fillId="0" borderId="0" xfId="60" applyFont="1" applyFill="1">
      <alignment/>
      <protection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1"/>
      <protection locked="0"/>
    </xf>
    <xf numFmtId="0" fontId="6" fillId="0" borderId="48" xfId="0" applyFont="1" applyBorder="1" applyAlignment="1">
      <alignment horizontal="center" vertical="center" wrapText="1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51" xfId="0" applyFont="1" applyFill="1" applyBorder="1" applyAlignment="1" applyProtection="1">
      <alignment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49" fontId="13" fillId="0" borderId="34" xfId="0" applyNumberFormat="1" applyFont="1" applyFill="1" applyBorder="1" applyAlignment="1" applyProtection="1">
      <alignment vertical="center"/>
      <protection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49" fontId="18" fillId="0" borderId="12" xfId="0" applyNumberFormat="1" applyFont="1" applyFill="1" applyBorder="1" applyAlignment="1" applyProtection="1" quotePrefix="1">
      <alignment horizontal="left" vertical="center" indent="1"/>
      <protection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49" fontId="13" fillId="0" borderId="12" xfId="0" applyNumberFormat="1" applyFont="1" applyFill="1" applyBorder="1" applyAlignment="1" applyProtection="1">
      <alignment vertical="center"/>
      <protection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49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49" fontId="6" fillId="0" borderId="16" xfId="0" applyNumberFormat="1" applyFont="1" applyFill="1" applyBorder="1" applyAlignment="1" applyProtection="1">
      <alignment vertical="center"/>
      <protection/>
    </xf>
    <xf numFmtId="3" fontId="13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Alignment="1">
      <alignment vertical="center" wrapText="1"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Alignment="1">
      <alignment vertical="center"/>
    </xf>
    <xf numFmtId="0" fontId="6" fillId="0" borderId="60" xfId="0" applyFont="1" applyFill="1" applyBorder="1" applyAlignment="1" applyProtection="1">
      <alignment horizontal="right" vertical="center" wrapText="1" indent="1"/>
      <protection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 wrapText="1"/>
      <protection/>
    </xf>
    <xf numFmtId="164" fontId="6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39" xfId="60" applyFont="1" applyFill="1" applyBorder="1" applyAlignment="1" applyProtection="1">
      <alignment horizontal="right" vertical="center" wrapText="1" indent="1"/>
      <protection/>
    </xf>
    <xf numFmtId="0" fontId="16" fillId="0" borderId="69" xfId="0" applyFont="1" applyBorder="1" applyAlignment="1" applyProtection="1">
      <alignment horizontal="right" wrapText="1" indent="1"/>
      <protection/>
    </xf>
    <xf numFmtId="0" fontId="8" fillId="0" borderId="0" xfId="0" applyFont="1" applyFill="1" applyAlignment="1">
      <alignment vertical="center" wrapText="1"/>
    </xf>
    <xf numFmtId="0" fontId="16" fillId="0" borderId="23" xfId="0" applyFont="1" applyBorder="1" applyAlignment="1" applyProtection="1">
      <alignment horizontal="right" wrapText="1" indent="1"/>
      <protection/>
    </xf>
    <xf numFmtId="0" fontId="1" fillId="0" borderId="0" xfId="0" applyFont="1" applyFill="1" applyAlignment="1">
      <alignment vertical="center" wrapText="1"/>
    </xf>
    <xf numFmtId="164" fontId="13" fillId="25" borderId="17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24" xfId="0" applyFont="1" applyBorder="1" applyAlignment="1" applyProtection="1">
      <alignment horizontal="right" wrapText="1" indent="1"/>
      <protection/>
    </xf>
    <xf numFmtId="164" fontId="13" fillId="25" borderId="55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39" xfId="0" applyFont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9" xfId="60" applyFont="1" applyFill="1" applyBorder="1" applyAlignment="1" applyProtection="1">
      <alignment horizontal="left" vertical="center" wrapText="1" indent="1"/>
      <protection/>
    </xf>
    <xf numFmtId="0" fontId="16" fillId="0" borderId="69" xfId="0" applyFont="1" applyBorder="1" applyAlignment="1" applyProtection="1">
      <alignment horizontal="left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0" applyFont="1" applyBorder="1" applyAlignment="1" applyProtection="1">
      <alignment horizontal="left" wrapText="1" indent="1"/>
      <protection/>
    </xf>
    <xf numFmtId="0" fontId="16" fillId="0" borderId="24" xfId="0" applyFont="1" applyBorder="1" applyAlignment="1" applyProtection="1">
      <alignment horizontal="left" wrapText="1" indent="1"/>
      <protection/>
    </xf>
    <xf numFmtId="0" fontId="17" fillId="0" borderId="39" xfId="0" applyFont="1" applyBorder="1" applyAlignment="1" applyProtection="1">
      <alignment horizontal="left" vertical="center" wrapText="1" indent="1"/>
      <protection/>
    </xf>
    <xf numFmtId="0" fontId="16" fillId="0" borderId="24" xfId="0" applyFont="1" applyBorder="1" applyAlignment="1" applyProtection="1">
      <alignment horizontal="right" wrapText="1"/>
      <protection/>
    </xf>
    <xf numFmtId="0" fontId="17" fillId="0" borderId="49" xfId="0" applyFont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left" vertical="center" wrapText="1" indent="1"/>
      <protection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9" xfId="0" applyFont="1" applyBorder="1" applyAlignment="1" applyProtection="1">
      <alignment wrapText="1"/>
      <protection/>
    </xf>
    <xf numFmtId="0" fontId="17" fillId="0" borderId="22" xfId="0" applyFont="1" applyBorder="1" applyAlignment="1" applyProtection="1">
      <alignment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2" fillId="0" borderId="40" xfId="0" applyFont="1" applyFill="1" applyBorder="1" applyAlignment="1" applyProtection="1">
      <alignment horizontal="center" vertical="center" wrapText="1"/>
      <protection/>
    </xf>
    <xf numFmtId="0" fontId="12" fillId="0" borderId="68" xfId="60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vertical="center" wrapText="1"/>
    </xf>
    <xf numFmtId="0" fontId="13" fillId="0" borderId="30" xfId="60" applyFont="1" applyFill="1" applyBorder="1" applyAlignment="1" applyProtection="1">
      <alignment horizontal="right" vertical="center" wrapText="1" indent="1"/>
      <protection/>
    </xf>
    <xf numFmtId="0" fontId="13" fillId="0" borderId="23" xfId="60" applyFont="1" applyFill="1" applyBorder="1" applyAlignment="1" applyProtection="1">
      <alignment horizontal="right" vertical="center" wrapText="1" indent="1"/>
      <protection/>
    </xf>
    <xf numFmtId="0" fontId="13" fillId="0" borderId="24" xfId="60" applyFont="1" applyFill="1" applyBorder="1" applyAlignment="1" applyProtection="1">
      <alignment horizontal="right" vertical="center" wrapText="1" indent="1"/>
      <protection/>
    </xf>
    <xf numFmtId="0" fontId="13" fillId="0" borderId="70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right" vertical="center" wrapText="1" indent="1"/>
      <protection/>
    </xf>
    <xf numFmtId="0" fontId="13" fillId="0" borderId="24" xfId="60" applyFont="1" applyFill="1" applyBorder="1" applyAlignment="1" applyProtection="1">
      <alignment horizontal="right" indent="6"/>
      <protection/>
    </xf>
    <xf numFmtId="0" fontId="13" fillId="0" borderId="24" xfId="60" applyFont="1" applyFill="1" applyBorder="1" applyAlignment="1" applyProtection="1">
      <alignment horizontal="right" vertical="center" wrapText="1" indent="6"/>
      <protection/>
    </xf>
    <xf numFmtId="0" fontId="13" fillId="0" borderId="24" xfId="60" applyFont="1" applyFill="1" applyBorder="1" applyAlignment="1" applyProtection="1">
      <alignment horizontal="left" vertical="center" wrapText="1" indent="6"/>
      <protection/>
    </xf>
    <xf numFmtId="0" fontId="13" fillId="0" borderId="24" xfId="60" applyFont="1" applyFill="1" applyBorder="1" applyAlignment="1" applyProtection="1">
      <alignment/>
      <protection/>
    </xf>
    <xf numFmtId="0" fontId="13" fillId="0" borderId="24" xfId="60" applyFont="1" applyFill="1" applyBorder="1" applyAlignment="1" applyProtection="1">
      <alignment vertical="center" wrapText="1"/>
      <protection/>
    </xf>
    <xf numFmtId="0" fontId="13" fillId="0" borderId="33" xfId="60" applyFont="1" applyFill="1" applyBorder="1" applyAlignment="1" applyProtection="1">
      <alignment vertical="center" wrapText="1"/>
      <protection/>
    </xf>
    <xf numFmtId="0" fontId="12" fillId="0" borderId="39" xfId="60" applyFont="1" applyFill="1" applyBorder="1" applyAlignment="1" applyProtection="1">
      <alignment vertical="center" wrapText="1"/>
      <protection/>
    </xf>
    <xf numFmtId="0" fontId="13" fillId="0" borderId="69" xfId="60" applyFont="1" applyFill="1" applyBorder="1" applyAlignment="1" applyProtection="1">
      <alignment vertical="center" wrapText="1"/>
      <protection/>
    </xf>
    <xf numFmtId="0" fontId="13" fillId="0" borderId="38" xfId="60" applyFont="1" applyFill="1" applyBorder="1" applyAlignment="1" applyProtection="1">
      <alignment vertical="center" wrapText="1"/>
      <protection/>
    </xf>
    <xf numFmtId="0" fontId="13" fillId="0" borderId="11" xfId="60" applyFont="1" applyFill="1" applyBorder="1" applyAlignment="1" applyProtection="1">
      <alignment vertical="center" wrapText="1"/>
      <protection/>
    </xf>
    <xf numFmtId="0" fontId="16" fillId="0" borderId="10" xfId="0" applyFont="1" applyBorder="1" applyAlignment="1" applyProtection="1">
      <alignment vertical="center" wrapText="1"/>
      <protection/>
    </xf>
    <xf numFmtId="0" fontId="13" fillId="0" borderId="26" xfId="60" applyFont="1" applyFill="1" applyBorder="1" applyAlignment="1" applyProtection="1">
      <alignment vertical="center" wrapText="1"/>
      <protection/>
    </xf>
    <xf numFmtId="1" fontId="13" fillId="0" borderId="10" xfId="60" applyNumberFormat="1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0" fontId="13" fillId="0" borderId="20" xfId="60" applyFont="1" applyFill="1" applyBorder="1" applyAlignment="1" applyProtection="1">
      <alignment vertical="center" wrapText="1"/>
      <protection/>
    </xf>
    <xf numFmtId="0" fontId="12" fillId="0" borderId="39" xfId="60" applyFont="1" applyFill="1" applyBorder="1" applyAlignment="1" applyProtection="1">
      <alignment horizontal="right" vertical="center" wrapText="1" indent="1"/>
      <protection/>
    </xf>
    <xf numFmtId="0" fontId="13" fillId="0" borderId="69" xfId="60" applyFont="1" applyFill="1" applyBorder="1" applyAlignment="1" applyProtection="1">
      <alignment horizontal="right" vertical="center" wrapText="1" indent="1"/>
      <protection/>
    </xf>
    <xf numFmtId="0" fontId="13" fillId="0" borderId="25" xfId="60" applyFont="1" applyFill="1" applyBorder="1" applyAlignment="1" applyProtection="1">
      <alignment horizontal="right" vertical="center" wrapText="1" indent="1"/>
      <protection/>
    </xf>
    <xf numFmtId="0" fontId="13" fillId="0" borderId="26" xfId="60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right" vertical="center" wrapText="1" indent="1"/>
      <protection/>
    </xf>
    <xf numFmtId="0" fontId="12" fillId="0" borderId="14" xfId="60" applyFont="1" applyFill="1" applyBorder="1" applyAlignment="1" applyProtection="1">
      <alignment horizontal="right" vertical="center" wrapText="1" indent="1"/>
      <protection/>
    </xf>
    <xf numFmtId="16" fontId="0" fillId="0" borderId="0" xfId="0" applyNumberFormat="1" applyFill="1" applyAlignment="1">
      <alignment vertical="center" wrapText="1"/>
    </xf>
    <xf numFmtId="0" fontId="13" fillId="0" borderId="2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right" vertical="center" wrapText="1" indent="1"/>
      <protection/>
    </xf>
    <xf numFmtId="0" fontId="13" fillId="0" borderId="49" xfId="60" applyFont="1" applyFill="1" applyBorder="1" applyAlignment="1" applyProtection="1">
      <alignment horizontal="right" vertical="center" wrapText="1" indent="1"/>
      <protection/>
    </xf>
    <xf numFmtId="0" fontId="15" fillId="0" borderId="22" xfId="0" applyFont="1" applyBorder="1" applyAlignment="1" applyProtection="1">
      <alignment horizontal="right" vertical="center" wrapText="1" indent="1"/>
      <protection/>
    </xf>
    <xf numFmtId="0" fontId="3" fillId="0" borderId="66" xfId="0" applyFont="1" applyFill="1" applyBorder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0" fontId="0" fillId="0" borderId="67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12" fillId="0" borderId="73" xfId="60" applyFont="1" applyFill="1" applyBorder="1" applyAlignment="1" applyProtection="1">
      <alignment vertical="center" wrapText="1"/>
      <protection/>
    </xf>
    <xf numFmtId="0" fontId="13" fillId="0" borderId="30" xfId="60" applyFont="1" applyFill="1" applyBorder="1" applyAlignment="1" applyProtection="1">
      <alignment horizontal="left" vertical="center" wrapText="1" indent="1"/>
      <protection/>
    </xf>
    <xf numFmtId="0" fontId="13" fillId="0" borderId="74" xfId="60" applyFont="1" applyFill="1" applyBorder="1" applyAlignment="1" applyProtection="1">
      <alignment horizontal="right" vertical="center" wrapText="1" indent="1"/>
      <protection/>
    </xf>
    <xf numFmtId="0" fontId="13" fillId="0" borderId="23" xfId="60" applyFont="1" applyFill="1" applyBorder="1" applyAlignment="1" applyProtection="1">
      <alignment horizontal="left" vertical="center" wrapText="1" indent="1"/>
      <protection/>
    </xf>
    <xf numFmtId="0" fontId="13" fillId="0" borderId="46" xfId="60" applyFont="1" applyFill="1" applyBorder="1" applyAlignment="1" applyProtection="1">
      <alignment horizontal="right" vertical="center" wrapText="1" indent="1"/>
      <protection/>
    </xf>
    <xf numFmtId="0" fontId="13" fillId="0" borderId="75" xfId="60" applyFont="1" applyFill="1" applyBorder="1" applyAlignment="1" applyProtection="1">
      <alignment horizontal="right" vertical="center" wrapText="1" indent="1"/>
      <protection/>
    </xf>
    <xf numFmtId="0" fontId="13" fillId="0" borderId="23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right" indent="6"/>
      <protection/>
    </xf>
    <xf numFmtId="0" fontId="13" fillId="0" borderId="75" xfId="60" applyFont="1" applyFill="1" applyBorder="1" applyAlignment="1" applyProtection="1">
      <alignment horizontal="right" indent="6"/>
      <protection/>
    </xf>
    <xf numFmtId="0" fontId="13" fillId="0" borderId="23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right" vertical="center" wrapText="1" indent="6"/>
      <protection/>
    </xf>
    <xf numFmtId="0" fontId="13" fillId="0" borderId="75" xfId="60" applyFont="1" applyFill="1" applyBorder="1" applyAlignment="1" applyProtection="1">
      <alignment horizontal="right" vertical="center" wrapText="1" indent="6"/>
      <protection/>
    </xf>
    <xf numFmtId="0" fontId="13" fillId="0" borderId="11" xfId="60" applyFont="1" applyFill="1" applyBorder="1" applyAlignment="1" applyProtection="1">
      <alignment/>
      <protection/>
    </xf>
    <xf numFmtId="0" fontId="13" fillId="0" borderId="75" xfId="60" applyFont="1" applyFill="1" applyBorder="1" applyAlignment="1" applyProtection="1">
      <alignment/>
      <protection/>
    </xf>
    <xf numFmtId="0" fontId="13" fillId="0" borderId="75" xfId="60" applyFont="1" applyFill="1" applyBorder="1" applyAlignment="1" applyProtection="1">
      <alignment vertical="center" wrapText="1"/>
      <protection/>
    </xf>
    <xf numFmtId="0" fontId="13" fillId="0" borderId="33" xfId="60" applyFont="1" applyFill="1" applyBorder="1" applyAlignment="1" applyProtection="1">
      <alignment horizontal="left" vertical="center" wrapText="1" indent="6"/>
      <protection/>
    </xf>
    <xf numFmtId="0" fontId="13" fillId="0" borderId="76" xfId="60" applyFont="1" applyFill="1" applyBorder="1" applyAlignment="1" applyProtection="1">
      <alignment vertical="center" wrapText="1"/>
      <protection/>
    </xf>
    <xf numFmtId="0" fontId="12" fillId="0" borderId="14" xfId="60" applyFont="1" applyFill="1" applyBorder="1" applyAlignment="1" applyProtection="1">
      <alignment horizontal="right" vertical="center" wrapText="1"/>
      <protection/>
    </xf>
    <xf numFmtId="0" fontId="12" fillId="0" borderId="41" xfId="60" applyFont="1" applyFill="1" applyBorder="1" applyAlignment="1" applyProtection="1">
      <alignment horizontal="right" vertical="center" wrapText="1"/>
      <protection/>
    </xf>
    <xf numFmtId="0" fontId="13" fillId="0" borderId="44" xfId="60" applyFont="1" applyFill="1" applyBorder="1" applyAlignment="1" applyProtection="1">
      <alignment horizontal="right" vertical="center" wrapText="1" indent="1"/>
      <protection/>
    </xf>
    <xf numFmtId="0" fontId="13" fillId="0" borderId="24" xfId="60" applyFont="1" applyFill="1" applyBorder="1" applyAlignment="1" applyProtection="1">
      <alignment horizontal="left" vertical="center" wrapText="1" indent="1"/>
      <protection/>
    </xf>
    <xf numFmtId="0" fontId="13" fillId="0" borderId="77" xfId="60" applyFont="1" applyFill="1" applyBorder="1" applyAlignment="1" applyProtection="1">
      <alignment horizontal="right" vertical="center" wrapText="1" indent="1"/>
      <protection/>
    </xf>
    <xf numFmtId="0" fontId="16" fillId="0" borderId="24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right" vertical="center" wrapText="1" indent="1"/>
      <protection/>
    </xf>
    <xf numFmtId="0" fontId="16" fillId="0" borderId="75" xfId="0" applyFont="1" applyBorder="1" applyAlignment="1" applyProtection="1">
      <alignment horizontal="right" vertical="center" wrapText="1" indent="1"/>
      <protection/>
    </xf>
    <xf numFmtId="0" fontId="16" fillId="0" borderId="23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right" vertical="center" wrapText="1" indent="1"/>
      <protection/>
    </xf>
    <xf numFmtId="0" fontId="16" fillId="0" borderId="46" xfId="0" applyFont="1" applyBorder="1" applyAlignment="1" applyProtection="1">
      <alignment horizontal="right" vertical="center" wrapText="1" indent="1"/>
      <protection/>
    </xf>
    <xf numFmtId="0" fontId="13" fillId="0" borderId="69" xfId="60" applyFont="1" applyFill="1" applyBorder="1" applyAlignment="1" applyProtection="1">
      <alignment horizontal="left" vertical="center" wrapText="1" indent="6"/>
      <protection/>
    </xf>
    <xf numFmtId="0" fontId="13" fillId="0" borderId="26" xfId="60" applyFont="1" applyFill="1" applyBorder="1" applyAlignment="1" applyProtection="1">
      <alignment horizontal="right" vertical="center" wrapText="1" indent="6"/>
      <protection/>
    </xf>
    <xf numFmtId="0" fontId="13" fillId="0" borderId="44" xfId="60" applyFont="1" applyFill="1" applyBorder="1" applyAlignment="1" applyProtection="1">
      <alignment horizontal="right" vertical="center" wrapText="1" indent="6"/>
      <protection/>
    </xf>
    <xf numFmtId="0" fontId="13" fillId="0" borderId="10" xfId="60" applyFont="1" applyFill="1" applyBorder="1" applyAlignment="1" applyProtection="1">
      <alignment horizontal="right" vertical="center" wrapText="1" indent="6"/>
      <protection/>
    </xf>
    <xf numFmtId="0" fontId="13" fillId="0" borderId="46" xfId="60" applyFont="1" applyFill="1" applyBorder="1" applyAlignment="1" applyProtection="1">
      <alignment horizontal="right" vertical="center" wrapText="1" indent="6"/>
      <protection/>
    </xf>
    <xf numFmtId="0" fontId="13" fillId="0" borderId="46" xfId="60" applyFont="1" applyFill="1" applyBorder="1" applyAlignment="1" applyProtection="1">
      <alignment vertical="center" wrapText="1"/>
      <protection/>
    </xf>
    <xf numFmtId="0" fontId="12" fillId="0" borderId="39" xfId="60" applyFont="1" applyFill="1" applyBorder="1" applyAlignment="1" applyProtection="1">
      <alignment horizontal="left" vertical="center" wrapText="1" indent="1"/>
      <protection/>
    </xf>
    <xf numFmtId="0" fontId="12" fillId="0" borderId="41" xfId="60" applyFont="1" applyFill="1" applyBorder="1" applyAlignment="1" applyProtection="1">
      <alignment horizontal="right" vertical="center" wrapText="1" indent="1"/>
      <protection/>
    </xf>
    <xf numFmtId="0" fontId="13" fillId="0" borderId="69" xfId="60" applyFont="1" applyFill="1" applyBorder="1" applyAlignment="1" applyProtection="1">
      <alignment horizontal="left" vertical="center" wrapText="1" indent="1"/>
      <protection/>
    </xf>
    <xf numFmtId="0" fontId="13" fillId="0" borderId="38" xfId="60" applyFont="1" applyFill="1" applyBorder="1" applyAlignment="1" applyProtection="1">
      <alignment horizontal="left" vertical="center" wrapText="1" indent="1"/>
      <protection/>
    </xf>
    <xf numFmtId="0" fontId="13" fillId="0" borderId="33" xfId="60" applyFont="1" applyFill="1" applyBorder="1" applyAlignment="1" applyProtection="1">
      <alignment horizontal="left" vertical="center" wrapText="1" indent="1"/>
      <protection/>
    </xf>
    <xf numFmtId="0" fontId="12" fillId="0" borderId="41" xfId="60" applyFont="1" applyFill="1" applyBorder="1" applyAlignment="1" applyProtection="1">
      <alignment horizontal="left" vertical="center" wrapText="1" indent="1"/>
      <protection/>
    </xf>
    <xf numFmtId="0" fontId="13" fillId="0" borderId="44" xfId="60" applyFont="1" applyFill="1" applyBorder="1" applyAlignment="1" applyProtection="1">
      <alignment horizontal="left" vertical="center" wrapText="1" indent="1"/>
      <protection/>
    </xf>
    <xf numFmtId="0" fontId="15" fillId="0" borderId="22" xfId="0" applyFont="1" applyBorder="1" applyAlignment="1" applyProtection="1">
      <alignment horizontal="left" vertical="center" wrapText="1" indent="1"/>
      <protection/>
    </xf>
    <xf numFmtId="0" fontId="15" fillId="0" borderId="49" xfId="0" applyFont="1" applyBorder="1" applyAlignment="1" applyProtection="1">
      <alignment horizontal="right" vertical="center" wrapText="1" indent="1"/>
      <protection/>
    </xf>
    <xf numFmtId="0" fontId="15" fillId="0" borderId="78" xfId="0" applyFont="1" applyBorder="1" applyAlignment="1" applyProtection="1">
      <alignment horizontal="right" vertical="center" wrapText="1" indent="1"/>
      <protection/>
    </xf>
    <xf numFmtId="0" fontId="0" fillId="0" borderId="49" xfId="0" applyFont="1" applyFill="1" applyBorder="1" applyAlignment="1" applyProtection="1">
      <alignment horizontal="right" vertical="center" wrapText="1"/>
      <protection/>
    </xf>
    <xf numFmtId="0" fontId="0" fillId="0" borderId="77" xfId="0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164" fontId="6" fillId="0" borderId="53" xfId="0" applyNumberFormat="1" applyFont="1" applyFill="1" applyBorder="1" applyAlignment="1" applyProtection="1">
      <alignment horizontal="center" vertical="center" wrapText="1"/>
      <protection/>
    </xf>
    <xf numFmtId="0" fontId="12" fillId="0" borderId="39" xfId="0" applyFont="1" applyFill="1" applyBorder="1" applyAlignment="1" applyProtection="1">
      <alignment horizontal="right" vertical="center" wrapText="1" indent="1"/>
      <protection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8" xfId="60" applyFont="1" applyFill="1" applyBorder="1" applyAlignment="1" applyProtection="1">
      <alignment horizontal="right" vertical="center" wrapText="1" indent="1"/>
      <protection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9" xfId="60" applyFont="1" applyFill="1" applyBorder="1" applyAlignment="1" applyProtection="1">
      <alignment horizontal="left" vertical="center" wrapText="1" indent="1"/>
      <protection/>
    </xf>
    <xf numFmtId="0" fontId="13" fillId="0" borderId="38" xfId="60" applyFont="1" applyFill="1" applyBorder="1" applyAlignment="1" applyProtection="1">
      <alignment horizontal="left" vertical="center" wrapText="1" indent="1"/>
      <protection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60" applyFont="1" applyFill="1" applyBorder="1" applyAlignment="1" applyProtection="1" quotePrefix="1">
      <alignment horizontal="left" vertical="center" wrapText="1" indent="1"/>
      <protection/>
    </xf>
    <xf numFmtId="0" fontId="13" fillId="0" borderId="33" xfId="60" applyFont="1" applyFill="1" applyBorder="1" applyAlignment="1" applyProtection="1" quotePrefix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60" applyFont="1" applyFill="1" applyBorder="1" applyAlignment="1" applyProtection="1">
      <alignment horizontal="left" vertical="center" wrapText="1" indent="1"/>
      <protection/>
    </xf>
    <xf numFmtId="0" fontId="13" fillId="0" borderId="33" xfId="60" applyFont="1" applyFill="1" applyBorder="1" applyAlignment="1" applyProtection="1">
      <alignment horizontal="left" vertical="center" wrapText="1" indent="1"/>
      <protection/>
    </xf>
    <xf numFmtId="0" fontId="13" fillId="0" borderId="69" xfId="60" applyFont="1" applyFill="1" applyBorder="1" applyAlignment="1" applyProtection="1">
      <alignment horizontal="right" vertical="center" wrapText="1" indent="1"/>
      <protection/>
    </xf>
    <xf numFmtId="0" fontId="13" fillId="0" borderId="26" xfId="60" applyFont="1" applyFill="1" applyBorder="1" applyAlignment="1" applyProtection="1">
      <alignment horizontal="right" vertical="center" wrapText="1" indent="1"/>
      <protection/>
    </xf>
    <xf numFmtId="0" fontId="13" fillId="0" borderId="10" xfId="60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right" vertical="center" wrapText="1" indent="1"/>
      <protection/>
    </xf>
    <xf numFmtId="0" fontId="13" fillId="0" borderId="20" xfId="60" applyFont="1" applyFill="1" applyBorder="1" applyAlignment="1" applyProtection="1">
      <alignment horizontal="right" vertical="center" wrapText="1" indent="1"/>
      <protection/>
    </xf>
    <xf numFmtId="0" fontId="21" fillId="0" borderId="14" xfId="0" applyFont="1" applyBorder="1" applyAlignment="1" applyProtection="1">
      <alignment horizontal="right" wrapText="1" indent="1"/>
      <protection/>
    </xf>
    <xf numFmtId="0" fontId="12" fillId="0" borderId="39" xfId="0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39" xfId="0" applyFont="1" applyFill="1" applyBorder="1" applyAlignment="1" applyProtection="1">
      <alignment horizontal="right" vertical="center" wrapText="1" indent="1"/>
      <protection/>
    </xf>
    <xf numFmtId="0" fontId="12" fillId="0" borderId="39" xfId="0" applyFont="1" applyFill="1" applyBorder="1" applyAlignment="1" applyProtection="1">
      <alignment horizontal="left" vertical="center" wrapText="1" inden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38" xfId="0" applyFont="1" applyFill="1" applyBorder="1" applyAlignment="1" applyProtection="1">
      <alignment horizontal="right" vertical="center" wrapText="1"/>
      <protection/>
    </xf>
    <xf numFmtId="0" fontId="13" fillId="0" borderId="33" xfId="60" applyFont="1" applyFill="1" applyBorder="1" applyAlignment="1" applyProtection="1">
      <alignment horizontal="right" vertical="center" wrapText="1" indent="1"/>
      <protection/>
    </xf>
    <xf numFmtId="0" fontId="13" fillId="0" borderId="23" xfId="60" applyFont="1" applyFill="1" applyBorder="1" applyAlignment="1" applyProtection="1">
      <alignment horizontal="left" vertical="center" wrapText="1" inden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39" xfId="60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8" xfId="60" applyFont="1" applyFill="1" applyBorder="1" applyAlignment="1" applyProtection="1">
      <alignment horizontal="right" vertical="center" wrapText="1" indent="1"/>
      <protection/>
    </xf>
    <xf numFmtId="0" fontId="13" fillId="0" borderId="33" xfId="60" applyFont="1" applyFill="1" applyBorder="1" applyAlignment="1" applyProtection="1" quotePrefix="1">
      <alignment horizontal="right" vertical="center" wrapText="1" indent="1"/>
      <protection/>
    </xf>
    <xf numFmtId="0" fontId="13" fillId="0" borderId="23" xfId="60" applyFont="1" applyFill="1" applyBorder="1" applyAlignment="1" applyProtection="1">
      <alignment horizontal="right" vertical="center" wrapText="1" indent="1"/>
      <protection/>
    </xf>
    <xf numFmtId="0" fontId="21" fillId="0" borderId="66" xfId="0" applyFont="1" applyBorder="1" applyAlignment="1" applyProtection="1">
      <alignment horizontal="right" wrapText="1" indent="1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NumberFormat="1" applyFont="1" applyFill="1" applyAlignment="1" applyProtection="1">
      <alignment vertical="center" wrapText="1"/>
      <protection/>
    </xf>
    <xf numFmtId="0" fontId="12" fillId="0" borderId="66" xfId="60" applyFont="1" applyFill="1" applyBorder="1" applyAlignment="1" applyProtection="1">
      <alignment horizontal="left" vertical="center" wrapText="1" indent="1"/>
      <protection/>
    </xf>
    <xf numFmtId="0" fontId="12" fillId="0" borderId="66" xfId="60" applyFont="1" applyFill="1" applyBorder="1" applyAlignment="1" applyProtection="1">
      <alignment horizontal="right" vertical="center" wrapText="1" indent="1"/>
      <protection/>
    </xf>
    <xf numFmtId="0" fontId="6" fillId="0" borderId="49" xfId="0" applyFont="1" applyFill="1" applyBorder="1" applyAlignment="1" applyProtection="1">
      <alignment vertical="center"/>
      <protection/>
    </xf>
    <xf numFmtId="0" fontId="17" fillId="0" borderId="22" xfId="0" applyFont="1" applyBorder="1" applyAlignment="1" applyProtection="1">
      <alignment horizontal="right" vertical="center" wrapText="1"/>
      <protection/>
    </xf>
    <xf numFmtId="0" fontId="16" fillId="0" borderId="69" xfId="0" applyFont="1" applyBorder="1" applyAlignment="1" applyProtection="1">
      <alignment horizontal="right" wrapText="1"/>
      <protection/>
    </xf>
    <xf numFmtId="0" fontId="17" fillId="0" borderId="22" xfId="0" applyFont="1" applyBorder="1" applyAlignment="1" applyProtection="1">
      <alignment horizontal="right" wrapText="1" indent="1"/>
      <protection/>
    </xf>
    <xf numFmtId="0" fontId="17" fillId="0" borderId="39" xfId="0" applyFont="1" applyBorder="1" applyAlignment="1" applyProtection="1">
      <alignment horizontal="right" wrapText="1"/>
      <protection/>
    </xf>
    <xf numFmtId="0" fontId="17" fillId="0" borderId="22" xfId="0" applyFont="1" applyBorder="1" applyAlignment="1" applyProtection="1">
      <alignment horizontal="right" wrapText="1"/>
      <protection/>
    </xf>
    <xf numFmtId="0" fontId="13" fillId="0" borderId="74" xfId="60" applyFont="1" applyFill="1" applyBorder="1" applyAlignment="1" applyProtection="1">
      <alignment horizontal="right" wrapText="1"/>
      <protection/>
    </xf>
    <xf numFmtId="0" fontId="13" fillId="0" borderId="46" xfId="60" applyFont="1" applyFill="1" applyBorder="1" applyAlignment="1" applyProtection="1">
      <alignment horizontal="right" wrapText="1"/>
      <protection/>
    </xf>
    <xf numFmtId="0" fontId="13" fillId="0" borderId="75" xfId="60" applyFont="1" applyFill="1" applyBorder="1" applyAlignment="1" applyProtection="1">
      <alignment horizontal="right" wrapText="1"/>
      <protection/>
    </xf>
    <xf numFmtId="0" fontId="13" fillId="0" borderId="75" xfId="60" applyFont="1" applyFill="1" applyBorder="1" applyAlignment="1" applyProtection="1">
      <alignment horizontal="right"/>
      <protection/>
    </xf>
    <xf numFmtId="0" fontId="13" fillId="0" borderId="75" xfId="60" applyFont="1" applyFill="1" applyBorder="1" applyAlignment="1" applyProtection="1">
      <alignment wrapText="1"/>
      <protection/>
    </xf>
    <xf numFmtId="0" fontId="13" fillId="0" borderId="76" xfId="60" applyFont="1" applyFill="1" applyBorder="1" applyAlignment="1" applyProtection="1">
      <alignment wrapText="1"/>
      <protection/>
    </xf>
    <xf numFmtId="0" fontId="13" fillId="0" borderId="44" xfId="60" applyFont="1" applyFill="1" applyBorder="1" applyAlignment="1" applyProtection="1">
      <alignment horizontal="right" wrapText="1"/>
      <protection/>
    </xf>
    <xf numFmtId="0" fontId="13" fillId="0" borderId="77" xfId="60" applyFont="1" applyFill="1" applyBorder="1" applyAlignment="1" applyProtection="1">
      <alignment horizontal="right" wrapText="1"/>
      <protection/>
    </xf>
    <xf numFmtId="0" fontId="16" fillId="0" borderId="75" xfId="0" applyFont="1" applyBorder="1" applyAlignment="1" applyProtection="1">
      <alignment horizontal="right" wrapText="1"/>
      <protection/>
    </xf>
    <xf numFmtId="0" fontId="16" fillId="0" borderId="46" xfId="0" applyFont="1" applyBorder="1" applyAlignment="1" applyProtection="1">
      <alignment horizontal="right" wrapText="1"/>
      <protection/>
    </xf>
    <xf numFmtId="0" fontId="13" fillId="0" borderId="46" xfId="60" applyFont="1" applyFill="1" applyBorder="1" applyAlignment="1" applyProtection="1">
      <alignment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vertical="center" wrapText="1"/>
      <protection locked="0"/>
    </xf>
    <xf numFmtId="164" fontId="3" fillId="0" borderId="26" xfId="0" applyNumberFormat="1" applyFont="1" applyFill="1" applyBorder="1" applyAlignment="1" applyProtection="1">
      <alignment vertical="center" wrapText="1"/>
      <protection/>
    </xf>
    <xf numFmtId="0" fontId="24" fillId="0" borderId="0" xfId="62" applyFill="1">
      <alignment/>
      <protection/>
    </xf>
    <xf numFmtId="172" fontId="16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42" xfId="61" applyNumberFormat="1" applyFont="1" applyFill="1" applyBorder="1" applyAlignment="1" applyProtection="1">
      <alignment horizontal="center" vertical="center" wrapText="1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26" xfId="61" applyNumberFormat="1" applyFont="1" applyFill="1" applyBorder="1" applyAlignment="1" applyProtection="1">
      <alignment horizontal="center" vertical="center"/>
      <protection/>
    </xf>
    <xf numFmtId="174" fontId="13" fillId="0" borderId="45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7" xfId="61" applyNumberFormat="1" applyFont="1" applyFill="1" applyBorder="1" applyAlignment="1" applyProtection="1">
      <alignment vertical="center"/>
      <protection locked="0"/>
    </xf>
    <xf numFmtId="174" fontId="12" fillId="0" borderId="17" xfId="61" applyNumberFormat="1" applyFont="1" applyFill="1" applyBorder="1" applyAlignment="1" applyProtection="1">
      <alignment vertical="center"/>
      <protection/>
    </xf>
    <xf numFmtId="0" fontId="12" fillId="0" borderId="42" xfId="61" applyFont="1" applyFill="1" applyBorder="1" applyAlignment="1" applyProtection="1">
      <alignment horizontal="left" vertical="center" wrapText="1"/>
      <protection/>
    </xf>
    <xf numFmtId="173" fontId="13" fillId="0" borderId="20" xfId="61" applyNumberFormat="1" applyFont="1" applyFill="1" applyBorder="1" applyAlignment="1" applyProtection="1">
      <alignment horizontal="center" vertical="center"/>
      <protection/>
    </xf>
    <xf numFmtId="174" fontId="12" fillId="0" borderId="21" xfId="61" applyNumberFormat="1" applyFont="1" applyFill="1" applyBorder="1" applyAlignment="1" applyProtection="1">
      <alignment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20" fillId="0" borderId="47" xfId="61" applyFont="1" applyFill="1" applyBorder="1" applyAlignment="1" applyProtection="1">
      <alignment horizontal="center" vertical="center" textRotation="90"/>
      <protection/>
    </xf>
    <xf numFmtId="0" fontId="24" fillId="0" borderId="0" xfId="62" applyFill="1" applyProtection="1">
      <alignment/>
      <protection/>
    </xf>
    <xf numFmtId="0" fontId="30" fillId="0" borderId="0" xfId="62" applyFont="1" applyFill="1" applyProtection="1">
      <alignment/>
      <protection/>
    </xf>
    <xf numFmtId="0" fontId="28" fillId="0" borderId="42" xfId="62" applyFont="1" applyFill="1" applyBorder="1" applyAlignment="1" applyProtection="1">
      <alignment horizontal="center" vertical="center" wrapText="1"/>
      <protection/>
    </xf>
    <xf numFmtId="0" fontId="28" fillId="0" borderId="20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4" fillId="0" borderId="0" xfId="62" applyFill="1" applyAlignment="1" applyProtection="1">
      <alignment horizontal="center" vertical="center"/>
      <protection/>
    </xf>
    <xf numFmtId="0" fontId="17" fillId="0" borderId="34" xfId="62" applyFont="1" applyFill="1" applyBorder="1" applyAlignment="1" applyProtection="1">
      <alignment vertical="center" wrapText="1"/>
      <protection/>
    </xf>
    <xf numFmtId="173" fontId="13" fillId="0" borderId="25" xfId="61" applyNumberFormat="1" applyFont="1" applyFill="1" applyBorder="1" applyAlignment="1" applyProtection="1">
      <alignment horizontal="center" vertical="center"/>
      <protection/>
    </xf>
    <xf numFmtId="172" fontId="17" fillId="0" borderId="25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61" xfId="6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62" applyFill="1" applyAlignment="1" applyProtection="1">
      <alignment vertical="center"/>
      <protection/>
    </xf>
    <xf numFmtId="0" fontId="17" fillId="0" borderId="12" xfId="62" applyFont="1" applyFill="1" applyBorder="1" applyAlignment="1" applyProtection="1">
      <alignment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7" xfId="62" applyNumberFormat="1" applyFont="1" applyFill="1" applyBorder="1" applyAlignment="1" applyProtection="1">
      <alignment horizontal="right" vertical="center" wrapText="1"/>
      <protection/>
    </xf>
    <xf numFmtId="0" fontId="29" fillId="0" borderId="12" xfId="62" applyFont="1" applyFill="1" applyBorder="1" applyAlignment="1" applyProtection="1">
      <alignment horizontal="left" vertical="center" wrapText="1" indent="1"/>
      <protection/>
    </xf>
    <xf numFmtId="172" fontId="28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/>
    </xf>
    <xf numFmtId="172" fontId="16" fillId="0" borderId="17" xfId="62" applyNumberFormat="1" applyFont="1" applyFill="1" applyBorder="1" applyAlignment="1" applyProtection="1">
      <alignment horizontal="right" vertical="center" wrapText="1"/>
      <protection/>
    </xf>
    <xf numFmtId="0" fontId="17" fillId="0" borderId="42" xfId="62" applyFont="1" applyFill="1" applyBorder="1" applyAlignment="1" applyProtection="1">
      <alignment vertical="center" wrapText="1"/>
      <protection/>
    </xf>
    <xf numFmtId="172" fontId="17" fillId="0" borderId="20" xfId="62" applyNumberFormat="1" applyFont="1" applyFill="1" applyBorder="1" applyAlignment="1" applyProtection="1">
      <alignment horizontal="right" vertical="center" wrapText="1"/>
      <protection/>
    </xf>
    <xf numFmtId="172" fontId="17" fillId="0" borderId="21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4" fillId="0" borderId="0" xfId="62" applyNumberFormat="1" applyFont="1" applyFill="1" applyProtection="1">
      <alignment/>
      <protection/>
    </xf>
    <xf numFmtId="3" fontId="24" fillId="0" borderId="0" xfId="62" applyNumberFormat="1" applyFont="1" applyFill="1" applyAlignment="1" applyProtection="1">
      <alignment horizontal="center"/>
      <protection/>
    </xf>
    <xf numFmtId="0" fontId="24" fillId="0" borderId="0" xfId="62" applyFont="1" applyFill="1" applyProtection="1">
      <alignment/>
      <protection/>
    </xf>
    <xf numFmtId="0" fontId="24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7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4" fillId="0" borderId="0" xfId="62" applyFont="1" applyFill="1" applyAlignment="1" applyProtection="1">
      <alignment/>
      <protection/>
    </xf>
    <xf numFmtId="0" fontId="31" fillId="0" borderId="51" xfId="62" applyFont="1" applyFill="1" applyBorder="1" applyAlignment="1">
      <alignment horizontal="center" vertical="center"/>
      <protection/>
    </xf>
    <xf numFmtId="0" fontId="31" fillId="0" borderId="47" xfId="62" applyFont="1" applyFill="1" applyBorder="1" applyAlignment="1">
      <alignment horizontal="center" vertical="center" wrapText="1"/>
      <protection/>
    </xf>
    <xf numFmtId="0" fontId="31" fillId="0" borderId="60" xfId="62" applyFont="1" applyFill="1" applyBorder="1" applyAlignment="1">
      <alignment horizontal="center" vertical="center" wrapText="1"/>
      <protection/>
    </xf>
    <xf numFmtId="0" fontId="31" fillId="0" borderId="16" xfId="62" applyFont="1" applyFill="1" applyBorder="1" applyAlignment="1">
      <alignment horizontal="center" vertical="center"/>
      <protection/>
    </xf>
    <xf numFmtId="0" fontId="31" fillId="0" borderId="14" xfId="62" applyFont="1" applyFill="1" applyBorder="1" applyAlignment="1">
      <alignment horizontal="center" vertical="center" wrapText="1"/>
      <protection/>
    </xf>
    <xf numFmtId="0" fontId="31" fillId="0" borderId="15" xfId="62" applyFont="1" applyFill="1" applyBorder="1" applyAlignment="1">
      <alignment horizontal="center" vertical="center" wrapText="1"/>
      <protection/>
    </xf>
    <xf numFmtId="0" fontId="16" fillId="0" borderId="12" xfId="62" applyFont="1" applyFill="1" applyBorder="1" applyAlignment="1" applyProtection="1">
      <alignment horizontal="left" indent="1"/>
      <protection locked="0"/>
    </xf>
    <xf numFmtId="0" fontId="16" fillId="0" borderId="26" xfId="62" applyFont="1" applyFill="1" applyBorder="1" applyAlignment="1">
      <alignment horizontal="right" indent="1"/>
      <protection/>
    </xf>
    <xf numFmtId="3" fontId="16" fillId="0" borderId="26" xfId="62" applyNumberFormat="1" applyFont="1" applyFill="1" applyBorder="1" applyProtection="1">
      <alignment/>
      <protection locked="0"/>
    </xf>
    <xf numFmtId="3" fontId="16" fillId="0" borderId="45" xfId="62" applyNumberFormat="1" applyFont="1" applyFill="1" applyBorder="1" applyProtection="1">
      <alignment/>
      <protection locked="0"/>
    </xf>
    <xf numFmtId="0" fontId="16" fillId="0" borderId="10" xfId="62" applyFont="1" applyFill="1" applyBorder="1" applyAlignment="1">
      <alignment horizontal="right" indent="1"/>
      <protection/>
    </xf>
    <xf numFmtId="3" fontId="16" fillId="0" borderId="10" xfId="62" applyNumberFormat="1" applyFont="1" applyFill="1" applyBorder="1" applyProtection="1">
      <alignment/>
      <protection locked="0"/>
    </xf>
    <xf numFmtId="3" fontId="16" fillId="0" borderId="17" xfId="62" applyNumberFormat="1" applyFont="1" applyFill="1" applyBorder="1" applyProtection="1">
      <alignment/>
      <protection locked="0"/>
    </xf>
    <xf numFmtId="0" fontId="16" fillId="0" borderId="13" xfId="62" applyFont="1" applyFill="1" applyBorder="1" applyAlignment="1" applyProtection="1">
      <alignment horizontal="left" indent="1"/>
      <protection locked="0"/>
    </xf>
    <xf numFmtId="0" fontId="16" fillId="0" borderId="11" xfId="62" applyFont="1" applyFill="1" applyBorder="1" applyAlignment="1">
      <alignment horizontal="right" indent="1"/>
      <protection/>
    </xf>
    <xf numFmtId="3" fontId="16" fillId="0" borderId="11" xfId="62" applyNumberFormat="1" applyFont="1" applyFill="1" applyBorder="1" applyProtection="1">
      <alignment/>
      <protection locked="0"/>
    </xf>
    <xf numFmtId="3" fontId="16" fillId="0" borderId="55" xfId="62" applyNumberFormat="1" applyFont="1" applyFill="1" applyBorder="1" applyProtection="1">
      <alignment/>
      <protection locked="0"/>
    </xf>
    <xf numFmtId="0" fontId="17" fillId="0" borderId="16" xfId="62" applyFont="1" applyFill="1" applyBorder="1" applyProtection="1">
      <alignment/>
      <protection locked="0"/>
    </xf>
    <xf numFmtId="0" fontId="16" fillId="0" borderId="14" xfId="62" applyFont="1" applyFill="1" applyBorder="1" applyAlignment="1">
      <alignment horizontal="right" indent="1"/>
      <protection/>
    </xf>
    <xf numFmtId="3" fontId="16" fillId="0" borderId="14" xfId="62" applyNumberFormat="1" applyFont="1" applyFill="1" applyBorder="1" applyProtection="1">
      <alignment/>
      <protection locked="0"/>
    </xf>
    <xf numFmtId="174" fontId="12" fillId="0" borderId="15" xfId="61" applyNumberFormat="1" applyFont="1" applyFill="1" applyBorder="1" applyAlignment="1" applyProtection="1">
      <alignment vertical="center"/>
      <protection/>
    </xf>
    <xf numFmtId="0" fontId="16" fillId="0" borderId="43" xfId="62" applyFont="1" applyFill="1" applyBorder="1" applyAlignment="1" applyProtection="1">
      <alignment horizontal="left" indent="1"/>
      <protection locked="0"/>
    </xf>
    <xf numFmtId="0" fontId="17" fillId="0" borderId="39" xfId="62" applyNumberFormat="1" applyFont="1" applyFill="1" applyBorder="1">
      <alignment/>
      <protection/>
    </xf>
    <xf numFmtId="0" fontId="16" fillId="0" borderId="42" xfId="62" applyFont="1" applyFill="1" applyBorder="1" applyAlignment="1" applyProtection="1">
      <alignment horizontal="left" indent="1"/>
      <protection locked="0"/>
    </xf>
    <xf numFmtId="0" fontId="16" fillId="0" borderId="20" xfId="62" applyFont="1" applyFill="1" applyBorder="1" applyAlignment="1">
      <alignment horizontal="right" indent="1"/>
      <protection/>
    </xf>
    <xf numFmtId="3" fontId="16" fillId="0" borderId="20" xfId="62" applyNumberFormat="1" applyFont="1" applyFill="1" applyBorder="1" applyProtection="1">
      <alignment/>
      <protection locked="0"/>
    </xf>
    <xf numFmtId="3" fontId="16" fillId="0" borderId="21" xfId="62" applyNumberFormat="1" applyFont="1" applyFill="1" applyBorder="1" applyProtection="1">
      <alignment/>
      <protection locked="0"/>
    </xf>
    <xf numFmtId="3" fontId="16" fillId="0" borderId="80" xfId="62" applyNumberFormat="1" applyFont="1" applyFill="1" applyBorder="1">
      <alignment/>
      <protection/>
    </xf>
    <xf numFmtId="0" fontId="32" fillId="0" borderId="0" xfId="0" applyFont="1" applyFill="1" applyAlignment="1">
      <alignment/>
    </xf>
    <xf numFmtId="164" fontId="20" fillId="0" borderId="19" xfId="60" applyNumberFormat="1" applyFont="1" applyFill="1" applyBorder="1" applyAlignment="1" applyProtection="1">
      <alignment horizontal="left"/>
      <protection/>
    </xf>
    <xf numFmtId="0" fontId="6" fillId="0" borderId="34" xfId="60" applyFont="1" applyFill="1" applyBorder="1" applyAlignment="1" applyProtection="1">
      <alignment horizontal="center" vertical="center" wrapText="1"/>
      <protection/>
    </xf>
    <xf numFmtId="0" fontId="6" fillId="0" borderId="42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6" fillId="0" borderId="25" xfId="60" applyNumberFormat="1" applyFont="1" applyFill="1" applyBorder="1" applyAlignment="1" applyProtection="1">
      <alignment horizontal="center" vertical="center"/>
      <protection/>
    </xf>
    <xf numFmtId="164" fontId="6" fillId="0" borderId="61" xfId="60" applyNumberFormat="1" applyFont="1" applyFill="1" applyBorder="1" applyAlignment="1" applyProtection="1">
      <alignment horizontal="center" vertical="center"/>
      <protection/>
    </xf>
    <xf numFmtId="0" fontId="5" fillId="0" borderId="0" xfId="60" applyFont="1" applyFill="1" applyAlignment="1" applyProtection="1">
      <alignment horizontal="center"/>
      <protection/>
    </xf>
    <xf numFmtId="164" fontId="20" fillId="0" borderId="19" xfId="60" applyNumberFormat="1" applyFont="1" applyFill="1" applyBorder="1" applyAlignment="1" applyProtection="1">
      <alignment horizontal="left" vertic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81" xfId="0" applyNumberFormat="1" applyFont="1" applyFill="1" applyBorder="1" applyAlignment="1" applyProtection="1">
      <alignment horizontal="center" vertical="center" wrapText="1"/>
      <protection/>
    </xf>
    <xf numFmtId="164" fontId="6" fillId="0" borderId="82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6" fillId="0" borderId="83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0" fontId="19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left"/>
      <protection/>
    </xf>
    <xf numFmtId="0" fontId="6" fillId="0" borderId="47" xfId="60" applyFont="1" applyFill="1" applyBorder="1" applyAlignment="1" applyProtection="1">
      <alignment horizontal="center" vertical="center" wrapTex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6" fillId="0" borderId="51" xfId="0" applyNumberFormat="1" applyFont="1" applyFill="1" applyBorder="1" applyAlignment="1" applyProtection="1">
      <alignment horizontal="center" vertical="center" wrapText="1"/>
      <protection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6" fillId="0" borderId="47" xfId="0" applyNumberFormat="1" applyFont="1" applyFill="1" applyBorder="1" applyAlignment="1" applyProtection="1">
      <alignment horizontal="center" vertical="center" wrapText="1"/>
      <protection/>
    </xf>
    <xf numFmtId="164" fontId="6" fillId="0" borderId="49" xfId="0" applyNumberFormat="1" applyFont="1" applyFill="1" applyBorder="1" applyAlignment="1" applyProtection="1">
      <alignment horizontal="center" vertical="center"/>
      <protection/>
    </xf>
    <xf numFmtId="164" fontId="6" fillId="0" borderId="49" xfId="0" applyNumberFormat="1" applyFont="1" applyFill="1" applyBorder="1" applyAlignment="1" applyProtection="1">
      <alignment horizontal="center" vertical="center" wrapText="1"/>
      <protection/>
    </xf>
    <xf numFmtId="164" fontId="6" fillId="0" borderId="81" xfId="0" applyNumberFormat="1" applyFont="1" applyFill="1" applyBorder="1" applyAlignment="1" applyProtection="1">
      <alignment horizontal="center" vertical="center" wrapText="1"/>
      <protection/>
    </xf>
    <xf numFmtId="164" fontId="6" fillId="0" borderId="8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65" xfId="0" applyNumberFormat="1" applyFont="1" applyFill="1" applyBorder="1" applyAlignment="1">
      <alignment horizontal="center" vertical="center" wrapText="1"/>
    </xf>
    <xf numFmtId="164" fontId="6" fillId="0" borderId="81" xfId="0" applyNumberFormat="1" applyFont="1" applyFill="1" applyBorder="1" applyAlignment="1">
      <alignment horizontal="center" vertical="center" wrapText="1"/>
    </xf>
    <xf numFmtId="164" fontId="6" fillId="0" borderId="82" xfId="0" applyNumberFormat="1" applyFont="1" applyFill="1" applyBorder="1" applyAlignment="1">
      <alignment horizontal="center" vertical="center" wrapText="1"/>
    </xf>
    <xf numFmtId="164" fontId="6" fillId="0" borderId="81" xfId="0" applyNumberFormat="1" applyFont="1" applyFill="1" applyBorder="1" applyAlignment="1">
      <alignment horizontal="center" vertical="center"/>
    </xf>
    <xf numFmtId="164" fontId="6" fillId="0" borderId="82" xfId="0" applyNumberFormat="1" applyFont="1" applyFill="1" applyBorder="1" applyAlignment="1">
      <alignment horizontal="center" vertical="center"/>
    </xf>
    <xf numFmtId="164" fontId="6" fillId="0" borderId="84" xfId="0" applyNumberFormat="1" applyFont="1" applyFill="1" applyBorder="1" applyAlignment="1">
      <alignment horizontal="center" vertical="center" wrapText="1"/>
    </xf>
    <xf numFmtId="164" fontId="6" fillId="0" borderId="85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0" fontId="6" fillId="0" borderId="84" xfId="0" applyFont="1" applyFill="1" applyBorder="1" applyAlignment="1" applyProtection="1">
      <alignment horizontal="left" vertical="center" wrapText="1"/>
      <protection/>
    </xf>
    <xf numFmtId="0" fontId="6" fillId="0" borderId="67" xfId="0" applyFont="1" applyFill="1" applyBorder="1" applyAlignment="1" applyProtection="1">
      <alignment horizontal="left" vertical="center" wrapText="1"/>
      <protection/>
    </xf>
    <xf numFmtId="0" fontId="6" fillId="0" borderId="50" xfId="0" applyFont="1" applyFill="1" applyBorder="1" applyAlignment="1" applyProtection="1">
      <alignment horizontal="left" vertical="center" wrapText="1"/>
      <protection/>
    </xf>
    <xf numFmtId="0" fontId="12" fillId="0" borderId="40" xfId="0" applyFont="1" applyFill="1" applyBorder="1" applyAlignment="1" applyProtection="1">
      <alignment horizontal="left" vertical="center"/>
      <protection/>
    </xf>
    <xf numFmtId="0" fontId="12" fillId="0" borderId="41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84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justify" vertical="center" wrapText="1"/>
    </xf>
    <xf numFmtId="0" fontId="24" fillId="0" borderId="0" xfId="62" applyFont="1" applyFill="1" applyAlignment="1" applyProtection="1">
      <alignment horizontal="left"/>
      <protection/>
    </xf>
    <xf numFmtId="0" fontId="25" fillId="0" borderId="0" xfId="62" applyFont="1" applyFill="1" applyAlignment="1" applyProtection="1">
      <alignment horizontal="center" vertical="center" wrapText="1"/>
      <protection/>
    </xf>
    <xf numFmtId="0" fontId="25" fillId="0" borderId="0" xfId="62" applyFont="1" applyFill="1" applyAlignment="1" applyProtection="1">
      <alignment horizontal="center" vertical="center"/>
      <protection/>
    </xf>
    <xf numFmtId="0" fontId="26" fillId="0" borderId="0" xfId="62" applyFont="1" applyFill="1" applyBorder="1" applyAlignment="1" applyProtection="1">
      <alignment horizontal="right"/>
      <protection/>
    </xf>
    <xf numFmtId="0" fontId="27" fillId="0" borderId="51" xfId="62" applyFont="1" applyFill="1" applyBorder="1" applyAlignment="1" applyProtection="1">
      <alignment horizontal="center" vertical="center" wrapText="1"/>
      <protection/>
    </xf>
    <xf numFmtId="0" fontId="27" fillId="0" borderId="37" xfId="62" applyFont="1" applyFill="1" applyBorder="1" applyAlignment="1" applyProtection="1">
      <alignment horizontal="center" vertical="center" wrapText="1"/>
      <protection/>
    </xf>
    <xf numFmtId="0" fontId="27" fillId="0" borderId="43" xfId="62" applyFont="1" applyFill="1" applyBorder="1" applyAlignment="1" applyProtection="1">
      <alignment horizontal="center" vertical="center" wrapText="1"/>
      <protection/>
    </xf>
    <xf numFmtId="0" fontId="20" fillId="0" borderId="47" xfId="61" applyFont="1" applyFill="1" applyBorder="1" applyAlignment="1" applyProtection="1">
      <alignment horizontal="center" vertical="center" textRotation="90"/>
      <protection/>
    </xf>
    <xf numFmtId="0" fontId="20" fillId="0" borderId="18" xfId="61" applyFont="1" applyFill="1" applyBorder="1" applyAlignment="1" applyProtection="1">
      <alignment horizontal="center" vertical="center" textRotation="90"/>
      <protection/>
    </xf>
    <xf numFmtId="0" fontId="20" fillId="0" borderId="26" xfId="61" applyFont="1" applyFill="1" applyBorder="1" applyAlignment="1" applyProtection="1">
      <alignment horizontal="center" vertical="center" textRotation="90"/>
      <protection/>
    </xf>
    <xf numFmtId="0" fontId="26" fillId="0" borderId="25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vertical="center" wrapText="1"/>
      <protection/>
    </xf>
    <xf numFmtId="0" fontId="26" fillId="0" borderId="60" xfId="62" applyFont="1" applyFill="1" applyBorder="1" applyAlignment="1" applyProtection="1">
      <alignment horizontal="center" vertical="center" wrapText="1"/>
      <protection/>
    </xf>
    <xf numFmtId="0" fontId="26" fillId="0" borderId="45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wrapText="1"/>
      <protection/>
    </xf>
    <xf numFmtId="0" fontId="26" fillId="0" borderId="17" xfId="62" applyFont="1" applyFill="1" applyBorder="1" applyAlignment="1" applyProtection="1">
      <alignment horizontal="center" wrapText="1"/>
      <protection/>
    </xf>
    <xf numFmtId="0" fontId="24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0" fillId="0" borderId="0" xfId="61" applyFont="1" applyFill="1" applyBorder="1" applyAlignment="1" applyProtection="1">
      <alignment horizontal="right" vertical="center"/>
      <protection/>
    </xf>
    <xf numFmtId="0" fontId="5" fillId="0" borderId="34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0" fillId="0" borderId="25" xfId="61" applyFont="1" applyFill="1" applyBorder="1" applyAlignment="1" applyProtection="1">
      <alignment horizontal="center" vertical="center" textRotation="90"/>
      <protection/>
    </xf>
    <xf numFmtId="0" fontId="20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1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/>
      <protection/>
    </xf>
    <xf numFmtId="0" fontId="25" fillId="0" borderId="0" xfId="62" applyFont="1" applyFill="1" applyAlignment="1">
      <alignment horizontal="center" wrapText="1"/>
      <protection/>
    </xf>
    <xf numFmtId="0" fontId="25" fillId="0" borderId="0" xfId="62" applyFont="1" applyFill="1" applyAlignment="1">
      <alignment horizontal="center"/>
      <protection/>
    </xf>
    <xf numFmtId="0" fontId="15" fillId="0" borderId="40" xfId="62" applyFont="1" applyFill="1" applyBorder="1" applyAlignment="1">
      <alignment horizontal="left" indent="1"/>
      <protection/>
    </xf>
    <xf numFmtId="0" fontId="15" fillId="0" borderId="41" xfId="62" applyFont="1" applyFill="1" applyBorder="1" applyAlignment="1">
      <alignment horizontal="left" inden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ik&#243;\Asztal\besz&#225;mol&#243;k\2014\2014.&#233;v\M&#225;solat%20eredetije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166"/>
  <sheetViews>
    <sheetView view="pageLayout" zoomScaleNormal="120" zoomScaleSheetLayoutView="130" workbookViewId="0" topLeftCell="B1">
      <selection activeCell="B7" sqref="B7"/>
    </sheetView>
  </sheetViews>
  <sheetFormatPr defaultColWidth="9.00390625" defaultRowHeight="12.75"/>
  <cols>
    <col min="1" max="1" width="9.00390625" style="453" customWidth="1"/>
    <col min="2" max="2" width="75.875" style="453" customWidth="1"/>
    <col min="3" max="3" width="15.50390625" style="429" customWidth="1"/>
    <col min="4" max="5" width="15.50390625" style="453" customWidth="1"/>
    <col min="6" max="6" width="9.00390625" style="428" customWidth="1"/>
    <col min="7" max="16384" width="9.375" style="428" customWidth="1"/>
  </cols>
  <sheetData>
    <row r="1" spans="1:5" ht="15.75" customHeight="1">
      <c r="A1" s="761" t="s">
        <v>3</v>
      </c>
      <c r="B1" s="761"/>
      <c r="C1" s="761"/>
      <c r="D1" s="761"/>
      <c r="E1" s="761"/>
    </row>
    <row r="2" spans="1:5" ht="15.75" customHeight="1" thickBot="1">
      <c r="A2" s="760" t="s">
        <v>105</v>
      </c>
      <c r="B2" s="760"/>
      <c r="D2" s="212"/>
      <c r="E2" s="229" t="s">
        <v>151</v>
      </c>
    </row>
    <row r="3" spans="1:5" ht="15.75" customHeight="1">
      <c r="A3" s="753" t="s">
        <v>57</v>
      </c>
      <c r="B3" s="755" t="s">
        <v>5</v>
      </c>
      <c r="C3" s="757" t="s">
        <v>485</v>
      </c>
      <c r="D3" s="757"/>
      <c r="E3" s="758"/>
    </row>
    <row r="4" spans="1:5" ht="37.5" customHeight="1" thickBot="1">
      <c r="A4" s="754"/>
      <c r="B4" s="756"/>
      <c r="C4" s="42" t="s">
        <v>173</v>
      </c>
      <c r="D4" s="42" t="s">
        <v>174</v>
      </c>
      <c r="E4" s="43" t="s">
        <v>533</v>
      </c>
    </row>
    <row r="5" spans="1:5" s="430" customFormat="1" ht="12" customHeight="1" thickBot="1">
      <c r="A5" s="207">
        <v>1</v>
      </c>
      <c r="B5" s="208">
        <v>2</v>
      </c>
      <c r="C5" s="208">
        <v>3</v>
      </c>
      <c r="D5" s="208">
        <v>4</v>
      </c>
      <c r="E5" s="254">
        <v>5</v>
      </c>
    </row>
    <row r="6" spans="1:5" s="431" customFormat="1" ht="12" customHeight="1" thickBot="1">
      <c r="A6" s="202" t="s">
        <v>6</v>
      </c>
      <c r="B6" s="411" t="s">
        <v>232</v>
      </c>
      <c r="C6" s="234">
        <v>446848</v>
      </c>
      <c r="D6" s="234">
        <f>+D7+D8+D9+D10+D11+D12</f>
        <v>452977</v>
      </c>
      <c r="E6" s="217">
        <f>+E7+E8+E9+E10+E11+E12</f>
        <v>452977</v>
      </c>
    </row>
    <row r="7" spans="1:5" s="431" customFormat="1" ht="12" customHeight="1">
      <c r="A7" s="197" t="s">
        <v>69</v>
      </c>
      <c r="B7" s="412" t="s">
        <v>233</v>
      </c>
      <c r="C7" s="236">
        <v>211743</v>
      </c>
      <c r="D7" s="236">
        <v>210200</v>
      </c>
      <c r="E7" s="219">
        <v>210200</v>
      </c>
    </row>
    <row r="8" spans="1:5" s="431" customFormat="1" ht="12" customHeight="1">
      <c r="A8" s="196" t="s">
        <v>70</v>
      </c>
      <c r="B8" s="413" t="s">
        <v>234</v>
      </c>
      <c r="C8" s="235"/>
      <c r="D8" s="235"/>
      <c r="E8" s="218"/>
    </row>
    <row r="9" spans="1:5" s="431" customFormat="1" ht="12" customHeight="1">
      <c r="A9" s="196" t="s">
        <v>71</v>
      </c>
      <c r="B9" s="413" t="s">
        <v>235</v>
      </c>
      <c r="C9" s="235">
        <v>71969</v>
      </c>
      <c r="D9" s="235">
        <v>212333</v>
      </c>
      <c r="E9" s="218">
        <v>212333</v>
      </c>
    </row>
    <row r="10" spans="1:5" s="431" customFormat="1" ht="12" customHeight="1">
      <c r="A10" s="196" t="s">
        <v>72</v>
      </c>
      <c r="B10" s="413" t="s">
        <v>236</v>
      </c>
      <c r="C10" s="235">
        <v>6712</v>
      </c>
      <c r="D10" s="235">
        <v>6712</v>
      </c>
      <c r="E10" s="218">
        <v>6712</v>
      </c>
    </row>
    <row r="11" spans="1:5" s="431" customFormat="1" ht="12" customHeight="1">
      <c r="A11" s="196" t="s">
        <v>102</v>
      </c>
      <c r="B11" s="413" t="s">
        <v>237</v>
      </c>
      <c r="C11" s="408">
        <v>156424</v>
      </c>
      <c r="D11" s="408">
        <v>7992</v>
      </c>
      <c r="E11" s="432">
        <v>7992</v>
      </c>
    </row>
    <row r="12" spans="1:5" s="431" customFormat="1" ht="12" customHeight="1" thickBot="1">
      <c r="A12" s="198" t="s">
        <v>73</v>
      </c>
      <c r="B12" s="414" t="s">
        <v>238</v>
      </c>
      <c r="C12" s="409"/>
      <c r="D12" s="409">
        <v>15740</v>
      </c>
      <c r="E12" s="433">
        <v>15740</v>
      </c>
    </row>
    <row r="13" spans="1:5" s="431" customFormat="1" ht="12" customHeight="1" thickBot="1">
      <c r="A13" s="202" t="s">
        <v>7</v>
      </c>
      <c r="B13" s="415" t="s">
        <v>239</v>
      </c>
      <c r="C13" s="234">
        <v>90727</v>
      </c>
      <c r="D13" s="234">
        <f>+D14+D15+D16+D17+D18</f>
        <v>340630</v>
      </c>
      <c r="E13" s="217">
        <f>+E14+E15+E16+E17+E18</f>
        <v>339988</v>
      </c>
    </row>
    <row r="14" spans="1:5" s="431" customFormat="1" ht="12" customHeight="1">
      <c r="A14" s="197" t="s">
        <v>75</v>
      </c>
      <c r="B14" s="412" t="s">
        <v>240</v>
      </c>
      <c r="C14" s="236"/>
      <c r="D14" s="236">
        <v>562</v>
      </c>
      <c r="E14" s="219"/>
    </row>
    <row r="15" spans="1:5" s="431" customFormat="1" ht="12" customHeight="1">
      <c r="A15" s="196" t="s">
        <v>76</v>
      </c>
      <c r="B15" s="413" t="s">
        <v>241</v>
      </c>
      <c r="C15" s="235"/>
      <c r="D15" s="235"/>
      <c r="E15" s="218"/>
    </row>
    <row r="16" spans="1:5" s="431" customFormat="1" ht="12" customHeight="1">
      <c r="A16" s="196" t="s">
        <v>77</v>
      </c>
      <c r="B16" s="413" t="s">
        <v>242</v>
      </c>
      <c r="C16" s="235"/>
      <c r="D16" s="235"/>
      <c r="E16" s="218"/>
    </row>
    <row r="17" spans="1:5" s="431" customFormat="1" ht="12" customHeight="1">
      <c r="A17" s="196" t="s">
        <v>78</v>
      </c>
      <c r="B17" s="413" t="s">
        <v>243</v>
      </c>
      <c r="C17" s="235"/>
      <c r="D17" s="235"/>
      <c r="E17" s="218"/>
    </row>
    <row r="18" spans="1:5" s="431" customFormat="1" ht="12" customHeight="1">
      <c r="A18" s="196" t="s">
        <v>79</v>
      </c>
      <c r="B18" s="413" t="s">
        <v>244</v>
      </c>
      <c r="C18" s="235">
        <v>90727</v>
      </c>
      <c r="D18" s="235">
        <v>340068</v>
      </c>
      <c r="E18" s="218">
        <v>339988</v>
      </c>
    </row>
    <row r="19" spans="1:5" s="431" customFormat="1" ht="12" customHeight="1" thickBot="1">
      <c r="A19" s="198" t="s">
        <v>85</v>
      </c>
      <c r="B19" s="414" t="s">
        <v>245</v>
      </c>
      <c r="C19" s="237">
        <v>15575</v>
      </c>
      <c r="D19" s="237"/>
      <c r="E19" s="220"/>
    </row>
    <row r="20" spans="1:5" s="431" customFormat="1" ht="12" customHeight="1" thickBot="1">
      <c r="A20" s="202" t="s">
        <v>8</v>
      </c>
      <c r="B20" s="411" t="s">
        <v>246</v>
      </c>
      <c r="C20" s="234">
        <v>389506</v>
      </c>
      <c r="D20" s="234">
        <f>+D21+D22+D23+D24+D25</f>
        <v>53900</v>
      </c>
      <c r="E20" s="217">
        <f>+E21+E22+E23+E24+E25</f>
        <v>53757</v>
      </c>
    </row>
    <row r="21" spans="1:5" s="431" customFormat="1" ht="12" customHeight="1">
      <c r="A21" s="197" t="s">
        <v>58</v>
      </c>
      <c r="B21" s="412" t="s">
        <v>247</v>
      </c>
      <c r="C21" s="236">
        <v>39403</v>
      </c>
      <c r="D21" s="236">
        <v>41900</v>
      </c>
      <c r="E21" s="219">
        <v>41900</v>
      </c>
    </row>
    <row r="22" spans="1:5" s="431" customFormat="1" ht="12" customHeight="1">
      <c r="A22" s="196" t="s">
        <v>59</v>
      </c>
      <c r="B22" s="413" t="s">
        <v>248</v>
      </c>
      <c r="C22" s="235"/>
      <c r="D22" s="235"/>
      <c r="E22" s="218"/>
    </row>
    <row r="23" spans="1:5" s="431" customFormat="1" ht="12" customHeight="1">
      <c r="A23" s="196" t="s">
        <v>60</v>
      </c>
      <c r="B23" s="413" t="s">
        <v>249</v>
      </c>
      <c r="C23" s="235"/>
      <c r="D23" s="235"/>
      <c r="E23" s="218"/>
    </row>
    <row r="24" spans="1:5" s="431" customFormat="1" ht="12" customHeight="1">
      <c r="A24" s="196" t="s">
        <v>61</v>
      </c>
      <c r="B24" s="413" t="s">
        <v>250</v>
      </c>
      <c r="C24" s="235"/>
      <c r="D24" s="235"/>
      <c r="E24" s="218"/>
    </row>
    <row r="25" spans="1:5" s="431" customFormat="1" ht="12" customHeight="1">
      <c r="A25" s="196" t="s">
        <v>114</v>
      </c>
      <c r="B25" s="413" t="s">
        <v>251</v>
      </c>
      <c r="C25" s="235">
        <v>350103</v>
      </c>
      <c r="D25" s="235">
        <v>12000</v>
      </c>
      <c r="E25" s="218">
        <v>11857</v>
      </c>
    </row>
    <row r="26" spans="1:5" s="431" customFormat="1" ht="12" customHeight="1" thickBot="1">
      <c r="A26" s="198" t="s">
        <v>115</v>
      </c>
      <c r="B26" s="414" t="s">
        <v>252</v>
      </c>
      <c r="C26" s="237">
        <v>346203</v>
      </c>
      <c r="D26" s="237"/>
      <c r="E26" s="220"/>
    </row>
    <row r="27" spans="1:5" s="431" customFormat="1" ht="12" customHeight="1" thickBot="1">
      <c r="A27" s="202" t="s">
        <v>116</v>
      </c>
      <c r="B27" s="411" t="s">
        <v>253</v>
      </c>
      <c r="C27" s="240">
        <v>60750</v>
      </c>
      <c r="D27" s="240">
        <f>+D28+D31+D32+D33</f>
        <v>74899</v>
      </c>
      <c r="E27" s="251">
        <f>+E28+E31+E32+E33</f>
        <v>74810</v>
      </c>
    </row>
    <row r="28" spans="1:5" s="431" customFormat="1" ht="12" customHeight="1">
      <c r="A28" s="197" t="s">
        <v>254</v>
      </c>
      <c r="B28" s="412" t="s">
        <v>255</v>
      </c>
      <c r="C28" s="253">
        <v>50000</v>
      </c>
      <c r="D28" s="253">
        <f>+D29+D30</f>
        <v>63261</v>
      </c>
      <c r="E28" s="252">
        <f>+E29+E30</f>
        <v>63224</v>
      </c>
    </row>
    <row r="29" spans="1:5" s="431" customFormat="1" ht="12" customHeight="1">
      <c r="A29" s="196" t="s">
        <v>256</v>
      </c>
      <c r="B29" s="413" t="s">
        <v>257</v>
      </c>
      <c r="C29" s="235">
        <v>10000</v>
      </c>
      <c r="D29" s="235">
        <v>10900</v>
      </c>
      <c r="E29" s="218">
        <v>10863</v>
      </c>
    </row>
    <row r="30" spans="1:5" s="431" customFormat="1" ht="12" customHeight="1">
      <c r="A30" s="196" t="s">
        <v>258</v>
      </c>
      <c r="B30" s="413" t="s">
        <v>259</v>
      </c>
      <c r="C30" s="235">
        <v>40000</v>
      </c>
      <c r="D30" s="235">
        <v>52361</v>
      </c>
      <c r="E30" s="218">
        <v>52361</v>
      </c>
    </row>
    <row r="31" spans="1:5" s="431" customFormat="1" ht="12" customHeight="1">
      <c r="A31" s="196" t="s">
        <v>260</v>
      </c>
      <c r="B31" s="413" t="s">
        <v>261</v>
      </c>
      <c r="C31" s="235">
        <v>9500</v>
      </c>
      <c r="D31" s="235">
        <v>9618</v>
      </c>
      <c r="E31" s="218">
        <v>9618</v>
      </c>
    </row>
    <row r="32" spans="1:5" s="431" customFormat="1" ht="12" customHeight="1">
      <c r="A32" s="196" t="s">
        <v>262</v>
      </c>
      <c r="B32" s="413" t="s">
        <v>263</v>
      </c>
      <c r="C32" s="235">
        <v>50</v>
      </c>
      <c r="D32" s="235">
        <v>50</v>
      </c>
      <c r="E32" s="218"/>
    </row>
    <row r="33" spans="1:5" s="431" customFormat="1" ht="12" customHeight="1" thickBot="1">
      <c r="A33" s="198" t="s">
        <v>264</v>
      </c>
      <c r="B33" s="414" t="s">
        <v>265</v>
      </c>
      <c r="C33" s="237">
        <v>1200</v>
      </c>
      <c r="D33" s="237">
        <v>1970</v>
      </c>
      <c r="E33" s="220">
        <v>1968</v>
      </c>
    </row>
    <row r="34" spans="1:5" s="431" customFormat="1" ht="12" customHeight="1" thickBot="1">
      <c r="A34" s="202" t="s">
        <v>10</v>
      </c>
      <c r="B34" s="411" t="s">
        <v>266</v>
      </c>
      <c r="C34" s="234">
        <v>10142</v>
      </c>
      <c r="D34" s="234">
        <f>SUM(D35:D44)</f>
        <v>23516</v>
      </c>
      <c r="E34" s="217">
        <f>SUM(E35:E44)</f>
        <v>22889</v>
      </c>
    </row>
    <row r="35" spans="1:5" s="431" customFormat="1" ht="12" customHeight="1">
      <c r="A35" s="197" t="s">
        <v>62</v>
      </c>
      <c r="B35" s="412" t="s">
        <v>267</v>
      </c>
      <c r="C35" s="236">
        <v>2000</v>
      </c>
      <c r="D35" s="236">
        <v>5803</v>
      </c>
      <c r="E35" s="219">
        <v>5543</v>
      </c>
    </row>
    <row r="36" spans="1:5" s="431" customFormat="1" ht="12" customHeight="1">
      <c r="A36" s="196" t="s">
        <v>63</v>
      </c>
      <c r="B36" s="413" t="s">
        <v>268</v>
      </c>
      <c r="C36" s="235">
        <v>6223</v>
      </c>
      <c r="D36" s="235">
        <v>6352</v>
      </c>
      <c r="E36" s="218">
        <v>6292</v>
      </c>
    </row>
    <row r="37" spans="1:5" s="431" customFormat="1" ht="12" customHeight="1">
      <c r="A37" s="196" t="s">
        <v>64</v>
      </c>
      <c r="B37" s="413" t="s">
        <v>269</v>
      </c>
      <c r="C37" s="235"/>
      <c r="D37" s="235">
        <v>2545</v>
      </c>
      <c r="E37" s="218">
        <v>2499</v>
      </c>
    </row>
    <row r="38" spans="1:5" s="431" customFormat="1" ht="12" customHeight="1">
      <c r="A38" s="196" t="s">
        <v>118</v>
      </c>
      <c r="B38" s="413" t="s">
        <v>270</v>
      </c>
      <c r="C38" s="235"/>
      <c r="D38" s="235">
        <v>300</v>
      </c>
      <c r="E38" s="218">
        <v>256</v>
      </c>
    </row>
    <row r="39" spans="1:5" s="431" customFormat="1" ht="12" customHeight="1">
      <c r="A39" s="196" t="s">
        <v>119</v>
      </c>
      <c r="B39" s="413" t="s">
        <v>271</v>
      </c>
      <c r="C39" s="235"/>
      <c r="D39" s="235"/>
      <c r="E39" s="218"/>
    </row>
    <row r="40" spans="1:5" s="431" customFormat="1" ht="12" customHeight="1">
      <c r="A40" s="196" t="s">
        <v>120</v>
      </c>
      <c r="B40" s="413" t="s">
        <v>272</v>
      </c>
      <c r="C40" s="235">
        <v>419</v>
      </c>
      <c r="D40" s="235">
        <v>2569</v>
      </c>
      <c r="E40" s="218">
        <v>2712</v>
      </c>
    </row>
    <row r="41" spans="1:5" s="431" customFormat="1" ht="12" customHeight="1">
      <c r="A41" s="196" t="s">
        <v>121</v>
      </c>
      <c r="B41" s="413" t="s">
        <v>273</v>
      </c>
      <c r="C41" s="235"/>
      <c r="D41" s="235">
        <v>1290</v>
      </c>
      <c r="E41" s="218">
        <v>948</v>
      </c>
    </row>
    <row r="42" spans="1:5" s="431" customFormat="1" ht="12" customHeight="1">
      <c r="A42" s="196" t="s">
        <v>122</v>
      </c>
      <c r="B42" s="413" t="s">
        <v>274</v>
      </c>
      <c r="C42" s="235"/>
      <c r="D42" s="235">
        <v>46</v>
      </c>
      <c r="E42" s="218">
        <v>46</v>
      </c>
    </row>
    <row r="43" spans="1:5" s="431" customFormat="1" ht="12" customHeight="1">
      <c r="A43" s="196" t="s">
        <v>275</v>
      </c>
      <c r="B43" s="413" t="s">
        <v>276</v>
      </c>
      <c r="C43" s="238"/>
      <c r="D43" s="238"/>
      <c r="E43" s="221"/>
    </row>
    <row r="44" spans="1:5" s="431" customFormat="1" ht="12" customHeight="1" thickBot="1">
      <c r="A44" s="198" t="s">
        <v>277</v>
      </c>
      <c r="B44" s="414" t="s">
        <v>278</v>
      </c>
      <c r="C44" s="239">
        <v>1500</v>
      </c>
      <c r="D44" s="239">
        <v>4611</v>
      </c>
      <c r="E44" s="222">
        <v>4593</v>
      </c>
    </row>
    <row r="45" spans="1:5" s="431" customFormat="1" ht="12" customHeight="1" thickBot="1">
      <c r="A45" s="202" t="s">
        <v>11</v>
      </c>
      <c r="B45" s="411" t="s">
        <v>279</v>
      </c>
      <c r="C45" s="234">
        <f>SUM(C46:C50)</f>
        <v>0</v>
      </c>
      <c r="D45" s="234">
        <f>SUM(D46:D50)</f>
        <v>1600</v>
      </c>
      <c r="E45" s="217">
        <f>SUM(E46:E50)</f>
        <v>1600</v>
      </c>
    </row>
    <row r="46" spans="1:5" s="431" customFormat="1" ht="12" customHeight="1">
      <c r="A46" s="197" t="s">
        <v>65</v>
      </c>
      <c r="B46" s="412" t="s">
        <v>280</v>
      </c>
      <c r="C46" s="255"/>
      <c r="D46" s="255"/>
      <c r="E46" s="223"/>
    </row>
    <row r="47" spans="1:5" s="431" customFormat="1" ht="12" customHeight="1">
      <c r="A47" s="196" t="s">
        <v>66</v>
      </c>
      <c r="B47" s="413" t="s">
        <v>281</v>
      </c>
      <c r="C47" s="238"/>
      <c r="D47" s="238"/>
      <c r="E47" s="221"/>
    </row>
    <row r="48" spans="1:5" s="431" customFormat="1" ht="12" customHeight="1">
      <c r="A48" s="196" t="s">
        <v>282</v>
      </c>
      <c r="B48" s="413" t="s">
        <v>283</v>
      </c>
      <c r="C48" s="238"/>
      <c r="D48" s="238">
        <v>1600</v>
      </c>
      <c r="E48" s="221">
        <v>1600</v>
      </c>
    </row>
    <row r="49" spans="1:5" s="431" customFormat="1" ht="12" customHeight="1">
      <c r="A49" s="196" t="s">
        <v>284</v>
      </c>
      <c r="B49" s="413" t="s">
        <v>285</v>
      </c>
      <c r="C49" s="238"/>
      <c r="D49" s="238"/>
      <c r="E49" s="221"/>
    </row>
    <row r="50" spans="1:5" s="431" customFormat="1" ht="12" customHeight="1" thickBot="1">
      <c r="A50" s="198" t="s">
        <v>286</v>
      </c>
      <c r="B50" s="414" t="s">
        <v>287</v>
      </c>
      <c r="C50" s="239"/>
      <c r="D50" s="239"/>
      <c r="E50" s="222"/>
    </row>
    <row r="51" spans="1:5" s="431" customFormat="1" ht="12" customHeight="1" thickBot="1">
      <c r="A51" s="202" t="s">
        <v>123</v>
      </c>
      <c r="B51" s="411" t="s">
        <v>288</v>
      </c>
      <c r="C51" s="234">
        <f>SUM(C52:C54)</f>
        <v>0</v>
      </c>
      <c r="D51" s="234">
        <f>SUM(D52:D54)</f>
        <v>17894</v>
      </c>
      <c r="E51" s="217">
        <f>SUM(E52:E54)</f>
        <v>16219</v>
      </c>
    </row>
    <row r="52" spans="1:5" s="431" customFormat="1" ht="12" customHeight="1">
      <c r="A52" s="197" t="s">
        <v>67</v>
      </c>
      <c r="B52" s="412" t="s">
        <v>289</v>
      </c>
      <c r="C52" s="236"/>
      <c r="D52" s="236"/>
      <c r="E52" s="219"/>
    </row>
    <row r="53" spans="1:5" s="431" customFormat="1" ht="12" customHeight="1">
      <c r="A53" s="196" t="s">
        <v>68</v>
      </c>
      <c r="B53" s="413" t="s">
        <v>462</v>
      </c>
      <c r="C53" s="235"/>
      <c r="D53" s="235"/>
      <c r="E53" s="218"/>
    </row>
    <row r="54" spans="1:5" s="431" customFormat="1" ht="12" customHeight="1">
      <c r="A54" s="196" t="s">
        <v>291</v>
      </c>
      <c r="B54" s="413" t="s">
        <v>292</v>
      </c>
      <c r="C54" s="235"/>
      <c r="D54" s="235">
        <v>17894</v>
      </c>
      <c r="E54" s="218">
        <v>16219</v>
      </c>
    </row>
    <row r="55" spans="1:5" s="431" customFormat="1" ht="12" customHeight="1" thickBot="1">
      <c r="A55" s="198" t="s">
        <v>293</v>
      </c>
      <c r="B55" s="414" t="s">
        <v>294</v>
      </c>
      <c r="C55" s="237"/>
      <c r="D55" s="237">
        <v>15575</v>
      </c>
      <c r="E55" s="220">
        <v>13900</v>
      </c>
    </row>
    <row r="56" spans="1:5" s="431" customFormat="1" ht="12" customHeight="1" thickBot="1">
      <c r="A56" s="202" t="s">
        <v>13</v>
      </c>
      <c r="B56" s="415" t="s">
        <v>295</v>
      </c>
      <c r="C56" s="234">
        <f>SUM(C57:C59)</f>
        <v>0</v>
      </c>
      <c r="D56" s="234">
        <f>SUM(D57:D59)</f>
        <v>352353</v>
      </c>
      <c r="E56" s="217">
        <f>SUM(E57:E59)</f>
        <v>304483</v>
      </c>
    </row>
    <row r="57" spans="1:5" s="431" customFormat="1" ht="12" customHeight="1">
      <c r="A57" s="196" t="s">
        <v>124</v>
      </c>
      <c r="B57" s="412" t="s">
        <v>296</v>
      </c>
      <c r="C57" s="238"/>
      <c r="D57" s="238">
        <v>71</v>
      </c>
      <c r="E57" s="221">
        <v>71</v>
      </c>
    </row>
    <row r="58" spans="1:5" s="431" customFormat="1" ht="12" customHeight="1">
      <c r="A58" s="196" t="s">
        <v>125</v>
      </c>
      <c r="B58" s="413" t="s">
        <v>463</v>
      </c>
      <c r="C58" s="238"/>
      <c r="D58" s="238"/>
      <c r="E58" s="221"/>
    </row>
    <row r="59" spans="1:5" s="431" customFormat="1" ht="12" customHeight="1">
      <c r="A59" s="196" t="s">
        <v>152</v>
      </c>
      <c r="B59" s="413" t="s">
        <v>298</v>
      </c>
      <c r="C59" s="238"/>
      <c r="D59" s="238">
        <v>352282</v>
      </c>
      <c r="E59" s="221">
        <v>304412</v>
      </c>
    </row>
    <row r="60" spans="1:5" s="431" customFormat="1" ht="12" customHeight="1" thickBot="1">
      <c r="A60" s="196" t="s">
        <v>299</v>
      </c>
      <c r="B60" s="414" t="s">
        <v>300</v>
      </c>
      <c r="C60" s="238"/>
      <c r="D60" s="238">
        <v>349032</v>
      </c>
      <c r="E60" s="221">
        <v>301101</v>
      </c>
    </row>
    <row r="61" spans="1:5" s="431" customFormat="1" ht="12" customHeight="1" thickBot="1">
      <c r="A61" s="202" t="s">
        <v>14</v>
      </c>
      <c r="B61" s="411" t="s">
        <v>301</v>
      </c>
      <c r="C61" s="240">
        <f>+C6+C13+C20+C27+C34+C45+C51+C56</f>
        <v>997973</v>
      </c>
      <c r="D61" s="240">
        <f>+D6+D13+D20+D27+D34+D45+D51+D56</f>
        <v>1317769</v>
      </c>
      <c r="E61" s="251">
        <f>+E6+E13+E20+E27+E34+E45+E51+E56</f>
        <v>1266723</v>
      </c>
    </row>
    <row r="62" spans="1:5" s="431" customFormat="1" ht="12" customHeight="1" thickBot="1">
      <c r="A62" s="256" t="s">
        <v>302</v>
      </c>
      <c r="B62" s="415" t="s">
        <v>303</v>
      </c>
      <c r="C62" s="234">
        <f>SUM(C63:C65)</f>
        <v>6304</v>
      </c>
      <c r="D62" s="234">
        <f>SUM(D63:D65)</f>
        <v>24895</v>
      </c>
      <c r="E62" s="217">
        <f>SUM(E63:E65)</f>
        <v>24895</v>
      </c>
    </row>
    <row r="63" spans="1:5" s="431" customFormat="1" ht="12" customHeight="1">
      <c r="A63" s="196" t="s">
        <v>304</v>
      </c>
      <c r="B63" s="412" t="s">
        <v>305</v>
      </c>
      <c r="C63" s="238">
        <v>6304</v>
      </c>
      <c r="D63" s="238"/>
      <c r="E63" s="221"/>
    </row>
    <row r="64" spans="1:5" s="431" customFormat="1" ht="12" customHeight="1">
      <c r="A64" s="196" t="s">
        <v>306</v>
      </c>
      <c r="B64" s="413" t="s">
        <v>307</v>
      </c>
      <c r="C64" s="238"/>
      <c r="D64" s="238"/>
      <c r="E64" s="221"/>
    </row>
    <row r="65" spans="1:5" s="431" customFormat="1" ht="12" customHeight="1" thickBot="1">
      <c r="A65" s="196" t="s">
        <v>308</v>
      </c>
      <c r="B65" s="183" t="s">
        <v>353</v>
      </c>
      <c r="C65" s="238"/>
      <c r="D65" s="238">
        <v>24895</v>
      </c>
      <c r="E65" s="221">
        <v>24895</v>
      </c>
    </row>
    <row r="66" spans="1:5" s="431" customFormat="1" ht="12" customHeight="1" thickBot="1">
      <c r="A66" s="256" t="s">
        <v>310</v>
      </c>
      <c r="B66" s="415" t="s">
        <v>311</v>
      </c>
      <c r="C66" s="234">
        <f>SUM(C67:C70)</f>
        <v>0</v>
      </c>
      <c r="D66" s="234">
        <f>SUM(D67:D70)</f>
        <v>0</v>
      </c>
      <c r="E66" s="217">
        <f>SUM(E67:E70)</f>
        <v>0</v>
      </c>
    </row>
    <row r="67" spans="1:5" s="431" customFormat="1" ht="12" customHeight="1">
      <c r="A67" s="196" t="s">
        <v>103</v>
      </c>
      <c r="B67" s="412" t="s">
        <v>312</v>
      </c>
      <c r="C67" s="238"/>
      <c r="D67" s="238"/>
      <c r="E67" s="221"/>
    </row>
    <row r="68" spans="1:5" s="431" customFormat="1" ht="12" customHeight="1">
      <c r="A68" s="196" t="s">
        <v>104</v>
      </c>
      <c r="B68" s="413" t="s">
        <v>313</v>
      </c>
      <c r="C68" s="238"/>
      <c r="D68" s="238"/>
      <c r="E68" s="221"/>
    </row>
    <row r="69" spans="1:5" s="431" customFormat="1" ht="12" customHeight="1">
      <c r="A69" s="196" t="s">
        <v>314</v>
      </c>
      <c r="B69" s="413" t="s">
        <v>315</v>
      </c>
      <c r="C69" s="238"/>
      <c r="D69" s="238"/>
      <c r="E69" s="221"/>
    </row>
    <row r="70" spans="1:7" s="431" customFormat="1" ht="12" customHeight="1" thickBot="1">
      <c r="A70" s="196" t="s">
        <v>316</v>
      </c>
      <c r="B70" s="414" t="s">
        <v>317</v>
      </c>
      <c r="C70" s="238"/>
      <c r="D70" s="238"/>
      <c r="E70" s="221"/>
      <c r="G70" s="434"/>
    </row>
    <row r="71" spans="1:5" s="431" customFormat="1" ht="12" customHeight="1" thickBot="1">
      <c r="A71" s="256" t="s">
        <v>318</v>
      </c>
      <c r="B71" s="415" t="s">
        <v>319</v>
      </c>
      <c r="C71" s="234">
        <f>SUM(C72:C73)</f>
        <v>39296</v>
      </c>
      <c r="D71" s="234">
        <f>SUM(D72:D73)</f>
        <v>63619</v>
      </c>
      <c r="E71" s="217">
        <f>SUM(E72:E73)</f>
        <v>63619</v>
      </c>
    </row>
    <row r="72" spans="1:5" s="431" customFormat="1" ht="12" customHeight="1">
      <c r="A72" s="196" t="s">
        <v>320</v>
      </c>
      <c r="B72" s="412" t="s">
        <v>321</v>
      </c>
      <c r="C72" s="238">
        <v>39296</v>
      </c>
      <c r="D72" s="238">
        <v>63619</v>
      </c>
      <c r="E72" s="221">
        <v>63619</v>
      </c>
    </row>
    <row r="73" spans="1:5" s="431" customFormat="1" ht="12" customHeight="1" thickBot="1">
      <c r="A73" s="196" t="s">
        <v>322</v>
      </c>
      <c r="B73" s="414" t="s">
        <v>323</v>
      </c>
      <c r="C73" s="238"/>
      <c r="D73" s="238"/>
      <c r="E73" s="221"/>
    </row>
    <row r="74" spans="1:5" s="431" customFormat="1" ht="12" customHeight="1" thickBot="1">
      <c r="A74" s="256" t="s">
        <v>324</v>
      </c>
      <c r="B74" s="415" t="s">
        <v>325</v>
      </c>
      <c r="C74" s="234">
        <f>SUM(C75:C77)</f>
        <v>0</v>
      </c>
      <c r="D74" s="234">
        <f>SUM(D75:D77)</f>
        <v>12150</v>
      </c>
      <c r="E74" s="217">
        <f>SUM(E75:E77)</f>
        <v>12150</v>
      </c>
    </row>
    <row r="75" spans="1:5" s="431" customFormat="1" ht="12" customHeight="1">
      <c r="A75" s="196" t="s">
        <v>326</v>
      </c>
      <c r="B75" s="412" t="s">
        <v>327</v>
      </c>
      <c r="C75" s="238"/>
      <c r="D75" s="238">
        <v>12150</v>
      </c>
      <c r="E75" s="221">
        <v>12150</v>
      </c>
    </row>
    <row r="76" spans="1:5" s="431" customFormat="1" ht="12" customHeight="1">
      <c r="A76" s="196" t="s">
        <v>328</v>
      </c>
      <c r="B76" s="413" t="s">
        <v>329</v>
      </c>
      <c r="C76" s="238"/>
      <c r="D76" s="238"/>
      <c r="E76" s="221"/>
    </row>
    <row r="77" spans="1:5" s="431" customFormat="1" ht="12" customHeight="1" thickBot="1">
      <c r="A77" s="196" t="s">
        <v>330</v>
      </c>
      <c r="B77" s="414" t="s">
        <v>331</v>
      </c>
      <c r="C77" s="238"/>
      <c r="D77" s="238"/>
      <c r="E77" s="221"/>
    </row>
    <row r="78" spans="1:5" s="431" customFormat="1" ht="12" customHeight="1" thickBot="1">
      <c r="A78" s="256" t="s">
        <v>332</v>
      </c>
      <c r="B78" s="415" t="s">
        <v>333</v>
      </c>
      <c r="C78" s="234">
        <f>SUM(C79:C82)</f>
        <v>0</v>
      </c>
      <c r="D78" s="234">
        <f>SUM(D79:D82)</f>
        <v>0</v>
      </c>
      <c r="E78" s="217">
        <f>SUM(E79:E82)</f>
        <v>0</v>
      </c>
    </row>
    <row r="79" spans="1:5" s="431" customFormat="1" ht="12" customHeight="1">
      <c r="A79" s="406" t="s">
        <v>334</v>
      </c>
      <c r="B79" s="412" t="s">
        <v>335</v>
      </c>
      <c r="C79" s="238"/>
      <c r="D79" s="238"/>
      <c r="E79" s="221"/>
    </row>
    <row r="80" spans="1:5" s="431" customFormat="1" ht="12" customHeight="1">
      <c r="A80" s="407" t="s">
        <v>336</v>
      </c>
      <c r="B80" s="413" t="s">
        <v>337</v>
      </c>
      <c r="C80" s="238"/>
      <c r="D80" s="238"/>
      <c r="E80" s="221"/>
    </row>
    <row r="81" spans="1:5" s="431" customFormat="1" ht="12" customHeight="1">
      <c r="A81" s="407" t="s">
        <v>338</v>
      </c>
      <c r="B81" s="413" t="s">
        <v>339</v>
      </c>
      <c r="C81" s="238"/>
      <c r="D81" s="238"/>
      <c r="E81" s="221"/>
    </row>
    <row r="82" spans="1:5" s="431" customFormat="1" ht="12" customHeight="1" thickBot="1">
      <c r="A82" s="257" t="s">
        <v>340</v>
      </c>
      <c r="B82" s="414" t="s">
        <v>341</v>
      </c>
      <c r="C82" s="238"/>
      <c r="D82" s="238"/>
      <c r="E82" s="221"/>
    </row>
    <row r="83" spans="1:5" s="431" customFormat="1" ht="12" customHeight="1" thickBot="1">
      <c r="A83" s="256" t="s">
        <v>342</v>
      </c>
      <c r="B83" s="415" t="s">
        <v>343</v>
      </c>
      <c r="C83" s="259"/>
      <c r="D83" s="259"/>
      <c r="E83" s="260"/>
    </row>
    <row r="84" spans="1:5" s="431" customFormat="1" ht="12" customHeight="1" thickBot="1">
      <c r="A84" s="256" t="s">
        <v>344</v>
      </c>
      <c r="B84" s="181" t="s">
        <v>345</v>
      </c>
      <c r="C84" s="240">
        <f>+C62+C66+C71+C74+C78+C83</f>
        <v>45600</v>
      </c>
      <c r="D84" s="240">
        <f>+D62+D66+D71+D74+D78+D83</f>
        <v>100664</v>
      </c>
      <c r="E84" s="251">
        <f>+E62+E66+E71+E74+E78+E83</f>
        <v>100664</v>
      </c>
    </row>
    <row r="85" spans="1:5" s="431" customFormat="1" ht="12" customHeight="1" thickBot="1">
      <c r="A85" s="258" t="s">
        <v>346</v>
      </c>
      <c r="B85" s="184" t="s">
        <v>347</v>
      </c>
      <c r="C85" s="240">
        <f>+C61+C84</f>
        <v>1043573</v>
      </c>
      <c r="D85" s="240">
        <f>+D61+D84</f>
        <v>1418433</v>
      </c>
      <c r="E85" s="251">
        <f>+E61+E84</f>
        <v>1367387</v>
      </c>
    </row>
    <row r="86" spans="1:5" s="431" customFormat="1" ht="12" customHeight="1">
      <c r="A86" s="435"/>
      <c r="B86" s="436"/>
      <c r="C86" s="437"/>
      <c r="D86" s="438"/>
      <c r="E86" s="439"/>
    </row>
    <row r="87" spans="1:5" s="431" customFormat="1" ht="12" customHeight="1">
      <c r="A87" s="761" t="s">
        <v>34</v>
      </c>
      <c r="B87" s="761"/>
      <c r="C87" s="761"/>
      <c r="D87" s="761"/>
      <c r="E87" s="761"/>
    </row>
    <row r="88" spans="1:5" s="431" customFormat="1" ht="12" customHeight="1" thickBot="1">
      <c r="A88" s="752" t="s">
        <v>106</v>
      </c>
      <c r="B88" s="752"/>
      <c r="C88" s="429"/>
      <c r="D88" s="212"/>
      <c r="E88" s="229" t="s">
        <v>151</v>
      </c>
    </row>
    <row r="89" spans="1:5" s="431" customFormat="1" ht="12" customHeight="1">
      <c r="A89" s="753" t="s">
        <v>57</v>
      </c>
      <c r="B89" s="755" t="s">
        <v>172</v>
      </c>
      <c r="C89" s="757" t="s">
        <v>485</v>
      </c>
      <c r="D89" s="757"/>
      <c r="E89" s="758"/>
    </row>
    <row r="90" spans="1:6" s="431" customFormat="1" ht="24" customHeight="1" thickBot="1">
      <c r="A90" s="754"/>
      <c r="B90" s="756"/>
      <c r="C90" s="42" t="s">
        <v>173</v>
      </c>
      <c r="D90" s="42" t="s">
        <v>174</v>
      </c>
      <c r="E90" s="43" t="s">
        <v>533</v>
      </c>
      <c r="F90" s="440"/>
    </row>
    <row r="91" spans="1:6" s="431" customFormat="1" ht="12" customHeight="1" thickBot="1">
      <c r="A91" s="207">
        <v>1</v>
      </c>
      <c r="B91" s="208">
        <v>2</v>
      </c>
      <c r="C91" s="208">
        <v>3</v>
      </c>
      <c r="D91" s="208">
        <v>4</v>
      </c>
      <c r="E91" s="209">
        <v>5</v>
      </c>
      <c r="F91" s="440"/>
    </row>
    <row r="92" spans="1:6" s="431" customFormat="1" ht="15" customHeight="1" thickBot="1">
      <c r="A92" s="204" t="s">
        <v>6</v>
      </c>
      <c r="B92" s="206" t="s">
        <v>464</v>
      </c>
      <c r="C92" s="441">
        <f>SUM(C93:C97)</f>
        <v>626180</v>
      </c>
      <c r="D92" s="233">
        <f>+D93+D94+D95+D96+D97</f>
        <v>924372</v>
      </c>
      <c r="E92" s="189">
        <f>+E93+E94+E95+E96+E97</f>
        <v>906169</v>
      </c>
      <c r="F92" s="440"/>
    </row>
    <row r="93" spans="1:5" s="431" customFormat="1" ht="12.75" customHeight="1">
      <c r="A93" s="199" t="s">
        <v>69</v>
      </c>
      <c r="B93" s="416" t="s">
        <v>35</v>
      </c>
      <c r="C93" s="442">
        <v>141112</v>
      </c>
      <c r="D93" s="48">
        <v>343125</v>
      </c>
      <c r="E93" s="188">
        <v>342013</v>
      </c>
    </row>
    <row r="94" spans="1:5" ht="16.5" customHeight="1">
      <c r="A94" s="196" t="s">
        <v>70</v>
      </c>
      <c r="B94" s="417" t="s">
        <v>126</v>
      </c>
      <c r="C94" s="443">
        <v>30306</v>
      </c>
      <c r="D94" s="235">
        <v>59192</v>
      </c>
      <c r="E94" s="218">
        <v>57976</v>
      </c>
    </row>
    <row r="95" spans="1:5" ht="15.75">
      <c r="A95" s="196" t="s">
        <v>71</v>
      </c>
      <c r="B95" s="417" t="s">
        <v>95</v>
      </c>
      <c r="C95" s="444">
        <v>168339</v>
      </c>
      <c r="D95" s="237">
        <v>230169</v>
      </c>
      <c r="E95" s="220">
        <v>224095</v>
      </c>
    </row>
    <row r="96" spans="1:5" s="430" customFormat="1" ht="12" customHeight="1">
      <c r="A96" s="196" t="s">
        <v>72</v>
      </c>
      <c r="B96" s="418" t="s">
        <v>127</v>
      </c>
      <c r="C96" s="444">
        <v>199854</v>
      </c>
      <c r="D96" s="237">
        <v>187174</v>
      </c>
      <c r="E96" s="220">
        <v>183229</v>
      </c>
    </row>
    <row r="97" spans="1:5" ht="12" customHeight="1">
      <c r="A97" s="196" t="s">
        <v>80</v>
      </c>
      <c r="B97" s="419" t="s">
        <v>128</v>
      </c>
      <c r="C97" s="444">
        <v>86569</v>
      </c>
      <c r="D97" s="237">
        <v>104712</v>
      </c>
      <c r="E97" s="220">
        <v>98856</v>
      </c>
    </row>
    <row r="98" spans="1:5" ht="12" customHeight="1">
      <c r="A98" s="196" t="s">
        <v>73</v>
      </c>
      <c r="B98" s="417" t="s">
        <v>355</v>
      </c>
      <c r="C98" s="444"/>
      <c r="D98" s="237">
        <v>917</v>
      </c>
      <c r="E98" s="220">
        <v>917</v>
      </c>
    </row>
    <row r="99" spans="1:5" ht="12" customHeight="1">
      <c r="A99" s="196" t="s">
        <v>74</v>
      </c>
      <c r="B99" s="420" t="s">
        <v>356</v>
      </c>
      <c r="C99" s="444"/>
      <c r="D99" s="237"/>
      <c r="E99" s="220"/>
    </row>
    <row r="100" spans="1:5" ht="12" customHeight="1">
      <c r="A100" s="196" t="s">
        <v>81</v>
      </c>
      <c r="B100" s="417" t="s">
        <v>357</v>
      </c>
      <c r="C100" s="444"/>
      <c r="D100" s="237"/>
      <c r="E100" s="220"/>
    </row>
    <row r="101" spans="1:5" ht="12" customHeight="1">
      <c r="A101" s="196" t="s">
        <v>82</v>
      </c>
      <c r="B101" s="417" t="s">
        <v>358</v>
      </c>
      <c r="C101" s="444"/>
      <c r="D101" s="237"/>
      <c r="E101" s="220"/>
    </row>
    <row r="102" spans="1:5" ht="12" customHeight="1">
      <c r="A102" s="196" t="s">
        <v>83</v>
      </c>
      <c r="B102" s="420" t="s">
        <v>359</v>
      </c>
      <c r="C102" s="444">
        <v>74469</v>
      </c>
      <c r="D102" s="237">
        <v>89195</v>
      </c>
      <c r="E102" s="220">
        <v>86160</v>
      </c>
    </row>
    <row r="103" spans="1:5" ht="12" customHeight="1">
      <c r="A103" s="196" t="s">
        <v>84</v>
      </c>
      <c r="B103" s="420" t="s">
        <v>360</v>
      </c>
      <c r="C103" s="444"/>
      <c r="D103" s="237"/>
      <c r="E103" s="220"/>
    </row>
    <row r="104" spans="1:5" ht="12" customHeight="1">
      <c r="A104" s="196" t="s">
        <v>86</v>
      </c>
      <c r="B104" s="417" t="s">
        <v>361</v>
      </c>
      <c r="C104" s="444"/>
      <c r="D104" s="237">
        <v>2000</v>
      </c>
      <c r="E104" s="220">
        <v>2000</v>
      </c>
    </row>
    <row r="105" spans="1:5" ht="12" customHeight="1">
      <c r="A105" s="195" t="s">
        <v>129</v>
      </c>
      <c r="B105" s="421" t="s">
        <v>362</v>
      </c>
      <c r="C105" s="444"/>
      <c r="D105" s="237"/>
      <c r="E105" s="220"/>
    </row>
    <row r="106" spans="1:5" ht="12" customHeight="1">
      <c r="A106" s="196" t="s">
        <v>363</v>
      </c>
      <c r="B106" s="421" t="s">
        <v>364</v>
      </c>
      <c r="C106" s="444"/>
      <c r="D106" s="237"/>
      <c r="E106" s="220"/>
    </row>
    <row r="107" spans="1:5" ht="12" customHeight="1" thickBot="1">
      <c r="A107" s="200" t="s">
        <v>365</v>
      </c>
      <c r="B107" s="422" t="s">
        <v>366</v>
      </c>
      <c r="C107" s="445">
        <v>12100</v>
      </c>
      <c r="D107" s="49">
        <v>12600</v>
      </c>
      <c r="E107" s="182">
        <v>9779</v>
      </c>
    </row>
    <row r="108" spans="1:5" ht="12" customHeight="1" thickBot="1">
      <c r="A108" s="202" t="s">
        <v>7</v>
      </c>
      <c r="B108" s="205" t="s">
        <v>465</v>
      </c>
      <c r="C108" s="446">
        <f>+C109+C111+C113</f>
        <v>371784</v>
      </c>
      <c r="D108" s="234">
        <f>+D109+D111+D113</f>
        <v>454522</v>
      </c>
      <c r="E108" s="217">
        <f>+E109+E111+E113</f>
        <v>393135</v>
      </c>
    </row>
    <row r="109" spans="1:5" ht="12" customHeight="1">
      <c r="A109" s="197" t="s">
        <v>75</v>
      </c>
      <c r="B109" s="417" t="s">
        <v>150</v>
      </c>
      <c r="C109" s="447">
        <v>329914</v>
      </c>
      <c r="D109" s="236">
        <v>371167</v>
      </c>
      <c r="E109" s="219">
        <v>316555</v>
      </c>
    </row>
    <row r="110" spans="1:5" ht="12" customHeight="1">
      <c r="A110" s="197" t="s">
        <v>76</v>
      </c>
      <c r="B110" s="421" t="s">
        <v>368</v>
      </c>
      <c r="C110" s="447">
        <v>327138</v>
      </c>
      <c r="D110" s="236">
        <v>342526</v>
      </c>
      <c r="E110" s="219">
        <v>287998</v>
      </c>
    </row>
    <row r="111" spans="1:5" ht="12" customHeight="1">
      <c r="A111" s="197" t="s">
        <v>77</v>
      </c>
      <c r="B111" s="421" t="s">
        <v>130</v>
      </c>
      <c r="C111" s="443">
        <v>28753</v>
      </c>
      <c r="D111" s="235">
        <v>67638</v>
      </c>
      <c r="E111" s="218">
        <v>61837</v>
      </c>
    </row>
    <row r="112" spans="1:5" ht="12" customHeight="1">
      <c r="A112" s="197" t="s">
        <v>78</v>
      </c>
      <c r="B112" s="421" t="s">
        <v>369</v>
      </c>
      <c r="C112" s="448">
        <v>6304</v>
      </c>
      <c r="D112" s="235"/>
      <c r="E112" s="218"/>
    </row>
    <row r="113" spans="1:5" ht="12" customHeight="1">
      <c r="A113" s="197" t="s">
        <v>79</v>
      </c>
      <c r="B113" s="414" t="s">
        <v>153</v>
      </c>
      <c r="C113" s="448">
        <v>13117</v>
      </c>
      <c r="D113" s="235">
        <v>15717</v>
      </c>
      <c r="E113" s="218">
        <v>14743</v>
      </c>
    </row>
    <row r="114" spans="1:5" ht="12" customHeight="1">
      <c r="A114" s="197" t="s">
        <v>85</v>
      </c>
      <c r="B114" s="413" t="s">
        <v>370</v>
      </c>
      <c r="C114" s="448"/>
      <c r="D114" s="235"/>
      <c r="E114" s="218"/>
    </row>
    <row r="115" spans="1:5" ht="15.75">
      <c r="A115" s="197" t="s">
        <v>87</v>
      </c>
      <c r="B115" s="423" t="s">
        <v>371</v>
      </c>
      <c r="C115" s="448"/>
      <c r="D115" s="235"/>
      <c r="E115" s="218"/>
    </row>
    <row r="116" spans="1:5" ht="12" customHeight="1">
      <c r="A116" s="197" t="s">
        <v>131</v>
      </c>
      <c r="B116" s="417" t="s">
        <v>358</v>
      </c>
      <c r="C116" s="448"/>
      <c r="D116" s="235"/>
      <c r="E116" s="218"/>
    </row>
    <row r="117" spans="1:5" ht="12" customHeight="1">
      <c r="A117" s="197" t="s">
        <v>132</v>
      </c>
      <c r="B117" s="417" t="s">
        <v>372</v>
      </c>
      <c r="C117" s="448">
        <v>3400</v>
      </c>
      <c r="D117" s="235">
        <v>3400</v>
      </c>
      <c r="E117" s="218">
        <v>3400</v>
      </c>
    </row>
    <row r="118" spans="1:5" ht="12" customHeight="1">
      <c r="A118" s="197" t="s">
        <v>133</v>
      </c>
      <c r="B118" s="417" t="s">
        <v>373</v>
      </c>
      <c r="C118" s="448"/>
      <c r="D118" s="235"/>
      <c r="E118" s="218"/>
    </row>
    <row r="119" spans="1:5" ht="12" customHeight="1">
      <c r="A119" s="197" t="s">
        <v>374</v>
      </c>
      <c r="B119" s="417" t="s">
        <v>361</v>
      </c>
      <c r="C119" s="448"/>
      <c r="D119" s="235"/>
      <c r="E119" s="218"/>
    </row>
    <row r="120" spans="1:5" ht="12" customHeight="1">
      <c r="A120" s="197" t="s">
        <v>375</v>
      </c>
      <c r="B120" s="417" t="s">
        <v>376</v>
      </c>
      <c r="C120" s="448"/>
      <c r="D120" s="235"/>
      <c r="E120" s="218"/>
    </row>
    <row r="121" spans="1:5" ht="12" customHeight="1" thickBot="1">
      <c r="A121" s="195" t="s">
        <v>377</v>
      </c>
      <c r="B121" s="417" t="s">
        <v>378</v>
      </c>
      <c r="C121" s="449">
        <v>9717</v>
      </c>
      <c r="D121" s="237">
        <v>12317</v>
      </c>
      <c r="E121" s="220">
        <v>11343</v>
      </c>
    </row>
    <row r="122" spans="1:5" ht="12" customHeight="1" thickBot="1">
      <c r="A122" s="202" t="s">
        <v>8</v>
      </c>
      <c r="B122" s="401" t="s">
        <v>379</v>
      </c>
      <c r="C122" s="446">
        <f>+C123+C124</f>
        <v>6070</v>
      </c>
      <c r="D122" s="234">
        <f>+D123+D124</f>
        <v>0</v>
      </c>
      <c r="E122" s="217">
        <f>+E123+E124</f>
        <v>0</v>
      </c>
    </row>
    <row r="123" spans="1:5" ht="12" customHeight="1">
      <c r="A123" s="197" t="s">
        <v>58</v>
      </c>
      <c r="B123" s="423" t="s">
        <v>44</v>
      </c>
      <c r="C123" s="447">
        <v>3070</v>
      </c>
      <c r="D123" s="236"/>
      <c r="E123" s="219"/>
    </row>
    <row r="124" spans="1:5" ht="12" customHeight="1" thickBot="1">
      <c r="A124" s="198" t="s">
        <v>59</v>
      </c>
      <c r="B124" s="421" t="s">
        <v>45</v>
      </c>
      <c r="C124" s="444">
        <v>3000</v>
      </c>
      <c r="D124" s="237"/>
      <c r="E124" s="220"/>
    </row>
    <row r="125" spans="1:5" ht="12" customHeight="1" thickBot="1">
      <c r="A125" s="202" t="s">
        <v>9</v>
      </c>
      <c r="B125" s="401" t="s">
        <v>380</v>
      </c>
      <c r="C125" s="446">
        <f>+C92+C108+C122</f>
        <v>1004034</v>
      </c>
      <c r="D125" s="234">
        <f>+D92+D108+D122</f>
        <v>1378894</v>
      </c>
      <c r="E125" s="217">
        <f>+E92+E108+E122</f>
        <v>1299304</v>
      </c>
    </row>
    <row r="126" spans="1:5" ht="12" customHeight="1" thickBot="1">
      <c r="A126" s="202" t="s">
        <v>10</v>
      </c>
      <c r="B126" s="401" t="s">
        <v>381</v>
      </c>
      <c r="C126" s="446">
        <f>+C127+C128+C129</f>
        <v>39539</v>
      </c>
      <c r="D126" s="234">
        <f>+D127+D128+D129</f>
        <v>39539</v>
      </c>
      <c r="E126" s="217">
        <f>+E127+E128+E129</f>
        <v>39539</v>
      </c>
    </row>
    <row r="127" spans="1:5" ht="12" customHeight="1">
      <c r="A127" s="197" t="s">
        <v>62</v>
      </c>
      <c r="B127" s="423" t="s">
        <v>466</v>
      </c>
      <c r="C127" s="448">
        <v>39539</v>
      </c>
      <c r="D127" s="235">
        <v>39539</v>
      </c>
      <c r="E127" s="218">
        <v>39539</v>
      </c>
    </row>
    <row r="128" spans="1:5" ht="12" customHeight="1">
      <c r="A128" s="197" t="s">
        <v>63</v>
      </c>
      <c r="B128" s="423" t="s">
        <v>467</v>
      </c>
      <c r="C128" s="448"/>
      <c r="D128" s="235"/>
      <c r="E128" s="218"/>
    </row>
    <row r="129" spans="1:5" ht="12" customHeight="1" thickBot="1">
      <c r="A129" s="195" t="s">
        <v>64</v>
      </c>
      <c r="B129" s="424" t="s">
        <v>468</v>
      </c>
      <c r="C129" s="448"/>
      <c r="D129" s="235"/>
      <c r="E129" s="218"/>
    </row>
    <row r="130" spans="1:5" ht="12" customHeight="1" thickBot="1">
      <c r="A130" s="202" t="s">
        <v>11</v>
      </c>
      <c r="B130" s="401" t="s">
        <v>385</v>
      </c>
      <c r="C130" s="446">
        <f>+C131+C132+C133+C134</f>
        <v>0</v>
      </c>
      <c r="D130" s="234">
        <f>+D131+D132+D133+D134</f>
        <v>0</v>
      </c>
      <c r="E130" s="217">
        <f>+E131+E132+E133+E134</f>
        <v>0</v>
      </c>
    </row>
    <row r="131" spans="1:5" ht="12" customHeight="1">
      <c r="A131" s="197" t="s">
        <v>65</v>
      </c>
      <c r="B131" s="423" t="s">
        <v>469</v>
      </c>
      <c r="C131" s="448"/>
      <c r="D131" s="235"/>
      <c r="E131" s="218"/>
    </row>
    <row r="132" spans="1:5" ht="12" customHeight="1">
      <c r="A132" s="197" t="s">
        <v>66</v>
      </c>
      <c r="B132" s="423" t="s">
        <v>470</v>
      </c>
      <c r="C132" s="448"/>
      <c r="D132" s="235"/>
      <c r="E132" s="218"/>
    </row>
    <row r="133" spans="1:5" ht="12" customHeight="1">
      <c r="A133" s="197" t="s">
        <v>282</v>
      </c>
      <c r="B133" s="423" t="s">
        <v>471</v>
      </c>
      <c r="C133" s="448"/>
      <c r="D133" s="235"/>
      <c r="E133" s="218"/>
    </row>
    <row r="134" spans="1:5" ht="12" customHeight="1" thickBot="1">
      <c r="A134" s="195" t="s">
        <v>284</v>
      </c>
      <c r="B134" s="424" t="s">
        <v>472</v>
      </c>
      <c r="C134" s="448"/>
      <c r="D134" s="235"/>
      <c r="E134" s="218"/>
    </row>
    <row r="135" spans="1:5" ht="12" customHeight="1" thickBot="1">
      <c r="A135" s="202" t="s">
        <v>12</v>
      </c>
      <c r="B135" s="401" t="s">
        <v>390</v>
      </c>
      <c r="C135" s="450">
        <f>+C136+C137+C138+C139</f>
        <v>0</v>
      </c>
      <c r="D135" s="240">
        <f>+D136+D137+D138+D139</f>
        <v>0</v>
      </c>
      <c r="E135" s="251">
        <f>+E136+E137+E138+E139</f>
        <v>0</v>
      </c>
    </row>
    <row r="136" spans="1:5" ht="12" customHeight="1">
      <c r="A136" s="197" t="s">
        <v>67</v>
      </c>
      <c r="B136" s="423" t="s">
        <v>391</v>
      </c>
      <c r="C136" s="448"/>
      <c r="D136" s="235"/>
      <c r="E136" s="218"/>
    </row>
    <row r="137" spans="1:5" ht="12" customHeight="1">
      <c r="A137" s="197" t="s">
        <v>68</v>
      </c>
      <c r="B137" s="423" t="s">
        <v>392</v>
      </c>
      <c r="C137" s="448"/>
      <c r="D137" s="235"/>
      <c r="E137" s="218"/>
    </row>
    <row r="138" spans="1:5" ht="12" customHeight="1">
      <c r="A138" s="197" t="s">
        <v>291</v>
      </c>
      <c r="B138" s="423" t="s">
        <v>473</v>
      </c>
      <c r="C138" s="448"/>
      <c r="D138" s="235"/>
      <c r="E138" s="218"/>
    </row>
    <row r="139" spans="1:5" ht="12" customHeight="1" thickBot="1">
      <c r="A139" s="195" t="s">
        <v>293</v>
      </c>
      <c r="B139" s="424" t="s">
        <v>436</v>
      </c>
      <c r="C139" s="448"/>
      <c r="D139" s="235"/>
      <c r="E139" s="218"/>
    </row>
    <row r="140" spans="1:5" ht="12" customHeight="1" thickBot="1">
      <c r="A140" s="202" t="s">
        <v>13</v>
      </c>
      <c r="B140" s="401" t="s">
        <v>395</v>
      </c>
      <c r="C140" s="451">
        <f>+C141+C142+C143+C144</f>
        <v>0</v>
      </c>
      <c r="D140" s="50">
        <f>+D141+D142+D143+D144</f>
        <v>0</v>
      </c>
      <c r="E140" s="187">
        <f>+E141+E142+E143+E144</f>
        <v>0</v>
      </c>
    </row>
    <row r="141" spans="1:5" ht="12" customHeight="1">
      <c r="A141" s="197" t="s">
        <v>124</v>
      </c>
      <c r="B141" s="423" t="s">
        <v>396</v>
      </c>
      <c r="C141" s="448"/>
      <c r="D141" s="235"/>
      <c r="E141" s="218"/>
    </row>
    <row r="142" spans="1:5" ht="12" customHeight="1">
      <c r="A142" s="197" t="s">
        <v>125</v>
      </c>
      <c r="B142" s="423" t="s">
        <v>397</v>
      </c>
      <c r="C142" s="448"/>
      <c r="D142" s="235"/>
      <c r="E142" s="218"/>
    </row>
    <row r="143" spans="1:5" ht="12" customHeight="1">
      <c r="A143" s="197" t="s">
        <v>152</v>
      </c>
      <c r="B143" s="423" t="s">
        <v>398</v>
      </c>
      <c r="C143" s="448"/>
      <c r="D143" s="235"/>
      <c r="E143" s="218"/>
    </row>
    <row r="144" spans="1:5" ht="12" customHeight="1" thickBot="1">
      <c r="A144" s="197" t="s">
        <v>299</v>
      </c>
      <c r="B144" s="423" t="s">
        <v>399</v>
      </c>
      <c r="C144" s="448"/>
      <c r="D144" s="235"/>
      <c r="E144" s="218"/>
    </row>
    <row r="145" spans="1:5" ht="12" customHeight="1" thickBot="1">
      <c r="A145" s="202" t="s">
        <v>14</v>
      </c>
      <c r="B145" s="401" t="s">
        <v>400</v>
      </c>
      <c r="C145" s="452">
        <f>+C126+C130+C135+C140</f>
        <v>39539</v>
      </c>
      <c r="D145" s="185">
        <f>+D126+D130+D135+D140</f>
        <v>39539</v>
      </c>
      <c r="E145" s="186">
        <f>+E126+E130+E135+E140</f>
        <v>39539</v>
      </c>
    </row>
    <row r="146" spans="1:5" ht="12" customHeight="1" thickBot="1">
      <c r="A146" s="227" t="s">
        <v>15</v>
      </c>
      <c r="B146" s="425" t="s">
        <v>401</v>
      </c>
      <c r="C146" s="452">
        <f>+C125+C145</f>
        <v>1043573</v>
      </c>
      <c r="D146" s="185">
        <f>+D125+D145</f>
        <v>1418433</v>
      </c>
      <c r="E146" s="186">
        <f>+E125+E145</f>
        <v>1338843</v>
      </c>
    </row>
    <row r="147" ht="12" customHeight="1">
      <c r="C147" s="453"/>
    </row>
    <row r="148" spans="1:5" ht="18" customHeight="1">
      <c r="A148" s="759" t="s">
        <v>402</v>
      </c>
      <c r="B148" s="759"/>
      <c r="C148" s="759"/>
      <c r="D148" s="759"/>
      <c r="E148" s="759"/>
    </row>
    <row r="149" spans="1:7" ht="12" customHeight="1" thickBot="1">
      <c r="A149" s="760" t="s">
        <v>107</v>
      </c>
      <c r="B149" s="760"/>
      <c r="C149" s="212"/>
      <c r="D149" s="212"/>
      <c r="E149" s="229" t="s">
        <v>151</v>
      </c>
      <c r="F149" s="453"/>
      <c r="G149" s="453"/>
    </row>
    <row r="150" spans="1:7" ht="12" customHeight="1" thickBot="1">
      <c r="A150" s="202">
        <v>1</v>
      </c>
      <c r="B150" s="205" t="s">
        <v>403</v>
      </c>
      <c r="C150" s="454">
        <f>+C61-C125</f>
        <v>-6061</v>
      </c>
      <c r="D150" s="454">
        <f>+D61-D125</f>
        <v>-61125</v>
      </c>
      <c r="E150" s="455">
        <f>+E61-E125</f>
        <v>-32581</v>
      </c>
      <c r="F150" s="453"/>
      <c r="G150" s="453"/>
    </row>
    <row r="151" spans="1:7" ht="12" customHeight="1" thickBot="1">
      <c r="A151" s="202" t="s">
        <v>7</v>
      </c>
      <c r="B151" s="205" t="s">
        <v>404</v>
      </c>
      <c r="C151" s="454">
        <f>+C84-C145</f>
        <v>6061</v>
      </c>
      <c r="D151" s="454">
        <f>+D84-D145</f>
        <v>61125</v>
      </c>
      <c r="E151" s="455">
        <f>+E84-E145</f>
        <v>61125</v>
      </c>
      <c r="F151" s="453"/>
      <c r="G151" s="453"/>
    </row>
    <row r="152" spans="3:6" ht="15" customHeight="1">
      <c r="C152" s="456"/>
      <c r="D152" s="456"/>
      <c r="E152" s="456"/>
      <c r="F152" s="456"/>
    </row>
    <row r="153" s="431" customFormat="1" ht="12.75" customHeight="1"/>
    <row r="154" ht="15.75">
      <c r="C154" s="453"/>
    </row>
    <row r="155" ht="15.75">
      <c r="C155" s="453"/>
    </row>
    <row r="156" ht="15.75">
      <c r="C156" s="453"/>
    </row>
    <row r="157" ht="16.5" customHeight="1">
      <c r="C157" s="453"/>
    </row>
    <row r="158" ht="15.75">
      <c r="C158" s="453"/>
    </row>
    <row r="159" ht="15.75">
      <c r="C159" s="453"/>
    </row>
    <row r="160" ht="15.75">
      <c r="C160" s="453"/>
    </row>
    <row r="161" ht="15.75">
      <c r="C161" s="453"/>
    </row>
    <row r="162" ht="15.75">
      <c r="C162" s="453"/>
    </row>
    <row r="163" spans="6:7" s="453" customFormat="1" ht="15.75">
      <c r="F163" s="428"/>
      <c r="G163" s="428"/>
    </row>
    <row r="164" spans="6:7" s="453" customFormat="1" ht="15.75">
      <c r="F164" s="428"/>
      <c r="G164" s="428"/>
    </row>
    <row r="165" spans="6:7" s="453" customFormat="1" ht="15.75">
      <c r="F165" s="428"/>
      <c r="G165" s="428"/>
    </row>
    <row r="166" spans="6:7" s="453" customFormat="1" ht="15.75">
      <c r="F166" s="428"/>
      <c r="G166" s="428"/>
    </row>
  </sheetData>
  <sheetProtection/>
  <mergeCells count="12">
    <mergeCell ref="A1:E1"/>
    <mergeCell ref="A2:B2"/>
    <mergeCell ref="A3:A4"/>
    <mergeCell ref="B3:B4"/>
    <mergeCell ref="C3:E3"/>
    <mergeCell ref="A87:E87"/>
    <mergeCell ref="A88:B88"/>
    <mergeCell ref="A89:A90"/>
    <mergeCell ref="B89:B90"/>
    <mergeCell ref="C89:E89"/>
    <mergeCell ref="A148:E148"/>
    <mergeCell ref="A149:B149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1" r:id="rId1"/>
  <headerFooter alignWithMargins="0">
    <oddHeader>&amp;C&amp;"Times New Roman CE,Félkövér"&amp;12 1. melléklet a 7/2015. (V.28.) önkormányzati rendelethez
Nagyhalász Város Önkormányzat
2014. ÉVI KÖLTSÉGVETÉSÉNEK ÖSSZEVONT MÉRLEGE
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154"/>
  <sheetViews>
    <sheetView view="pageLayout" zoomScaleSheetLayoutView="85" workbookViewId="0" topLeftCell="A1">
      <selection activeCell="E95" sqref="E95"/>
    </sheetView>
  </sheetViews>
  <sheetFormatPr defaultColWidth="9.00390625" defaultRowHeight="12.75"/>
  <cols>
    <col min="1" max="1" width="10.50390625" style="347" customWidth="1"/>
    <col min="2" max="2" width="58.625" style="348" customWidth="1"/>
    <col min="3" max="4" width="14.875" style="348" customWidth="1"/>
    <col min="5" max="5" width="14.875" style="349" customWidth="1"/>
    <col min="6" max="16384" width="9.375" style="1" customWidth="1"/>
  </cols>
  <sheetData>
    <row r="1" spans="1:5" s="484" customFormat="1" ht="16.5" customHeight="1" thickBot="1">
      <c r="A1" s="323"/>
      <c r="B1" s="325"/>
      <c r="C1" s="325"/>
      <c r="D1" s="325"/>
      <c r="E1" s="335"/>
    </row>
    <row r="2" spans="1:5" s="487" customFormat="1" ht="21" customHeight="1">
      <c r="A2" s="350" t="s">
        <v>50</v>
      </c>
      <c r="B2" s="485" t="s">
        <v>147</v>
      </c>
      <c r="C2" s="486"/>
      <c r="D2" s="486"/>
      <c r="E2" s="343" t="s">
        <v>38</v>
      </c>
    </row>
    <row r="3" spans="1:5" s="487" customFormat="1" ht="16.5" thickBot="1">
      <c r="A3" s="488" t="s">
        <v>517</v>
      </c>
      <c r="B3" s="489" t="s">
        <v>438</v>
      </c>
      <c r="C3" s="490"/>
      <c r="D3" s="490"/>
      <c r="E3" s="491">
        <v>1</v>
      </c>
    </row>
    <row r="4" spans="1:5" s="492" customFormat="1" ht="15.75" customHeight="1" thickBot="1">
      <c r="A4" s="326"/>
      <c r="B4" s="326"/>
      <c r="C4" s="326"/>
      <c r="D4" s="326"/>
      <c r="E4" s="327" t="s">
        <v>39</v>
      </c>
    </row>
    <row r="5" spans="1:5" ht="24.75" thickBot="1">
      <c r="A5" s="179" t="s">
        <v>141</v>
      </c>
      <c r="B5" s="180" t="s">
        <v>40</v>
      </c>
      <c r="C5" s="493" t="s">
        <v>518</v>
      </c>
      <c r="D5" s="493" t="s">
        <v>478</v>
      </c>
      <c r="E5" s="493" t="s">
        <v>533</v>
      </c>
    </row>
    <row r="6" spans="1:5" s="495" customFormat="1" ht="12.75" customHeight="1" thickBot="1">
      <c r="A6" s="321">
        <v>1</v>
      </c>
      <c r="B6" s="322">
        <v>2</v>
      </c>
      <c r="C6" s="494">
        <v>3</v>
      </c>
      <c r="D6" s="494">
        <v>4</v>
      </c>
      <c r="E6" s="402">
        <v>5</v>
      </c>
    </row>
    <row r="7" spans="1:5" s="495" customFormat="1" ht="15.75" customHeight="1" thickBot="1">
      <c r="A7" s="496"/>
      <c r="B7" s="497" t="s">
        <v>41</v>
      </c>
      <c r="C7" s="497"/>
      <c r="D7" s="497"/>
      <c r="E7" s="498"/>
    </row>
    <row r="8" spans="1:5" s="495" customFormat="1" ht="12" customHeight="1" thickBot="1">
      <c r="A8" s="207" t="s">
        <v>6</v>
      </c>
      <c r="B8" s="203" t="s">
        <v>232</v>
      </c>
      <c r="C8" s="499">
        <v>446848</v>
      </c>
      <c r="D8" s="499">
        <v>452977</v>
      </c>
      <c r="E8" s="228">
        <f>+E9+E10+E11+E12+E13+E14</f>
        <v>452977</v>
      </c>
    </row>
    <row r="9" spans="1:5" s="501" customFormat="1" ht="12" customHeight="1">
      <c r="A9" s="356" t="s">
        <v>69</v>
      </c>
      <c r="B9" s="245" t="s">
        <v>233</v>
      </c>
      <c r="C9" s="500">
        <v>211743</v>
      </c>
      <c r="D9" s="500">
        <v>210200</v>
      </c>
      <c r="E9" s="339">
        <v>210200</v>
      </c>
    </row>
    <row r="10" spans="1:5" s="503" customFormat="1" ht="12" customHeight="1">
      <c r="A10" s="357" t="s">
        <v>70</v>
      </c>
      <c r="B10" s="246" t="s">
        <v>234</v>
      </c>
      <c r="C10" s="502"/>
      <c r="D10" s="502"/>
      <c r="E10" s="338"/>
    </row>
    <row r="11" spans="1:5" s="503" customFormat="1" ht="12" customHeight="1">
      <c r="A11" s="357" t="s">
        <v>71</v>
      </c>
      <c r="B11" s="246" t="s">
        <v>235</v>
      </c>
      <c r="C11" s="502">
        <v>71969</v>
      </c>
      <c r="D11" s="502">
        <v>212333</v>
      </c>
      <c r="E11" s="338">
        <v>212333</v>
      </c>
    </row>
    <row r="12" spans="1:5" s="503" customFormat="1" ht="12" customHeight="1">
      <c r="A12" s="357" t="s">
        <v>72</v>
      </c>
      <c r="B12" s="246" t="s">
        <v>236</v>
      </c>
      <c r="C12" s="502">
        <v>6712</v>
      </c>
      <c r="D12" s="502">
        <v>6712</v>
      </c>
      <c r="E12" s="338">
        <v>6712</v>
      </c>
    </row>
    <row r="13" spans="1:5" s="503" customFormat="1" ht="12" customHeight="1">
      <c r="A13" s="357" t="s">
        <v>102</v>
      </c>
      <c r="B13" s="246" t="s">
        <v>237</v>
      </c>
      <c r="C13" s="502">
        <v>156424</v>
      </c>
      <c r="D13" s="502">
        <v>7992</v>
      </c>
      <c r="E13" s="504">
        <v>7992</v>
      </c>
    </row>
    <row r="14" spans="1:5" s="501" customFormat="1" ht="12" customHeight="1" thickBot="1">
      <c r="A14" s="358" t="s">
        <v>73</v>
      </c>
      <c r="B14" s="247" t="s">
        <v>238</v>
      </c>
      <c r="C14" s="505"/>
      <c r="D14" s="505">
        <v>15740</v>
      </c>
      <c r="E14" s="506">
        <v>15740</v>
      </c>
    </row>
    <row r="15" spans="1:5" s="501" customFormat="1" ht="12" customHeight="1" thickBot="1">
      <c r="A15" s="207" t="s">
        <v>7</v>
      </c>
      <c r="B15" s="224" t="s">
        <v>239</v>
      </c>
      <c r="C15" s="507">
        <v>76899</v>
      </c>
      <c r="D15" s="507">
        <v>337003</v>
      </c>
      <c r="E15" s="228">
        <f>+E16+E17+E18+E19+E20</f>
        <v>336361</v>
      </c>
    </row>
    <row r="16" spans="1:5" s="501" customFormat="1" ht="12" customHeight="1">
      <c r="A16" s="356" t="s">
        <v>75</v>
      </c>
      <c r="B16" s="245" t="s">
        <v>240</v>
      </c>
      <c r="C16" s="500"/>
      <c r="D16" s="500">
        <v>562</v>
      </c>
      <c r="E16" s="339"/>
    </row>
    <row r="17" spans="1:5" s="501" customFormat="1" ht="12" customHeight="1">
      <c r="A17" s="357" t="s">
        <v>76</v>
      </c>
      <c r="B17" s="246" t="s">
        <v>241</v>
      </c>
      <c r="C17" s="502"/>
      <c r="D17" s="502"/>
      <c r="E17" s="338"/>
    </row>
    <row r="18" spans="1:5" s="501" customFormat="1" ht="12" customHeight="1">
      <c r="A18" s="357" t="s">
        <v>77</v>
      </c>
      <c r="B18" s="246" t="s">
        <v>242</v>
      </c>
      <c r="C18" s="502"/>
      <c r="D18" s="502"/>
      <c r="E18" s="338"/>
    </row>
    <row r="19" spans="1:5" s="501" customFormat="1" ht="12" customHeight="1">
      <c r="A19" s="357" t="s">
        <v>78</v>
      </c>
      <c r="B19" s="246" t="s">
        <v>243</v>
      </c>
      <c r="C19" s="502"/>
      <c r="D19" s="502"/>
      <c r="E19" s="338"/>
    </row>
    <row r="20" spans="1:5" s="501" customFormat="1" ht="12" customHeight="1">
      <c r="A20" s="357" t="s">
        <v>79</v>
      </c>
      <c r="B20" s="246" t="s">
        <v>244</v>
      </c>
      <c r="C20" s="502">
        <v>76899</v>
      </c>
      <c r="D20" s="502">
        <v>336441</v>
      </c>
      <c r="E20" s="338">
        <v>336361</v>
      </c>
    </row>
    <row r="21" spans="1:5" s="503" customFormat="1" ht="12" customHeight="1" thickBot="1">
      <c r="A21" s="358" t="s">
        <v>85</v>
      </c>
      <c r="B21" s="247" t="s">
        <v>245</v>
      </c>
      <c r="C21" s="505">
        <v>3897</v>
      </c>
      <c r="D21" s="505"/>
      <c r="E21" s="340"/>
    </row>
    <row r="22" spans="1:5" s="503" customFormat="1" ht="12" customHeight="1" thickBot="1">
      <c r="A22" s="207" t="s">
        <v>8</v>
      </c>
      <c r="B22" s="203" t="s">
        <v>246</v>
      </c>
      <c r="C22" s="499">
        <v>389506</v>
      </c>
      <c r="D22" s="499">
        <v>53900</v>
      </c>
      <c r="E22" s="228">
        <f>+E23+E24+E25+E26+E27</f>
        <v>53757</v>
      </c>
    </row>
    <row r="23" spans="1:5" s="503" customFormat="1" ht="12" customHeight="1">
      <c r="A23" s="356" t="s">
        <v>58</v>
      </c>
      <c r="B23" s="245" t="s">
        <v>247</v>
      </c>
      <c r="C23" s="500">
        <v>39403</v>
      </c>
      <c r="D23" s="500">
        <v>41900</v>
      </c>
      <c r="E23" s="339">
        <v>41900</v>
      </c>
    </row>
    <row r="24" spans="1:5" s="501" customFormat="1" ht="12" customHeight="1">
      <c r="A24" s="357" t="s">
        <v>59</v>
      </c>
      <c r="B24" s="246" t="s">
        <v>248</v>
      </c>
      <c r="C24" s="502"/>
      <c r="D24" s="502"/>
      <c r="E24" s="338"/>
    </row>
    <row r="25" spans="1:5" s="503" customFormat="1" ht="12" customHeight="1">
      <c r="A25" s="357" t="s">
        <v>60</v>
      </c>
      <c r="B25" s="246" t="s">
        <v>249</v>
      </c>
      <c r="C25" s="502"/>
      <c r="D25" s="502"/>
      <c r="E25" s="338"/>
    </row>
    <row r="26" spans="1:5" s="503" customFormat="1" ht="12" customHeight="1">
      <c r="A26" s="357" t="s">
        <v>61</v>
      </c>
      <c r="B26" s="246" t="s">
        <v>250</v>
      </c>
      <c r="C26" s="502"/>
      <c r="D26" s="502"/>
      <c r="E26" s="338"/>
    </row>
    <row r="27" spans="1:5" s="503" customFormat="1" ht="12" customHeight="1">
      <c r="A27" s="357" t="s">
        <v>114</v>
      </c>
      <c r="B27" s="246" t="s">
        <v>251</v>
      </c>
      <c r="C27" s="502">
        <v>350103</v>
      </c>
      <c r="D27" s="502">
        <v>12000</v>
      </c>
      <c r="E27" s="338">
        <v>11857</v>
      </c>
    </row>
    <row r="28" spans="1:5" s="503" customFormat="1" ht="12" customHeight="1" thickBot="1">
      <c r="A28" s="358" t="s">
        <v>115</v>
      </c>
      <c r="B28" s="247" t="s">
        <v>252</v>
      </c>
      <c r="C28" s="505">
        <v>346203</v>
      </c>
      <c r="D28" s="505"/>
      <c r="E28" s="340"/>
    </row>
    <row r="29" spans="1:5" s="503" customFormat="1" ht="12" customHeight="1" thickBot="1">
      <c r="A29" s="207" t="s">
        <v>116</v>
      </c>
      <c r="B29" s="203" t="s">
        <v>253</v>
      </c>
      <c r="C29" s="499">
        <v>60750</v>
      </c>
      <c r="D29" s="499">
        <v>74899</v>
      </c>
      <c r="E29" s="341">
        <f>+E30+E33+E34+E35</f>
        <v>74810</v>
      </c>
    </row>
    <row r="30" spans="1:5" s="503" customFormat="1" ht="12" customHeight="1">
      <c r="A30" s="356" t="s">
        <v>254</v>
      </c>
      <c r="B30" s="245" t="s">
        <v>255</v>
      </c>
      <c r="C30" s="500">
        <v>50000</v>
      </c>
      <c r="D30" s="500">
        <v>63261</v>
      </c>
      <c r="E30" s="508">
        <v>63224</v>
      </c>
    </row>
    <row r="31" spans="1:5" s="503" customFormat="1" ht="12" customHeight="1">
      <c r="A31" s="357" t="s">
        <v>256</v>
      </c>
      <c r="B31" s="246" t="s">
        <v>257</v>
      </c>
      <c r="C31" s="502">
        <v>10000</v>
      </c>
      <c r="D31" s="502">
        <v>10900</v>
      </c>
      <c r="E31" s="338">
        <v>10863</v>
      </c>
    </row>
    <row r="32" spans="1:5" s="503" customFormat="1" ht="12" customHeight="1">
      <c r="A32" s="357" t="s">
        <v>258</v>
      </c>
      <c r="B32" s="246" t="s">
        <v>259</v>
      </c>
      <c r="C32" s="502">
        <v>40000</v>
      </c>
      <c r="D32" s="502">
        <v>52361</v>
      </c>
      <c r="E32" s="338">
        <v>52361</v>
      </c>
    </row>
    <row r="33" spans="1:5" s="503" customFormat="1" ht="12" customHeight="1">
      <c r="A33" s="357" t="s">
        <v>260</v>
      </c>
      <c r="B33" s="246" t="s">
        <v>261</v>
      </c>
      <c r="C33" s="502">
        <v>9500</v>
      </c>
      <c r="D33" s="502">
        <v>9618</v>
      </c>
      <c r="E33" s="338">
        <v>9618</v>
      </c>
    </row>
    <row r="34" spans="1:5" s="503" customFormat="1" ht="12" customHeight="1">
      <c r="A34" s="357" t="s">
        <v>262</v>
      </c>
      <c r="B34" s="246" t="s">
        <v>263</v>
      </c>
      <c r="C34" s="502">
        <v>50</v>
      </c>
      <c r="D34" s="502">
        <v>50</v>
      </c>
      <c r="E34" s="338"/>
    </row>
    <row r="35" spans="1:5" s="503" customFormat="1" ht="12" customHeight="1" thickBot="1">
      <c r="A35" s="358" t="s">
        <v>264</v>
      </c>
      <c r="B35" s="247" t="s">
        <v>265</v>
      </c>
      <c r="C35" s="505">
        <v>1200</v>
      </c>
      <c r="D35" s="505">
        <v>1970</v>
      </c>
      <c r="E35" s="340">
        <v>1968</v>
      </c>
    </row>
    <row r="36" spans="1:5" s="503" customFormat="1" ht="12" customHeight="1" thickBot="1">
      <c r="A36" s="207" t="s">
        <v>10</v>
      </c>
      <c r="B36" s="203" t="s">
        <v>266</v>
      </c>
      <c r="C36" s="499">
        <v>7778</v>
      </c>
      <c r="D36" s="499">
        <v>19613</v>
      </c>
      <c r="E36" s="228">
        <f>SUM(E37:E46)</f>
        <v>19031</v>
      </c>
    </row>
    <row r="37" spans="1:5" s="503" customFormat="1" ht="12" customHeight="1">
      <c r="A37" s="356" t="s">
        <v>62</v>
      </c>
      <c r="B37" s="245" t="s">
        <v>267</v>
      </c>
      <c r="C37" s="500">
        <v>2000</v>
      </c>
      <c r="D37" s="500">
        <v>5803</v>
      </c>
      <c r="E37" s="339">
        <v>5543</v>
      </c>
    </row>
    <row r="38" spans="1:5" s="503" customFormat="1" ht="12" customHeight="1">
      <c r="A38" s="357" t="s">
        <v>63</v>
      </c>
      <c r="B38" s="246" t="s">
        <v>268</v>
      </c>
      <c r="C38" s="502">
        <v>4089</v>
      </c>
      <c r="D38" s="502">
        <v>4689</v>
      </c>
      <c r="E38" s="338">
        <v>4636</v>
      </c>
    </row>
    <row r="39" spans="1:5" s="503" customFormat="1" ht="12" customHeight="1">
      <c r="A39" s="357" t="s">
        <v>64</v>
      </c>
      <c r="B39" s="246" t="s">
        <v>269</v>
      </c>
      <c r="C39" s="502"/>
      <c r="D39" s="502">
        <v>660</v>
      </c>
      <c r="E39" s="338">
        <v>652</v>
      </c>
    </row>
    <row r="40" spans="1:5" s="503" customFormat="1" ht="12" customHeight="1">
      <c r="A40" s="357" t="s">
        <v>118</v>
      </c>
      <c r="B40" s="246" t="s">
        <v>270</v>
      </c>
      <c r="C40" s="502"/>
      <c r="D40" s="502">
        <v>300</v>
      </c>
      <c r="E40" s="338">
        <v>256</v>
      </c>
    </row>
    <row r="41" spans="1:5" s="503" customFormat="1" ht="12" customHeight="1">
      <c r="A41" s="357" t="s">
        <v>119</v>
      </c>
      <c r="B41" s="246" t="s">
        <v>271</v>
      </c>
      <c r="C41" s="502"/>
      <c r="D41" s="502"/>
      <c r="E41" s="338"/>
    </row>
    <row r="42" spans="1:5" s="503" customFormat="1" ht="12" customHeight="1">
      <c r="A42" s="357" t="s">
        <v>120</v>
      </c>
      <c r="B42" s="246" t="s">
        <v>272</v>
      </c>
      <c r="C42" s="502">
        <v>189</v>
      </c>
      <c r="D42" s="502">
        <v>2569</v>
      </c>
      <c r="E42" s="338">
        <v>2372</v>
      </c>
    </row>
    <row r="43" spans="1:5" s="503" customFormat="1" ht="12" customHeight="1">
      <c r="A43" s="357" t="s">
        <v>121</v>
      </c>
      <c r="B43" s="246" t="s">
        <v>273</v>
      </c>
      <c r="C43" s="502"/>
      <c r="D43" s="502">
        <v>950</v>
      </c>
      <c r="E43" s="338">
        <v>948</v>
      </c>
    </row>
    <row r="44" spans="1:5" s="503" customFormat="1" ht="12" customHeight="1">
      <c r="A44" s="357" t="s">
        <v>122</v>
      </c>
      <c r="B44" s="246" t="s">
        <v>274</v>
      </c>
      <c r="C44" s="502"/>
      <c r="D44" s="502">
        <v>42</v>
      </c>
      <c r="E44" s="338">
        <v>42</v>
      </c>
    </row>
    <row r="45" spans="1:5" s="503" customFormat="1" ht="12" customHeight="1">
      <c r="A45" s="357" t="s">
        <v>275</v>
      </c>
      <c r="B45" s="246" t="s">
        <v>276</v>
      </c>
      <c r="C45" s="502"/>
      <c r="D45" s="502"/>
      <c r="E45" s="509"/>
    </row>
    <row r="46" spans="1:5" s="503" customFormat="1" ht="12" customHeight="1" thickBot="1">
      <c r="A46" s="358" t="s">
        <v>277</v>
      </c>
      <c r="B46" s="247" t="s">
        <v>278</v>
      </c>
      <c r="C46" s="505">
        <v>1500</v>
      </c>
      <c r="D46" s="505">
        <v>4600</v>
      </c>
      <c r="E46" s="510">
        <v>4582</v>
      </c>
    </row>
    <row r="47" spans="1:5" s="503" customFormat="1" ht="12" customHeight="1" thickBot="1">
      <c r="A47" s="207" t="s">
        <v>11</v>
      </c>
      <c r="B47" s="203" t="s">
        <v>279</v>
      </c>
      <c r="C47" s="511"/>
      <c r="D47" s="499">
        <v>1600</v>
      </c>
      <c r="E47" s="228">
        <f>SUM(E48:E52)</f>
        <v>1600</v>
      </c>
    </row>
    <row r="48" spans="1:5" s="503" customFormat="1" ht="12" customHeight="1">
      <c r="A48" s="356" t="s">
        <v>65</v>
      </c>
      <c r="B48" s="245" t="s">
        <v>280</v>
      </c>
      <c r="C48" s="512"/>
      <c r="D48" s="500"/>
      <c r="E48" s="513"/>
    </row>
    <row r="49" spans="1:5" s="503" customFormat="1" ht="12" customHeight="1">
      <c r="A49" s="357" t="s">
        <v>66</v>
      </c>
      <c r="B49" s="246" t="s">
        <v>281</v>
      </c>
      <c r="C49" s="514"/>
      <c r="D49" s="502"/>
      <c r="E49" s="509"/>
    </row>
    <row r="50" spans="1:5" s="503" customFormat="1" ht="12" customHeight="1">
      <c r="A50" s="357" t="s">
        <v>282</v>
      </c>
      <c r="B50" s="246" t="s">
        <v>283</v>
      </c>
      <c r="C50" s="514"/>
      <c r="D50" s="502">
        <v>1600</v>
      </c>
      <c r="E50" s="509">
        <v>1600</v>
      </c>
    </row>
    <row r="51" spans="1:5" s="503" customFormat="1" ht="12" customHeight="1">
      <c r="A51" s="357" t="s">
        <v>284</v>
      </c>
      <c r="B51" s="246" t="s">
        <v>285</v>
      </c>
      <c r="C51" s="514"/>
      <c r="D51" s="502"/>
      <c r="E51" s="509"/>
    </row>
    <row r="52" spans="1:5" s="503" customFormat="1" ht="12" customHeight="1" thickBot="1">
      <c r="A52" s="358" t="s">
        <v>286</v>
      </c>
      <c r="B52" s="247" t="s">
        <v>287</v>
      </c>
      <c r="C52" s="515"/>
      <c r="D52" s="505"/>
      <c r="E52" s="510"/>
    </row>
    <row r="53" spans="1:5" s="503" customFormat="1" ht="12" customHeight="1" thickBot="1">
      <c r="A53" s="207" t="s">
        <v>123</v>
      </c>
      <c r="B53" s="203" t="s">
        <v>288</v>
      </c>
      <c r="C53" s="511"/>
      <c r="D53" s="499">
        <v>3897</v>
      </c>
      <c r="E53" s="228">
        <f>SUM(E54:E56)</f>
        <v>3196</v>
      </c>
    </row>
    <row r="54" spans="1:5" s="503" customFormat="1" ht="12" customHeight="1">
      <c r="A54" s="356" t="s">
        <v>67</v>
      </c>
      <c r="B54" s="245" t="s">
        <v>289</v>
      </c>
      <c r="C54" s="512"/>
      <c r="D54" s="500"/>
      <c r="E54" s="339"/>
    </row>
    <row r="55" spans="1:5" s="503" customFormat="1" ht="12" customHeight="1">
      <c r="A55" s="357" t="s">
        <v>68</v>
      </c>
      <c r="B55" s="246" t="s">
        <v>290</v>
      </c>
      <c r="C55" s="514"/>
      <c r="D55" s="502"/>
      <c r="E55" s="338"/>
    </row>
    <row r="56" spans="1:5" s="503" customFormat="1" ht="12" customHeight="1">
      <c r="A56" s="357" t="s">
        <v>291</v>
      </c>
      <c r="B56" s="246" t="s">
        <v>292</v>
      </c>
      <c r="C56" s="514"/>
      <c r="D56" s="502">
        <v>3897</v>
      </c>
      <c r="E56" s="338">
        <v>3196</v>
      </c>
    </row>
    <row r="57" spans="1:5" s="503" customFormat="1" ht="12" customHeight="1" thickBot="1">
      <c r="A57" s="358" t="s">
        <v>293</v>
      </c>
      <c r="B57" s="247" t="s">
        <v>294</v>
      </c>
      <c r="C57" s="515"/>
      <c r="D57" s="505">
        <v>3897</v>
      </c>
      <c r="E57" s="340">
        <v>3196</v>
      </c>
    </row>
    <row r="58" spans="1:5" s="503" customFormat="1" ht="12" customHeight="1" thickBot="1">
      <c r="A58" s="207" t="s">
        <v>13</v>
      </c>
      <c r="B58" s="224" t="s">
        <v>295</v>
      </c>
      <c r="C58" s="516"/>
      <c r="D58" s="507">
        <v>352353</v>
      </c>
      <c r="E58" s="228">
        <f>SUM(E59:E61)</f>
        <v>304483</v>
      </c>
    </row>
    <row r="59" spans="1:5" s="503" customFormat="1" ht="12" customHeight="1">
      <c r="A59" s="356" t="s">
        <v>124</v>
      </c>
      <c r="B59" s="245" t="s">
        <v>296</v>
      </c>
      <c r="C59" s="512"/>
      <c r="D59" s="500">
        <v>71</v>
      </c>
      <c r="E59" s="509">
        <v>71</v>
      </c>
    </row>
    <row r="60" spans="1:5" s="503" customFormat="1" ht="12" customHeight="1">
      <c r="A60" s="357" t="s">
        <v>125</v>
      </c>
      <c r="B60" s="246" t="s">
        <v>297</v>
      </c>
      <c r="C60" s="514"/>
      <c r="D60" s="502"/>
      <c r="E60" s="509"/>
    </row>
    <row r="61" spans="1:5" s="503" customFormat="1" ht="12" customHeight="1">
      <c r="A61" s="357" t="s">
        <v>152</v>
      </c>
      <c r="B61" s="246" t="s">
        <v>298</v>
      </c>
      <c r="C61" s="514"/>
      <c r="D61" s="502">
        <v>352282</v>
      </c>
      <c r="E61" s="509">
        <v>304412</v>
      </c>
    </row>
    <row r="62" spans="1:5" s="503" customFormat="1" ht="12" customHeight="1" thickBot="1">
      <c r="A62" s="358" t="s">
        <v>299</v>
      </c>
      <c r="B62" s="247" t="s">
        <v>300</v>
      </c>
      <c r="C62" s="515"/>
      <c r="D62" s="505">
        <v>349032</v>
      </c>
      <c r="E62" s="509">
        <v>301101</v>
      </c>
    </row>
    <row r="63" spans="1:5" s="503" customFormat="1" ht="12" customHeight="1" thickBot="1">
      <c r="A63" s="207" t="s">
        <v>14</v>
      </c>
      <c r="B63" s="203" t="s">
        <v>301</v>
      </c>
      <c r="C63" s="499">
        <v>981781</v>
      </c>
      <c r="D63" s="499">
        <v>1296242</v>
      </c>
      <c r="E63" s="341">
        <f>+E8+E15+E22+E29+E36+E47+E53+E58</f>
        <v>1246215</v>
      </c>
    </row>
    <row r="64" spans="1:5" s="503" customFormat="1" ht="12" customHeight="1" thickBot="1">
      <c r="A64" s="359" t="s">
        <v>439</v>
      </c>
      <c r="B64" s="224" t="s">
        <v>303</v>
      </c>
      <c r="C64" s="507">
        <v>6304</v>
      </c>
      <c r="D64" s="507">
        <v>24895</v>
      </c>
      <c r="E64" s="228">
        <f>SUM(E65:E67)</f>
        <v>24895</v>
      </c>
    </row>
    <row r="65" spans="1:5" s="503" customFormat="1" ht="12" customHeight="1">
      <c r="A65" s="356" t="s">
        <v>304</v>
      </c>
      <c r="B65" s="245" t="s">
        <v>305</v>
      </c>
      <c r="C65" s="500">
        <v>6304</v>
      </c>
      <c r="D65" s="500"/>
      <c r="E65" s="509"/>
    </row>
    <row r="66" spans="1:5" s="503" customFormat="1" ht="12" customHeight="1">
      <c r="A66" s="357" t="s">
        <v>306</v>
      </c>
      <c r="B66" s="246" t="s">
        <v>307</v>
      </c>
      <c r="C66" s="502"/>
      <c r="D66" s="502"/>
      <c r="E66" s="509"/>
    </row>
    <row r="67" spans="1:5" s="503" customFormat="1" ht="12" customHeight="1" thickBot="1">
      <c r="A67" s="358" t="s">
        <v>308</v>
      </c>
      <c r="B67" s="352" t="s">
        <v>309</v>
      </c>
      <c r="C67" s="517"/>
      <c r="D67" s="517">
        <v>24895</v>
      </c>
      <c r="E67" s="509">
        <v>24895</v>
      </c>
    </row>
    <row r="68" spans="1:5" s="503" customFormat="1" ht="12" customHeight="1" thickBot="1">
      <c r="A68" s="359" t="s">
        <v>310</v>
      </c>
      <c r="B68" s="224" t="s">
        <v>311</v>
      </c>
      <c r="C68" s="507"/>
      <c r="D68" s="507"/>
      <c r="E68" s="228">
        <f>SUM(E69:E72)</f>
        <v>0</v>
      </c>
    </row>
    <row r="69" spans="1:5" s="503" customFormat="1" ht="12" customHeight="1">
      <c r="A69" s="356" t="s">
        <v>103</v>
      </c>
      <c r="B69" s="245" t="s">
        <v>312</v>
      </c>
      <c r="C69" s="500"/>
      <c r="D69" s="500"/>
      <c r="E69" s="509"/>
    </row>
    <row r="70" spans="1:5" s="503" customFormat="1" ht="12" customHeight="1">
      <c r="A70" s="357" t="s">
        <v>104</v>
      </c>
      <c r="B70" s="246" t="s">
        <v>313</v>
      </c>
      <c r="C70" s="502"/>
      <c r="D70" s="502"/>
      <c r="E70" s="509"/>
    </row>
    <row r="71" spans="1:5" s="503" customFormat="1" ht="12" customHeight="1">
      <c r="A71" s="357" t="s">
        <v>314</v>
      </c>
      <c r="B71" s="246" t="s">
        <v>315</v>
      </c>
      <c r="C71" s="502"/>
      <c r="D71" s="502"/>
      <c r="E71" s="509"/>
    </row>
    <row r="72" spans="1:5" s="503" customFormat="1" ht="12" customHeight="1" thickBot="1">
      <c r="A72" s="358" t="s">
        <v>316</v>
      </c>
      <c r="B72" s="247" t="s">
        <v>317</v>
      </c>
      <c r="C72" s="505"/>
      <c r="D72" s="505"/>
      <c r="E72" s="509"/>
    </row>
    <row r="73" spans="1:5" s="503" customFormat="1" ht="12" customHeight="1" thickBot="1">
      <c r="A73" s="359" t="s">
        <v>318</v>
      </c>
      <c r="B73" s="224" t="s">
        <v>319</v>
      </c>
      <c r="C73" s="507">
        <v>37167</v>
      </c>
      <c r="D73" s="507">
        <v>56977</v>
      </c>
      <c r="E73" s="228">
        <f>SUM(E74:E75)</f>
        <v>56977</v>
      </c>
    </row>
    <row r="74" spans="1:5" s="503" customFormat="1" ht="12" customHeight="1">
      <c r="A74" s="356" t="s">
        <v>320</v>
      </c>
      <c r="B74" s="245" t="s">
        <v>321</v>
      </c>
      <c r="C74" s="500">
        <v>37167</v>
      </c>
      <c r="D74" s="500">
        <v>56977</v>
      </c>
      <c r="E74" s="509">
        <v>56977</v>
      </c>
    </row>
    <row r="75" spans="1:5" s="503" customFormat="1" ht="12" customHeight="1">
      <c r="A75" s="357" t="s">
        <v>322</v>
      </c>
      <c r="B75" s="246" t="s">
        <v>323</v>
      </c>
      <c r="C75" s="502"/>
      <c r="D75" s="502"/>
      <c r="E75" s="509"/>
    </row>
    <row r="76" spans="1:5" s="501" customFormat="1" ht="12" customHeight="1" thickBot="1">
      <c r="A76" s="363" t="s">
        <v>324</v>
      </c>
      <c r="B76" s="518" t="s">
        <v>325</v>
      </c>
      <c r="C76" s="519"/>
      <c r="D76" s="653">
        <v>12150</v>
      </c>
      <c r="E76" s="520">
        <f>SUM(E77:E79)</f>
        <v>12150</v>
      </c>
    </row>
    <row r="77" spans="1:5" s="503" customFormat="1" ht="12" customHeight="1">
      <c r="A77" s="356" t="s">
        <v>326</v>
      </c>
      <c r="B77" s="245" t="s">
        <v>327</v>
      </c>
      <c r="C77" s="512"/>
      <c r="D77" s="654">
        <v>12150</v>
      </c>
      <c r="E77" s="509">
        <v>12150</v>
      </c>
    </row>
    <row r="78" spans="1:5" s="503" customFormat="1" ht="12" customHeight="1">
      <c r="A78" s="357" t="s">
        <v>328</v>
      </c>
      <c r="B78" s="246" t="s">
        <v>329</v>
      </c>
      <c r="C78" s="514"/>
      <c r="D78" s="514"/>
      <c r="E78" s="509"/>
    </row>
    <row r="79" spans="1:5" s="503" customFormat="1" ht="12" customHeight="1" thickBot="1">
      <c r="A79" s="358" t="s">
        <v>330</v>
      </c>
      <c r="B79" s="247" t="s">
        <v>331</v>
      </c>
      <c r="C79" s="515"/>
      <c r="D79" s="515"/>
      <c r="E79" s="509"/>
    </row>
    <row r="80" spans="1:5" s="503" customFormat="1" ht="12" customHeight="1" thickBot="1">
      <c r="A80" s="359" t="s">
        <v>332</v>
      </c>
      <c r="B80" s="224" t="s">
        <v>333</v>
      </c>
      <c r="C80" s="516"/>
      <c r="D80" s="516"/>
      <c r="E80" s="228">
        <f>SUM(E81:E84)</f>
        <v>0</v>
      </c>
    </row>
    <row r="81" spans="1:5" s="503" customFormat="1" ht="12" customHeight="1">
      <c r="A81" s="360" t="s">
        <v>334</v>
      </c>
      <c r="B81" s="245" t="s">
        <v>335</v>
      </c>
      <c r="C81" s="512"/>
      <c r="D81" s="512"/>
      <c r="E81" s="509"/>
    </row>
    <row r="82" spans="1:5" s="503" customFormat="1" ht="12" customHeight="1">
      <c r="A82" s="361" t="s">
        <v>336</v>
      </c>
      <c r="B82" s="246" t="s">
        <v>337</v>
      </c>
      <c r="C82" s="514"/>
      <c r="D82" s="514"/>
      <c r="E82" s="509"/>
    </row>
    <row r="83" spans="1:5" s="503" customFormat="1" ht="12" customHeight="1">
      <c r="A83" s="361" t="s">
        <v>338</v>
      </c>
      <c r="B83" s="246" t="s">
        <v>339</v>
      </c>
      <c r="C83" s="514"/>
      <c r="D83" s="514"/>
      <c r="E83" s="509"/>
    </row>
    <row r="84" spans="1:5" s="501" customFormat="1" ht="12" customHeight="1" thickBot="1">
      <c r="A84" s="362" t="s">
        <v>340</v>
      </c>
      <c r="B84" s="247" t="s">
        <v>341</v>
      </c>
      <c r="C84" s="515"/>
      <c r="D84" s="515"/>
      <c r="E84" s="509"/>
    </row>
    <row r="85" spans="1:5" s="501" customFormat="1" ht="12" customHeight="1" thickBot="1">
      <c r="A85" s="359" t="s">
        <v>342</v>
      </c>
      <c r="B85" s="224" t="s">
        <v>343</v>
      </c>
      <c r="C85" s="516"/>
      <c r="D85" s="516"/>
      <c r="E85" s="521"/>
    </row>
    <row r="86" spans="1:5" s="501" customFormat="1" ht="12" customHeight="1" thickBot="1">
      <c r="A86" s="359" t="s">
        <v>344</v>
      </c>
      <c r="B86" s="353" t="s">
        <v>345</v>
      </c>
      <c r="C86" s="522">
        <v>43471</v>
      </c>
      <c r="D86" s="522">
        <v>94022</v>
      </c>
      <c r="E86" s="341">
        <f>+E64+E68+E73+E76+E80+E85</f>
        <v>94022</v>
      </c>
    </row>
    <row r="87" spans="1:5" s="501" customFormat="1" ht="12" customHeight="1" thickBot="1">
      <c r="A87" s="363" t="s">
        <v>346</v>
      </c>
      <c r="B87" s="354" t="s">
        <v>440</v>
      </c>
      <c r="C87" s="523">
        <v>1025252</v>
      </c>
      <c r="D87" s="523">
        <v>1390264</v>
      </c>
      <c r="E87" s="341">
        <f>+E63+E86</f>
        <v>1340237</v>
      </c>
    </row>
    <row r="88" spans="1:5" s="503" customFormat="1" ht="15" customHeight="1">
      <c r="A88" s="329"/>
      <c r="B88" s="330"/>
      <c r="C88" s="330"/>
      <c r="D88" s="330"/>
      <c r="E88" s="344"/>
    </row>
    <row r="89" spans="1:5" ht="13.5" thickBot="1">
      <c r="A89" s="524"/>
      <c r="B89" s="332"/>
      <c r="C89" s="332"/>
      <c r="D89" s="332"/>
      <c r="E89" s="345"/>
    </row>
    <row r="90" spans="1:5" s="495" customFormat="1" ht="16.5" customHeight="1" thickBot="1">
      <c r="A90" s="525"/>
      <c r="B90" s="427" t="s">
        <v>42</v>
      </c>
      <c r="C90" s="427"/>
      <c r="D90" s="427"/>
      <c r="E90" s="389"/>
    </row>
    <row r="91" spans="1:5" s="527" customFormat="1" ht="12" customHeight="1" thickBot="1">
      <c r="A91" s="351" t="s">
        <v>6</v>
      </c>
      <c r="B91" s="206" t="s">
        <v>354</v>
      </c>
      <c r="C91" s="526">
        <v>304136</v>
      </c>
      <c r="D91" s="526">
        <v>609967</v>
      </c>
      <c r="E91" s="336">
        <f>SUM(E92:E96)</f>
        <v>603869</v>
      </c>
    </row>
    <row r="92" spans="1:5" ht="12" customHeight="1">
      <c r="A92" s="364" t="s">
        <v>69</v>
      </c>
      <c r="B92" s="193" t="s">
        <v>35</v>
      </c>
      <c r="C92" s="528">
        <v>70555</v>
      </c>
      <c r="D92" s="528">
        <v>266089</v>
      </c>
      <c r="E92" s="337">
        <v>266077</v>
      </c>
    </row>
    <row r="93" spans="1:5" ht="12" customHeight="1">
      <c r="A93" s="357" t="s">
        <v>70</v>
      </c>
      <c r="B93" s="191" t="s">
        <v>126</v>
      </c>
      <c r="C93" s="529">
        <v>11265</v>
      </c>
      <c r="D93" s="529">
        <v>38348</v>
      </c>
      <c r="E93" s="338">
        <v>38260</v>
      </c>
    </row>
    <row r="94" spans="1:5" ht="12" customHeight="1">
      <c r="A94" s="357" t="s">
        <v>71</v>
      </c>
      <c r="B94" s="191" t="s">
        <v>95</v>
      </c>
      <c r="C94" s="530">
        <v>125047</v>
      </c>
      <c r="D94" s="530">
        <v>183518</v>
      </c>
      <c r="E94" s="340">
        <v>183419</v>
      </c>
    </row>
    <row r="95" spans="1:5" ht="12" customHeight="1">
      <c r="A95" s="357" t="s">
        <v>72</v>
      </c>
      <c r="B95" s="531" t="s">
        <v>127</v>
      </c>
      <c r="C95" s="532">
        <v>10700</v>
      </c>
      <c r="D95" s="530">
        <v>17300</v>
      </c>
      <c r="E95" s="340">
        <v>17257</v>
      </c>
    </row>
    <row r="96" spans="1:5" ht="12" customHeight="1">
      <c r="A96" s="357" t="s">
        <v>80</v>
      </c>
      <c r="B96" s="201" t="s">
        <v>128</v>
      </c>
      <c r="C96" s="532">
        <v>86569</v>
      </c>
      <c r="D96" s="530">
        <v>104712</v>
      </c>
      <c r="E96" s="340">
        <v>98856</v>
      </c>
    </row>
    <row r="97" spans="1:5" ht="12" customHeight="1">
      <c r="A97" s="357" t="s">
        <v>73</v>
      </c>
      <c r="B97" s="191" t="s">
        <v>355</v>
      </c>
      <c r="C97" s="530"/>
      <c r="D97" s="530">
        <v>917</v>
      </c>
      <c r="E97" s="340"/>
    </row>
    <row r="98" spans="1:5" ht="12" customHeight="1">
      <c r="A98" s="357" t="s">
        <v>74</v>
      </c>
      <c r="B98" s="213" t="s">
        <v>356</v>
      </c>
      <c r="C98" s="533"/>
      <c r="D98" s="533"/>
      <c r="E98" s="340"/>
    </row>
    <row r="99" spans="1:5" ht="12" customHeight="1">
      <c r="A99" s="357" t="s">
        <v>81</v>
      </c>
      <c r="B99" s="214" t="s">
        <v>357</v>
      </c>
      <c r="C99" s="534"/>
      <c r="D99" s="534"/>
      <c r="E99" s="340"/>
    </row>
    <row r="100" spans="1:5" ht="12" customHeight="1">
      <c r="A100" s="357" t="s">
        <v>82</v>
      </c>
      <c r="B100" s="214" t="s">
        <v>358</v>
      </c>
      <c r="C100" s="535"/>
      <c r="D100" s="535"/>
      <c r="E100" s="340"/>
    </row>
    <row r="101" spans="1:5" ht="12" customHeight="1">
      <c r="A101" s="357" t="s">
        <v>83</v>
      </c>
      <c r="B101" s="213" t="s">
        <v>359</v>
      </c>
      <c r="C101" s="536">
        <v>74469</v>
      </c>
      <c r="D101" s="536">
        <v>89195</v>
      </c>
      <c r="E101" s="340"/>
    </row>
    <row r="102" spans="1:5" ht="12" customHeight="1">
      <c r="A102" s="357" t="s">
        <v>84</v>
      </c>
      <c r="B102" s="213" t="s">
        <v>360</v>
      </c>
      <c r="C102" s="536"/>
      <c r="D102" s="536"/>
      <c r="E102" s="340"/>
    </row>
    <row r="103" spans="1:5" ht="12" customHeight="1">
      <c r="A103" s="357" t="s">
        <v>86</v>
      </c>
      <c r="B103" s="214" t="s">
        <v>361</v>
      </c>
      <c r="C103" s="537"/>
      <c r="D103" s="537">
        <v>2000</v>
      </c>
      <c r="E103" s="340"/>
    </row>
    <row r="104" spans="1:5" ht="12" customHeight="1">
      <c r="A104" s="365" t="s">
        <v>129</v>
      </c>
      <c r="B104" s="215" t="s">
        <v>362</v>
      </c>
      <c r="C104" s="537"/>
      <c r="D104" s="537"/>
      <c r="E104" s="340"/>
    </row>
    <row r="105" spans="1:5" ht="12" customHeight="1">
      <c r="A105" s="357" t="s">
        <v>363</v>
      </c>
      <c r="B105" s="215" t="s">
        <v>364</v>
      </c>
      <c r="C105" s="537"/>
      <c r="D105" s="537"/>
      <c r="E105" s="340"/>
    </row>
    <row r="106" spans="1:5" ht="12" customHeight="1" thickBot="1">
      <c r="A106" s="366" t="s">
        <v>365</v>
      </c>
      <c r="B106" s="216" t="s">
        <v>366</v>
      </c>
      <c r="C106" s="538">
        <v>12100</v>
      </c>
      <c r="D106" s="538">
        <v>12600</v>
      </c>
      <c r="E106" s="342"/>
    </row>
    <row r="107" spans="1:5" ht="12" customHeight="1" thickBot="1">
      <c r="A107" s="207" t="s">
        <v>7</v>
      </c>
      <c r="B107" s="205" t="s">
        <v>367</v>
      </c>
      <c r="C107" s="539">
        <v>370514</v>
      </c>
      <c r="D107" s="539">
        <v>453015</v>
      </c>
      <c r="E107" s="228">
        <f>+E108+E110+E112</f>
        <v>391712</v>
      </c>
    </row>
    <row r="108" spans="1:5" ht="12" customHeight="1">
      <c r="A108" s="356" t="s">
        <v>75</v>
      </c>
      <c r="B108" s="191" t="s">
        <v>150</v>
      </c>
      <c r="C108" s="540">
        <v>328644</v>
      </c>
      <c r="D108" s="540">
        <v>369660</v>
      </c>
      <c r="E108" s="339">
        <v>315132</v>
      </c>
    </row>
    <row r="109" spans="1:5" ht="12" customHeight="1">
      <c r="A109" s="356" t="s">
        <v>76</v>
      </c>
      <c r="B109" s="194" t="s">
        <v>368</v>
      </c>
      <c r="C109" s="541">
        <v>327138</v>
      </c>
      <c r="D109" s="541">
        <v>342526</v>
      </c>
      <c r="E109" s="339">
        <v>287998</v>
      </c>
    </row>
    <row r="110" spans="1:5" ht="12" customHeight="1">
      <c r="A110" s="356" t="s">
        <v>77</v>
      </c>
      <c r="B110" s="194" t="s">
        <v>130</v>
      </c>
      <c r="C110" s="537">
        <v>28753</v>
      </c>
      <c r="D110" s="542">
        <v>67638</v>
      </c>
      <c r="E110" s="218">
        <v>61837</v>
      </c>
    </row>
    <row r="111" spans="1:5" ht="12" customHeight="1">
      <c r="A111" s="356" t="s">
        <v>78</v>
      </c>
      <c r="B111" s="194" t="s">
        <v>369</v>
      </c>
      <c r="C111" s="542">
        <v>6304</v>
      </c>
      <c r="D111" s="542"/>
      <c r="E111" s="218"/>
    </row>
    <row r="112" spans="1:5" ht="12" customHeight="1">
      <c r="A112" s="356" t="s">
        <v>79</v>
      </c>
      <c r="B112" s="226" t="s">
        <v>153</v>
      </c>
      <c r="C112" s="183">
        <v>13117</v>
      </c>
      <c r="D112" s="183">
        <v>15717</v>
      </c>
      <c r="E112" s="218">
        <v>14743</v>
      </c>
    </row>
    <row r="113" spans="1:5" ht="12" customHeight="1">
      <c r="A113" s="356" t="s">
        <v>85</v>
      </c>
      <c r="B113" s="225" t="s">
        <v>370</v>
      </c>
      <c r="C113" s="543"/>
      <c r="D113" s="543"/>
      <c r="E113" s="218"/>
    </row>
    <row r="114" spans="1:5" ht="12" customHeight="1">
      <c r="A114" s="356" t="s">
        <v>87</v>
      </c>
      <c r="B114" s="241" t="s">
        <v>371</v>
      </c>
      <c r="C114" s="544"/>
      <c r="D114" s="544"/>
      <c r="E114" s="218"/>
    </row>
    <row r="115" spans="1:5" ht="12" customHeight="1">
      <c r="A115" s="356" t="s">
        <v>131</v>
      </c>
      <c r="B115" s="214" t="s">
        <v>358</v>
      </c>
      <c r="C115" s="214"/>
      <c r="D115" s="214"/>
      <c r="E115" s="218"/>
    </row>
    <row r="116" spans="1:5" ht="12" customHeight="1">
      <c r="A116" s="356" t="s">
        <v>132</v>
      </c>
      <c r="B116" s="214" t="s">
        <v>372</v>
      </c>
      <c r="C116" s="545">
        <v>3400</v>
      </c>
      <c r="D116" s="546">
        <v>3400</v>
      </c>
      <c r="E116" s="218">
        <v>3400</v>
      </c>
    </row>
    <row r="117" spans="1:5" ht="12" customHeight="1">
      <c r="A117" s="356" t="s">
        <v>133</v>
      </c>
      <c r="B117" s="214" t="s">
        <v>373</v>
      </c>
      <c r="C117" s="546"/>
      <c r="D117" s="546"/>
      <c r="E117" s="218"/>
    </row>
    <row r="118" spans="1:5" ht="12" customHeight="1">
      <c r="A118" s="356" t="s">
        <v>374</v>
      </c>
      <c r="B118" s="214" t="s">
        <v>361</v>
      </c>
      <c r="C118" s="214"/>
      <c r="D118" s="214"/>
      <c r="E118" s="218"/>
    </row>
    <row r="119" spans="1:5" ht="12" customHeight="1">
      <c r="A119" s="356" t="s">
        <v>375</v>
      </c>
      <c r="B119" s="214" t="s">
        <v>376</v>
      </c>
      <c r="C119" s="214"/>
      <c r="D119" s="214"/>
      <c r="E119" s="218"/>
    </row>
    <row r="120" spans="1:5" ht="12" customHeight="1" thickBot="1">
      <c r="A120" s="365" t="s">
        <v>377</v>
      </c>
      <c r="B120" s="214" t="s">
        <v>378</v>
      </c>
      <c r="C120" s="547">
        <v>9717</v>
      </c>
      <c r="D120" s="547">
        <v>12317</v>
      </c>
      <c r="E120" s="220">
        <v>11343</v>
      </c>
    </row>
    <row r="121" spans="1:5" ht="12" customHeight="1" thickBot="1">
      <c r="A121" s="207" t="s">
        <v>8</v>
      </c>
      <c r="B121" s="210" t="s">
        <v>379</v>
      </c>
      <c r="C121" s="548">
        <v>6000</v>
      </c>
      <c r="D121" s="548"/>
      <c r="E121" s="228">
        <f>+E122+E123</f>
        <v>0</v>
      </c>
    </row>
    <row r="122" spans="1:5" ht="12" customHeight="1">
      <c r="A122" s="356" t="s">
        <v>58</v>
      </c>
      <c r="B122" s="192" t="s">
        <v>44</v>
      </c>
      <c r="C122" s="549">
        <v>3000</v>
      </c>
      <c r="D122" s="549"/>
      <c r="E122" s="339"/>
    </row>
    <row r="123" spans="1:5" ht="12" customHeight="1" thickBot="1">
      <c r="A123" s="358" t="s">
        <v>59</v>
      </c>
      <c r="B123" s="194" t="s">
        <v>45</v>
      </c>
      <c r="C123" s="530">
        <v>3000</v>
      </c>
      <c r="D123" s="530"/>
      <c r="E123" s="340"/>
    </row>
    <row r="124" spans="1:5" ht="12" customHeight="1" thickBot="1">
      <c r="A124" s="207" t="s">
        <v>9</v>
      </c>
      <c r="B124" s="210" t="s">
        <v>380</v>
      </c>
      <c r="C124" s="548">
        <v>680650</v>
      </c>
      <c r="D124" s="548">
        <v>1062982</v>
      </c>
      <c r="E124" s="228">
        <f>+E91+E107+E121</f>
        <v>995581</v>
      </c>
    </row>
    <row r="125" spans="1:5" ht="12" customHeight="1" thickBot="1">
      <c r="A125" s="207" t="s">
        <v>10</v>
      </c>
      <c r="B125" s="210" t="s">
        <v>381</v>
      </c>
      <c r="C125" s="548">
        <v>39539</v>
      </c>
      <c r="D125" s="548">
        <v>39539</v>
      </c>
      <c r="E125" s="228">
        <f>+E126+E127+E128</f>
        <v>39539</v>
      </c>
    </row>
    <row r="126" spans="1:5" s="527" customFormat="1" ht="12" customHeight="1">
      <c r="A126" s="356" t="s">
        <v>62</v>
      </c>
      <c r="B126" s="192" t="s">
        <v>382</v>
      </c>
      <c r="C126" s="550">
        <v>39539</v>
      </c>
      <c r="D126" s="550">
        <v>39539</v>
      </c>
      <c r="E126" s="218">
        <v>39539</v>
      </c>
    </row>
    <row r="127" spans="1:5" ht="12" customHeight="1">
      <c r="A127" s="356" t="s">
        <v>63</v>
      </c>
      <c r="B127" s="192" t="s">
        <v>383</v>
      </c>
      <c r="C127" s="551"/>
      <c r="D127" s="551"/>
      <c r="E127" s="218"/>
    </row>
    <row r="128" spans="1:5" ht="12" customHeight="1" thickBot="1">
      <c r="A128" s="365" t="s">
        <v>64</v>
      </c>
      <c r="B128" s="190" t="s">
        <v>384</v>
      </c>
      <c r="C128" s="552"/>
      <c r="D128" s="552"/>
      <c r="E128" s="218"/>
    </row>
    <row r="129" spans="1:5" ht="12" customHeight="1" thickBot="1">
      <c r="A129" s="207" t="s">
        <v>11</v>
      </c>
      <c r="B129" s="210" t="s">
        <v>385</v>
      </c>
      <c r="C129" s="553"/>
      <c r="D129" s="553"/>
      <c r="E129" s="217">
        <f>+E130+E131+E132+E133</f>
        <v>0</v>
      </c>
    </row>
    <row r="130" spans="1:5" ht="12" customHeight="1">
      <c r="A130" s="356" t="s">
        <v>65</v>
      </c>
      <c r="B130" s="192" t="s">
        <v>386</v>
      </c>
      <c r="C130" s="192"/>
      <c r="D130" s="192"/>
      <c r="E130" s="218"/>
    </row>
    <row r="131" spans="1:5" ht="12" customHeight="1">
      <c r="A131" s="356" t="s">
        <v>66</v>
      </c>
      <c r="B131" s="192" t="s">
        <v>387</v>
      </c>
      <c r="C131" s="192"/>
      <c r="D131" s="192"/>
      <c r="E131" s="218"/>
    </row>
    <row r="132" spans="1:5" ht="12" customHeight="1">
      <c r="A132" s="356" t="s">
        <v>282</v>
      </c>
      <c r="B132" s="192" t="s">
        <v>388</v>
      </c>
      <c r="C132" s="192"/>
      <c r="D132" s="192"/>
      <c r="E132" s="218"/>
    </row>
    <row r="133" spans="1:5" s="527" customFormat="1" ht="12" customHeight="1" thickBot="1">
      <c r="A133" s="365" t="s">
        <v>284</v>
      </c>
      <c r="B133" s="190" t="s">
        <v>389</v>
      </c>
      <c r="C133" s="190"/>
      <c r="D133" s="190"/>
      <c r="E133" s="218"/>
    </row>
    <row r="134" spans="1:13" ht="12" customHeight="1" thickBot="1">
      <c r="A134" s="207" t="s">
        <v>12</v>
      </c>
      <c r="B134" s="210" t="s">
        <v>390</v>
      </c>
      <c r="C134" s="553">
        <v>305063</v>
      </c>
      <c r="D134" s="553">
        <v>287743</v>
      </c>
      <c r="E134" s="251">
        <f>+E135+E136+E137+E139</f>
        <v>277606</v>
      </c>
      <c r="M134" s="554"/>
    </row>
    <row r="135" spans="1:5" ht="12.75">
      <c r="A135" s="356" t="s">
        <v>67</v>
      </c>
      <c r="B135" s="192" t="s">
        <v>391</v>
      </c>
      <c r="C135" s="551"/>
      <c r="D135" s="551"/>
      <c r="E135" s="218"/>
    </row>
    <row r="136" spans="1:5" ht="12" customHeight="1">
      <c r="A136" s="356" t="s">
        <v>68</v>
      </c>
      <c r="B136" s="192" t="s">
        <v>392</v>
      </c>
      <c r="C136" s="551"/>
      <c r="D136" s="551"/>
      <c r="E136" s="218"/>
    </row>
    <row r="137" spans="1:5" s="527" customFormat="1" ht="12" customHeight="1">
      <c r="A137" s="356" t="s">
        <v>291</v>
      </c>
      <c r="B137" s="192" t="s">
        <v>393</v>
      </c>
      <c r="C137" s="551"/>
      <c r="D137" s="551"/>
      <c r="E137" s="218"/>
    </row>
    <row r="138" spans="1:5" s="527" customFormat="1" ht="12" customHeight="1">
      <c r="A138" s="357" t="s">
        <v>293</v>
      </c>
      <c r="B138" s="191" t="s">
        <v>394</v>
      </c>
      <c r="C138" s="532"/>
      <c r="D138" s="532"/>
      <c r="E138" s="218"/>
    </row>
    <row r="139" spans="1:5" s="527" customFormat="1" ht="12" customHeight="1" thickBot="1">
      <c r="A139" s="366" t="s">
        <v>480</v>
      </c>
      <c r="B139" s="555" t="s">
        <v>519</v>
      </c>
      <c r="C139" s="556">
        <v>305063</v>
      </c>
      <c r="D139" s="556">
        <v>287743</v>
      </c>
      <c r="E139" s="218">
        <v>277606</v>
      </c>
    </row>
    <row r="140" spans="1:5" s="527" customFormat="1" ht="12" customHeight="1" thickBot="1">
      <c r="A140" s="207" t="s">
        <v>13</v>
      </c>
      <c r="B140" s="210" t="s">
        <v>395</v>
      </c>
      <c r="C140" s="553"/>
      <c r="D140" s="553"/>
      <c r="E140" s="187">
        <f>+E141+E142+E143+E144</f>
        <v>0</v>
      </c>
    </row>
    <row r="141" spans="1:5" s="527" customFormat="1" ht="12" customHeight="1">
      <c r="A141" s="356" t="s">
        <v>124</v>
      </c>
      <c r="B141" s="192" t="s">
        <v>396</v>
      </c>
      <c r="C141" s="551"/>
      <c r="D141" s="551"/>
      <c r="E141" s="218"/>
    </row>
    <row r="142" spans="1:5" s="527" customFormat="1" ht="12" customHeight="1">
      <c r="A142" s="356" t="s">
        <v>125</v>
      </c>
      <c r="B142" s="192" t="s">
        <v>397</v>
      </c>
      <c r="C142" s="551"/>
      <c r="D142" s="551"/>
      <c r="E142" s="218"/>
    </row>
    <row r="143" spans="1:5" s="527" customFormat="1" ht="12" customHeight="1">
      <c r="A143" s="356" t="s">
        <v>152</v>
      </c>
      <c r="B143" s="192" t="s">
        <v>398</v>
      </c>
      <c r="C143" s="551"/>
      <c r="D143" s="551"/>
      <c r="E143" s="218"/>
    </row>
    <row r="144" spans="1:5" ht="12.75" customHeight="1" thickBot="1">
      <c r="A144" s="356" t="s">
        <v>299</v>
      </c>
      <c r="B144" s="192" t="s">
        <v>399</v>
      </c>
      <c r="C144" s="557"/>
      <c r="D144" s="552"/>
      <c r="E144" s="218"/>
    </row>
    <row r="145" spans="1:5" ht="12" customHeight="1" thickBot="1">
      <c r="A145" s="207" t="s">
        <v>14</v>
      </c>
      <c r="B145" s="210" t="s">
        <v>400</v>
      </c>
      <c r="C145" s="548">
        <v>344602</v>
      </c>
      <c r="D145" s="553">
        <v>327282</v>
      </c>
      <c r="E145" s="186">
        <f>+E125+E129+E134+E140</f>
        <v>317145</v>
      </c>
    </row>
    <row r="146" spans="1:5" ht="15" customHeight="1" thickBot="1">
      <c r="A146" s="367" t="s">
        <v>15</v>
      </c>
      <c r="B146" s="230" t="s">
        <v>401</v>
      </c>
      <c r="C146" s="558">
        <v>1025252</v>
      </c>
      <c r="D146" s="558">
        <v>1390264</v>
      </c>
      <c r="E146" s="355">
        <f>+E124+E145</f>
        <v>1312726</v>
      </c>
    </row>
    <row r="147" ht="13.5" thickBot="1"/>
    <row r="148" spans="1:5" ht="15" customHeight="1" thickBot="1">
      <c r="A148" s="333" t="s">
        <v>481</v>
      </c>
      <c r="B148" s="334"/>
      <c r="C148" s="559">
        <v>4</v>
      </c>
      <c r="D148" s="560">
        <v>4</v>
      </c>
      <c r="E148" s="58">
        <v>4</v>
      </c>
    </row>
    <row r="149" spans="1:5" ht="14.25" customHeight="1" thickBot="1">
      <c r="A149" s="333" t="s">
        <v>142</v>
      </c>
      <c r="B149" s="334"/>
      <c r="C149" s="559">
        <v>52</v>
      </c>
      <c r="D149" s="560">
        <v>285</v>
      </c>
      <c r="E149" s="58">
        <v>285</v>
      </c>
    </row>
    <row r="150" ht="12.75">
      <c r="D150" s="561"/>
    </row>
    <row r="151" ht="12.75">
      <c r="D151" s="562"/>
    </row>
    <row r="152" ht="12.75">
      <c r="D152" s="562"/>
    </row>
    <row r="153" ht="12.75">
      <c r="D153" s="562"/>
    </row>
    <row r="154" ht="12.75">
      <c r="D154" s="56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&amp;C10. melléklet a 7/2015. (V.28.) önkormányzati rendelethez</oddHeader>
  </headerFooter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149"/>
  <sheetViews>
    <sheetView view="pageLayout" zoomScaleSheetLayoutView="85" workbookViewId="0" topLeftCell="A1">
      <selection activeCell="E70" sqref="E70:E75"/>
    </sheetView>
  </sheetViews>
  <sheetFormatPr defaultColWidth="9.00390625" defaultRowHeight="12.75"/>
  <cols>
    <col min="1" max="1" width="10.50390625" style="347" customWidth="1"/>
    <col min="2" max="2" width="58.50390625" style="348" customWidth="1"/>
    <col min="3" max="4" width="14.875" style="348" customWidth="1"/>
    <col min="5" max="5" width="14.875" style="349" customWidth="1"/>
    <col min="6" max="16384" width="9.375" style="1" customWidth="1"/>
  </cols>
  <sheetData>
    <row r="1" spans="1:5" s="484" customFormat="1" ht="16.5" customHeight="1" thickBot="1">
      <c r="A1" s="323"/>
      <c r="B1" s="325"/>
      <c r="C1" s="325"/>
      <c r="D1" s="325"/>
      <c r="E1" s="335"/>
    </row>
    <row r="2" spans="1:5" s="487" customFormat="1" ht="21" customHeight="1">
      <c r="A2" s="350" t="s">
        <v>50</v>
      </c>
      <c r="B2" s="485" t="s">
        <v>147</v>
      </c>
      <c r="C2" s="486"/>
      <c r="D2" s="486"/>
      <c r="E2" s="343" t="s">
        <v>38</v>
      </c>
    </row>
    <row r="3" spans="1:5" s="487" customFormat="1" ht="16.5" thickBot="1">
      <c r="A3" s="488" t="s">
        <v>517</v>
      </c>
      <c r="B3" s="489" t="s">
        <v>520</v>
      </c>
      <c r="C3" s="490"/>
      <c r="D3" s="490"/>
      <c r="E3" s="491">
        <v>2</v>
      </c>
    </row>
    <row r="4" spans="1:5" s="492" customFormat="1" ht="15.75" customHeight="1" thickBot="1">
      <c r="A4" s="326"/>
      <c r="B4" s="326"/>
      <c r="C4" s="326"/>
      <c r="D4" s="326"/>
      <c r="E4" s="327" t="s">
        <v>39</v>
      </c>
    </row>
    <row r="5" spans="1:5" ht="24.75" thickBot="1">
      <c r="A5" s="179" t="s">
        <v>141</v>
      </c>
      <c r="B5" s="180" t="s">
        <v>40</v>
      </c>
      <c r="C5" s="493" t="s">
        <v>518</v>
      </c>
      <c r="D5" s="493" t="s">
        <v>478</v>
      </c>
      <c r="E5" s="493" t="s">
        <v>534</v>
      </c>
    </row>
    <row r="6" spans="1:5" s="495" customFormat="1" ht="12.75" customHeight="1" thickBot="1">
      <c r="A6" s="321">
        <v>1</v>
      </c>
      <c r="B6" s="322">
        <v>2</v>
      </c>
      <c r="C6" s="494">
        <v>3</v>
      </c>
      <c r="D6" s="494">
        <v>4</v>
      </c>
      <c r="E6" s="402">
        <v>5</v>
      </c>
    </row>
    <row r="7" spans="1:5" s="495" customFormat="1" ht="15.75" customHeight="1" thickBot="1">
      <c r="A7" s="496"/>
      <c r="B7" s="497" t="s">
        <v>41</v>
      </c>
      <c r="C7" s="497"/>
      <c r="D7" s="497"/>
      <c r="E7" s="498"/>
    </row>
    <row r="8" spans="1:5" s="495" customFormat="1" ht="12" customHeight="1" thickBot="1">
      <c r="A8" s="207" t="s">
        <v>6</v>
      </c>
      <c r="B8" s="203" t="s">
        <v>232</v>
      </c>
      <c r="C8" s="499">
        <v>446868</v>
      </c>
      <c r="D8" s="499">
        <v>452977</v>
      </c>
      <c r="E8" s="228">
        <f>+E9+E10+E11+E12+E13+E14</f>
        <v>452977</v>
      </c>
    </row>
    <row r="9" spans="1:5" s="501" customFormat="1" ht="12" customHeight="1">
      <c r="A9" s="356" t="s">
        <v>69</v>
      </c>
      <c r="B9" s="245" t="s">
        <v>233</v>
      </c>
      <c r="C9" s="500">
        <v>211743</v>
      </c>
      <c r="D9" s="500">
        <v>210200</v>
      </c>
      <c r="E9" s="339">
        <v>210200</v>
      </c>
    </row>
    <row r="10" spans="1:5" s="503" customFormat="1" ht="12" customHeight="1">
      <c r="A10" s="357" t="s">
        <v>70</v>
      </c>
      <c r="B10" s="246" t="s">
        <v>234</v>
      </c>
      <c r="C10" s="502"/>
      <c r="D10" s="502"/>
      <c r="E10" s="338"/>
    </row>
    <row r="11" spans="1:5" s="503" customFormat="1" ht="12" customHeight="1">
      <c r="A11" s="357" t="s">
        <v>71</v>
      </c>
      <c r="B11" s="246" t="s">
        <v>235</v>
      </c>
      <c r="C11" s="502">
        <v>71969</v>
      </c>
      <c r="D11" s="502">
        <v>212333</v>
      </c>
      <c r="E11" s="338">
        <v>212333</v>
      </c>
    </row>
    <row r="12" spans="1:5" s="503" customFormat="1" ht="12" customHeight="1">
      <c r="A12" s="357" t="s">
        <v>72</v>
      </c>
      <c r="B12" s="246" t="s">
        <v>236</v>
      </c>
      <c r="C12" s="502">
        <v>6712</v>
      </c>
      <c r="D12" s="502">
        <v>6712</v>
      </c>
      <c r="E12" s="338">
        <v>6712</v>
      </c>
    </row>
    <row r="13" spans="1:5" s="503" customFormat="1" ht="12" customHeight="1">
      <c r="A13" s="357" t="s">
        <v>102</v>
      </c>
      <c r="B13" s="246" t="s">
        <v>237</v>
      </c>
      <c r="C13" s="502">
        <v>156424</v>
      </c>
      <c r="D13" s="502">
        <v>7992</v>
      </c>
      <c r="E13" s="504">
        <v>7992</v>
      </c>
    </row>
    <row r="14" spans="1:5" s="501" customFormat="1" ht="12" customHeight="1" thickBot="1">
      <c r="A14" s="358" t="s">
        <v>73</v>
      </c>
      <c r="B14" s="247" t="s">
        <v>238</v>
      </c>
      <c r="C14" s="505"/>
      <c r="D14" s="505">
        <v>15740</v>
      </c>
      <c r="E14" s="506">
        <v>15740</v>
      </c>
    </row>
    <row r="15" spans="1:5" s="501" customFormat="1" ht="12" customHeight="1" thickBot="1">
      <c r="A15" s="207" t="s">
        <v>7</v>
      </c>
      <c r="B15" s="224" t="s">
        <v>239</v>
      </c>
      <c r="C15" s="507">
        <v>73002</v>
      </c>
      <c r="D15" s="507">
        <v>337003</v>
      </c>
      <c r="E15" s="228">
        <f>+E16+E17+E18+E19+E20</f>
        <v>336361</v>
      </c>
    </row>
    <row r="16" spans="1:5" s="501" customFormat="1" ht="12" customHeight="1">
      <c r="A16" s="356" t="s">
        <v>75</v>
      </c>
      <c r="B16" s="245" t="s">
        <v>240</v>
      </c>
      <c r="C16" s="500"/>
      <c r="D16" s="500">
        <v>562</v>
      </c>
      <c r="E16" s="339"/>
    </row>
    <row r="17" spans="1:5" s="501" customFormat="1" ht="12" customHeight="1">
      <c r="A17" s="357" t="s">
        <v>76</v>
      </c>
      <c r="B17" s="246" t="s">
        <v>241</v>
      </c>
      <c r="C17" s="502"/>
      <c r="D17" s="502"/>
      <c r="E17" s="338"/>
    </row>
    <row r="18" spans="1:5" s="501" customFormat="1" ht="12" customHeight="1">
      <c r="A18" s="357" t="s">
        <v>77</v>
      </c>
      <c r="B18" s="246" t="s">
        <v>242</v>
      </c>
      <c r="C18" s="502"/>
      <c r="D18" s="502"/>
      <c r="E18" s="338"/>
    </row>
    <row r="19" spans="1:5" s="501" customFormat="1" ht="12" customHeight="1">
      <c r="A19" s="357" t="s">
        <v>78</v>
      </c>
      <c r="B19" s="246" t="s">
        <v>243</v>
      </c>
      <c r="C19" s="502"/>
      <c r="D19" s="502"/>
      <c r="E19" s="338"/>
    </row>
    <row r="20" spans="1:5" s="501" customFormat="1" ht="12" customHeight="1">
      <c r="A20" s="357" t="s">
        <v>79</v>
      </c>
      <c r="B20" s="246" t="s">
        <v>244</v>
      </c>
      <c r="C20" s="502">
        <v>73002</v>
      </c>
      <c r="D20" s="502">
        <v>336441</v>
      </c>
      <c r="E20" s="338">
        <v>336361</v>
      </c>
    </row>
    <row r="21" spans="1:5" s="503" customFormat="1" ht="12" customHeight="1" thickBot="1">
      <c r="A21" s="358" t="s">
        <v>85</v>
      </c>
      <c r="B21" s="247" t="s">
        <v>245</v>
      </c>
      <c r="C21" s="505"/>
      <c r="D21" s="505"/>
      <c r="E21" s="340"/>
    </row>
    <row r="22" spans="1:5" s="503" customFormat="1" ht="12" customHeight="1" thickBot="1">
      <c r="A22" s="207" t="s">
        <v>8</v>
      </c>
      <c r="B22" s="203" t="s">
        <v>246</v>
      </c>
      <c r="C22" s="499">
        <v>388400</v>
      </c>
      <c r="D22" s="499">
        <v>53900</v>
      </c>
      <c r="E22" s="228">
        <f>+E23+E24+E25+E26+E27</f>
        <v>53757</v>
      </c>
    </row>
    <row r="23" spans="1:5" s="503" customFormat="1" ht="12" customHeight="1">
      <c r="A23" s="356" t="s">
        <v>58</v>
      </c>
      <c r="B23" s="245" t="s">
        <v>247</v>
      </c>
      <c r="C23" s="500">
        <v>39403</v>
      </c>
      <c r="D23" s="500">
        <v>41900</v>
      </c>
      <c r="E23" s="339">
        <v>41900</v>
      </c>
    </row>
    <row r="24" spans="1:5" s="501" customFormat="1" ht="12" customHeight="1">
      <c r="A24" s="357" t="s">
        <v>59</v>
      </c>
      <c r="B24" s="246" t="s">
        <v>248</v>
      </c>
      <c r="C24" s="514"/>
      <c r="D24" s="514"/>
      <c r="E24" s="338"/>
    </row>
    <row r="25" spans="1:5" s="503" customFormat="1" ht="12" customHeight="1">
      <c r="A25" s="357" t="s">
        <v>60</v>
      </c>
      <c r="B25" s="246" t="s">
        <v>249</v>
      </c>
      <c r="C25" s="514"/>
      <c r="D25" s="514"/>
      <c r="E25" s="338"/>
    </row>
    <row r="26" spans="1:5" s="503" customFormat="1" ht="12" customHeight="1">
      <c r="A26" s="357" t="s">
        <v>61</v>
      </c>
      <c r="B26" s="246" t="s">
        <v>250</v>
      </c>
      <c r="C26" s="514"/>
      <c r="D26" s="514"/>
      <c r="E26" s="338"/>
    </row>
    <row r="27" spans="1:5" s="503" customFormat="1" ht="12" customHeight="1">
      <c r="A27" s="357" t="s">
        <v>114</v>
      </c>
      <c r="B27" s="246" t="s">
        <v>251</v>
      </c>
      <c r="C27" s="502">
        <v>348997</v>
      </c>
      <c r="D27" s="502">
        <v>12000</v>
      </c>
      <c r="E27" s="338">
        <v>11857</v>
      </c>
    </row>
    <row r="28" spans="1:5" s="503" customFormat="1" ht="12" customHeight="1" thickBot="1">
      <c r="A28" s="358" t="s">
        <v>115</v>
      </c>
      <c r="B28" s="247" t="s">
        <v>252</v>
      </c>
      <c r="C28" s="505">
        <v>345097</v>
      </c>
      <c r="D28" s="505"/>
      <c r="E28" s="340"/>
    </row>
    <row r="29" spans="1:5" s="503" customFormat="1" ht="12" customHeight="1" thickBot="1">
      <c r="A29" s="207" t="s">
        <v>116</v>
      </c>
      <c r="B29" s="203" t="s">
        <v>253</v>
      </c>
      <c r="C29" s="499">
        <v>60750</v>
      </c>
      <c r="D29" s="499">
        <v>74899</v>
      </c>
      <c r="E29" s="341">
        <f>+E30+E33+E34+E35</f>
        <v>74810</v>
      </c>
    </row>
    <row r="30" spans="1:5" s="503" customFormat="1" ht="12" customHeight="1">
      <c r="A30" s="356" t="s">
        <v>254</v>
      </c>
      <c r="B30" s="245" t="s">
        <v>255</v>
      </c>
      <c r="C30" s="500">
        <v>50000</v>
      </c>
      <c r="D30" s="500">
        <v>63261</v>
      </c>
      <c r="E30" s="508">
        <v>63224</v>
      </c>
    </row>
    <row r="31" spans="1:5" s="503" customFormat="1" ht="12" customHeight="1">
      <c r="A31" s="357" t="s">
        <v>256</v>
      </c>
      <c r="B31" s="246" t="s">
        <v>257</v>
      </c>
      <c r="C31" s="502">
        <v>10000</v>
      </c>
      <c r="D31" s="502">
        <v>10900</v>
      </c>
      <c r="E31" s="338">
        <v>10863</v>
      </c>
    </row>
    <row r="32" spans="1:5" s="503" customFormat="1" ht="12" customHeight="1">
      <c r="A32" s="357" t="s">
        <v>258</v>
      </c>
      <c r="B32" s="246" t="s">
        <v>259</v>
      </c>
      <c r="C32" s="502">
        <v>40000</v>
      </c>
      <c r="D32" s="502">
        <v>52361</v>
      </c>
      <c r="E32" s="338">
        <v>52361</v>
      </c>
    </row>
    <row r="33" spans="1:5" s="503" customFormat="1" ht="12" customHeight="1">
      <c r="A33" s="357" t="s">
        <v>260</v>
      </c>
      <c r="B33" s="246" t="s">
        <v>261</v>
      </c>
      <c r="C33" s="502">
        <v>9500</v>
      </c>
      <c r="D33" s="502">
        <v>9618</v>
      </c>
      <c r="E33" s="338">
        <v>9618</v>
      </c>
    </row>
    <row r="34" spans="1:5" s="503" customFormat="1" ht="12" customHeight="1">
      <c r="A34" s="357" t="s">
        <v>262</v>
      </c>
      <c r="B34" s="246" t="s">
        <v>263</v>
      </c>
      <c r="C34" s="502">
        <v>50</v>
      </c>
      <c r="D34" s="502">
        <v>50</v>
      </c>
      <c r="E34" s="338"/>
    </row>
    <row r="35" spans="1:5" s="503" customFormat="1" ht="12" customHeight="1" thickBot="1">
      <c r="A35" s="358" t="s">
        <v>264</v>
      </c>
      <c r="B35" s="247" t="s">
        <v>265</v>
      </c>
      <c r="C35" s="505">
        <v>1200</v>
      </c>
      <c r="D35" s="505">
        <v>1970</v>
      </c>
      <c r="E35" s="340">
        <v>1968</v>
      </c>
    </row>
    <row r="36" spans="1:5" s="503" customFormat="1" ht="12" customHeight="1" thickBot="1">
      <c r="A36" s="207" t="s">
        <v>10</v>
      </c>
      <c r="B36" s="203" t="s">
        <v>266</v>
      </c>
      <c r="C36" s="499">
        <v>7778</v>
      </c>
      <c r="D36" s="499">
        <v>19613</v>
      </c>
      <c r="E36" s="228">
        <f>SUM(E37:E46)</f>
        <v>19030</v>
      </c>
    </row>
    <row r="37" spans="1:5" s="503" customFormat="1" ht="12" customHeight="1">
      <c r="A37" s="356" t="s">
        <v>62</v>
      </c>
      <c r="B37" s="245" t="s">
        <v>267</v>
      </c>
      <c r="C37" s="500">
        <v>2000</v>
      </c>
      <c r="D37" s="500">
        <v>5803</v>
      </c>
      <c r="E37" s="339">
        <v>5543</v>
      </c>
    </row>
    <row r="38" spans="1:5" s="503" customFormat="1" ht="12" customHeight="1">
      <c r="A38" s="357" t="s">
        <v>63</v>
      </c>
      <c r="B38" s="246" t="s">
        <v>268</v>
      </c>
      <c r="C38" s="502">
        <v>4089</v>
      </c>
      <c r="D38" s="502">
        <v>4689</v>
      </c>
      <c r="E38" s="338">
        <v>4636</v>
      </c>
    </row>
    <row r="39" spans="1:5" s="503" customFormat="1" ht="12" customHeight="1">
      <c r="A39" s="357" t="s">
        <v>64</v>
      </c>
      <c r="B39" s="246" t="s">
        <v>269</v>
      </c>
      <c r="C39" s="502"/>
      <c r="D39" s="502">
        <v>660</v>
      </c>
      <c r="E39" s="338">
        <v>652</v>
      </c>
    </row>
    <row r="40" spans="1:5" s="503" customFormat="1" ht="12" customHeight="1">
      <c r="A40" s="357" t="s">
        <v>118</v>
      </c>
      <c r="B40" s="246" t="s">
        <v>270</v>
      </c>
      <c r="C40" s="502"/>
      <c r="D40" s="502">
        <v>300</v>
      </c>
      <c r="E40" s="338">
        <v>256</v>
      </c>
    </row>
    <row r="41" spans="1:5" s="503" customFormat="1" ht="12" customHeight="1">
      <c r="A41" s="357" t="s">
        <v>119</v>
      </c>
      <c r="B41" s="246" t="s">
        <v>271</v>
      </c>
      <c r="C41" s="502"/>
      <c r="D41" s="502"/>
      <c r="E41" s="338"/>
    </row>
    <row r="42" spans="1:5" s="503" customFormat="1" ht="12" customHeight="1">
      <c r="A42" s="357" t="s">
        <v>120</v>
      </c>
      <c r="B42" s="246" t="s">
        <v>272</v>
      </c>
      <c r="C42" s="502">
        <v>189</v>
      </c>
      <c r="D42" s="502">
        <v>2569</v>
      </c>
      <c r="E42" s="338">
        <v>2372</v>
      </c>
    </row>
    <row r="43" spans="1:5" s="503" customFormat="1" ht="12" customHeight="1">
      <c r="A43" s="357" t="s">
        <v>121</v>
      </c>
      <c r="B43" s="246" t="s">
        <v>273</v>
      </c>
      <c r="C43" s="502"/>
      <c r="D43" s="502">
        <v>950</v>
      </c>
      <c r="E43" s="338">
        <v>948</v>
      </c>
    </row>
    <row r="44" spans="1:5" s="503" customFormat="1" ht="12" customHeight="1">
      <c r="A44" s="357" t="s">
        <v>122</v>
      </c>
      <c r="B44" s="246" t="s">
        <v>274</v>
      </c>
      <c r="C44" s="502"/>
      <c r="D44" s="502">
        <v>42</v>
      </c>
      <c r="E44" s="338">
        <v>41</v>
      </c>
    </row>
    <row r="45" spans="1:5" s="503" customFormat="1" ht="12" customHeight="1">
      <c r="A45" s="357" t="s">
        <v>275</v>
      </c>
      <c r="B45" s="246" t="s">
        <v>276</v>
      </c>
      <c r="C45" s="502"/>
      <c r="D45" s="502"/>
      <c r="E45" s="509"/>
    </row>
    <row r="46" spans="1:5" s="503" customFormat="1" ht="12" customHeight="1" thickBot="1">
      <c r="A46" s="358" t="s">
        <v>277</v>
      </c>
      <c r="B46" s="247" t="s">
        <v>278</v>
      </c>
      <c r="C46" s="505">
        <v>1500</v>
      </c>
      <c r="D46" s="505">
        <v>4600</v>
      </c>
      <c r="E46" s="510">
        <v>4582</v>
      </c>
    </row>
    <row r="47" spans="1:5" s="503" customFormat="1" ht="12" customHeight="1" thickBot="1">
      <c r="A47" s="207" t="s">
        <v>11</v>
      </c>
      <c r="B47" s="203" t="s">
        <v>279</v>
      </c>
      <c r="C47" s="511"/>
      <c r="D47" s="499">
        <v>1600</v>
      </c>
      <c r="E47" s="228">
        <f>SUM(E48:E52)</f>
        <v>1600</v>
      </c>
    </row>
    <row r="48" spans="1:5" s="503" customFormat="1" ht="12" customHeight="1">
      <c r="A48" s="356" t="s">
        <v>65</v>
      </c>
      <c r="B48" s="245" t="s">
        <v>280</v>
      </c>
      <c r="C48" s="512"/>
      <c r="D48" s="500"/>
      <c r="E48" s="513"/>
    </row>
    <row r="49" spans="1:5" s="503" customFormat="1" ht="12" customHeight="1">
      <c r="A49" s="357" t="s">
        <v>66</v>
      </c>
      <c r="B49" s="246" t="s">
        <v>281</v>
      </c>
      <c r="C49" s="514"/>
      <c r="D49" s="502"/>
      <c r="E49" s="509"/>
    </row>
    <row r="50" spans="1:5" s="503" customFormat="1" ht="12" customHeight="1">
      <c r="A50" s="357" t="s">
        <v>282</v>
      </c>
      <c r="B50" s="246" t="s">
        <v>283</v>
      </c>
      <c r="C50" s="514"/>
      <c r="D50" s="502">
        <v>1600</v>
      </c>
      <c r="E50" s="509">
        <v>1600</v>
      </c>
    </row>
    <row r="51" spans="1:5" s="503" customFormat="1" ht="12" customHeight="1">
      <c r="A51" s="357" t="s">
        <v>284</v>
      </c>
      <c r="B51" s="246" t="s">
        <v>285</v>
      </c>
      <c r="C51" s="514"/>
      <c r="D51" s="502"/>
      <c r="E51" s="509"/>
    </row>
    <row r="52" spans="1:5" s="503" customFormat="1" ht="12" customHeight="1" thickBot="1">
      <c r="A52" s="358" t="s">
        <v>286</v>
      </c>
      <c r="B52" s="247" t="s">
        <v>287</v>
      </c>
      <c r="C52" s="515"/>
      <c r="D52" s="505"/>
      <c r="E52" s="510"/>
    </row>
    <row r="53" spans="1:5" s="503" customFormat="1" ht="12" customHeight="1" thickBot="1">
      <c r="A53" s="207" t="s">
        <v>123</v>
      </c>
      <c r="B53" s="203" t="s">
        <v>288</v>
      </c>
      <c r="C53" s="511"/>
      <c r="D53" s="499"/>
      <c r="E53" s="228">
        <f>SUM(E54:E56)</f>
        <v>0</v>
      </c>
    </row>
    <row r="54" spans="1:5" s="503" customFormat="1" ht="12" customHeight="1">
      <c r="A54" s="356" t="s">
        <v>67</v>
      </c>
      <c r="B54" s="245" t="s">
        <v>289</v>
      </c>
      <c r="C54" s="512"/>
      <c r="D54" s="500"/>
      <c r="E54" s="339"/>
    </row>
    <row r="55" spans="1:5" s="503" customFormat="1" ht="12" customHeight="1">
      <c r="A55" s="357" t="s">
        <v>68</v>
      </c>
      <c r="B55" s="246" t="s">
        <v>290</v>
      </c>
      <c r="C55" s="514"/>
      <c r="D55" s="502"/>
      <c r="E55" s="338"/>
    </row>
    <row r="56" spans="1:5" s="503" customFormat="1" ht="12" customHeight="1">
      <c r="A56" s="357" t="s">
        <v>291</v>
      </c>
      <c r="B56" s="246" t="s">
        <v>292</v>
      </c>
      <c r="C56" s="514"/>
      <c r="D56" s="502"/>
      <c r="E56" s="338"/>
    </row>
    <row r="57" spans="1:5" s="503" customFormat="1" ht="12" customHeight="1" thickBot="1">
      <c r="A57" s="358" t="s">
        <v>293</v>
      </c>
      <c r="B57" s="247" t="s">
        <v>294</v>
      </c>
      <c r="C57" s="515"/>
      <c r="D57" s="505"/>
      <c r="E57" s="340"/>
    </row>
    <row r="58" spans="1:5" s="503" customFormat="1" ht="12" customHeight="1" thickBot="1">
      <c r="A58" s="207" t="s">
        <v>13</v>
      </c>
      <c r="B58" s="224" t="s">
        <v>295</v>
      </c>
      <c r="C58" s="516"/>
      <c r="D58" s="507">
        <v>351247</v>
      </c>
      <c r="E58" s="228">
        <f>SUM(E59:E61)</f>
        <v>303377</v>
      </c>
    </row>
    <row r="59" spans="1:5" s="503" customFormat="1" ht="12" customHeight="1">
      <c r="A59" s="356" t="s">
        <v>124</v>
      </c>
      <c r="B59" s="245" t="s">
        <v>296</v>
      </c>
      <c r="C59" s="512"/>
      <c r="D59" s="500">
        <v>71</v>
      </c>
      <c r="E59" s="509">
        <v>71</v>
      </c>
    </row>
    <row r="60" spans="1:5" s="503" customFormat="1" ht="12" customHeight="1">
      <c r="A60" s="357" t="s">
        <v>125</v>
      </c>
      <c r="B60" s="246" t="s">
        <v>297</v>
      </c>
      <c r="C60" s="514"/>
      <c r="D60" s="514"/>
      <c r="E60" s="509"/>
    </row>
    <row r="61" spans="1:5" s="503" customFormat="1" ht="12" customHeight="1">
      <c r="A61" s="357" t="s">
        <v>152</v>
      </c>
      <c r="B61" s="246" t="s">
        <v>298</v>
      </c>
      <c r="C61" s="514"/>
      <c r="D61" s="502">
        <v>351176</v>
      </c>
      <c r="E61" s="509">
        <v>303306</v>
      </c>
    </row>
    <row r="62" spans="1:5" s="503" customFormat="1" ht="12" customHeight="1" thickBot="1">
      <c r="A62" s="358" t="s">
        <v>299</v>
      </c>
      <c r="B62" s="247" t="s">
        <v>300</v>
      </c>
      <c r="C62" s="515"/>
      <c r="D62" s="505">
        <v>349032</v>
      </c>
      <c r="E62" s="509">
        <v>303306</v>
      </c>
    </row>
    <row r="63" spans="1:5" s="503" customFormat="1" ht="12" customHeight="1" thickBot="1">
      <c r="A63" s="207" t="s">
        <v>14</v>
      </c>
      <c r="B63" s="203" t="s">
        <v>301</v>
      </c>
      <c r="C63" s="499">
        <v>976778</v>
      </c>
      <c r="D63" s="499">
        <v>1291239</v>
      </c>
      <c r="E63" s="341">
        <f>+E8+E15+E22+E29+E36+E47+E53+E58</f>
        <v>1241912</v>
      </c>
    </row>
    <row r="64" spans="1:5" s="503" customFormat="1" ht="12" customHeight="1" thickBot="1">
      <c r="A64" s="359" t="s">
        <v>439</v>
      </c>
      <c r="B64" s="224" t="s">
        <v>303</v>
      </c>
      <c r="C64" s="507">
        <v>6304</v>
      </c>
      <c r="D64" s="507">
        <v>24895</v>
      </c>
      <c r="E64" s="228">
        <f>SUM(E65:E67)</f>
        <v>24895</v>
      </c>
    </row>
    <row r="65" spans="1:5" s="503" customFormat="1" ht="12" customHeight="1">
      <c r="A65" s="356" t="s">
        <v>304</v>
      </c>
      <c r="B65" s="245" t="s">
        <v>305</v>
      </c>
      <c r="C65" s="500">
        <v>6304</v>
      </c>
      <c r="D65" s="500"/>
      <c r="E65" s="509"/>
    </row>
    <row r="66" spans="1:5" s="503" customFormat="1" ht="12" customHeight="1">
      <c r="A66" s="357" t="s">
        <v>306</v>
      </c>
      <c r="B66" s="246" t="s">
        <v>307</v>
      </c>
      <c r="C66" s="502"/>
      <c r="D66" s="502"/>
      <c r="E66" s="509"/>
    </row>
    <row r="67" spans="1:5" s="503" customFormat="1" ht="12" customHeight="1" thickBot="1">
      <c r="A67" s="358" t="s">
        <v>308</v>
      </c>
      <c r="B67" s="352" t="s">
        <v>309</v>
      </c>
      <c r="C67" s="517"/>
      <c r="D67" s="517">
        <v>24895</v>
      </c>
      <c r="E67" s="509">
        <v>24895</v>
      </c>
    </row>
    <row r="68" spans="1:5" s="503" customFormat="1" ht="12" customHeight="1" thickBot="1">
      <c r="A68" s="359" t="s">
        <v>310</v>
      </c>
      <c r="B68" s="224" t="s">
        <v>311</v>
      </c>
      <c r="C68" s="507"/>
      <c r="D68" s="507"/>
      <c r="E68" s="228">
        <f>SUM(E69:E72)</f>
        <v>0</v>
      </c>
    </row>
    <row r="69" spans="1:5" s="503" customFormat="1" ht="12" customHeight="1">
      <c r="A69" s="356" t="s">
        <v>103</v>
      </c>
      <c r="B69" s="245" t="s">
        <v>312</v>
      </c>
      <c r="C69" s="500"/>
      <c r="D69" s="500"/>
      <c r="E69" s="509"/>
    </row>
    <row r="70" spans="1:5" s="503" customFormat="1" ht="12" customHeight="1">
      <c r="A70" s="357" t="s">
        <v>104</v>
      </c>
      <c r="B70" s="246" t="s">
        <v>313</v>
      </c>
      <c r="C70" s="502"/>
      <c r="D70" s="502"/>
      <c r="E70" s="509"/>
    </row>
    <row r="71" spans="1:5" s="503" customFormat="1" ht="12" customHeight="1">
      <c r="A71" s="357" t="s">
        <v>314</v>
      </c>
      <c r="B71" s="246" t="s">
        <v>315</v>
      </c>
      <c r="C71" s="502"/>
      <c r="D71" s="502"/>
      <c r="E71" s="509"/>
    </row>
    <row r="72" spans="1:5" s="503" customFormat="1" ht="12" customHeight="1" thickBot="1">
      <c r="A72" s="358" t="s">
        <v>316</v>
      </c>
      <c r="B72" s="247" t="s">
        <v>317</v>
      </c>
      <c r="C72" s="505"/>
      <c r="D72" s="505"/>
      <c r="E72" s="509"/>
    </row>
    <row r="73" spans="1:5" s="503" customFormat="1" ht="12" customHeight="1" thickBot="1">
      <c r="A73" s="359" t="s">
        <v>318</v>
      </c>
      <c r="B73" s="224" t="s">
        <v>319</v>
      </c>
      <c r="C73" s="507">
        <v>35129</v>
      </c>
      <c r="D73" s="507">
        <v>54939</v>
      </c>
      <c r="E73" s="228">
        <f>SUM(E74:E75)</f>
        <v>54939</v>
      </c>
    </row>
    <row r="74" spans="1:5" s="503" customFormat="1" ht="12" customHeight="1">
      <c r="A74" s="356" t="s">
        <v>320</v>
      </c>
      <c r="B74" s="245" t="s">
        <v>321</v>
      </c>
      <c r="C74" s="500">
        <v>35129</v>
      </c>
      <c r="D74" s="500">
        <v>54939</v>
      </c>
      <c r="E74" s="509">
        <v>54939</v>
      </c>
    </row>
    <row r="75" spans="1:5" s="503" customFormat="1" ht="12" customHeight="1">
      <c r="A75" s="357" t="s">
        <v>322</v>
      </c>
      <c r="B75" s="246" t="s">
        <v>323</v>
      </c>
      <c r="C75" s="514"/>
      <c r="D75" s="514"/>
      <c r="E75" s="509"/>
    </row>
    <row r="76" spans="1:5" s="501" customFormat="1" ht="12" customHeight="1" thickBot="1">
      <c r="A76" s="363" t="s">
        <v>324</v>
      </c>
      <c r="B76" s="518" t="s">
        <v>325</v>
      </c>
      <c r="C76" s="519"/>
      <c r="D76" s="655">
        <v>12150</v>
      </c>
      <c r="E76" s="520">
        <f>SUM(E77:E79)</f>
        <v>12150</v>
      </c>
    </row>
    <row r="77" spans="1:5" s="503" customFormat="1" ht="12" customHeight="1">
      <c r="A77" s="356" t="s">
        <v>326</v>
      </c>
      <c r="B77" s="245" t="s">
        <v>327</v>
      </c>
      <c r="C77" s="512"/>
      <c r="D77" s="500">
        <v>12150</v>
      </c>
      <c r="E77" s="509">
        <v>12150</v>
      </c>
    </row>
    <row r="78" spans="1:5" s="503" customFormat="1" ht="12" customHeight="1">
      <c r="A78" s="357" t="s">
        <v>328</v>
      </c>
      <c r="B78" s="246" t="s">
        <v>329</v>
      </c>
      <c r="C78" s="514"/>
      <c r="D78" s="502"/>
      <c r="E78" s="509"/>
    </row>
    <row r="79" spans="1:5" s="503" customFormat="1" ht="12" customHeight="1" thickBot="1">
      <c r="A79" s="358" t="s">
        <v>330</v>
      </c>
      <c r="B79" s="247" t="s">
        <v>331</v>
      </c>
      <c r="C79" s="515"/>
      <c r="D79" s="505"/>
      <c r="E79" s="509"/>
    </row>
    <row r="80" spans="1:5" s="503" customFormat="1" ht="12" customHeight="1" thickBot="1">
      <c r="A80" s="359" t="s">
        <v>332</v>
      </c>
      <c r="B80" s="224" t="s">
        <v>333</v>
      </c>
      <c r="C80" s="516"/>
      <c r="D80" s="516"/>
      <c r="E80" s="228">
        <f>SUM(E81:E84)</f>
        <v>0</v>
      </c>
    </row>
    <row r="81" spans="1:5" s="503" customFormat="1" ht="12" customHeight="1">
      <c r="A81" s="360" t="s">
        <v>334</v>
      </c>
      <c r="B81" s="245" t="s">
        <v>335</v>
      </c>
      <c r="C81" s="512"/>
      <c r="D81" s="512"/>
      <c r="E81" s="509"/>
    </row>
    <row r="82" spans="1:5" s="503" customFormat="1" ht="12" customHeight="1">
      <c r="A82" s="361" t="s">
        <v>336</v>
      </c>
      <c r="B82" s="246" t="s">
        <v>337</v>
      </c>
      <c r="C82" s="514"/>
      <c r="D82" s="514"/>
      <c r="E82" s="509"/>
    </row>
    <row r="83" spans="1:5" s="503" customFormat="1" ht="12" customHeight="1">
      <c r="A83" s="361" t="s">
        <v>338</v>
      </c>
      <c r="B83" s="246" t="s">
        <v>339</v>
      </c>
      <c r="C83" s="514"/>
      <c r="D83" s="514"/>
      <c r="E83" s="509"/>
    </row>
    <row r="84" spans="1:5" s="501" customFormat="1" ht="12" customHeight="1" thickBot="1">
      <c r="A84" s="362" t="s">
        <v>340</v>
      </c>
      <c r="B84" s="247" t="s">
        <v>341</v>
      </c>
      <c r="C84" s="515"/>
      <c r="D84" s="515"/>
      <c r="E84" s="509"/>
    </row>
    <row r="85" spans="1:5" s="501" customFormat="1" ht="12" customHeight="1" thickBot="1">
      <c r="A85" s="359" t="s">
        <v>342</v>
      </c>
      <c r="B85" s="224" t="s">
        <v>343</v>
      </c>
      <c r="C85" s="516"/>
      <c r="D85" s="516"/>
      <c r="E85" s="521"/>
    </row>
    <row r="86" spans="1:5" s="501" customFormat="1" ht="12" customHeight="1" thickBot="1">
      <c r="A86" s="359" t="s">
        <v>344</v>
      </c>
      <c r="B86" s="353" t="s">
        <v>345</v>
      </c>
      <c r="C86" s="522">
        <v>41433</v>
      </c>
      <c r="D86" s="656">
        <v>91984</v>
      </c>
      <c r="E86" s="341">
        <f>+E64+E68+E73+E76+E80+E85</f>
        <v>91984</v>
      </c>
    </row>
    <row r="87" spans="1:5" s="501" customFormat="1" ht="12" customHeight="1" thickBot="1">
      <c r="A87" s="363" t="s">
        <v>346</v>
      </c>
      <c r="B87" s="354" t="s">
        <v>440</v>
      </c>
      <c r="C87" s="523">
        <v>1018211</v>
      </c>
      <c r="D87" s="657">
        <v>1383223</v>
      </c>
      <c r="E87" s="341">
        <f>+E63+E86</f>
        <v>1333896</v>
      </c>
    </row>
    <row r="88" spans="1:5" s="503" customFormat="1" ht="15" customHeight="1">
      <c r="A88" s="329"/>
      <c r="B88" s="330"/>
      <c r="C88" s="330"/>
      <c r="D88" s="330"/>
      <c r="E88" s="344"/>
    </row>
    <row r="89" spans="1:5" ht="13.5" thickBot="1">
      <c r="A89" s="524"/>
      <c r="B89" s="332"/>
      <c r="C89" s="332"/>
      <c r="D89" s="332"/>
      <c r="E89" s="345"/>
    </row>
    <row r="90" spans="1:5" s="495" customFormat="1" ht="16.5" customHeight="1" thickBot="1">
      <c r="A90" s="525"/>
      <c r="B90" s="427" t="s">
        <v>42</v>
      </c>
      <c r="C90" s="29"/>
      <c r="D90" s="563"/>
      <c r="E90" s="389"/>
    </row>
    <row r="91" spans="1:5" s="527" customFormat="1" ht="12" customHeight="1" thickBot="1">
      <c r="A91" s="351" t="s">
        <v>6</v>
      </c>
      <c r="B91" s="526" t="s">
        <v>354</v>
      </c>
      <c r="C91" s="206">
        <v>294901</v>
      </c>
      <c r="D91" s="564">
        <v>600732</v>
      </c>
      <c r="E91" s="189">
        <f>SUM(E92:E96)</f>
        <v>595423</v>
      </c>
    </row>
    <row r="92" spans="1:5" ht="12" customHeight="1">
      <c r="A92" s="364" t="s">
        <v>69</v>
      </c>
      <c r="B92" s="565" t="s">
        <v>35</v>
      </c>
      <c r="C92" s="550">
        <v>69949</v>
      </c>
      <c r="D92" s="658">
        <v>265483</v>
      </c>
      <c r="E92" s="188">
        <v>265471</v>
      </c>
    </row>
    <row r="93" spans="1:5" ht="12" customHeight="1">
      <c r="A93" s="357" t="s">
        <v>70</v>
      </c>
      <c r="B93" s="567" t="s">
        <v>126</v>
      </c>
      <c r="C93" s="532">
        <v>11093</v>
      </c>
      <c r="D93" s="659">
        <v>38176</v>
      </c>
      <c r="E93" s="218">
        <v>38088</v>
      </c>
    </row>
    <row r="94" spans="1:5" ht="12" customHeight="1">
      <c r="A94" s="357" t="s">
        <v>71</v>
      </c>
      <c r="B94" s="567" t="s">
        <v>95</v>
      </c>
      <c r="C94" s="556">
        <v>119890</v>
      </c>
      <c r="D94" s="660">
        <v>178361</v>
      </c>
      <c r="E94" s="220">
        <v>179008</v>
      </c>
    </row>
    <row r="95" spans="1:5" ht="12" customHeight="1">
      <c r="A95" s="357" t="s">
        <v>72</v>
      </c>
      <c r="B95" s="531" t="s">
        <v>127</v>
      </c>
      <c r="C95" s="556">
        <v>7400</v>
      </c>
      <c r="D95" s="660">
        <v>14000</v>
      </c>
      <c r="E95" s="220">
        <v>14000</v>
      </c>
    </row>
    <row r="96" spans="1:5" ht="12" customHeight="1">
      <c r="A96" s="357" t="s">
        <v>80</v>
      </c>
      <c r="B96" s="201" t="s">
        <v>128</v>
      </c>
      <c r="C96" s="532">
        <v>86569</v>
      </c>
      <c r="D96" s="659">
        <v>104712</v>
      </c>
      <c r="E96" s="220">
        <v>98856</v>
      </c>
    </row>
    <row r="97" spans="1:5" ht="12" customHeight="1">
      <c r="A97" s="357" t="s">
        <v>73</v>
      </c>
      <c r="B97" s="567" t="s">
        <v>355</v>
      </c>
      <c r="C97" s="556"/>
      <c r="D97" s="660">
        <v>917</v>
      </c>
      <c r="E97" s="220">
        <v>917</v>
      </c>
    </row>
    <row r="98" spans="1:5" ht="12" customHeight="1">
      <c r="A98" s="357" t="s">
        <v>74</v>
      </c>
      <c r="B98" s="570" t="s">
        <v>356</v>
      </c>
      <c r="C98" s="571"/>
      <c r="D98" s="661"/>
      <c r="E98" s="220"/>
    </row>
    <row r="99" spans="1:5" ht="12" customHeight="1">
      <c r="A99" s="357" t="s">
        <v>81</v>
      </c>
      <c r="B99" s="573" t="s">
        <v>357</v>
      </c>
      <c r="C99" s="574"/>
      <c r="D99" s="660"/>
      <c r="E99" s="220"/>
    </row>
    <row r="100" spans="1:5" ht="12" customHeight="1">
      <c r="A100" s="357" t="s">
        <v>82</v>
      </c>
      <c r="B100" s="573" t="s">
        <v>358</v>
      </c>
      <c r="C100" s="574"/>
      <c r="D100" s="660"/>
      <c r="E100" s="220"/>
    </row>
    <row r="101" spans="1:5" ht="12" customHeight="1">
      <c r="A101" s="357" t="s">
        <v>83</v>
      </c>
      <c r="B101" s="570" t="s">
        <v>359</v>
      </c>
      <c r="C101" s="576">
        <v>74469</v>
      </c>
      <c r="D101" s="577">
        <v>89195</v>
      </c>
      <c r="E101" s="220">
        <v>86160</v>
      </c>
    </row>
    <row r="102" spans="1:5" ht="12" customHeight="1">
      <c r="A102" s="357" t="s">
        <v>84</v>
      </c>
      <c r="B102" s="570" t="s">
        <v>360</v>
      </c>
      <c r="C102" s="576"/>
      <c r="D102" s="577"/>
      <c r="E102" s="220"/>
    </row>
    <row r="103" spans="1:5" ht="12" customHeight="1">
      <c r="A103" s="357" t="s">
        <v>86</v>
      </c>
      <c r="B103" s="573" t="s">
        <v>361</v>
      </c>
      <c r="C103" s="542"/>
      <c r="D103" s="662">
        <v>2000</v>
      </c>
      <c r="E103" s="220">
        <v>2000</v>
      </c>
    </row>
    <row r="104" spans="1:5" ht="12" customHeight="1">
      <c r="A104" s="365" t="s">
        <v>129</v>
      </c>
      <c r="B104" s="535" t="s">
        <v>362</v>
      </c>
      <c r="C104" s="542"/>
      <c r="D104" s="662"/>
      <c r="E104" s="220"/>
    </row>
    <row r="105" spans="1:5" ht="12" customHeight="1">
      <c r="A105" s="357" t="s">
        <v>363</v>
      </c>
      <c r="B105" s="535" t="s">
        <v>364</v>
      </c>
      <c r="C105" s="542"/>
      <c r="D105" s="662"/>
      <c r="E105" s="220"/>
    </row>
    <row r="106" spans="1:5" ht="12" customHeight="1" thickBot="1">
      <c r="A106" s="366" t="s">
        <v>365</v>
      </c>
      <c r="B106" s="579" t="s">
        <v>366</v>
      </c>
      <c r="C106" s="547">
        <v>12100</v>
      </c>
      <c r="D106" s="663">
        <v>12600</v>
      </c>
      <c r="E106" s="182">
        <v>9779</v>
      </c>
    </row>
    <row r="107" spans="1:5" ht="12" customHeight="1" thickBot="1">
      <c r="A107" s="207" t="s">
        <v>7</v>
      </c>
      <c r="B107" s="539" t="s">
        <v>367</v>
      </c>
      <c r="C107" s="581">
        <v>369408</v>
      </c>
      <c r="D107" s="582">
        <v>451909</v>
      </c>
      <c r="E107" s="217">
        <f>+E108+E110+E112</f>
        <v>390946</v>
      </c>
    </row>
    <row r="108" spans="1:5" ht="12" customHeight="1">
      <c r="A108" s="356" t="s">
        <v>75</v>
      </c>
      <c r="B108" s="567" t="s">
        <v>150</v>
      </c>
      <c r="C108" s="551">
        <v>327538</v>
      </c>
      <c r="D108" s="664">
        <v>368554</v>
      </c>
      <c r="E108" s="219">
        <v>314366</v>
      </c>
    </row>
    <row r="109" spans="1:5" ht="12" customHeight="1">
      <c r="A109" s="356" t="s">
        <v>76</v>
      </c>
      <c r="B109" s="584" t="s">
        <v>368</v>
      </c>
      <c r="C109" s="552">
        <v>326032</v>
      </c>
      <c r="D109" s="665">
        <v>341420</v>
      </c>
      <c r="E109" s="219">
        <v>278232</v>
      </c>
    </row>
    <row r="110" spans="1:5" ht="12" customHeight="1">
      <c r="A110" s="356" t="s">
        <v>77</v>
      </c>
      <c r="B110" s="584" t="s">
        <v>130</v>
      </c>
      <c r="C110" s="556">
        <v>28753</v>
      </c>
      <c r="D110" s="660">
        <v>67638</v>
      </c>
      <c r="E110" s="218">
        <v>61837</v>
      </c>
    </row>
    <row r="111" spans="1:5" ht="12" customHeight="1">
      <c r="A111" s="356" t="s">
        <v>78</v>
      </c>
      <c r="B111" s="584" t="s">
        <v>369</v>
      </c>
      <c r="C111" s="556">
        <v>6304</v>
      </c>
      <c r="D111" s="660"/>
      <c r="E111" s="218"/>
    </row>
    <row r="112" spans="1:5" ht="12" customHeight="1">
      <c r="A112" s="356" t="s">
        <v>79</v>
      </c>
      <c r="B112" s="586" t="s">
        <v>153</v>
      </c>
      <c r="C112" s="587">
        <v>13117</v>
      </c>
      <c r="D112" s="666">
        <v>15717</v>
      </c>
      <c r="E112" s="218">
        <v>14743</v>
      </c>
    </row>
    <row r="113" spans="1:5" ht="12" customHeight="1">
      <c r="A113" s="356" t="s">
        <v>85</v>
      </c>
      <c r="B113" s="589" t="s">
        <v>370</v>
      </c>
      <c r="C113" s="590"/>
      <c r="D113" s="667"/>
      <c r="E113" s="218"/>
    </row>
    <row r="114" spans="1:5" ht="12" customHeight="1">
      <c r="A114" s="356" t="s">
        <v>87</v>
      </c>
      <c r="B114" s="592" t="s">
        <v>371</v>
      </c>
      <c r="C114" s="593"/>
      <c r="D114" s="664"/>
      <c r="E114" s="218"/>
    </row>
    <row r="115" spans="1:5" ht="12" customHeight="1">
      <c r="A115" s="356" t="s">
        <v>131</v>
      </c>
      <c r="B115" s="573" t="s">
        <v>358</v>
      </c>
      <c r="C115" s="595"/>
      <c r="D115" s="659"/>
      <c r="E115" s="218"/>
    </row>
    <row r="116" spans="1:5" ht="12" customHeight="1">
      <c r="A116" s="356" t="s">
        <v>132</v>
      </c>
      <c r="B116" s="573" t="s">
        <v>372</v>
      </c>
      <c r="C116" s="546">
        <v>3400</v>
      </c>
      <c r="D116" s="668">
        <v>3400</v>
      </c>
      <c r="E116" s="218">
        <v>3400</v>
      </c>
    </row>
    <row r="117" spans="1:5" ht="12" customHeight="1">
      <c r="A117" s="356" t="s">
        <v>133</v>
      </c>
      <c r="B117" s="573" t="s">
        <v>373</v>
      </c>
      <c r="C117" s="546"/>
      <c r="D117" s="668"/>
      <c r="E117" s="218"/>
    </row>
    <row r="118" spans="1:5" ht="12" customHeight="1">
      <c r="A118" s="356" t="s">
        <v>374</v>
      </c>
      <c r="B118" s="573" t="s">
        <v>361</v>
      </c>
      <c r="C118" s="546"/>
      <c r="D118" s="668"/>
      <c r="E118" s="218"/>
    </row>
    <row r="119" spans="1:5" ht="12" customHeight="1">
      <c r="A119" s="356" t="s">
        <v>375</v>
      </c>
      <c r="B119" s="573" t="s">
        <v>376</v>
      </c>
      <c r="C119" s="546"/>
      <c r="D119" s="668"/>
      <c r="E119" s="218"/>
    </row>
    <row r="120" spans="1:5" ht="12" customHeight="1" thickBot="1">
      <c r="A120" s="365" t="s">
        <v>377</v>
      </c>
      <c r="B120" s="573" t="s">
        <v>378</v>
      </c>
      <c r="C120" s="542">
        <v>9717</v>
      </c>
      <c r="D120" s="662">
        <v>12317</v>
      </c>
      <c r="E120" s="220">
        <v>11343</v>
      </c>
    </row>
    <row r="121" spans="1:5" ht="12" customHeight="1" thickBot="1">
      <c r="A121" s="207" t="s">
        <v>8</v>
      </c>
      <c r="B121" s="598" t="s">
        <v>379</v>
      </c>
      <c r="C121" s="553">
        <v>6000</v>
      </c>
      <c r="D121" s="599"/>
      <c r="E121" s="217">
        <f>+E122+E123</f>
        <v>0</v>
      </c>
    </row>
    <row r="122" spans="1:5" ht="12" customHeight="1">
      <c r="A122" s="356" t="s">
        <v>58</v>
      </c>
      <c r="B122" s="600" t="s">
        <v>44</v>
      </c>
      <c r="C122" s="551">
        <v>3000</v>
      </c>
      <c r="D122" s="583"/>
      <c r="E122" s="219"/>
    </row>
    <row r="123" spans="1:5" ht="12" customHeight="1" thickBot="1">
      <c r="A123" s="358" t="s">
        <v>59</v>
      </c>
      <c r="B123" s="584" t="s">
        <v>45</v>
      </c>
      <c r="C123" s="556">
        <v>3000</v>
      </c>
      <c r="D123" s="569"/>
      <c r="E123" s="220"/>
    </row>
    <row r="124" spans="1:5" ht="12" customHeight="1" thickBot="1">
      <c r="A124" s="207" t="s">
        <v>9</v>
      </c>
      <c r="B124" s="598" t="s">
        <v>380</v>
      </c>
      <c r="C124" s="553">
        <v>670309</v>
      </c>
      <c r="D124" s="599">
        <v>1052641</v>
      </c>
      <c r="E124" s="217">
        <f>+E91+E107+E121</f>
        <v>986369</v>
      </c>
    </row>
    <row r="125" spans="1:5" ht="12" customHeight="1" thickBot="1">
      <c r="A125" s="207" t="s">
        <v>10</v>
      </c>
      <c r="B125" s="598" t="s">
        <v>381</v>
      </c>
      <c r="C125" s="553">
        <v>39539</v>
      </c>
      <c r="D125" s="599">
        <v>39539</v>
      </c>
      <c r="E125" s="217">
        <f>+E126+E127+E128</f>
        <v>39539</v>
      </c>
    </row>
    <row r="126" spans="1:5" s="527" customFormat="1" ht="12" customHeight="1">
      <c r="A126" s="356" t="s">
        <v>62</v>
      </c>
      <c r="B126" s="600" t="s">
        <v>382</v>
      </c>
      <c r="C126" s="551">
        <v>39539</v>
      </c>
      <c r="D126" s="583">
        <v>39539</v>
      </c>
      <c r="E126" s="218">
        <v>39539</v>
      </c>
    </row>
    <row r="127" spans="1:5" ht="12" customHeight="1">
      <c r="A127" s="356" t="s">
        <v>63</v>
      </c>
      <c r="B127" s="600" t="s">
        <v>383</v>
      </c>
      <c r="C127" s="551"/>
      <c r="D127" s="583"/>
      <c r="E127" s="218"/>
    </row>
    <row r="128" spans="1:5" ht="12" customHeight="1" thickBot="1">
      <c r="A128" s="365" t="s">
        <v>64</v>
      </c>
      <c r="B128" s="601" t="s">
        <v>384</v>
      </c>
      <c r="C128" s="552"/>
      <c r="D128" s="585"/>
      <c r="E128" s="218"/>
    </row>
    <row r="129" spans="1:5" ht="12" customHeight="1" thickBot="1">
      <c r="A129" s="207" t="s">
        <v>11</v>
      </c>
      <c r="B129" s="598" t="s">
        <v>385</v>
      </c>
      <c r="C129" s="553"/>
      <c r="D129" s="599"/>
      <c r="E129" s="217">
        <f>+E130+E131+E132+E133</f>
        <v>0</v>
      </c>
    </row>
    <row r="130" spans="1:5" ht="12" customHeight="1">
      <c r="A130" s="356" t="s">
        <v>65</v>
      </c>
      <c r="B130" s="600" t="s">
        <v>386</v>
      </c>
      <c r="C130" s="551"/>
      <c r="D130" s="583"/>
      <c r="E130" s="218"/>
    </row>
    <row r="131" spans="1:5" ht="12" customHeight="1">
      <c r="A131" s="356" t="s">
        <v>66</v>
      </c>
      <c r="B131" s="600" t="s">
        <v>387</v>
      </c>
      <c r="C131" s="551"/>
      <c r="D131" s="583"/>
      <c r="E131" s="218"/>
    </row>
    <row r="132" spans="1:5" ht="12" customHeight="1">
      <c r="A132" s="356" t="s">
        <v>282</v>
      </c>
      <c r="B132" s="600" t="s">
        <v>388</v>
      </c>
      <c r="C132" s="551"/>
      <c r="D132" s="583"/>
      <c r="E132" s="218"/>
    </row>
    <row r="133" spans="1:5" s="527" customFormat="1" ht="12" customHeight="1" thickBot="1">
      <c r="A133" s="365" t="s">
        <v>284</v>
      </c>
      <c r="B133" s="601" t="s">
        <v>389</v>
      </c>
      <c r="C133" s="552"/>
      <c r="D133" s="585"/>
      <c r="E133" s="218"/>
    </row>
    <row r="134" spans="1:13" ht="12" customHeight="1" thickBot="1">
      <c r="A134" s="207" t="s">
        <v>12</v>
      </c>
      <c r="B134" s="598" t="s">
        <v>390</v>
      </c>
      <c r="C134" s="553">
        <v>305063</v>
      </c>
      <c r="D134" s="599">
        <v>287743</v>
      </c>
      <c r="E134" s="251">
        <f>+E135+E136+E137+E139</f>
        <v>277606</v>
      </c>
      <c r="M134" s="554"/>
    </row>
    <row r="135" spans="1:5" ht="12.75">
      <c r="A135" s="356" t="s">
        <v>67</v>
      </c>
      <c r="B135" s="600" t="s">
        <v>391</v>
      </c>
      <c r="C135" s="551"/>
      <c r="D135" s="583"/>
      <c r="E135" s="218"/>
    </row>
    <row r="136" spans="1:5" ht="12" customHeight="1">
      <c r="A136" s="356" t="s">
        <v>68</v>
      </c>
      <c r="B136" s="600" t="s">
        <v>392</v>
      </c>
      <c r="C136" s="551"/>
      <c r="D136" s="583"/>
      <c r="E136" s="218"/>
    </row>
    <row r="137" spans="1:5" s="527" customFormat="1" ht="12" customHeight="1">
      <c r="A137" s="356" t="s">
        <v>291</v>
      </c>
      <c r="B137" s="600" t="s">
        <v>393</v>
      </c>
      <c r="C137" s="551"/>
      <c r="D137" s="583"/>
      <c r="E137" s="218"/>
    </row>
    <row r="138" spans="1:5" s="527" customFormat="1" ht="12" customHeight="1">
      <c r="A138" s="357" t="s">
        <v>293</v>
      </c>
      <c r="B138" s="567" t="s">
        <v>394</v>
      </c>
      <c r="C138" s="532"/>
      <c r="D138" s="568"/>
      <c r="E138" s="218"/>
    </row>
    <row r="139" spans="1:5" s="527" customFormat="1" ht="12" customHeight="1" thickBot="1">
      <c r="A139" s="366" t="s">
        <v>480</v>
      </c>
      <c r="B139" s="602" t="s">
        <v>519</v>
      </c>
      <c r="C139" s="556">
        <v>305063</v>
      </c>
      <c r="D139" s="569">
        <v>287743</v>
      </c>
      <c r="E139" s="218">
        <v>277606</v>
      </c>
    </row>
    <row r="140" spans="1:5" s="527" customFormat="1" ht="12" customHeight="1" thickBot="1">
      <c r="A140" s="207" t="s">
        <v>13</v>
      </c>
      <c r="B140" s="598" t="s">
        <v>395</v>
      </c>
      <c r="C140" s="210"/>
      <c r="D140" s="603"/>
      <c r="E140" s="187">
        <f>+E141+E142+E143+E144</f>
        <v>0</v>
      </c>
    </row>
    <row r="141" spans="1:5" s="527" customFormat="1" ht="12" customHeight="1">
      <c r="A141" s="356" t="s">
        <v>124</v>
      </c>
      <c r="B141" s="600" t="s">
        <v>396</v>
      </c>
      <c r="C141" s="192"/>
      <c r="D141" s="604"/>
      <c r="E141" s="218"/>
    </row>
    <row r="142" spans="1:5" s="527" customFormat="1" ht="12" customHeight="1">
      <c r="A142" s="356" t="s">
        <v>125</v>
      </c>
      <c r="B142" s="600" t="s">
        <v>397</v>
      </c>
      <c r="C142" s="192"/>
      <c r="D142" s="604"/>
      <c r="E142" s="218"/>
    </row>
    <row r="143" spans="1:5" s="527" customFormat="1" ht="12" customHeight="1">
      <c r="A143" s="356" t="s">
        <v>152</v>
      </c>
      <c r="B143" s="600" t="s">
        <v>398</v>
      </c>
      <c r="C143" s="192"/>
      <c r="D143" s="604"/>
      <c r="E143" s="218"/>
    </row>
    <row r="144" spans="1:5" ht="12.75" customHeight="1" thickBot="1">
      <c r="A144" s="356" t="s">
        <v>299</v>
      </c>
      <c r="B144" s="600" t="s">
        <v>399</v>
      </c>
      <c r="C144" s="192"/>
      <c r="D144" s="604"/>
      <c r="E144" s="218"/>
    </row>
    <row r="145" spans="1:5" ht="12" customHeight="1" thickBot="1">
      <c r="A145" s="207" t="s">
        <v>14</v>
      </c>
      <c r="B145" s="598" t="s">
        <v>400</v>
      </c>
      <c r="C145" s="553">
        <v>344602</v>
      </c>
      <c r="D145" s="599">
        <v>327282</v>
      </c>
      <c r="E145" s="186">
        <f>+E125+E129+E134+E140</f>
        <v>317145</v>
      </c>
    </row>
    <row r="146" spans="1:5" ht="15" customHeight="1" thickBot="1">
      <c r="A146" s="367" t="s">
        <v>15</v>
      </c>
      <c r="B146" s="605" t="s">
        <v>401</v>
      </c>
      <c r="C146" s="606">
        <v>1014911</v>
      </c>
      <c r="D146" s="607">
        <v>1379923</v>
      </c>
      <c r="E146" s="186">
        <f>+E124+E145</f>
        <v>1303514</v>
      </c>
    </row>
    <row r="147" spans="3:4" ht="13.5" thickBot="1">
      <c r="C147" s="608"/>
      <c r="D147" s="609"/>
    </row>
    <row r="148" spans="1:5" ht="15" customHeight="1" thickBot="1">
      <c r="A148" s="333" t="s">
        <v>481</v>
      </c>
      <c r="B148" s="334"/>
      <c r="C148" s="559">
        <v>4</v>
      </c>
      <c r="D148" s="334">
        <v>4</v>
      </c>
      <c r="E148" s="58">
        <v>4</v>
      </c>
    </row>
    <row r="149" spans="1:5" ht="14.25" customHeight="1" thickBot="1">
      <c r="A149" s="333" t="s">
        <v>142</v>
      </c>
      <c r="B149" s="334"/>
      <c r="C149" s="559">
        <v>52</v>
      </c>
      <c r="D149" s="334">
        <v>285</v>
      </c>
      <c r="E149" s="58">
        <v>285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&amp;C11. melléklet a  7/2015.(V.28.) önkormányzati rendelethez</oddHeader>
  </headerFooter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149"/>
  <sheetViews>
    <sheetView view="pageLayout" zoomScaleSheetLayoutView="85" workbookViewId="0" topLeftCell="A1">
      <selection activeCell="E71" sqref="E71:E72"/>
    </sheetView>
  </sheetViews>
  <sheetFormatPr defaultColWidth="9.00390625" defaultRowHeight="12.75"/>
  <cols>
    <col min="1" max="1" width="10.50390625" style="347" customWidth="1"/>
    <col min="2" max="2" width="58.625" style="348" customWidth="1"/>
    <col min="3" max="4" width="14.875" style="348" customWidth="1"/>
    <col min="5" max="5" width="14.875" style="349" customWidth="1"/>
    <col min="6" max="16384" width="9.375" style="1" customWidth="1"/>
  </cols>
  <sheetData>
    <row r="1" spans="1:5" s="484" customFormat="1" ht="16.5" customHeight="1" thickBot="1">
      <c r="A1" s="323"/>
      <c r="B1" s="325"/>
      <c r="C1" s="325"/>
      <c r="D1" s="325"/>
      <c r="E1" s="335"/>
    </row>
    <row r="2" spans="1:5" s="487" customFormat="1" ht="21" customHeight="1">
      <c r="A2" s="350" t="s">
        <v>50</v>
      </c>
      <c r="B2" s="485" t="s">
        <v>147</v>
      </c>
      <c r="C2" s="486"/>
      <c r="D2" s="486"/>
      <c r="E2" s="343" t="s">
        <v>38</v>
      </c>
    </row>
    <row r="3" spans="1:5" s="487" customFormat="1" ht="16.5" thickBot="1">
      <c r="A3" s="488" t="s">
        <v>517</v>
      </c>
      <c r="B3" s="489" t="s">
        <v>521</v>
      </c>
      <c r="C3" s="490"/>
      <c r="D3" s="490"/>
      <c r="E3" s="491">
        <v>2</v>
      </c>
    </row>
    <row r="4" spans="1:5" s="492" customFormat="1" ht="15.75" customHeight="1" thickBot="1">
      <c r="A4" s="326"/>
      <c r="B4" s="326"/>
      <c r="C4" s="326"/>
      <c r="D4" s="326"/>
      <c r="E4" s="327" t="s">
        <v>39</v>
      </c>
    </row>
    <row r="5" spans="1:5" ht="24.75" thickBot="1">
      <c r="A5" s="179" t="s">
        <v>141</v>
      </c>
      <c r="B5" s="180" t="s">
        <v>40</v>
      </c>
      <c r="C5" s="493" t="s">
        <v>518</v>
      </c>
      <c r="D5" s="493" t="s">
        <v>478</v>
      </c>
      <c r="E5" s="493" t="s">
        <v>534</v>
      </c>
    </row>
    <row r="6" spans="1:5" s="495" customFormat="1" ht="12.75" customHeight="1" thickBot="1">
      <c r="A6" s="321">
        <v>1</v>
      </c>
      <c r="B6" s="322">
        <v>2</v>
      </c>
      <c r="C6" s="494">
        <v>3</v>
      </c>
      <c r="D6" s="494">
        <v>4</v>
      </c>
      <c r="E6" s="402">
        <v>5</v>
      </c>
    </row>
    <row r="7" spans="1:5" s="495" customFormat="1" ht="15.75" customHeight="1" thickBot="1">
      <c r="A7" s="496"/>
      <c r="B7" s="497" t="s">
        <v>41</v>
      </c>
      <c r="C7" s="497"/>
      <c r="D7" s="497"/>
      <c r="E7" s="498"/>
    </row>
    <row r="8" spans="1:5" s="495" customFormat="1" ht="12" customHeight="1" thickBot="1">
      <c r="A8" s="207" t="s">
        <v>6</v>
      </c>
      <c r="B8" s="203" t="s">
        <v>232</v>
      </c>
      <c r="C8" s="499"/>
      <c r="D8" s="499"/>
      <c r="E8" s="228">
        <f>+E9+E10+E11+E12+E13+E14</f>
        <v>0</v>
      </c>
    </row>
    <row r="9" spans="1:5" s="501" customFormat="1" ht="12" customHeight="1">
      <c r="A9" s="356" t="s">
        <v>69</v>
      </c>
      <c r="B9" s="245" t="s">
        <v>233</v>
      </c>
      <c r="C9" s="500"/>
      <c r="D9" s="500"/>
      <c r="E9" s="339"/>
    </row>
    <row r="10" spans="1:5" s="503" customFormat="1" ht="12" customHeight="1">
      <c r="A10" s="357" t="s">
        <v>70</v>
      </c>
      <c r="B10" s="246" t="s">
        <v>234</v>
      </c>
      <c r="C10" s="502"/>
      <c r="D10" s="502"/>
      <c r="E10" s="338"/>
    </row>
    <row r="11" spans="1:5" s="503" customFormat="1" ht="12" customHeight="1">
      <c r="A11" s="357" t="s">
        <v>71</v>
      </c>
      <c r="B11" s="246" t="s">
        <v>235</v>
      </c>
      <c r="C11" s="502"/>
      <c r="D11" s="502"/>
      <c r="E11" s="338"/>
    </row>
    <row r="12" spans="1:5" s="503" customFormat="1" ht="12" customHeight="1">
      <c r="A12" s="357" t="s">
        <v>72</v>
      </c>
      <c r="B12" s="246" t="s">
        <v>236</v>
      </c>
      <c r="C12" s="502"/>
      <c r="D12" s="502"/>
      <c r="E12" s="338"/>
    </row>
    <row r="13" spans="1:5" s="503" customFormat="1" ht="12" customHeight="1">
      <c r="A13" s="357" t="s">
        <v>102</v>
      </c>
      <c r="B13" s="246" t="s">
        <v>237</v>
      </c>
      <c r="C13" s="502"/>
      <c r="D13" s="502"/>
      <c r="E13" s="504"/>
    </row>
    <row r="14" spans="1:5" s="501" customFormat="1" ht="12" customHeight="1" thickBot="1">
      <c r="A14" s="358" t="s">
        <v>73</v>
      </c>
      <c r="B14" s="247" t="s">
        <v>238</v>
      </c>
      <c r="C14" s="505"/>
      <c r="D14" s="505"/>
      <c r="E14" s="506"/>
    </row>
    <row r="15" spans="1:5" s="501" customFormat="1" ht="12" customHeight="1" thickBot="1">
      <c r="A15" s="207" t="s">
        <v>7</v>
      </c>
      <c r="B15" s="224" t="s">
        <v>239</v>
      </c>
      <c r="C15" s="507">
        <v>3897</v>
      </c>
      <c r="D15" s="507"/>
      <c r="E15" s="228">
        <f>+E16+E17+E18+E19+E20</f>
        <v>0</v>
      </c>
    </row>
    <row r="16" spans="1:5" s="501" customFormat="1" ht="12" customHeight="1">
      <c r="A16" s="356" t="s">
        <v>75</v>
      </c>
      <c r="B16" s="245" t="s">
        <v>240</v>
      </c>
      <c r="C16" s="500"/>
      <c r="D16" s="500"/>
      <c r="E16" s="339"/>
    </row>
    <row r="17" spans="1:5" s="501" customFormat="1" ht="12" customHeight="1">
      <c r="A17" s="357" t="s">
        <v>76</v>
      </c>
      <c r="B17" s="246" t="s">
        <v>241</v>
      </c>
      <c r="C17" s="502"/>
      <c r="D17" s="502"/>
      <c r="E17" s="338"/>
    </row>
    <row r="18" spans="1:5" s="501" customFormat="1" ht="12" customHeight="1">
      <c r="A18" s="357" t="s">
        <v>77</v>
      </c>
      <c r="B18" s="246" t="s">
        <v>242</v>
      </c>
      <c r="C18" s="502"/>
      <c r="D18" s="502"/>
      <c r="E18" s="338"/>
    </row>
    <row r="19" spans="1:5" s="501" customFormat="1" ht="12" customHeight="1">
      <c r="A19" s="357" t="s">
        <v>78</v>
      </c>
      <c r="B19" s="246" t="s">
        <v>243</v>
      </c>
      <c r="C19" s="502"/>
      <c r="D19" s="502"/>
      <c r="E19" s="338"/>
    </row>
    <row r="20" spans="1:5" s="501" customFormat="1" ht="12" customHeight="1">
      <c r="A20" s="357" t="s">
        <v>79</v>
      </c>
      <c r="B20" s="246" t="s">
        <v>244</v>
      </c>
      <c r="C20" s="502">
        <v>3897</v>
      </c>
      <c r="D20" s="502"/>
      <c r="E20" s="338"/>
    </row>
    <row r="21" spans="1:5" s="503" customFormat="1" ht="12" customHeight="1" thickBot="1">
      <c r="A21" s="358" t="s">
        <v>85</v>
      </c>
      <c r="B21" s="247" t="s">
        <v>245</v>
      </c>
      <c r="C21" s="505">
        <v>3897</v>
      </c>
      <c r="D21" s="505"/>
      <c r="E21" s="340"/>
    </row>
    <row r="22" spans="1:5" s="503" customFormat="1" ht="12" customHeight="1" thickBot="1">
      <c r="A22" s="207" t="s">
        <v>8</v>
      </c>
      <c r="B22" s="203" t="s">
        <v>246</v>
      </c>
      <c r="C22" s="499">
        <v>1106</v>
      </c>
      <c r="D22" s="499"/>
      <c r="E22" s="228">
        <f>+E23+E24+E25+E26+E27</f>
        <v>0</v>
      </c>
    </row>
    <row r="23" spans="1:5" s="503" customFormat="1" ht="12" customHeight="1">
      <c r="A23" s="356" t="s">
        <v>58</v>
      </c>
      <c r="B23" s="245" t="s">
        <v>247</v>
      </c>
      <c r="C23" s="500"/>
      <c r="D23" s="500"/>
      <c r="E23" s="339"/>
    </row>
    <row r="24" spans="1:5" s="501" customFormat="1" ht="12" customHeight="1">
      <c r="A24" s="357" t="s">
        <v>59</v>
      </c>
      <c r="B24" s="246" t="s">
        <v>248</v>
      </c>
      <c r="C24" s="514"/>
      <c r="D24" s="514"/>
      <c r="E24" s="338"/>
    </row>
    <row r="25" spans="1:5" s="503" customFormat="1" ht="12" customHeight="1">
      <c r="A25" s="357" t="s">
        <v>60</v>
      </c>
      <c r="B25" s="246" t="s">
        <v>249</v>
      </c>
      <c r="C25" s="514"/>
      <c r="D25" s="514"/>
      <c r="E25" s="338"/>
    </row>
    <row r="26" spans="1:5" s="503" customFormat="1" ht="12" customHeight="1">
      <c r="A26" s="357" t="s">
        <v>61</v>
      </c>
      <c r="B26" s="246" t="s">
        <v>250</v>
      </c>
      <c r="C26" s="514"/>
      <c r="D26" s="514"/>
      <c r="E26" s="338"/>
    </row>
    <row r="27" spans="1:5" s="503" customFormat="1" ht="12" customHeight="1">
      <c r="A27" s="357" t="s">
        <v>114</v>
      </c>
      <c r="B27" s="246" t="s">
        <v>251</v>
      </c>
      <c r="C27" s="502">
        <v>1106</v>
      </c>
      <c r="D27" s="502"/>
      <c r="E27" s="338"/>
    </row>
    <row r="28" spans="1:5" s="503" customFormat="1" ht="12" customHeight="1" thickBot="1">
      <c r="A28" s="358" t="s">
        <v>115</v>
      </c>
      <c r="B28" s="247" t="s">
        <v>252</v>
      </c>
      <c r="C28" s="505">
        <v>1106</v>
      </c>
      <c r="D28" s="505"/>
      <c r="E28" s="340"/>
    </row>
    <row r="29" spans="1:5" s="503" customFormat="1" ht="12" customHeight="1" thickBot="1">
      <c r="A29" s="207" t="s">
        <v>116</v>
      </c>
      <c r="B29" s="203" t="s">
        <v>253</v>
      </c>
      <c r="C29" s="499"/>
      <c r="D29" s="499"/>
      <c r="E29" s="341">
        <f>+E30+E33+E34+E35</f>
        <v>0</v>
      </c>
    </row>
    <row r="30" spans="1:5" s="503" customFormat="1" ht="12" customHeight="1">
      <c r="A30" s="356" t="s">
        <v>254</v>
      </c>
      <c r="B30" s="245" t="s">
        <v>255</v>
      </c>
      <c r="C30" s="500"/>
      <c r="D30" s="500"/>
      <c r="E30" s="508"/>
    </row>
    <row r="31" spans="1:5" s="503" customFormat="1" ht="12" customHeight="1">
      <c r="A31" s="357" t="s">
        <v>256</v>
      </c>
      <c r="B31" s="246" t="s">
        <v>257</v>
      </c>
      <c r="C31" s="502"/>
      <c r="D31" s="502"/>
      <c r="E31" s="338"/>
    </row>
    <row r="32" spans="1:5" s="503" customFormat="1" ht="12" customHeight="1">
      <c r="A32" s="357" t="s">
        <v>258</v>
      </c>
      <c r="B32" s="246" t="s">
        <v>259</v>
      </c>
      <c r="C32" s="502"/>
      <c r="D32" s="502"/>
      <c r="E32" s="338"/>
    </row>
    <row r="33" spans="1:5" s="503" customFormat="1" ht="12" customHeight="1">
      <c r="A33" s="357" t="s">
        <v>260</v>
      </c>
      <c r="B33" s="246" t="s">
        <v>261</v>
      </c>
      <c r="C33" s="502"/>
      <c r="D33" s="502"/>
      <c r="E33" s="338"/>
    </row>
    <row r="34" spans="1:5" s="503" customFormat="1" ht="12" customHeight="1">
      <c r="A34" s="357" t="s">
        <v>262</v>
      </c>
      <c r="B34" s="246" t="s">
        <v>263</v>
      </c>
      <c r="C34" s="502"/>
      <c r="D34" s="502"/>
      <c r="E34" s="338"/>
    </row>
    <row r="35" spans="1:5" s="503" customFormat="1" ht="12" customHeight="1" thickBot="1">
      <c r="A35" s="358" t="s">
        <v>264</v>
      </c>
      <c r="B35" s="247" t="s">
        <v>265</v>
      </c>
      <c r="C35" s="505"/>
      <c r="D35" s="505"/>
      <c r="E35" s="340"/>
    </row>
    <row r="36" spans="1:5" s="503" customFormat="1" ht="12" customHeight="1" thickBot="1">
      <c r="A36" s="207" t="s">
        <v>10</v>
      </c>
      <c r="B36" s="203" t="s">
        <v>266</v>
      </c>
      <c r="C36" s="499"/>
      <c r="D36" s="499"/>
      <c r="E36" s="228">
        <f>SUM(E37:E46)</f>
        <v>1</v>
      </c>
    </row>
    <row r="37" spans="1:5" s="503" customFormat="1" ht="12" customHeight="1">
      <c r="A37" s="356" t="s">
        <v>62</v>
      </c>
      <c r="B37" s="245" t="s">
        <v>267</v>
      </c>
      <c r="C37" s="500"/>
      <c r="D37" s="500"/>
      <c r="E37" s="339"/>
    </row>
    <row r="38" spans="1:5" s="503" customFormat="1" ht="12" customHeight="1">
      <c r="A38" s="357" t="s">
        <v>63</v>
      </c>
      <c r="B38" s="246" t="s">
        <v>268</v>
      </c>
      <c r="C38" s="502"/>
      <c r="D38" s="502"/>
      <c r="E38" s="338"/>
    </row>
    <row r="39" spans="1:5" s="503" customFormat="1" ht="12" customHeight="1">
      <c r="A39" s="357" t="s">
        <v>64</v>
      </c>
      <c r="B39" s="246" t="s">
        <v>269</v>
      </c>
      <c r="C39" s="502"/>
      <c r="D39" s="502"/>
      <c r="E39" s="338"/>
    </row>
    <row r="40" spans="1:5" s="503" customFormat="1" ht="12" customHeight="1">
      <c r="A40" s="357" t="s">
        <v>118</v>
      </c>
      <c r="B40" s="246" t="s">
        <v>270</v>
      </c>
      <c r="C40" s="502"/>
      <c r="D40" s="502"/>
      <c r="E40" s="338"/>
    </row>
    <row r="41" spans="1:5" s="503" customFormat="1" ht="12" customHeight="1">
      <c r="A41" s="357" t="s">
        <v>119</v>
      </c>
      <c r="B41" s="246" t="s">
        <v>271</v>
      </c>
      <c r="C41" s="502"/>
      <c r="D41" s="502"/>
      <c r="E41" s="338"/>
    </row>
    <row r="42" spans="1:5" s="503" customFormat="1" ht="12" customHeight="1">
      <c r="A42" s="357" t="s">
        <v>120</v>
      </c>
      <c r="B42" s="246" t="s">
        <v>272</v>
      </c>
      <c r="C42" s="502"/>
      <c r="D42" s="502"/>
      <c r="E42" s="338"/>
    </row>
    <row r="43" spans="1:5" s="503" customFormat="1" ht="12" customHeight="1">
      <c r="A43" s="357" t="s">
        <v>121</v>
      </c>
      <c r="B43" s="246" t="s">
        <v>273</v>
      </c>
      <c r="C43" s="502"/>
      <c r="D43" s="502"/>
      <c r="E43" s="338"/>
    </row>
    <row r="44" spans="1:5" s="503" customFormat="1" ht="12" customHeight="1">
      <c r="A44" s="357" t="s">
        <v>122</v>
      </c>
      <c r="B44" s="246" t="s">
        <v>274</v>
      </c>
      <c r="C44" s="502"/>
      <c r="D44" s="502"/>
      <c r="E44" s="338">
        <v>1</v>
      </c>
    </row>
    <row r="45" spans="1:5" s="503" customFormat="1" ht="12" customHeight="1">
      <c r="A45" s="357" t="s">
        <v>275</v>
      </c>
      <c r="B45" s="246" t="s">
        <v>276</v>
      </c>
      <c r="C45" s="502"/>
      <c r="D45" s="502"/>
      <c r="E45" s="509"/>
    </row>
    <row r="46" spans="1:5" s="503" customFormat="1" ht="12" customHeight="1" thickBot="1">
      <c r="A46" s="358" t="s">
        <v>277</v>
      </c>
      <c r="B46" s="247" t="s">
        <v>278</v>
      </c>
      <c r="C46" s="505"/>
      <c r="D46" s="505"/>
      <c r="E46" s="510"/>
    </row>
    <row r="47" spans="1:5" s="503" customFormat="1" ht="12" customHeight="1" thickBot="1">
      <c r="A47" s="207" t="s">
        <v>11</v>
      </c>
      <c r="B47" s="203" t="s">
        <v>279</v>
      </c>
      <c r="C47" s="511"/>
      <c r="D47" s="511"/>
      <c r="E47" s="228">
        <f>SUM(E48:E52)</f>
        <v>0</v>
      </c>
    </row>
    <row r="48" spans="1:5" s="503" customFormat="1" ht="12" customHeight="1">
      <c r="A48" s="356" t="s">
        <v>65</v>
      </c>
      <c r="B48" s="245" t="s">
        <v>280</v>
      </c>
      <c r="C48" s="512"/>
      <c r="D48" s="512"/>
      <c r="E48" s="513"/>
    </row>
    <row r="49" spans="1:5" s="503" customFormat="1" ht="12" customHeight="1">
      <c r="A49" s="357" t="s">
        <v>66</v>
      </c>
      <c r="B49" s="246" t="s">
        <v>281</v>
      </c>
      <c r="C49" s="514"/>
      <c r="D49" s="514"/>
      <c r="E49" s="509"/>
    </row>
    <row r="50" spans="1:5" s="503" customFormat="1" ht="12" customHeight="1">
      <c r="A50" s="357" t="s">
        <v>282</v>
      </c>
      <c r="B50" s="246" t="s">
        <v>283</v>
      </c>
      <c r="C50" s="514"/>
      <c r="D50" s="514"/>
      <c r="E50" s="509"/>
    </row>
    <row r="51" spans="1:5" s="503" customFormat="1" ht="12" customHeight="1">
      <c r="A51" s="357" t="s">
        <v>284</v>
      </c>
      <c r="B51" s="246" t="s">
        <v>285</v>
      </c>
      <c r="C51" s="514"/>
      <c r="D51" s="514"/>
      <c r="E51" s="509"/>
    </row>
    <row r="52" spans="1:5" s="503" customFormat="1" ht="12" customHeight="1" thickBot="1">
      <c r="A52" s="358" t="s">
        <v>286</v>
      </c>
      <c r="B52" s="247" t="s">
        <v>287</v>
      </c>
      <c r="C52" s="515"/>
      <c r="D52" s="515"/>
      <c r="E52" s="510"/>
    </row>
    <row r="53" spans="1:5" s="503" customFormat="1" ht="12" customHeight="1" thickBot="1">
      <c r="A53" s="207" t="s">
        <v>123</v>
      </c>
      <c r="B53" s="203" t="s">
        <v>288</v>
      </c>
      <c r="C53" s="511"/>
      <c r="D53" s="499">
        <v>3897</v>
      </c>
      <c r="E53" s="228">
        <f>SUM(E54:E56)</f>
        <v>3196</v>
      </c>
    </row>
    <row r="54" spans="1:5" s="503" customFormat="1" ht="12" customHeight="1">
      <c r="A54" s="356" t="s">
        <v>67</v>
      </c>
      <c r="B54" s="245" t="s">
        <v>289</v>
      </c>
      <c r="C54" s="512"/>
      <c r="D54" s="500"/>
      <c r="E54" s="339"/>
    </row>
    <row r="55" spans="1:5" s="503" customFormat="1" ht="12" customHeight="1">
      <c r="A55" s="357" t="s">
        <v>68</v>
      </c>
      <c r="B55" s="246" t="s">
        <v>290</v>
      </c>
      <c r="C55" s="514"/>
      <c r="D55" s="502"/>
      <c r="E55" s="338"/>
    </row>
    <row r="56" spans="1:5" s="503" customFormat="1" ht="12" customHeight="1">
      <c r="A56" s="357" t="s">
        <v>291</v>
      </c>
      <c r="B56" s="246" t="s">
        <v>292</v>
      </c>
      <c r="C56" s="514"/>
      <c r="D56" s="502">
        <v>3897</v>
      </c>
      <c r="E56" s="338">
        <v>3196</v>
      </c>
    </row>
    <row r="57" spans="1:5" s="503" customFormat="1" ht="12" customHeight="1" thickBot="1">
      <c r="A57" s="358" t="s">
        <v>293</v>
      </c>
      <c r="B57" s="247" t="s">
        <v>294</v>
      </c>
      <c r="C57" s="515"/>
      <c r="D57" s="505">
        <v>3897</v>
      </c>
      <c r="E57" s="340">
        <v>3196</v>
      </c>
    </row>
    <row r="58" spans="1:5" s="503" customFormat="1" ht="12" customHeight="1" thickBot="1">
      <c r="A58" s="207" t="s">
        <v>13</v>
      </c>
      <c r="B58" s="224" t="s">
        <v>295</v>
      </c>
      <c r="C58" s="516"/>
      <c r="D58" s="507">
        <v>1106</v>
      </c>
      <c r="E58" s="228">
        <f>SUM(E59:E61)</f>
        <v>1106</v>
      </c>
    </row>
    <row r="59" spans="1:5" s="503" customFormat="1" ht="12" customHeight="1">
      <c r="A59" s="356" t="s">
        <v>124</v>
      </c>
      <c r="B59" s="245" t="s">
        <v>296</v>
      </c>
      <c r="C59" s="512"/>
      <c r="D59" s="500"/>
      <c r="E59" s="509"/>
    </row>
    <row r="60" spans="1:5" s="503" customFormat="1" ht="12" customHeight="1">
      <c r="A60" s="357" t="s">
        <v>125</v>
      </c>
      <c r="B60" s="246" t="s">
        <v>297</v>
      </c>
      <c r="C60" s="514"/>
      <c r="D60" s="502"/>
      <c r="E60" s="509"/>
    </row>
    <row r="61" spans="1:5" s="503" customFormat="1" ht="12" customHeight="1">
      <c r="A61" s="357" t="s">
        <v>152</v>
      </c>
      <c r="B61" s="246" t="s">
        <v>298</v>
      </c>
      <c r="C61" s="514"/>
      <c r="D61" s="502">
        <v>1106</v>
      </c>
      <c r="E61" s="509">
        <v>1106</v>
      </c>
    </row>
    <row r="62" spans="1:5" s="503" customFormat="1" ht="12" customHeight="1" thickBot="1">
      <c r="A62" s="358" t="s">
        <v>299</v>
      </c>
      <c r="B62" s="247" t="s">
        <v>300</v>
      </c>
      <c r="C62" s="515"/>
      <c r="D62" s="505">
        <v>1106</v>
      </c>
      <c r="E62" s="509">
        <v>1106</v>
      </c>
    </row>
    <row r="63" spans="1:5" s="503" customFormat="1" ht="12" customHeight="1" thickBot="1">
      <c r="A63" s="207" t="s">
        <v>14</v>
      </c>
      <c r="B63" s="203" t="s">
        <v>301</v>
      </c>
      <c r="C63" s="499">
        <v>5003</v>
      </c>
      <c r="D63" s="499">
        <v>5003</v>
      </c>
      <c r="E63" s="341">
        <f>+E8+E15+E22+E29+E36+E47+E53+E58</f>
        <v>4303</v>
      </c>
    </row>
    <row r="64" spans="1:5" s="503" customFormat="1" ht="12" customHeight="1" thickBot="1">
      <c r="A64" s="359" t="s">
        <v>439</v>
      </c>
      <c r="B64" s="224" t="s">
        <v>303</v>
      </c>
      <c r="C64" s="507"/>
      <c r="D64" s="507"/>
      <c r="E64" s="228">
        <f>SUM(E65:E67)</f>
        <v>0</v>
      </c>
    </row>
    <row r="65" spans="1:5" s="503" customFormat="1" ht="12" customHeight="1">
      <c r="A65" s="356" t="s">
        <v>304</v>
      </c>
      <c r="B65" s="245" t="s">
        <v>305</v>
      </c>
      <c r="C65" s="500"/>
      <c r="D65" s="500"/>
      <c r="E65" s="509"/>
    </row>
    <row r="66" spans="1:5" s="503" customFormat="1" ht="12" customHeight="1">
      <c r="A66" s="357" t="s">
        <v>306</v>
      </c>
      <c r="B66" s="246" t="s">
        <v>307</v>
      </c>
      <c r="C66" s="502"/>
      <c r="D66" s="502"/>
      <c r="E66" s="509"/>
    </row>
    <row r="67" spans="1:5" s="503" customFormat="1" ht="12" customHeight="1" thickBot="1">
      <c r="A67" s="358" t="s">
        <v>308</v>
      </c>
      <c r="B67" s="352" t="s">
        <v>309</v>
      </c>
      <c r="C67" s="517"/>
      <c r="D67" s="517"/>
      <c r="E67" s="509"/>
    </row>
    <row r="68" spans="1:5" s="503" customFormat="1" ht="12" customHeight="1" thickBot="1">
      <c r="A68" s="359" t="s">
        <v>310</v>
      </c>
      <c r="B68" s="224" t="s">
        <v>311</v>
      </c>
      <c r="C68" s="507"/>
      <c r="D68" s="507"/>
      <c r="E68" s="228">
        <f>SUM(E69:E72)</f>
        <v>0</v>
      </c>
    </row>
    <row r="69" spans="1:5" s="503" customFormat="1" ht="12" customHeight="1">
      <c r="A69" s="356" t="s">
        <v>103</v>
      </c>
      <c r="B69" s="245" t="s">
        <v>312</v>
      </c>
      <c r="C69" s="500"/>
      <c r="D69" s="500"/>
      <c r="E69" s="509"/>
    </row>
    <row r="70" spans="1:5" s="503" customFormat="1" ht="12" customHeight="1">
      <c r="A70" s="357" t="s">
        <v>104</v>
      </c>
      <c r="B70" s="246" t="s">
        <v>313</v>
      </c>
      <c r="C70" s="502"/>
      <c r="D70" s="502"/>
      <c r="E70" s="509"/>
    </row>
    <row r="71" spans="1:5" s="503" customFormat="1" ht="12" customHeight="1">
      <c r="A71" s="357" t="s">
        <v>314</v>
      </c>
      <c r="B71" s="246" t="s">
        <v>315</v>
      </c>
      <c r="C71" s="502"/>
      <c r="D71" s="502"/>
      <c r="E71" s="509"/>
    </row>
    <row r="72" spans="1:5" s="503" customFormat="1" ht="12" customHeight="1" thickBot="1">
      <c r="A72" s="358" t="s">
        <v>316</v>
      </c>
      <c r="B72" s="247" t="s">
        <v>317</v>
      </c>
      <c r="C72" s="505"/>
      <c r="D72" s="505"/>
      <c r="E72" s="509"/>
    </row>
    <row r="73" spans="1:5" s="503" customFormat="1" ht="12" customHeight="1" thickBot="1">
      <c r="A73" s="359" t="s">
        <v>318</v>
      </c>
      <c r="B73" s="224" t="s">
        <v>319</v>
      </c>
      <c r="C73" s="507">
        <v>2038</v>
      </c>
      <c r="D73" s="507">
        <v>2038</v>
      </c>
      <c r="E73" s="228">
        <f>SUM(E74:E75)</f>
        <v>2038</v>
      </c>
    </row>
    <row r="74" spans="1:5" s="503" customFormat="1" ht="12" customHeight="1">
      <c r="A74" s="356" t="s">
        <v>320</v>
      </c>
      <c r="B74" s="245" t="s">
        <v>321</v>
      </c>
      <c r="C74" s="500">
        <v>2038</v>
      </c>
      <c r="D74" s="500">
        <v>2038</v>
      </c>
      <c r="E74" s="509">
        <v>2038</v>
      </c>
    </row>
    <row r="75" spans="1:5" s="503" customFormat="1" ht="12" customHeight="1">
      <c r="A75" s="357" t="s">
        <v>322</v>
      </c>
      <c r="B75" s="246" t="s">
        <v>323</v>
      </c>
      <c r="C75" s="514"/>
      <c r="D75" s="514"/>
      <c r="E75" s="509"/>
    </row>
    <row r="76" spans="1:5" s="501" customFormat="1" ht="12" customHeight="1" thickBot="1">
      <c r="A76" s="363" t="s">
        <v>324</v>
      </c>
      <c r="B76" s="518" t="s">
        <v>325</v>
      </c>
      <c r="C76" s="519"/>
      <c r="D76" s="519"/>
      <c r="E76" s="520">
        <f>SUM(E77:E79)</f>
        <v>0</v>
      </c>
    </row>
    <row r="77" spans="1:5" s="503" customFormat="1" ht="12" customHeight="1">
      <c r="A77" s="356" t="s">
        <v>326</v>
      </c>
      <c r="B77" s="245" t="s">
        <v>327</v>
      </c>
      <c r="C77" s="512"/>
      <c r="D77" s="512"/>
      <c r="E77" s="509"/>
    </row>
    <row r="78" spans="1:5" s="503" customFormat="1" ht="12" customHeight="1">
      <c r="A78" s="357" t="s">
        <v>328</v>
      </c>
      <c r="B78" s="246" t="s">
        <v>329</v>
      </c>
      <c r="C78" s="514"/>
      <c r="D78" s="514"/>
      <c r="E78" s="509"/>
    </row>
    <row r="79" spans="1:5" s="503" customFormat="1" ht="12" customHeight="1" thickBot="1">
      <c r="A79" s="358" t="s">
        <v>330</v>
      </c>
      <c r="B79" s="247" t="s">
        <v>331</v>
      </c>
      <c r="C79" s="515"/>
      <c r="D79" s="515"/>
      <c r="E79" s="509"/>
    </row>
    <row r="80" spans="1:5" s="503" customFormat="1" ht="12" customHeight="1" thickBot="1">
      <c r="A80" s="359" t="s">
        <v>332</v>
      </c>
      <c r="B80" s="224" t="s">
        <v>333</v>
      </c>
      <c r="C80" s="516"/>
      <c r="D80" s="516"/>
      <c r="E80" s="228">
        <f>SUM(E81:E84)</f>
        <v>0</v>
      </c>
    </row>
    <row r="81" spans="1:5" s="503" customFormat="1" ht="12" customHeight="1">
      <c r="A81" s="360" t="s">
        <v>334</v>
      </c>
      <c r="B81" s="245" t="s">
        <v>335</v>
      </c>
      <c r="C81" s="512"/>
      <c r="D81" s="512"/>
      <c r="E81" s="509"/>
    </row>
    <row r="82" spans="1:5" s="503" customFormat="1" ht="12" customHeight="1">
      <c r="A82" s="361" t="s">
        <v>336</v>
      </c>
      <c r="B82" s="246" t="s">
        <v>337</v>
      </c>
      <c r="C82" s="514"/>
      <c r="D82" s="514"/>
      <c r="E82" s="509"/>
    </row>
    <row r="83" spans="1:5" s="503" customFormat="1" ht="12" customHeight="1">
      <c r="A83" s="361" t="s">
        <v>338</v>
      </c>
      <c r="B83" s="246" t="s">
        <v>339</v>
      </c>
      <c r="C83" s="514"/>
      <c r="D83" s="514"/>
      <c r="E83" s="509"/>
    </row>
    <row r="84" spans="1:5" s="501" customFormat="1" ht="12" customHeight="1" thickBot="1">
      <c r="A84" s="362" t="s">
        <v>340</v>
      </c>
      <c r="B84" s="247" t="s">
        <v>341</v>
      </c>
      <c r="C84" s="515"/>
      <c r="D84" s="515"/>
      <c r="E84" s="509"/>
    </row>
    <row r="85" spans="1:5" s="501" customFormat="1" ht="12" customHeight="1" thickBot="1">
      <c r="A85" s="359" t="s">
        <v>342</v>
      </c>
      <c r="B85" s="224" t="s">
        <v>343</v>
      </c>
      <c r="C85" s="516"/>
      <c r="D85" s="516"/>
      <c r="E85" s="521"/>
    </row>
    <row r="86" spans="1:5" s="501" customFormat="1" ht="12" customHeight="1" thickBot="1">
      <c r="A86" s="359" t="s">
        <v>344</v>
      </c>
      <c r="B86" s="353" t="s">
        <v>345</v>
      </c>
      <c r="C86" s="522">
        <v>2038</v>
      </c>
      <c r="D86" s="522">
        <v>2038</v>
      </c>
      <c r="E86" s="341">
        <f>+E64+E68+E73+E76+E80+E85</f>
        <v>2038</v>
      </c>
    </row>
    <row r="87" spans="1:5" s="501" customFormat="1" ht="12" customHeight="1" thickBot="1">
      <c r="A87" s="363" t="s">
        <v>346</v>
      </c>
      <c r="B87" s="354" t="s">
        <v>440</v>
      </c>
      <c r="C87" s="523">
        <v>7041</v>
      </c>
      <c r="D87" s="523">
        <v>7041</v>
      </c>
      <c r="E87" s="341">
        <f>+E63+E86</f>
        <v>6341</v>
      </c>
    </row>
    <row r="88" spans="1:5" s="503" customFormat="1" ht="15" customHeight="1">
      <c r="A88" s="329"/>
      <c r="B88" s="330"/>
      <c r="C88" s="330"/>
      <c r="D88" s="330"/>
      <c r="E88" s="344"/>
    </row>
    <row r="89" spans="1:5" ht="13.5" thickBot="1">
      <c r="A89" s="524"/>
      <c r="B89" s="332"/>
      <c r="C89" s="332"/>
      <c r="D89" s="332"/>
      <c r="E89" s="345"/>
    </row>
    <row r="90" spans="1:5" s="495" customFormat="1" ht="16.5" customHeight="1" thickBot="1">
      <c r="A90" s="525"/>
      <c r="B90" s="427" t="s">
        <v>42</v>
      </c>
      <c r="C90" s="29"/>
      <c r="D90" s="563"/>
      <c r="E90" s="389"/>
    </row>
    <row r="91" spans="1:5" s="527" customFormat="1" ht="12" customHeight="1" thickBot="1">
      <c r="A91" s="351" t="s">
        <v>6</v>
      </c>
      <c r="B91" s="526" t="s">
        <v>354</v>
      </c>
      <c r="C91" s="206">
        <v>9235</v>
      </c>
      <c r="D91" s="564">
        <v>9235</v>
      </c>
      <c r="E91" s="189">
        <f>SUM(E92:E96)</f>
        <v>8446</v>
      </c>
    </row>
    <row r="92" spans="1:5" ht="12" customHeight="1">
      <c r="A92" s="364" t="s">
        <v>69</v>
      </c>
      <c r="B92" s="565" t="s">
        <v>35</v>
      </c>
      <c r="C92" s="550">
        <v>606</v>
      </c>
      <c r="D92" s="566">
        <v>606</v>
      </c>
      <c r="E92" s="188">
        <v>606</v>
      </c>
    </row>
    <row r="93" spans="1:5" ht="12" customHeight="1">
      <c r="A93" s="357" t="s">
        <v>70</v>
      </c>
      <c r="B93" s="567" t="s">
        <v>126</v>
      </c>
      <c r="C93" s="532">
        <v>172</v>
      </c>
      <c r="D93" s="568">
        <v>172</v>
      </c>
      <c r="E93" s="218">
        <v>172</v>
      </c>
    </row>
    <row r="94" spans="1:5" ht="12" customHeight="1">
      <c r="A94" s="357" t="s">
        <v>71</v>
      </c>
      <c r="B94" s="567" t="s">
        <v>95</v>
      </c>
      <c r="C94" s="556">
        <v>5157</v>
      </c>
      <c r="D94" s="569">
        <v>5157</v>
      </c>
      <c r="E94" s="220">
        <v>4411</v>
      </c>
    </row>
    <row r="95" spans="1:5" ht="12" customHeight="1">
      <c r="A95" s="357" t="s">
        <v>72</v>
      </c>
      <c r="B95" s="531" t="s">
        <v>127</v>
      </c>
      <c r="C95" s="532">
        <v>3300</v>
      </c>
      <c r="D95" s="568">
        <v>3300</v>
      </c>
      <c r="E95" s="220">
        <v>3257</v>
      </c>
    </row>
    <row r="96" spans="1:5" ht="12" customHeight="1">
      <c r="A96" s="357" t="s">
        <v>80</v>
      </c>
      <c r="B96" s="201" t="s">
        <v>128</v>
      </c>
      <c r="C96" s="552"/>
      <c r="D96" s="585"/>
      <c r="E96" s="220"/>
    </row>
    <row r="97" spans="1:5" ht="12" customHeight="1">
      <c r="A97" s="357" t="s">
        <v>73</v>
      </c>
      <c r="B97" s="567" t="s">
        <v>355</v>
      </c>
      <c r="C97" s="556"/>
      <c r="D97" s="569"/>
      <c r="E97" s="220"/>
    </row>
    <row r="98" spans="1:5" ht="12" customHeight="1">
      <c r="A98" s="357" t="s">
        <v>74</v>
      </c>
      <c r="B98" s="570" t="s">
        <v>356</v>
      </c>
      <c r="C98" s="571"/>
      <c r="D98" s="572"/>
      <c r="E98" s="220"/>
    </row>
    <row r="99" spans="1:5" ht="12" customHeight="1">
      <c r="A99" s="357" t="s">
        <v>81</v>
      </c>
      <c r="B99" s="573" t="s">
        <v>357</v>
      </c>
      <c r="C99" s="574"/>
      <c r="D99" s="575"/>
      <c r="E99" s="220"/>
    </row>
    <row r="100" spans="1:5" ht="12" customHeight="1">
      <c r="A100" s="357" t="s">
        <v>82</v>
      </c>
      <c r="B100" s="573" t="s">
        <v>358</v>
      </c>
      <c r="C100" s="574"/>
      <c r="D100" s="575"/>
      <c r="E100" s="220"/>
    </row>
    <row r="101" spans="1:5" ht="12" customHeight="1">
      <c r="A101" s="357" t="s">
        <v>83</v>
      </c>
      <c r="B101" s="570" t="s">
        <v>359</v>
      </c>
      <c r="C101" s="576"/>
      <c r="D101" s="577"/>
      <c r="E101" s="220"/>
    </row>
    <row r="102" spans="1:5" ht="12" customHeight="1">
      <c r="A102" s="357" t="s">
        <v>84</v>
      </c>
      <c r="B102" s="570" t="s">
        <v>360</v>
      </c>
      <c r="C102" s="576"/>
      <c r="D102" s="577"/>
      <c r="E102" s="220"/>
    </row>
    <row r="103" spans="1:5" ht="12" customHeight="1">
      <c r="A103" s="357" t="s">
        <v>86</v>
      </c>
      <c r="B103" s="573" t="s">
        <v>361</v>
      </c>
      <c r="C103" s="542"/>
      <c r="D103" s="578"/>
      <c r="E103" s="220"/>
    </row>
    <row r="104" spans="1:5" ht="12" customHeight="1">
      <c r="A104" s="365" t="s">
        <v>129</v>
      </c>
      <c r="B104" s="535" t="s">
        <v>362</v>
      </c>
      <c r="C104" s="542"/>
      <c r="D104" s="578"/>
      <c r="E104" s="220"/>
    </row>
    <row r="105" spans="1:5" ht="12" customHeight="1">
      <c r="A105" s="357" t="s">
        <v>363</v>
      </c>
      <c r="B105" s="535" t="s">
        <v>364</v>
      </c>
      <c r="C105" s="542"/>
      <c r="D105" s="578"/>
      <c r="E105" s="220"/>
    </row>
    <row r="106" spans="1:5" ht="12" customHeight="1" thickBot="1">
      <c r="A106" s="366" t="s">
        <v>365</v>
      </c>
      <c r="B106" s="579" t="s">
        <v>366</v>
      </c>
      <c r="C106" s="547"/>
      <c r="D106" s="580"/>
      <c r="E106" s="182"/>
    </row>
    <row r="107" spans="1:5" ht="12" customHeight="1" thickBot="1">
      <c r="A107" s="207" t="s">
        <v>7</v>
      </c>
      <c r="B107" s="539" t="s">
        <v>367</v>
      </c>
      <c r="C107" s="581">
        <v>1106</v>
      </c>
      <c r="D107" s="582">
        <v>1106</v>
      </c>
      <c r="E107" s="217">
        <f>+E108+E110+E112</f>
        <v>766</v>
      </c>
    </row>
    <row r="108" spans="1:5" ht="12" customHeight="1">
      <c r="A108" s="356" t="s">
        <v>75</v>
      </c>
      <c r="B108" s="567" t="s">
        <v>150</v>
      </c>
      <c r="C108" s="551">
        <v>1106</v>
      </c>
      <c r="D108" s="583">
        <v>1106</v>
      </c>
      <c r="E108" s="219">
        <v>766</v>
      </c>
    </row>
    <row r="109" spans="1:5" ht="12" customHeight="1">
      <c r="A109" s="356" t="s">
        <v>76</v>
      </c>
      <c r="B109" s="584" t="s">
        <v>368</v>
      </c>
      <c r="C109" s="552">
        <v>1106</v>
      </c>
      <c r="D109" s="585">
        <v>1106</v>
      </c>
      <c r="E109" s="219">
        <v>766</v>
      </c>
    </row>
    <row r="110" spans="1:5" ht="12" customHeight="1">
      <c r="A110" s="356" t="s">
        <v>77</v>
      </c>
      <c r="B110" s="584" t="s">
        <v>130</v>
      </c>
      <c r="C110" s="556"/>
      <c r="D110" s="569"/>
      <c r="E110" s="218"/>
    </row>
    <row r="111" spans="1:5" ht="12" customHeight="1">
      <c r="A111" s="356" t="s">
        <v>78</v>
      </c>
      <c r="B111" s="584" t="s">
        <v>369</v>
      </c>
      <c r="C111" s="556"/>
      <c r="D111" s="569"/>
      <c r="E111" s="218"/>
    </row>
    <row r="112" spans="1:5" ht="12" customHeight="1">
      <c r="A112" s="356" t="s">
        <v>79</v>
      </c>
      <c r="B112" s="586" t="s">
        <v>153</v>
      </c>
      <c r="C112" s="587"/>
      <c r="D112" s="588"/>
      <c r="E112" s="218"/>
    </row>
    <row r="113" spans="1:5" ht="12" customHeight="1">
      <c r="A113" s="356" t="s">
        <v>85</v>
      </c>
      <c r="B113" s="589" t="s">
        <v>370</v>
      </c>
      <c r="C113" s="590"/>
      <c r="D113" s="591"/>
      <c r="E113" s="218"/>
    </row>
    <row r="114" spans="1:5" ht="12" customHeight="1">
      <c r="A114" s="356" t="s">
        <v>87</v>
      </c>
      <c r="B114" s="592" t="s">
        <v>371</v>
      </c>
      <c r="C114" s="593"/>
      <c r="D114" s="594"/>
      <c r="E114" s="218"/>
    </row>
    <row r="115" spans="1:5" ht="12" customHeight="1">
      <c r="A115" s="356" t="s">
        <v>131</v>
      </c>
      <c r="B115" s="573" t="s">
        <v>358</v>
      </c>
      <c r="C115" s="595"/>
      <c r="D115" s="596"/>
      <c r="E115" s="218"/>
    </row>
    <row r="116" spans="1:5" ht="12" customHeight="1">
      <c r="A116" s="356" t="s">
        <v>132</v>
      </c>
      <c r="B116" s="573" t="s">
        <v>372</v>
      </c>
      <c r="C116" s="546"/>
      <c r="D116" s="597"/>
      <c r="E116" s="218"/>
    </row>
    <row r="117" spans="1:5" ht="12" customHeight="1">
      <c r="A117" s="356" t="s">
        <v>133</v>
      </c>
      <c r="B117" s="573" t="s">
        <v>373</v>
      </c>
      <c r="C117" s="546"/>
      <c r="D117" s="597"/>
      <c r="E117" s="218"/>
    </row>
    <row r="118" spans="1:5" ht="12" customHeight="1">
      <c r="A118" s="356" t="s">
        <v>374</v>
      </c>
      <c r="B118" s="573" t="s">
        <v>361</v>
      </c>
      <c r="C118" s="546"/>
      <c r="D118" s="597"/>
      <c r="E118" s="218"/>
    </row>
    <row r="119" spans="1:5" ht="12" customHeight="1">
      <c r="A119" s="356" t="s">
        <v>375</v>
      </c>
      <c r="B119" s="573" t="s">
        <v>376</v>
      </c>
      <c r="C119" s="546"/>
      <c r="D119" s="597"/>
      <c r="E119" s="218"/>
    </row>
    <row r="120" spans="1:5" ht="12" customHeight="1" thickBot="1">
      <c r="A120" s="365" t="s">
        <v>377</v>
      </c>
      <c r="B120" s="573" t="s">
        <v>378</v>
      </c>
      <c r="C120" s="542"/>
      <c r="D120" s="578"/>
      <c r="E120" s="220"/>
    </row>
    <row r="121" spans="1:5" ht="12" customHeight="1" thickBot="1">
      <c r="A121" s="207" t="s">
        <v>8</v>
      </c>
      <c r="B121" s="598" t="s">
        <v>379</v>
      </c>
      <c r="C121" s="553"/>
      <c r="D121" s="599"/>
      <c r="E121" s="217">
        <f>+E122+E123</f>
        <v>0</v>
      </c>
    </row>
    <row r="122" spans="1:5" ht="12" customHeight="1">
      <c r="A122" s="356" t="s">
        <v>58</v>
      </c>
      <c r="B122" s="600" t="s">
        <v>44</v>
      </c>
      <c r="C122" s="551"/>
      <c r="D122" s="583"/>
      <c r="E122" s="219"/>
    </row>
    <row r="123" spans="1:5" ht="12" customHeight="1" thickBot="1">
      <c r="A123" s="358" t="s">
        <v>59</v>
      </c>
      <c r="B123" s="584" t="s">
        <v>45</v>
      </c>
      <c r="C123" s="556"/>
      <c r="D123" s="569"/>
      <c r="E123" s="220"/>
    </row>
    <row r="124" spans="1:5" ht="12" customHeight="1" thickBot="1">
      <c r="A124" s="207" t="s">
        <v>9</v>
      </c>
      <c r="B124" s="598" t="s">
        <v>380</v>
      </c>
      <c r="C124" s="553">
        <v>10341</v>
      </c>
      <c r="D124" s="599">
        <v>10341</v>
      </c>
      <c r="E124" s="217">
        <f>+E91+E107+E121</f>
        <v>9212</v>
      </c>
    </row>
    <row r="125" spans="1:5" ht="12" customHeight="1" thickBot="1">
      <c r="A125" s="207" t="s">
        <v>10</v>
      </c>
      <c r="B125" s="598" t="s">
        <v>381</v>
      </c>
      <c r="C125" s="553"/>
      <c r="D125" s="599"/>
      <c r="E125" s="217">
        <f>+E126+E127+E128</f>
        <v>0</v>
      </c>
    </row>
    <row r="126" spans="1:5" s="527" customFormat="1" ht="12" customHeight="1">
      <c r="A126" s="356" t="s">
        <v>62</v>
      </c>
      <c r="B126" s="600" t="s">
        <v>382</v>
      </c>
      <c r="C126" s="551"/>
      <c r="D126" s="583"/>
      <c r="E126" s="218"/>
    </row>
    <row r="127" spans="1:5" ht="12" customHeight="1">
      <c r="A127" s="356" t="s">
        <v>63</v>
      </c>
      <c r="B127" s="600" t="s">
        <v>383</v>
      </c>
      <c r="C127" s="551"/>
      <c r="D127" s="583"/>
      <c r="E127" s="218"/>
    </row>
    <row r="128" spans="1:5" ht="12" customHeight="1" thickBot="1">
      <c r="A128" s="365" t="s">
        <v>64</v>
      </c>
      <c r="B128" s="601" t="s">
        <v>384</v>
      </c>
      <c r="C128" s="552"/>
      <c r="D128" s="585"/>
      <c r="E128" s="218"/>
    </row>
    <row r="129" spans="1:5" ht="12" customHeight="1" thickBot="1">
      <c r="A129" s="207" t="s">
        <v>11</v>
      </c>
      <c r="B129" s="598" t="s">
        <v>385</v>
      </c>
      <c r="C129" s="553"/>
      <c r="D129" s="599"/>
      <c r="E129" s="217">
        <f>+E130+E131+E132+E133</f>
        <v>0</v>
      </c>
    </row>
    <row r="130" spans="1:5" ht="12" customHeight="1">
      <c r="A130" s="356" t="s">
        <v>65</v>
      </c>
      <c r="B130" s="600" t="s">
        <v>386</v>
      </c>
      <c r="C130" s="551"/>
      <c r="D130" s="583"/>
      <c r="E130" s="218"/>
    </row>
    <row r="131" spans="1:5" ht="12" customHeight="1">
      <c r="A131" s="356" t="s">
        <v>66</v>
      </c>
      <c r="B131" s="600" t="s">
        <v>387</v>
      </c>
      <c r="C131" s="551"/>
      <c r="D131" s="583"/>
      <c r="E131" s="218"/>
    </row>
    <row r="132" spans="1:5" ht="12" customHeight="1">
      <c r="A132" s="356" t="s">
        <v>282</v>
      </c>
      <c r="B132" s="600" t="s">
        <v>388</v>
      </c>
      <c r="C132" s="551"/>
      <c r="D132" s="583"/>
      <c r="E132" s="218"/>
    </row>
    <row r="133" spans="1:5" s="527" customFormat="1" ht="12" customHeight="1" thickBot="1">
      <c r="A133" s="365" t="s">
        <v>284</v>
      </c>
      <c r="B133" s="601" t="s">
        <v>389</v>
      </c>
      <c r="C133" s="552"/>
      <c r="D133" s="585"/>
      <c r="E133" s="218"/>
    </row>
    <row r="134" spans="1:13" ht="12" customHeight="1" thickBot="1">
      <c r="A134" s="207" t="s">
        <v>12</v>
      </c>
      <c r="B134" s="598" t="s">
        <v>390</v>
      </c>
      <c r="C134" s="553"/>
      <c r="D134" s="599"/>
      <c r="E134" s="251">
        <f>+E135+E136+E137+E139</f>
        <v>0</v>
      </c>
      <c r="M134" s="554"/>
    </row>
    <row r="135" spans="1:5" ht="12.75">
      <c r="A135" s="356" t="s">
        <v>67</v>
      </c>
      <c r="B135" s="600" t="s">
        <v>391</v>
      </c>
      <c r="C135" s="551"/>
      <c r="D135" s="583"/>
      <c r="E135" s="218"/>
    </row>
    <row r="136" spans="1:5" ht="12" customHeight="1">
      <c r="A136" s="356" t="s">
        <v>68</v>
      </c>
      <c r="B136" s="600" t="s">
        <v>392</v>
      </c>
      <c r="C136" s="551"/>
      <c r="D136" s="583"/>
      <c r="E136" s="218"/>
    </row>
    <row r="137" spans="1:5" s="527" customFormat="1" ht="12" customHeight="1">
      <c r="A137" s="356" t="s">
        <v>291</v>
      </c>
      <c r="B137" s="600" t="s">
        <v>393</v>
      </c>
      <c r="C137" s="551"/>
      <c r="D137" s="583"/>
      <c r="E137" s="218"/>
    </row>
    <row r="138" spans="1:5" s="527" customFormat="1" ht="12" customHeight="1">
      <c r="A138" s="357" t="s">
        <v>293</v>
      </c>
      <c r="B138" s="567" t="s">
        <v>394</v>
      </c>
      <c r="C138" s="532"/>
      <c r="D138" s="568"/>
      <c r="E138" s="218"/>
    </row>
    <row r="139" spans="1:5" s="527" customFormat="1" ht="12" customHeight="1" thickBot="1">
      <c r="A139" s="366" t="s">
        <v>480</v>
      </c>
      <c r="B139" s="602" t="s">
        <v>519</v>
      </c>
      <c r="C139" s="556"/>
      <c r="D139" s="569"/>
      <c r="E139" s="218"/>
    </row>
    <row r="140" spans="1:5" s="527" customFormat="1" ht="12" customHeight="1" thickBot="1">
      <c r="A140" s="207" t="s">
        <v>13</v>
      </c>
      <c r="B140" s="598" t="s">
        <v>395</v>
      </c>
      <c r="C140" s="210"/>
      <c r="D140" s="603"/>
      <c r="E140" s="187">
        <f>+E141+E142+E143+E144</f>
        <v>0</v>
      </c>
    </row>
    <row r="141" spans="1:5" s="527" customFormat="1" ht="12" customHeight="1">
      <c r="A141" s="356" t="s">
        <v>124</v>
      </c>
      <c r="B141" s="600" t="s">
        <v>396</v>
      </c>
      <c r="C141" s="192"/>
      <c r="D141" s="604"/>
      <c r="E141" s="218"/>
    </row>
    <row r="142" spans="1:5" s="527" customFormat="1" ht="12" customHeight="1">
      <c r="A142" s="356" t="s">
        <v>125</v>
      </c>
      <c r="B142" s="600" t="s">
        <v>397</v>
      </c>
      <c r="C142" s="192"/>
      <c r="D142" s="604"/>
      <c r="E142" s="218"/>
    </row>
    <row r="143" spans="1:5" s="527" customFormat="1" ht="12" customHeight="1">
      <c r="A143" s="356" t="s">
        <v>152</v>
      </c>
      <c r="B143" s="600" t="s">
        <v>398</v>
      </c>
      <c r="C143" s="192"/>
      <c r="D143" s="604"/>
      <c r="E143" s="218"/>
    </row>
    <row r="144" spans="1:5" ht="12.75" customHeight="1" thickBot="1">
      <c r="A144" s="356" t="s">
        <v>299</v>
      </c>
      <c r="B144" s="600" t="s">
        <v>399</v>
      </c>
      <c r="C144" s="192"/>
      <c r="D144" s="604"/>
      <c r="E144" s="218"/>
    </row>
    <row r="145" spans="1:5" ht="12" customHeight="1" thickBot="1">
      <c r="A145" s="207" t="s">
        <v>14</v>
      </c>
      <c r="B145" s="598" t="s">
        <v>400</v>
      </c>
      <c r="C145" s="553"/>
      <c r="D145" s="599"/>
      <c r="E145" s="186">
        <f>+E125+E129+E134+E140</f>
        <v>0</v>
      </c>
    </row>
    <row r="146" spans="1:5" ht="15" customHeight="1" thickBot="1">
      <c r="A146" s="367" t="s">
        <v>15</v>
      </c>
      <c r="B146" s="605" t="s">
        <v>401</v>
      </c>
      <c r="C146" s="606">
        <v>10341</v>
      </c>
      <c r="D146" s="607">
        <v>10341</v>
      </c>
      <c r="E146" s="186">
        <f>+E124+E145</f>
        <v>9212</v>
      </c>
    </row>
    <row r="147" spans="3:4" ht="13.5" thickBot="1">
      <c r="C147" s="608"/>
      <c r="D147" s="609"/>
    </row>
    <row r="148" spans="1:5" ht="15" customHeight="1" thickBot="1">
      <c r="A148" s="333" t="s">
        <v>481</v>
      </c>
      <c r="B148" s="334"/>
      <c r="C148" s="559"/>
      <c r="D148" s="334"/>
      <c r="E148" s="58"/>
    </row>
    <row r="149" spans="1:5" ht="14.25" customHeight="1" thickBot="1">
      <c r="A149" s="333" t="s">
        <v>142</v>
      </c>
      <c r="B149" s="334"/>
      <c r="C149" s="559"/>
      <c r="D149" s="334"/>
      <c r="E149" s="5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&amp;C12. melléklet a 7/2015.(V.28.) önkormányzati rendelethez</oddHeader>
  </headerFooter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149"/>
  <sheetViews>
    <sheetView view="pageLayout" zoomScaleSheetLayoutView="85" workbookViewId="0" topLeftCell="A1">
      <selection activeCell="D12" sqref="D12"/>
    </sheetView>
  </sheetViews>
  <sheetFormatPr defaultColWidth="9.00390625" defaultRowHeight="12.75"/>
  <cols>
    <col min="1" max="1" width="10.50390625" style="347" customWidth="1"/>
    <col min="2" max="2" width="58.625" style="348" customWidth="1"/>
    <col min="3" max="4" width="14.875" style="348" customWidth="1"/>
    <col min="5" max="5" width="14.875" style="349" customWidth="1"/>
    <col min="6" max="16384" width="9.375" style="1" customWidth="1"/>
  </cols>
  <sheetData>
    <row r="1" spans="1:5" s="484" customFormat="1" ht="16.5" customHeight="1" thickBot="1">
      <c r="A1" s="323"/>
      <c r="B1" s="325"/>
      <c r="C1" s="325"/>
      <c r="D1" s="325"/>
      <c r="E1" s="335"/>
    </row>
    <row r="2" spans="1:5" s="487" customFormat="1" ht="21" customHeight="1">
      <c r="A2" s="350" t="s">
        <v>50</v>
      </c>
      <c r="B2" s="485" t="s">
        <v>147</v>
      </c>
      <c r="C2" s="486"/>
      <c r="D2" s="486"/>
      <c r="E2" s="343" t="s">
        <v>38</v>
      </c>
    </row>
    <row r="3" spans="1:5" s="487" customFormat="1" ht="16.5" thickBot="1">
      <c r="A3" s="488" t="s">
        <v>517</v>
      </c>
      <c r="B3" s="489" t="s">
        <v>522</v>
      </c>
      <c r="C3" s="490"/>
      <c r="D3" s="490"/>
      <c r="E3" s="491">
        <v>2</v>
      </c>
    </row>
    <row r="4" spans="1:5" s="492" customFormat="1" ht="15.75" customHeight="1" thickBot="1">
      <c r="A4" s="326"/>
      <c r="B4" s="326"/>
      <c r="C4" s="326"/>
      <c r="D4" s="326"/>
      <c r="E4" s="327" t="s">
        <v>39</v>
      </c>
    </row>
    <row r="5" spans="1:5" ht="24.75" thickBot="1">
      <c r="A5" s="179" t="s">
        <v>141</v>
      </c>
      <c r="B5" s="180" t="s">
        <v>40</v>
      </c>
      <c r="C5" s="493" t="s">
        <v>518</v>
      </c>
      <c r="D5" s="493" t="s">
        <v>478</v>
      </c>
      <c r="E5" s="493" t="s">
        <v>534</v>
      </c>
    </row>
    <row r="6" spans="1:5" s="495" customFormat="1" ht="12.75" customHeight="1" thickBot="1">
      <c r="A6" s="321">
        <v>1</v>
      </c>
      <c r="B6" s="322">
        <v>2</v>
      </c>
      <c r="C6" s="494">
        <v>3</v>
      </c>
      <c r="D6" s="494">
        <v>4</v>
      </c>
      <c r="E6" s="402">
        <v>5</v>
      </c>
    </row>
    <row r="7" spans="1:5" s="495" customFormat="1" ht="15.75" customHeight="1" thickBot="1">
      <c r="A7" s="496"/>
      <c r="B7" s="497" t="s">
        <v>41</v>
      </c>
      <c r="C7" s="497"/>
      <c r="D7" s="497"/>
      <c r="E7" s="498"/>
    </row>
    <row r="8" spans="1:5" s="495" customFormat="1" ht="12" customHeight="1" thickBot="1">
      <c r="A8" s="207" t="s">
        <v>6</v>
      </c>
      <c r="B8" s="203" t="s">
        <v>232</v>
      </c>
      <c r="C8" s="499"/>
      <c r="D8" s="499"/>
      <c r="E8" s="228">
        <f>+E9+E10+E11+E12+E13+E14</f>
        <v>0</v>
      </c>
    </row>
    <row r="9" spans="1:5" s="501" customFormat="1" ht="12" customHeight="1">
      <c r="A9" s="356" t="s">
        <v>69</v>
      </c>
      <c r="B9" s="245" t="s">
        <v>233</v>
      </c>
      <c r="C9" s="500"/>
      <c r="D9" s="500"/>
      <c r="E9" s="339"/>
    </row>
    <row r="10" spans="1:5" s="503" customFormat="1" ht="12" customHeight="1">
      <c r="A10" s="357" t="s">
        <v>70</v>
      </c>
      <c r="B10" s="246" t="s">
        <v>234</v>
      </c>
      <c r="C10" s="502"/>
      <c r="D10" s="502"/>
      <c r="E10" s="338"/>
    </row>
    <row r="11" spans="1:5" s="503" customFormat="1" ht="12" customHeight="1">
      <c r="A11" s="357" t="s">
        <v>71</v>
      </c>
      <c r="B11" s="246" t="s">
        <v>235</v>
      </c>
      <c r="C11" s="502"/>
      <c r="D11" s="502"/>
      <c r="E11" s="338"/>
    </row>
    <row r="12" spans="1:5" s="503" customFormat="1" ht="12" customHeight="1">
      <c r="A12" s="357" t="s">
        <v>72</v>
      </c>
      <c r="B12" s="246" t="s">
        <v>236</v>
      </c>
      <c r="C12" s="502"/>
      <c r="D12" s="502"/>
      <c r="E12" s="338"/>
    </row>
    <row r="13" spans="1:5" s="503" customFormat="1" ht="12" customHeight="1">
      <c r="A13" s="357" t="s">
        <v>102</v>
      </c>
      <c r="B13" s="246" t="s">
        <v>237</v>
      </c>
      <c r="C13" s="502"/>
      <c r="D13" s="502"/>
      <c r="E13" s="504"/>
    </row>
    <row r="14" spans="1:5" s="501" customFormat="1" ht="12" customHeight="1" thickBot="1">
      <c r="A14" s="358" t="s">
        <v>73</v>
      </c>
      <c r="B14" s="247" t="s">
        <v>238</v>
      </c>
      <c r="C14" s="505"/>
      <c r="D14" s="505"/>
      <c r="E14" s="506"/>
    </row>
    <row r="15" spans="1:5" s="501" customFormat="1" ht="12" customHeight="1" thickBot="1">
      <c r="A15" s="207" t="s">
        <v>7</v>
      </c>
      <c r="B15" s="224" t="s">
        <v>239</v>
      </c>
      <c r="C15" s="507"/>
      <c r="D15" s="507"/>
      <c r="E15" s="228">
        <f>+E16+E17+E18+E19+E20</f>
        <v>0</v>
      </c>
    </row>
    <row r="16" spans="1:5" s="501" customFormat="1" ht="12" customHeight="1">
      <c r="A16" s="356" t="s">
        <v>75</v>
      </c>
      <c r="B16" s="245" t="s">
        <v>240</v>
      </c>
      <c r="C16" s="500"/>
      <c r="D16" s="500"/>
      <c r="E16" s="339"/>
    </row>
    <row r="17" spans="1:5" s="501" customFormat="1" ht="12" customHeight="1">
      <c r="A17" s="357" t="s">
        <v>76</v>
      </c>
      <c r="B17" s="246" t="s">
        <v>241</v>
      </c>
      <c r="C17" s="502"/>
      <c r="D17" s="502"/>
      <c r="E17" s="338"/>
    </row>
    <row r="18" spans="1:5" s="501" customFormat="1" ht="12" customHeight="1">
      <c r="A18" s="357" t="s">
        <v>77</v>
      </c>
      <c r="B18" s="246" t="s">
        <v>242</v>
      </c>
      <c r="C18" s="502"/>
      <c r="D18" s="502"/>
      <c r="E18" s="338"/>
    </row>
    <row r="19" spans="1:5" s="501" customFormat="1" ht="12" customHeight="1">
      <c r="A19" s="357" t="s">
        <v>78</v>
      </c>
      <c r="B19" s="246" t="s">
        <v>243</v>
      </c>
      <c r="C19" s="502"/>
      <c r="D19" s="502"/>
      <c r="E19" s="338"/>
    </row>
    <row r="20" spans="1:5" s="501" customFormat="1" ht="12" customHeight="1">
      <c r="A20" s="357" t="s">
        <v>79</v>
      </c>
      <c r="B20" s="246" t="s">
        <v>244</v>
      </c>
      <c r="C20" s="502"/>
      <c r="D20" s="502"/>
      <c r="E20" s="338"/>
    </row>
    <row r="21" spans="1:5" s="503" customFormat="1" ht="12" customHeight="1" thickBot="1">
      <c r="A21" s="358" t="s">
        <v>85</v>
      </c>
      <c r="B21" s="247" t="s">
        <v>245</v>
      </c>
      <c r="C21" s="505"/>
      <c r="D21" s="505"/>
      <c r="E21" s="340"/>
    </row>
    <row r="22" spans="1:5" s="503" customFormat="1" ht="12" customHeight="1" thickBot="1">
      <c r="A22" s="207" t="s">
        <v>8</v>
      </c>
      <c r="B22" s="203" t="s">
        <v>246</v>
      </c>
      <c r="C22" s="499"/>
      <c r="D22" s="499"/>
      <c r="E22" s="228">
        <f>+E23+E24+E25+E26+E27</f>
        <v>0</v>
      </c>
    </row>
    <row r="23" spans="1:5" s="503" customFormat="1" ht="12" customHeight="1">
      <c r="A23" s="356" t="s">
        <v>58</v>
      </c>
      <c r="B23" s="245" t="s">
        <v>247</v>
      </c>
      <c r="C23" s="500"/>
      <c r="D23" s="500"/>
      <c r="E23" s="339"/>
    </row>
    <row r="24" spans="1:5" s="501" customFormat="1" ht="12" customHeight="1">
      <c r="A24" s="357" t="s">
        <v>59</v>
      </c>
      <c r="B24" s="246" t="s">
        <v>248</v>
      </c>
      <c r="C24" s="514"/>
      <c r="D24" s="514"/>
      <c r="E24" s="338"/>
    </row>
    <row r="25" spans="1:5" s="503" customFormat="1" ht="12" customHeight="1">
      <c r="A25" s="357" t="s">
        <v>60</v>
      </c>
      <c r="B25" s="246" t="s">
        <v>249</v>
      </c>
      <c r="C25" s="514"/>
      <c r="D25" s="514"/>
      <c r="E25" s="338"/>
    </row>
    <row r="26" spans="1:5" s="503" customFormat="1" ht="12" customHeight="1">
      <c r="A26" s="357" t="s">
        <v>61</v>
      </c>
      <c r="B26" s="246" t="s">
        <v>250</v>
      </c>
      <c r="C26" s="514"/>
      <c r="D26" s="514"/>
      <c r="E26" s="338"/>
    </row>
    <row r="27" spans="1:5" s="503" customFormat="1" ht="12" customHeight="1">
      <c r="A27" s="357" t="s">
        <v>114</v>
      </c>
      <c r="B27" s="246" t="s">
        <v>251</v>
      </c>
      <c r="C27" s="502"/>
      <c r="D27" s="502"/>
      <c r="E27" s="338"/>
    </row>
    <row r="28" spans="1:5" s="503" customFormat="1" ht="12" customHeight="1" thickBot="1">
      <c r="A28" s="358" t="s">
        <v>115</v>
      </c>
      <c r="B28" s="247" t="s">
        <v>252</v>
      </c>
      <c r="C28" s="505"/>
      <c r="D28" s="505"/>
      <c r="E28" s="340"/>
    </row>
    <row r="29" spans="1:5" s="503" customFormat="1" ht="12" customHeight="1" thickBot="1">
      <c r="A29" s="207" t="s">
        <v>116</v>
      </c>
      <c r="B29" s="203" t="s">
        <v>253</v>
      </c>
      <c r="C29" s="499"/>
      <c r="D29" s="499"/>
      <c r="E29" s="341">
        <f>+E30+E33+E34+E35</f>
        <v>0</v>
      </c>
    </row>
    <row r="30" spans="1:5" s="503" customFormat="1" ht="12" customHeight="1">
      <c r="A30" s="356" t="s">
        <v>254</v>
      </c>
      <c r="B30" s="245" t="s">
        <v>255</v>
      </c>
      <c r="C30" s="500"/>
      <c r="D30" s="500"/>
      <c r="E30" s="508"/>
    </row>
    <row r="31" spans="1:5" s="503" customFormat="1" ht="12" customHeight="1">
      <c r="A31" s="357" t="s">
        <v>256</v>
      </c>
      <c r="B31" s="246" t="s">
        <v>257</v>
      </c>
      <c r="C31" s="502"/>
      <c r="D31" s="502"/>
      <c r="E31" s="338"/>
    </row>
    <row r="32" spans="1:5" s="503" customFormat="1" ht="12" customHeight="1">
      <c r="A32" s="357" t="s">
        <v>258</v>
      </c>
      <c r="B32" s="246" t="s">
        <v>259</v>
      </c>
      <c r="C32" s="502"/>
      <c r="D32" s="502"/>
      <c r="E32" s="338"/>
    </row>
    <row r="33" spans="1:5" s="503" customFormat="1" ht="12" customHeight="1">
      <c r="A33" s="357" t="s">
        <v>260</v>
      </c>
      <c r="B33" s="246" t="s">
        <v>261</v>
      </c>
      <c r="C33" s="502"/>
      <c r="D33" s="502"/>
      <c r="E33" s="338"/>
    </row>
    <row r="34" spans="1:5" s="503" customFormat="1" ht="12" customHeight="1">
      <c r="A34" s="357" t="s">
        <v>262</v>
      </c>
      <c r="B34" s="246" t="s">
        <v>263</v>
      </c>
      <c r="C34" s="502"/>
      <c r="D34" s="502"/>
      <c r="E34" s="338"/>
    </row>
    <row r="35" spans="1:5" s="503" customFormat="1" ht="12" customHeight="1" thickBot="1">
      <c r="A35" s="358" t="s">
        <v>264</v>
      </c>
      <c r="B35" s="247" t="s">
        <v>265</v>
      </c>
      <c r="C35" s="505"/>
      <c r="D35" s="505"/>
      <c r="E35" s="340"/>
    </row>
    <row r="36" spans="1:5" s="503" customFormat="1" ht="12" customHeight="1" thickBot="1">
      <c r="A36" s="207" t="s">
        <v>10</v>
      </c>
      <c r="B36" s="203" t="s">
        <v>266</v>
      </c>
      <c r="C36" s="499"/>
      <c r="D36" s="499"/>
      <c r="E36" s="228">
        <f>SUM(E37:E46)</f>
        <v>0</v>
      </c>
    </row>
    <row r="37" spans="1:5" s="503" customFormat="1" ht="12" customHeight="1">
      <c r="A37" s="356" t="s">
        <v>62</v>
      </c>
      <c r="B37" s="245" t="s">
        <v>267</v>
      </c>
      <c r="C37" s="500"/>
      <c r="D37" s="500"/>
      <c r="E37" s="339"/>
    </row>
    <row r="38" spans="1:5" s="503" customFormat="1" ht="12" customHeight="1">
      <c r="A38" s="357" t="s">
        <v>63</v>
      </c>
      <c r="B38" s="246" t="s">
        <v>268</v>
      </c>
      <c r="C38" s="502"/>
      <c r="D38" s="502"/>
      <c r="E38" s="338"/>
    </row>
    <row r="39" spans="1:5" s="503" customFormat="1" ht="12" customHeight="1">
      <c r="A39" s="357" t="s">
        <v>64</v>
      </c>
      <c r="B39" s="246" t="s">
        <v>269</v>
      </c>
      <c r="C39" s="502"/>
      <c r="D39" s="502"/>
      <c r="E39" s="338"/>
    </row>
    <row r="40" spans="1:5" s="503" customFormat="1" ht="12" customHeight="1">
      <c r="A40" s="357" t="s">
        <v>118</v>
      </c>
      <c r="B40" s="246" t="s">
        <v>270</v>
      </c>
      <c r="C40" s="502"/>
      <c r="D40" s="502"/>
      <c r="E40" s="338"/>
    </row>
    <row r="41" spans="1:5" s="503" customFormat="1" ht="12" customHeight="1">
      <c r="A41" s="357" t="s">
        <v>119</v>
      </c>
      <c r="B41" s="246" t="s">
        <v>271</v>
      </c>
      <c r="C41" s="502"/>
      <c r="D41" s="502"/>
      <c r="E41" s="338"/>
    </row>
    <row r="42" spans="1:5" s="503" customFormat="1" ht="12" customHeight="1">
      <c r="A42" s="357" t="s">
        <v>120</v>
      </c>
      <c r="B42" s="246" t="s">
        <v>272</v>
      </c>
      <c r="C42" s="502"/>
      <c r="D42" s="502"/>
      <c r="E42" s="338"/>
    </row>
    <row r="43" spans="1:5" s="503" customFormat="1" ht="12" customHeight="1">
      <c r="A43" s="357" t="s">
        <v>121</v>
      </c>
      <c r="B43" s="246" t="s">
        <v>273</v>
      </c>
      <c r="C43" s="502"/>
      <c r="D43" s="502"/>
      <c r="E43" s="338"/>
    </row>
    <row r="44" spans="1:5" s="503" customFormat="1" ht="12" customHeight="1">
      <c r="A44" s="357" t="s">
        <v>122</v>
      </c>
      <c r="B44" s="246" t="s">
        <v>274</v>
      </c>
      <c r="C44" s="502"/>
      <c r="D44" s="502"/>
      <c r="E44" s="338"/>
    </row>
    <row r="45" spans="1:5" s="503" customFormat="1" ht="12" customHeight="1">
      <c r="A45" s="357" t="s">
        <v>275</v>
      </c>
      <c r="B45" s="246" t="s">
        <v>276</v>
      </c>
      <c r="C45" s="502"/>
      <c r="D45" s="502"/>
      <c r="E45" s="509"/>
    </row>
    <row r="46" spans="1:5" s="503" customFormat="1" ht="12" customHeight="1" thickBot="1">
      <c r="A46" s="358" t="s">
        <v>277</v>
      </c>
      <c r="B46" s="247" t="s">
        <v>278</v>
      </c>
      <c r="C46" s="505"/>
      <c r="D46" s="505"/>
      <c r="E46" s="510"/>
    </row>
    <row r="47" spans="1:5" s="503" customFormat="1" ht="12" customHeight="1" thickBot="1">
      <c r="A47" s="207" t="s">
        <v>11</v>
      </c>
      <c r="B47" s="203" t="s">
        <v>279</v>
      </c>
      <c r="C47" s="511"/>
      <c r="D47" s="511"/>
      <c r="E47" s="228">
        <f>SUM(E48:E52)</f>
        <v>0</v>
      </c>
    </row>
    <row r="48" spans="1:5" s="503" customFormat="1" ht="12" customHeight="1">
      <c r="A48" s="356" t="s">
        <v>65</v>
      </c>
      <c r="B48" s="245" t="s">
        <v>280</v>
      </c>
      <c r="C48" s="512"/>
      <c r="D48" s="512"/>
      <c r="E48" s="513"/>
    </row>
    <row r="49" spans="1:5" s="503" customFormat="1" ht="12" customHeight="1">
      <c r="A49" s="357" t="s">
        <v>66</v>
      </c>
      <c r="B49" s="246" t="s">
        <v>281</v>
      </c>
      <c r="C49" s="514"/>
      <c r="D49" s="514"/>
      <c r="E49" s="509"/>
    </row>
    <row r="50" spans="1:5" s="503" customFormat="1" ht="12" customHeight="1">
      <c r="A50" s="357" t="s">
        <v>282</v>
      </c>
      <c r="B50" s="246" t="s">
        <v>283</v>
      </c>
      <c r="C50" s="514"/>
      <c r="D50" s="514"/>
      <c r="E50" s="509"/>
    </row>
    <row r="51" spans="1:5" s="503" customFormat="1" ht="12" customHeight="1">
      <c r="A51" s="357" t="s">
        <v>284</v>
      </c>
      <c r="B51" s="246" t="s">
        <v>285</v>
      </c>
      <c r="C51" s="514"/>
      <c r="D51" s="514"/>
      <c r="E51" s="509"/>
    </row>
    <row r="52" spans="1:5" s="503" customFormat="1" ht="12" customHeight="1" thickBot="1">
      <c r="A52" s="358" t="s">
        <v>286</v>
      </c>
      <c r="B52" s="247" t="s">
        <v>287</v>
      </c>
      <c r="C52" s="515"/>
      <c r="D52" s="515"/>
      <c r="E52" s="510"/>
    </row>
    <row r="53" spans="1:5" s="503" customFormat="1" ht="12" customHeight="1" thickBot="1">
      <c r="A53" s="207" t="s">
        <v>123</v>
      </c>
      <c r="B53" s="203" t="s">
        <v>288</v>
      </c>
      <c r="C53" s="511"/>
      <c r="D53" s="511"/>
      <c r="E53" s="228">
        <f>SUM(E54:E56)</f>
        <v>0</v>
      </c>
    </row>
    <row r="54" spans="1:5" s="503" customFormat="1" ht="12" customHeight="1">
      <c r="A54" s="356" t="s">
        <v>67</v>
      </c>
      <c r="B54" s="245" t="s">
        <v>289</v>
      </c>
      <c r="C54" s="512"/>
      <c r="D54" s="512"/>
      <c r="E54" s="339"/>
    </row>
    <row r="55" spans="1:5" s="503" customFormat="1" ht="12" customHeight="1">
      <c r="A55" s="357" t="s">
        <v>68</v>
      </c>
      <c r="B55" s="246" t="s">
        <v>290</v>
      </c>
      <c r="C55" s="514"/>
      <c r="D55" s="514"/>
      <c r="E55" s="338"/>
    </row>
    <row r="56" spans="1:5" s="503" customFormat="1" ht="12" customHeight="1">
      <c r="A56" s="357" t="s">
        <v>291</v>
      </c>
      <c r="B56" s="246" t="s">
        <v>292</v>
      </c>
      <c r="C56" s="514"/>
      <c r="D56" s="514"/>
      <c r="E56" s="338"/>
    </row>
    <row r="57" spans="1:5" s="503" customFormat="1" ht="12" customHeight="1" thickBot="1">
      <c r="A57" s="358" t="s">
        <v>293</v>
      </c>
      <c r="B57" s="247" t="s">
        <v>294</v>
      </c>
      <c r="C57" s="515"/>
      <c r="D57" s="515"/>
      <c r="E57" s="340"/>
    </row>
    <row r="58" spans="1:5" s="503" customFormat="1" ht="12" customHeight="1" thickBot="1">
      <c r="A58" s="207" t="s">
        <v>13</v>
      </c>
      <c r="B58" s="224" t="s">
        <v>295</v>
      </c>
      <c r="C58" s="516"/>
      <c r="D58" s="516"/>
      <c r="E58" s="228">
        <f>SUM(E59:E61)</f>
        <v>0</v>
      </c>
    </row>
    <row r="59" spans="1:5" s="503" customFormat="1" ht="12" customHeight="1">
      <c r="A59" s="356" t="s">
        <v>124</v>
      </c>
      <c r="B59" s="245" t="s">
        <v>296</v>
      </c>
      <c r="C59" s="512"/>
      <c r="D59" s="512"/>
      <c r="E59" s="509"/>
    </row>
    <row r="60" spans="1:5" s="503" customFormat="1" ht="12" customHeight="1">
      <c r="A60" s="357" t="s">
        <v>125</v>
      </c>
      <c r="B60" s="246" t="s">
        <v>297</v>
      </c>
      <c r="C60" s="514"/>
      <c r="D60" s="514"/>
      <c r="E60" s="509"/>
    </row>
    <row r="61" spans="1:5" s="503" customFormat="1" ht="12" customHeight="1">
      <c r="A61" s="357" t="s">
        <v>152</v>
      </c>
      <c r="B61" s="246" t="s">
        <v>298</v>
      </c>
      <c r="C61" s="514"/>
      <c r="D61" s="514"/>
      <c r="E61" s="509"/>
    </row>
    <row r="62" spans="1:5" s="503" customFormat="1" ht="12" customHeight="1" thickBot="1">
      <c r="A62" s="358" t="s">
        <v>299</v>
      </c>
      <c r="B62" s="247" t="s">
        <v>300</v>
      </c>
      <c r="C62" s="515"/>
      <c r="D62" s="515"/>
      <c r="E62" s="509"/>
    </row>
    <row r="63" spans="1:5" s="503" customFormat="1" ht="12" customHeight="1" thickBot="1">
      <c r="A63" s="207" t="s">
        <v>14</v>
      </c>
      <c r="B63" s="203" t="s">
        <v>301</v>
      </c>
      <c r="C63" s="499"/>
      <c r="D63" s="499"/>
      <c r="E63" s="341">
        <f>+E8+E15+E22+E29+E36+E47+E53+E58</f>
        <v>0</v>
      </c>
    </row>
    <row r="64" spans="1:5" s="503" customFormat="1" ht="12" customHeight="1" thickBot="1">
      <c r="A64" s="359" t="s">
        <v>439</v>
      </c>
      <c r="B64" s="224" t="s">
        <v>303</v>
      </c>
      <c r="C64" s="507"/>
      <c r="D64" s="507"/>
      <c r="E64" s="228">
        <f>SUM(E65:E67)</f>
        <v>0</v>
      </c>
    </row>
    <row r="65" spans="1:5" s="503" customFormat="1" ht="12" customHeight="1">
      <c r="A65" s="356" t="s">
        <v>304</v>
      </c>
      <c r="B65" s="245" t="s">
        <v>305</v>
      </c>
      <c r="C65" s="500"/>
      <c r="D65" s="500"/>
      <c r="E65" s="509"/>
    </row>
    <row r="66" spans="1:5" s="503" customFormat="1" ht="12" customHeight="1">
      <c r="A66" s="357" t="s">
        <v>306</v>
      </c>
      <c r="B66" s="246" t="s">
        <v>307</v>
      </c>
      <c r="C66" s="502"/>
      <c r="D66" s="502"/>
      <c r="E66" s="509"/>
    </row>
    <row r="67" spans="1:5" s="503" customFormat="1" ht="12" customHeight="1" thickBot="1">
      <c r="A67" s="358" t="s">
        <v>308</v>
      </c>
      <c r="B67" s="352" t="s">
        <v>309</v>
      </c>
      <c r="C67" s="517"/>
      <c r="D67" s="517"/>
      <c r="E67" s="509"/>
    </row>
    <row r="68" spans="1:5" s="503" customFormat="1" ht="12" customHeight="1" thickBot="1">
      <c r="A68" s="359" t="s">
        <v>310</v>
      </c>
      <c r="B68" s="224" t="s">
        <v>311</v>
      </c>
      <c r="C68" s="507"/>
      <c r="D68" s="507"/>
      <c r="E68" s="228">
        <f>SUM(E69:E72)</f>
        <v>0</v>
      </c>
    </row>
    <row r="69" spans="1:5" s="503" customFormat="1" ht="12" customHeight="1">
      <c r="A69" s="356" t="s">
        <v>103</v>
      </c>
      <c r="B69" s="245" t="s">
        <v>312</v>
      </c>
      <c r="C69" s="500"/>
      <c r="D69" s="500"/>
      <c r="E69" s="509"/>
    </row>
    <row r="70" spans="1:5" s="503" customFormat="1" ht="12" customHeight="1">
      <c r="A70" s="357" t="s">
        <v>104</v>
      </c>
      <c r="B70" s="246" t="s">
        <v>313</v>
      </c>
      <c r="C70" s="502"/>
      <c r="D70" s="502"/>
      <c r="E70" s="509"/>
    </row>
    <row r="71" spans="1:5" s="503" customFormat="1" ht="12" customHeight="1">
      <c r="A71" s="357" t="s">
        <v>314</v>
      </c>
      <c r="B71" s="246" t="s">
        <v>315</v>
      </c>
      <c r="C71" s="502"/>
      <c r="D71" s="502"/>
      <c r="E71" s="509"/>
    </row>
    <row r="72" spans="1:5" s="503" customFormat="1" ht="12" customHeight="1" thickBot="1">
      <c r="A72" s="358" t="s">
        <v>316</v>
      </c>
      <c r="B72" s="247" t="s">
        <v>317</v>
      </c>
      <c r="C72" s="505"/>
      <c r="D72" s="505"/>
      <c r="E72" s="509"/>
    </row>
    <row r="73" spans="1:5" s="503" customFormat="1" ht="12" customHeight="1" thickBot="1">
      <c r="A73" s="359" t="s">
        <v>318</v>
      </c>
      <c r="B73" s="224" t="s">
        <v>319</v>
      </c>
      <c r="C73" s="507"/>
      <c r="D73" s="507"/>
      <c r="E73" s="228">
        <f>SUM(E74:E75)</f>
        <v>0</v>
      </c>
    </row>
    <row r="74" spans="1:5" s="503" customFormat="1" ht="12" customHeight="1">
      <c r="A74" s="356" t="s">
        <v>320</v>
      </c>
      <c r="B74" s="245" t="s">
        <v>321</v>
      </c>
      <c r="C74" s="500"/>
      <c r="D74" s="500"/>
      <c r="E74" s="509"/>
    </row>
    <row r="75" spans="1:5" s="503" customFormat="1" ht="12" customHeight="1">
      <c r="A75" s="357" t="s">
        <v>322</v>
      </c>
      <c r="B75" s="246" t="s">
        <v>323</v>
      </c>
      <c r="C75" s="514"/>
      <c r="D75" s="514"/>
      <c r="E75" s="509"/>
    </row>
    <row r="76" spans="1:5" s="501" customFormat="1" ht="12" customHeight="1" thickBot="1">
      <c r="A76" s="363" t="s">
        <v>324</v>
      </c>
      <c r="B76" s="518" t="s">
        <v>325</v>
      </c>
      <c r="C76" s="519"/>
      <c r="D76" s="519"/>
      <c r="E76" s="520">
        <f>SUM(E77:E79)</f>
        <v>0</v>
      </c>
    </row>
    <row r="77" spans="1:5" s="503" customFormat="1" ht="12" customHeight="1">
      <c r="A77" s="356" t="s">
        <v>326</v>
      </c>
      <c r="B77" s="245" t="s">
        <v>327</v>
      </c>
      <c r="C77" s="512"/>
      <c r="D77" s="512"/>
      <c r="E77" s="509"/>
    </row>
    <row r="78" spans="1:5" s="503" customFormat="1" ht="12" customHeight="1">
      <c r="A78" s="357" t="s">
        <v>328</v>
      </c>
      <c r="B78" s="246" t="s">
        <v>329</v>
      </c>
      <c r="C78" s="514"/>
      <c r="D78" s="514"/>
      <c r="E78" s="509"/>
    </row>
    <row r="79" spans="1:5" s="503" customFormat="1" ht="12" customHeight="1" thickBot="1">
      <c r="A79" s="358" t="s">
        <v>330</v>
      </c>
      <c r="B79" s="247" t="s">
        <v>331</v>
      </c>
      <c r="C79" s="515"/>
      <c r="D79" s="515"/>
      <c r="E79" s="509"/>
    </row>
    <row r="80" spans="1:5" s="503" customFormat="1" ht="12" customHeight="1" thickBot="1">
      <c r="A80" s="359" t="s">
        <v>332</v>
      </c>
      <c r="B80" s="224" t="s">
        <v>333</v>
      </c>
      <c r="C80" s="516"/>
      <c r="D80" s="516"/>
      <c r="E80" s="228">
        <f>SUM(E81:E84)</f>
        <v>0</v>
      </c>
    </row>
    <row r="81" spans="1:5" s="503" customFormat="1" ht="12" customHeight="1">
      <c r="A81" s="360" t="s">
        <v>334</v>
      </c>
      <c r="B81" s="245" t="s">
        <v>335</v>
      </c>
      <c r="C81" s="512"/>
      <c r="D81" s="512"/>
      <c r="E81" s="509"/>
    </row>
    <row r="82" spans="1:5" s="503" customFormat="1" ht="12" customHeight="1">
      <c r="A82" s="361" t="s">
        <v>336</v>
      </c>
      <c r="B82" s="246" t="s">
        <v>337</v>
      </c>
      <c r="C82" s="514"/>
      <c r="D82" s="514"/>
      <c r="E82" s="509"/>
    </row>
    <row r="83" spans="1:5" s="503" customFormat="1" ht="12" customHeight="1">
      <c r="A83" s="361" t="s">
        <v>338</v>
      </c>
      <c r="B83" s="246" t="s">
        <v>339</v>
      </c>
      <c r="C83" s="514"/>
      <c r="D83" s="514"/>
      <c r="E83" s="509"/>
    </row>
    <row r="84" spans="1:5" s="501" customFormat="1" ht="12" customHeight="1" thickBot="1">
      <c r="A84" s="362" t="s">
        <v>340</v>
      </c>
      <c r="B84" s="247" t="s">
        <v>341</v>
      </c>
      <c r="C84" s="515"/>
      <c r="D84" s="515"/>
      <c r="E84" s="509"/>
    </row>
    <row r="85" spans="1:5" s="501" customFormat="1" ht="12" customHeight="1" thickBot="1">
      <c r="A85" s="359" t="s">
        <v>342</v>
      </c>
      <c r="B85" s="224" t="s">
        <v>343</v>
      </c>
      <c r="C85" s="516"/>
      <c r="D85" s="516"/>
      <c r="E85" s="521"/>
    </row>
    <row r="86" spans="1:5" s="501" customFormat="1" ht="12" customHeight="1" thickBot="1">
      <c r="A86" s="359" t="s">
        <v>344</v>
      </c>
      <c r="B86" s="353" t="s">
        <v>345</v>
      </c>
      <c r="C86" s="522"/>
      <c r="D86" s="522"/>
      <c r="E86" s="341">
        <f>+E64+E68+E73+E76+E80+E85</f>
        <v>0</v>
      </c>
    </row>
    <row r="87" spans="1:5" s="501" customFormat="1" ht="12" customHeight="1" thickBot="1">
      <c r="A87" s="363" t="s">
        <v>346</v>
      </c>
      <c r="B87" s="354" t="s">
        <v>440</v>
      </c>
      <c r="C87" s="523"/>
      <c r="D87" s="523"/>
      <c r="E87" s="341">
        <f>+E63+E86</f>
        <v>0</v>
      </c>
    </row>
    <row r="88" spans="1:5" s="503" customFormat="1" ht="15" customHeight="1">
      <c r="A88" s="329"/>
      <c r="B88" s="330"/>
      <c r="C88" s="330"/>
      <c r="D88" s="330"/>
      <c r="E88" s="344"/>
    </row>
    <row r="89" spans="1:5" ht="13.5" thickBot="1">
      <c r="A89" s="524"/>
      <c r="B89" s="332"/>
      <c r="C89" s="332"/>
      <c r="D89" s="332"/>
      <c r="E89" s="345"/>
    </row>
    <row r="90" spans="1:5" s="495" customFormat="1" ht="16.5" customHeight="1" thickBot="1">
      <c r="A90" s="525"/>
      <c r="B90" s="427" t="s">
        <v>42</v>
      </c>
      <c r="C90" s="29"/>
      <c r="D90" s="563"/>
      <c r="E90" s="389"/>
    </row>
    <row r="91" spans="1:5" s="527" customFormat="1" ht="12" customHeight="1" thickBot="1">
      <c r="A91" s="351" t="s">
        <v>6</v>
      </c>
      <c r="B91" s="526" t="s">
        <v>354</v>
      </c>
      <c r="C91" s="206"/>
      <c r="D91" s="564"/>
      <c r="E91" s="189"/>
    </row>
    <row r="92" spans="1:5" ht="12" customHeight="1">
      <c r="A92" s="364" t="s">
        <v>69</v>
      </c>
      <c r="B92" s="565" t="s">
        <v>35</v>
      </c>
      <c r="C92" s="550"/>
      <c r="D92" s="566"/>
      <c r="E92" s="188"/>
    </row>
    <row r="93" spans="1:5" ht="12" customHeight="1">
      <c r="A93" s="357" t="s">
        <v>70</v>
      </c>
      <c r="B93" s="567" t="s">
        <v>126</v>
      </c>
      <c r="C93" s="532"/>
      <c r="D93" s="568"/>
      <c r="E93" s="218"/>
    </row>
    <row r="94" spans="1:5" ht="12" customHeight="1">
      <c r="A94" s="357" t="s">
        <v>71</v>
      </c>
      <c r="B94" s="567" t="s">
        <v>95</v>
      </c>
      <c r="C94" s="556"/>
      <c r="D94" s="569"/>
      <c r="E94" s="220"/>
    </row>
    <row r="95" spans="1:5" ht="12" customHeight="1">
      <c r="A95" s="357" t="s">
        <v>72</v>
      </c>
      <c r="B95" s="531" t="s">
        <v>127</v>
      </c>
      <c r="C95" s="556"/>
      <c r="D95" s="569"/>
      <c r="E95" s="220"/>
    </row>
    <row r="96" spans="1:5" ht="12" customHeight="1">
      <c r="A96" s="357" t="s">
        <v>80</v>
      </c>
      <c r="B96" s="201" t="s">
        <v>128</v>
      </c>
      <c r="C96" s="552"/>
      <c r="D96" s="585"/>
      <c r="E96" s="220"/>
    </row>
    <row r="97" spans="1:5" ht="12" customHeight="1">
      <c r="A97" s="357" t="s">
        <v>73</v>
      </c>
      <c r="B97" s="567" t="s">
        <v>355</v>
      </c>
      <c r="C97" s="556"/>
      <c r="D97" s="569"/>
      <c r="E97" s="220"/>
    </row>
    <row r="98" spans="1:5" ht="12" customHeight="1">
      <c r="A98" s="357" t="s">
        <v>74</v>
      </c>
      <c r="B98" s="570" t="s">
        <v>356</v>
      </c>
      <c r="C98" s="571"/>
      <c r="D98" s="572"/>
      <c r="E98" s="220"/>
    </row>
    <row r="99" spans="1:5" ht="12" customHeight="1">
      <c r="A99" s="357" t="s">
        <v>81</v>
      </c>
      <c r="B99" s="573" t="s">
        <v>357</v>
      </c>
      <c r="C99" s="574"/>
      <c r="D99" s="575"/>
      <c r="E99" s="220"/>
    </row>
    <row r="100" spans="1:5" ht="12" customHeight="1">
      <c r="A100" s="357" t="s">
        <v>82</v>
      </c>
      <c r="B100" s="573" t="s">
        <v>358</v>
      </c>
      <c r="C100" s="574"/>
      <c r="D100" s="575"/>
      <c r="E100" s="220"/>
    </row>
    <row r="101" spans="1:5" ht="12" customHeight="1">
      <c r="A101" s="357" t="s">
        <v>83</v>
      </c>
      <c r="B101" s="570" t="s">
        <v>359</v>
      </c>
      <c r="C101" s="576"/>
      <c r="D101" s="577"/>
      <c r="E101" s="220"/>
    </row>
    <row r="102" spans="1:5" ht="12" customHeight="1">
      <c r="A102" s="357" t="s">
        <v>84</v>
      </c>
      <c r="B102" s="570" t="s">
        <v>360</v>
      </c>
      <c r="C102" s="576"/>
      <c r="D102" s="577"/>
      <c r="E102" s="220"/>
    </row>
    <row r="103" spans="1:5" ht="12" customHeight="1">
      <c r="A103" s="357" t="s">
        <v>86</v>
      </c>
      <c r="B103" s="573" t="s">
        <v>361</v>
      </c>
      <c r="C103" s="542"/>
      <c r="D103" s="578"/>
      <c r="E103" s="220"/>
    </row>
    <row r="104" spans="1:5" ht="12" customHeight="1">
      <c r="A104" s="365" t="s">
        <v>129</v>
      </c>
      <c r="B104" s="535" t="s">
        <v>362</v>
      </c>
      <c r="C104" s="542"/>
      <c r="D104" s="578"/>
      <c r="E104" s="220"/>
    </row>
    <row r="105" spans="1:5" ht="12" customHeight="1">
      <c r="A105" s="357" t="s">
        <v>363</v>
      </c>
      <c r="B105" s="535" t="s">
        <v>364</v>
      </c>
      <c r="C105" s="542"/>
      <c r="D105" s="578"/>
      <c r="E105" s="220"/>
    </row>
    <row r="106" spans="1:5" ht="12" customHeight="1" thickBot="1">
      <c r="A106" s="366" t="s">
        <v>365</v>
      </c>
      <c r="B106" s="579" t="s">
        <v>366</v>
      </c>
      <c r="C106" s="547"/>
      <c r="D106" s="580"/>
      <c r="E106" s="182"/>
    </row>
    <row r="107" spans="1:5" ht="12" customHeight="1" thickBot="1">
      <c r="A107" s="207" t="s">
        <v>7</v>
      </c>
      <c r="B107" s="539" t="s">
        <v>367</v>
      </c>
      <c r="C107" s="581"/>
      <c r="D107" s="582"/>
      <c r="E107" s="217"/>
    </row>
    <row r="108" spans="1:5" ht="12" customHeight="1">
      <c r="A108" s="356" t="s">
        <v>75</v>
      </c>
      <c r="B108" s="567" t="s">
        <v>150</v>
      </c>
      <c r="C108" s="551"/>
      <c r="D108" s="583"/>
      <c r="E108" s="219"/>
    </row>
    <row r="109" spans="1:5" ht="12" customHeight="1">
      <c r="A109" s="356" t="s">
        <v>76</v>
      </c>
      <c r="B109" s="584" t="s">
        <v>368</v>
      </c>
      <c r="C109" s="552"/>
      <c r="D109" s="585"/>
      <c r="E109" s="219"/>
    </row>
    <row r="110" spans="1:5" ht="12" customHeight="1">
      <c r="A110" s="356" t="s">
        <v>77</v>
      </c>
      <c r="B110" s="584" t="s">
        <v>130</v>
      </c>
      <c r="C110" s="556"/>
      <c r="D110" s="569"/>
      <c r="E110" s="218"/>
    </row>
    <row r="111" spans="1:5" ht="12" customHeight="1">
      <c r="A111" s="356" t="s">
        <v>78</v>
      </c>
      <c r="B111" s="584" t="s">
        <v>369</v>
      </c>
      <c r="C111" s="556"/>
      <c r="D111" s="569"/>
      <c r="E111" s="218"/>
    </row>
    <row r="112" spans="1:5" ht="12" customHeight="1">
      <c r="A112" s="356" t="s">
        <v>79</v>
      </c>
      <c r="B112" s="586" t="s">
        <v>153</v>
      </c>
      <c r="C112" s="587"/>
      <c r="D112" s="588"/>
      <c r="E112" s="218"/>
    </row>
    <row r="113" spans="1:5" ht="12" customHeight="1">
      <c r="A113" s="356" t="s">
        <v>85</v>
      </c>
      <c r="B113" s="589" t="s">
        <v>370</v>
      </c>
      <c r="C113" s="590"/>
      <c r="D113" s="591"/>
      <c r="E113" s="218"/>
    </row>
    <row r="114" spans="1:5" ht="12" customHeight="1">
      <c r="A114" s="356" t="s">
        <v>87</v>
      </c>
      <c r="B114" s="592" t="s">
        <v>371</v>
      </c>
      <c r="C114" s="593"/>
      <c r="D114" s="594"/>
      <c r="E114" s="218"/>
    </row>
    <row r="115" spans="1:5" ht="12" customHeight="1">
      <c r="A115" s="356" t="s">
        <v>131</v>
      </c>
      <c r="B115" s="573" t="s">
        <v>358</v>
      </c>
      <c r="C115" s="595"/>
      <c r="D115" s="596"/>
      <c r="E115" s="218"/>
    </row>
    <row r="116" spans="1:5" ht="12" customHeight="1">
      <c r="A116" s="356" t="s">
        <v>132</v>
      </c>
      <c r="B116" s="573" t="s">
        <v>372</v>
      </c>
      <c r="C116" s="546"/>
      <c r="D116" s="597"/>
      <c r="E116" s="218"/>
    </row>
    <row r="117" spans="1:5" ht="12" customHeight="1">
      <c r="A117" s="356" t="s">
        <v>133</v>
      </c>
      <c r="B117" s="573" t="s">
        <v>373</v>
      </c>
      <c r="C117" s="546"/>
      <c r="D117" s="597"/>
      <c r="E117" s="218"/>
    </row>
    <row r="118" spans="1:5" ht="12" customHeight="1">
      <c r="A118" s="356" t="s">
        <v>374</v>
      </c>
      <c r="B118" s="573" t="s">
        <v>361</v>
      </c>
      <c r="C118" s="546"/>
      <c r="D118" s="597"/>
      <c r="E118" s="218"/>
    </row>
    <row r="119" spans="1:5" ht="12" customHeight="1">
      <c r="A119" s="356" t="s">
        <v>375</v>
      </c>
      <c r="B119" s="573" t="s">
        <v>376</v>
      </c>
      <c r="C119" s="546"/>
      <c r="D119" s="597"/>
      <c r="E119" s="218"/>
    </row>
    <row r="120" spans="1:5" ht="12" customHeight="1" thickBot="1">
      <c r="A120" s="365" t="s">
        <v>377</v>
      </c>
      <c r="B120" s="573" t="s">
        <v>378</v>
      </c>
      <c r="C120" s="542"/>
      <c r="D120" s="578"/>
      <c r="E120" s="220"/>
    </row>
    <row r="121" spans="1:5" ht="12" customHeight="1" thickBot="1">
      <c r="A121" s="207" t="s">
        <v>8</v>
      </c>
      <c r="B121" s="598" t="s">
        <v>379</v>
      </c>
      <c r="C121" s="553"/>
      <c r="D121" s="599"/>
      <c r="E121" s="217"/>
    </row>
    <row r="122" spans="1:5" ht="12" customHeight="1">
      <c r="A122" s="356" t="s">
        <v>58</v>
      </c>
      <c r="B122" s="600" t="s">
        <v>44</v>
      </c>
      <c r="C122" s="551"/>
      <c r="D122" s="583"/>
      <c r="E122" s="219"/>
    </row>
    <row r="123" spans="1:5" ht="12" customHeight="1" thickBot="1">
      <c r="A123" s="358" t="s">
        <v>59</v>
      </c>
      <c r="B123" s="584" t="s">
        <v>45</v>
      </c>
      <c r="C123" s="556"/>
      <c r="D123" s="569"/>
      <c r="E123" s="220"/>
    </row>
    <row r="124" spans="1:5" ht="12" customHeight="1" thickBot="1">
      <c r="A124" s="207" t="s">
        <v>9</v>
      </c>
      <c r="B124" s="598" t="s">
        <v>380</v>
      </c>
      <c r="C124" s="553"/>
      <c r="D124" s="599"/>
      <c r="E124" s="217"/>
    </row>
    <row r="125" spans="1:5" ht="12" customHeight="1" thickBot="1">
      <c r="A125" s="207" t="s">
        <v>10</v>
      </c>
      <c r="B125" s="598" t="s">
        <v>381</v>
      </c>
      <c r="C125" s="553"/>
      <c r="D125" s="599"/>
      <c r="E125" s="217"/>
    </row>
    <row r="126" spans="1:5" s="527" customFormat="1" ht="12" customHeight="1">
      <c r="A126" s="356" t="s">
        <v>62</v>
      </c>
      <c r="B126" s="600" t="s">
        <v>382</v>
      </c>
      <c r="C126" s="551"/>
      <c r="D126" s="583"/>
      <c r="E126" s="218"/>
    </row>
    <row r="127" spans="1:5" ht="12" customHeight="1">
      <c r="A127" s="356" t="s">
        <v>63</v>
      </c>
      <c r="B127" s="600" t="s">
        <v>383</v>
      </c>
      <c r="C127" s="551"/>
      <c r="D127" s="583"/>
      <c r="E127" s="218"/>
    </row>
    <row r="128" spans="1:5" ht="12" customHeight="1" thickBot="1">
      <c r="A128" s="365" t="s">
        <v>64</v>
      </c>
      <c r="B128" s="601" t="s">
        <v>384</v>
      </c>
      <c r="C128" s="552"/>
      <c r="D128" s="585"/>
      <c r="E128" s="218"/>
    </row>
    <row r="129" spans="1:5" ht="12" customHeight="1" thickBot="1">
      <c r="A129" s="207" t="s">
        <v>11</v>
      </c>
      <c r="B129" s="598" t="s">
        <v>385</v>
      </c>
      <c r="C129" s="553"/>
      <c r="D129" s="599"/>
      <c r="E129" s="217">
        <f>+E130+E131+E132+E133</f>
        <v>0</v>
      </c>
    </row>
    <row r="130" spans="1:5" ht="12" customHeight="1">
      <c r="A130" s="356" t="s">
        <v>65</v>
      </c>
      <c r="B130" s="600" t="s">
        <v>386</v>
      </c>
      <c r="C130" s="551"/>
      <c r="D130" s="583"/>
      <c r="E130" s="218"/>
    </row>
    <row r="131" spans="1:5" ht="12" customHeight="1">
      <c r="A131" s="356" t="s">
        <v>66</v>
      </c>
      <c r="B131" s="600" t="s">
        <v>387</v>
      </c>
      <c r="C131" s="551"/>
      <c r="D131" s="583"/>
      <c r="E131" s="218"/>
    </row>
    <row r="132" spans="1:5" ht="12" customHeight="1">
      <c r="A132" s="356" t="s">
        <v>282</v>
      </c>
      <c r="B132" s="600" t="s">
        <v>388</v>
      </c>
      <c r="C132" s="551"/>
      <c r="D132" s="583"/>
      <c r="E132" s="218"/>
    </row>
    <row r="133" spans="1:5" s="527" customFormat="1" ht="12" customHeight="1" thickBot="1">
      <c r="A133" s="365" t="s">
        <v>284</v>
      </c>
      <c r="B133" s="601" t="s">
        <v>389</v>
      </c>
      <c r="C133" s="552"/>
      <c r="D133" s="585"/>
      <c r="E133" s="218"/>
    </row>
    <row r="134" spans="1:13" ht="12" customHeight="1" thickBot="1">
      <c r="A134" s="207" t="s">
        <v>12</v>
      </c>
      <c r="B134" s="598" t="s">
        <v>390</v>
      </c>
      <c r="C134" s="553"/>
      <c r="D134" s="599"/>
      <c r="E134" s="251"/>
      <c r="M134" s="554"/>
    </row>
    <row r="135" spans="1:5" ht="12.75">
      <c r="A135" s="356" t="s">
        <v>67</v>
      </c>
      <c r="B135" s="600" t="s">
        <v>391</v>
      </c>
      <c r="C135" s="551"/>
      <c r="D135" s="583"/>
      <c r="E135" s="218"/>
    </row>
    <row r="136" spans="1:5" ht="12" customHeight="1">
      <c r="A136" s="356" t="s">
        <v>68</v>
      </c>
      <c r="B136" s="600" t="s">
        <v>392</v>
      </c>
      <c r="C136" s="551"/>
      <c r="D136" s="583"/>
      <c r="E136" s="218"/>
    </row>
    <row r="137" spans="1:5" s="527" customFormat="1" ht="12" customHeight="1">
      <c r="A137" s="356" t="s">
        <v>291</v>
      </c>
      <c r="B137" s="600" t="s">
        <v>393</v>
      </c>
      <c r="C137" s="551"/>
      <c r="D137" s="583"/>
      <c r="E137" s="218"/>
    </row>
    <row r="138" spans="1:5" s="527" customFormat="1" ht="12" customHeight="1">
      <c r="A138" s="357" t="s">
        <v>293</v>
      </c>
      <c r="B138" s="567" t="s">
        <v>394</v>
      </c>
      <c r="C138" s="532"/>
      <c r="D138" s="568"/>
      <c r="E138" s="218"/>
    </row>
    <row r="139" spans="1:5" s="527" customFormat="1" ht="12" customHeight="1" thickBot="1">
      <c r="A139" s="366" t="s">
        <v>480</v>
      </c>
      <c r="B139" s="602" t="s">
        <v>519</v>
      </c>
      <c r="C139" s="556"/>
      <c r="D139" s="569"/>
      <c r="E139" s="218"/>
    </row>
    <row r="140" spans="1:5" s="527" customFormat="1" ht="12" customHeight="1" thickBot="1">
      <c r="A140" s="207" t="s">
        <v>13</v>
      </c>
      <c r="B140" s="598" t="s">
        <v>395</v>
      </c>
      <c r="C140" s="210"/>
      <c r="D140" s="603"/>
      <c r="E140" s="187"/>
    </row>
    <row r="141" spans="1:5" s="527" customFormat="1" ht="12" customHeight="1">
      <c r="A141" s="356" t="s">
        <v>124</v>
      </c>
      <c r="B141" s="600" t="s">
        <v>396</v>
      </c>
      <c r="C141" s="192"/>
      <c r="D141" s="604"/>
      <c r="E141" s="218"/>
    </row>
    <row r="142" spans="1:5" s="527" customFormat="1" ht="12" customHeight="1">
      <c r="A142" s="356" t="s">
        <v>125</v>
      </c>
      <c r="B142" s="600" t="s">
        <v>397</v>
      </c>
      <c r="C142" s="192"/>
      <c r="D142" s="604"/>
      <c r="E142" s="218"/>
    </row>
    <row r="143" spans="1:5" s="527" customFormat="1" ht="12" customHeight="1">
      <c r="A143" s="356" t="s">
        <v>152</v>
      </c>
      <c r="B143" s="600" t="s">
        <v>398</v>
      </c>
      <c r="C143" s="192"/>
      <c r="D143" s="604"/>
      <c r="E143" s="218"/>
    </row>
    <row r="144" spans="1:5" ht="12.75" customHeight="1" thickBot="1">
      <c r="A144" s="356" t="s">
        <v>299</v>
      </c>
      <c r="B144" s="600" t="s">
        <v>399</v>
      </c>
      <c r="C144" s="192"/>
      <c r="D144" s="604"/>
      <c r="E144" s="218"/>
    </row>
    <row r="145" spans="1:5" ht="12" customHeight="1" thickBot="1">
      <c r="A145" s="207" t="s">
        <v>14</v>
      </c>
      <c r="B145" s="598" t="s">
        <v>400</v>
      </c>
      <c r="C145" s="553"/>
      <c r="D145" s="599"/>
      <c r="E145" s="186"/>
    </row>
    <row r="146" spans="1:5" ht="15" customHeight="1" thickBot="1">
      <c r="A146" s="367" t="s">
        <v>15</v>
      </c>
      <c r="B146" s="605" t="s">
        <v>401</v>
      </c>
      <c r="C146" s="606"/>
      <c r="D146" s="607"/>
      <c r="E146" s="186"/>
    </row>
    <row r="147" spans="3:4" ht="13.5" thickBot="1">
      <c r="C147" s="608"/>
      <c r="D147" s="609"/>
    </row>
    <row r="148" spans="1:5" ht="15" customHeight="1" thickBot="1">
      <c r="A148" s="333" t="s">
        <v>481</v>
      </c>
      <c r="B148" s="334"/>
      <c r="C148" s="559"/>
      <c r="D148" s="334"/>
      <c r="E148" s="58"/>
    </row>
    <row r="149" spans="1:5" ht="14.25" customHeight="1" thickBot="1">
      <c r="A149" s="333" t="s">
        <v>142</v>
      </c>
      <c r="B149" s="334"/>
      <c r="C149" s="559"/>
      <c r="D149" s="610"/>
      <c r="E149" s="5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&amp;C13. melléklet a 7/2015.(V.28.) önkormányzati rendelethez</oddHeader>
  </headerFooter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58"/>
  <sheetViews>
    <sheetView view="pageLayout" workbookViewId="0" topLeftCell="A1">
      <selection activeCell="E40" sqref="E40"/>
    </sheetView>
  </sheetViews>
  <sheetFormatPr defaultColWidth="9.00390625" defaultRowHeight="12.75"/>
  <cols>
    <col min="1" max="1" width="10.50390625" style="386" customWidth="1"/>
    <col min="2" max="2" width="58.625" style="31" customWidth="1"/>
    <col min="3" max="5" width="14.875" style="31" customWidth="1"/>
    <col min="6" max="16384" width="9.375" style="31" customWidth="1"/>
  </cols>
  <sheetData>
    <row r="1" spans="1:5" s="324" customFormat="1" ht="21" customHeight="1" thickBot="1">
      <c r="A1" s="323"/>
      <c r="B1" s="325"/>
      <c r="C1" s="325"/>
      <c r="D1" s="325"/>
      <c r="E1" s="369"/>
    </row>
    <row r="2" spans="1:5" s="370" customFormat="1" ht="25.5" customHeight="1">
      <c r="A2" s="350" t="s">
        <v>140</v>
      </c>
      <c r="B2" s="485" t="s">
        <v>523</v>
      </c>
      <c r="C2" s="486"/>
      <c r="D2" s="486"/>
      <c r="E2" s="391" t="s">
        <v>46</v>
      </c>
    </row>
    <row r="3" spans="1:5" s="370" customFormat="1" ht="36.75" thickBot="1">
      <c r="A3" s="368" t="s">
        <v>139</v>
      </c>
      <c r="B3" s="489" t="s">
        <v>438</v>
      </c>
      <c r="C3" s="490"/>
      <c r="D3" s="489"/>
      <c r="E3" s="392" t="s">
        <v>38</v>
      </c>
    </row>
    <row r="4" spans="1:5" s="371" customFormat="1" ht="15.75" customHeight="1" thickBot="1">
      <c r="A4" s="326"/>
      <c r="B4" s="326"/>
      <c r="C4" s="326"/>
      <c r="D4" s="326"/>
      <c r="E4" s="327" t="s">
        <v>39</v>
      </c>
    </row>
    <row r="5" spans="1:5" ht="24.75" thickBot="1">
      <c r="A5" s="179" t="s">
        <v>141</v>
      </c>
      <c r="B5" s="180" t="s">
        <v>40</v>
      </c>
      <c r="C5" s="328" t="s">
        <v>518</v>
      </c>
      <c r="D5" s="328" t="s">
        <v>478</v>
      </c>
      <c r="E5" s="328" t="s">
        <v>534</v>
      </c>
    </row>
    <row r="6" spans="1:5" s="372" customFormat="1" ht="12.75" customHeight="1" thickBot="1">
      <c r="A6" s="321">
        <v>1</v>
      </c>
      <c r="B6" s="322">
        <v>2</v>
      </c>
      <c r="C6" s="494">
        <v>3</v>
      </c>
      <c r="D6" s="494">
        <v>4</v>
      </c>
      <c r="E6" s="402">
        <v>5</v>
      </c>
    </row>
    <row r="7" spans="1:5" s="372" customFormat="1" ht="15.75" customHeight="1" thickBot="1">
      <c r="A7" s="496"/>
      <c r="B7" s="497" t="s">
        <v>41</v>
      </c>
      <c r="C7" s="497"/>
      <c r="D7" s="497"/>
      <c r="E7" s="611"/>
    </row>
    <row r="8" spans="1:5" s="346" customFormat="1" ht="12" customHeight="1" thickBot="1">
      <c r="A8" s="321" t="s">
        <v>6</v>
      </c>
      <c r="B8" s="382" t="s">
        <v>442</v>
      </c>
      <c r="C8" s="612">
        <v>1280</v>
      </c>
      <c r="D8" s="612">
        <v>2538</v>
      </c>
      <c r="E8" s="300">
        <f>SUM(E9:E18)</f>
        <v>2494</v>
      </c>
    </row>
    <row r="9" spans="1:5" s="346" customFormat="1" ht="12" customHeight="1">
      <c r="A9" s="393" t="s">
        <v>69</v>
      </c>
      <c r="B9" s="193" t="s">
        <v>267</v>
      </c>
      <c r="C9" s="528"/>
      <c r="D9" s="528"/>
      <c r="E9" s="613"/>
    </row>
    <row r="10" spans="1:5" s="346" customFormat="1" ht="12" customHeight="1">
      <c r="A10" s="394" t="s">
        <v>70</v>
      </c>
      <c r="B10" s="191" t="s">
        <v>268</v>
      </c>
      <c r="C10" s="529">
        <v>1050</v>
      </c>
      <c r="D10" s="529">
        <v>300</v>
      </c>
      <c r="E10" s="271">
        <v>294</v>
      </c>
    </row>
    <row r="11" spans="1:5" s="346" customFormat="1" ht="12" customHeight="1">
      <c r="A11" s="394" t="s">
        <v>71</v>
      </c>
      <c r="B11" s="191" t="s">
        <v>269</v>
      </c>
      <c r="C11" s="529"/>
      <c r="D11" s="529">
        <v>1885</v>
      </c>
      <c r="E11" s="271">
        <v>1847</v>
      </c>
    </row>
    <row r="12" spans="1:5" s="346" customFormat="1" ht="12" customHeight="1">
      <c r="A12" s="394" t="s">
        <v>72</v>
      </c>
      <c r="B12" s="191" t="s">
        <v>270</v>
      </c>
      <c r="C12" s="529"/>
      <c r="D12" s="529"/>
      <c r="E12" s="271"/>
    </row>
    <row r="13" spans="1:5" s="346" customFormat="1" ht="12" customHeight="1">
      <c r="A13" s="394" t="s">
        <v>102</v>
      </c>
      <c r="B13" s="191" t="s">
        <v>271</v>
      </c>
      <c r="C13" s="529"/>
      <c r="D13" s="529"/>
      <c r="E13" s="271"/>
    </row>
    <row r="14" spans="1:5" s="346" customFormat="1" ht="12" customHeight="1">
      <c r="A14" s="394" t="s">
        <v>73</v>
      </c>
      <c r="B14" s="191" t="s">
        <v>443</v>
      </c>
      <c r="C14" s="529">
        <v>230</v>
      </c>
      <c r="D14" s="529">
        <v>340</v>
      </c>
      <c r="E14" s="271">
        <v>340</v>
      </c>
    </row>
    <row r="15" spans="1:5" s="346" customFormat="1" ht="12" customHeight="1">
      <c r="A15" s="394" t="s">
        <v>74</v>
      </c>
      <c r="B15" s="190" t="s">
        <v>444</v>
      </c>
      <c r="C15" s="614"/>
      <c r="D15" s="614"/>
      <c r="E15" s="271"/>
    </row>
    <row r="16" spans="1:5" s="346" customFormat="1" ht="12" customHeight="1">
      <c r="A16" s="394" t="s">
        <v>81</v>
      </c>
      <c r="B16" s="191" t="s">
        <v>274</v>
      </c>
      <c r="C16" s="614"/>
      <c r="D16" s="614">
        <v>3</v>
      </c>
      <c r="E16" s="615">
        <v>3</v>
      </c>
    </row>
    <row r="17" spans="1:5" s="373" customFormat="1" ht="12" customHeight="1">
      <c r="A17" s="394" t="s">
        <v>82</v>
      </c>
      <c r="B17" s="191" t="s">
        <v>276</v>
      </c>
      <c r="C17" s="529"/>
      <c r="D17" s="529"/>
      <c r="E17" s="271"/>
    </row>
    <row r="18" spans="1:5" s="373" customFormat="1" ht="12" customHeight="1" thickBot="1">
      <c r="A18" s="394" t="s">
        <v>83</v>
      </c>
      <c r="B18" s="190" t="s">
        <v>278</v>
      </c>
      <c r="C18" s="614"/>
      <c r="D18" s="614">
        <v>10</v>
      </c>
      <c r="E18" s="272">
        <v>10</v>
      </c>
    </row>
    <row r="19" spans="1:5" s="346" customFormat="1" ht="12" customHeight="1" thickBot="1">
      <c r="A19" s="321" t="s">
        <v>7</v>
      </c>
      <c r="B19" s="382" t="s">
        <v>445</v>
      </c>
      <c r="C19" s="612">
        <v>2150</v>
      </c>
      <c r="D19" s="612">
        <v>3627</v>
      </c>
      <c r="E19" s="300">
        <f>SUM(E20:E22)</f>
        <v>3627</v>
      </c>
    </row>
    <row r="20" spans="1:5" s="373" customFormat="1" ht="12" customHeight="1">
      <c r="A20" s="394" t="s">
        <v>75</v>
      </c>
      <c r="B20" s="192" t="s">
        <v>240</v>
      </c>
      <c r="C20" s="549"/>
      <c r="D20" s="549"/>
      <c r="E20" s="271"/>
    </row>
    <row r="21" spans="1:5" s="373" customFormat="1" ht="12" customHeight="1">
      <c r="A21" s="394" t="s">
        <v>76</v>
      </c>
      <c r="B21" s="191" t="s">
        <v>446</v>
      </c>
      <c r="C21" s="529"/>
      <c r="D21" s="529"/>
      <c r="E21" s="271"/>
    </row>
    <row r="22" spans="1:5" s="373" customFormat="1" ht="12" customHeight="1">
      <c r="A22" s="394" t="s">
        <v>77</v>
      </c>
      <c r="B22" s="191" t="s">
        <v>447</v>
      </c>
      <c r="C22" s="529">
        <v>2150</v>
      </c>
      <c r="D22" s="529">
        <v>3627</v>
      </c>
      <c r="E22" s="271">
        <v>3627</v>
      </c>
    </row>
    <row r="23" spans="1:5" s="373" customFormat="1" ht="12" customHeight="1" thickBot="1">
      <c r="A23" s="394" t="s">
        <v>78</v>
      </c>
      <c r="B23" s="191" t="s">
        <v>524</v>
      </c>
      <c r="C23" s="529"/>
      <c r="D23" s="529"/>
      <c r="E23" s="271"/>
    </row>
    <row r="24" spans="1:5" s="373" customFormat="1" ht="12" customHeight="1" thickBot="1">
      <c r="A24" s="381" t="s">
        <v>8</v>
      </c>
      <c r="B24" s="210" t="s">
        <v>117</v>
      </c>
      <c r="C24" s="598"/>
      <c r="D24" s="598"/>
      <c r="E24" s="616"/>
    </row>
    <row r="25" spans="1:5" s="373" customFormat="1" ht="12" customHeight="1" thickBot="1">
      <c r="A25" s="381" t="s">
        <v>9</v>
      </c>
      <c r="B25" s="210" t="s">
        <v>448</v>
      </c>
      <c r="C25" s="598"/>
      <c r="D25" s="598"/>
      <c r="E25" s="300">
        <f>+E26+E27</f>
        <v>0</v>
      </c>
    </row>
    <row r="26" spans="1:5" s="373" customFormat="1" ht="12" customHeight="1">
      <c r="A26" s="395" t="s">
        <v>254</v>
      </c>
      <c r="B26" s="396" t="s">
        <v>446</v>
      </c>
      <c r="C26" s="617"/>
      <c r="D26" s="617"/>
      <c r="E26" s="295"/>
    </row>
    <row r="27" spans="1:5" s="373" customFormat="1" ht="12" customHeight="1">
      <c r="A27" s="395" t="s">
        <v>260</v>
      </c>
      <c r="B27" s="397" t="s">
        <v>449</v>
      </c>
      <c r="C27" s="397"/>
      <c r="D27" s="618"/>
      <c r="E27" s="619"/>
    </row>
    <row r="28" spans="1:5" s="373" customFormat="1" ht="12" customHeight="1" thickBot="1">
      <c r="A28" s="394" t="s">
        <v>262</v>
      </c>
      <c r="B28" s="398" t="s">
        <v>525</v>
      </c>
      <c r="C28" s="620"/>
      <c r="D28" s="621"/>
      <c r="E28" s="622"/>
    </row>
    <row r="29" spans="1:5" s="373" customFormat="1" ht="12" customHeight="1" thickBot="1">
      <c r="A29" s="381" t="s">
        <v>10</v>
      </c>
      <c r="B29" s="210" t="s">
        <v>450</v>
      </c>
      <c r="C29" s="598"/>
      <c r="D29" s="598"/>
      <c r="E29" s="300">
        <f>+E30+E31+E32</f>
        <v>0</v>
      </c>
    </row>
    <row r="30" spans="1:5" s="373" customFormat="1" ht="12" customHeight="1">
      <c r="A30" s="395" t="s">
        <v>62</v>
      </c>
      <c r="B30" s="396" t="s">
        <v>280</v>
      </c>
      <c r="C30" s="617"/>
      <c r="D30" s="617"/>
      <c r="E30" s="295"/>
    </row>
    <row r="31" spans="1:5" s="373" customFormat="1" ht="12" customHeight="1">
      <c r="A31" s="395" t="s">
        <v>63</v>
      </c>
      <c r="B31" s="397" t="s">
        <v>281</v>
      </c>
      <c r="C31" s="397"/>
      <c r="D31" s="618"/>
      <c r="E31" s="619"/>
    </row>
    <row r="32" spans="1:5" s="373" customFormat="1" ht="12" customHeight="1" thickBot="1">
      <c r="A32" s="394" t="s">
        <v>64</v>
      </c>
      <c r="B32" s="380" t="s">
        <v>283</v>
      </c>
      <c r="C32" s="623"/>
      <c r="D32" s="624"/>
      <c r="E32" s="622"/>
    </row>
    <row r="33" spans="1:5" s="346" customFormat="1" ht="12" customHeight="1" thickBot="1">
      <c r="A33" s="381" t="s">
        <v>11</v>
      </c>
      <c r="B33" s="210" t="s">
        <v>408</v>
      </c>
      <c r="C33" s="598"/>
      <c r="D33" s="548">
        <v>2319</v>
      </c>
      <c r="E33" s="616">
        <v>2319</v>
      </c>
    </row>
    <row r="34" spans="1:5" s="346" customFormat="1" ht="12" customHeight="1" thickBot="1">
      <c r="A34" s="381" t="s">
        <v>12</v>
      </c>
      <c r="B34" s="210" t="s">
        <v>451</v>
      </c>
      <c r="C34" s="210"/>
      <c r="D34" s="210"/>
      <c r="E34" s="387"/>
    </row>
    <row r="35" spans="1:5" s="346" customFormat="1" ht="12" customHeight="1" thickBot="1">
      <c r="A35" s="321" t="s">
        <v>13</v>
      </c>
      <c r="B35" s="210" t="s">
        <v>452</v>
      </c>
      <c r="C35" s="553">
        <v>3430</v>
      </c>
      <c r="D35" s="553">
        <v>8484</v>
      </c>
      <c r="E35" s="388">
        <f>+E8+E19+E24+E25+E29+E33+E34</f>
        <v>8440</v>
      </c>
    </row>
    <row r="36" spans="1:5" s="346" customFormat="1" ht="12" customHeight="1" thickBot="1">
      <c r="A36" s="383" t="s">
        <v>14</v>
      </c>
      <c r="B36" s="210" t="s">
        <v>453</v>
      </c>
      <c r="C36" s="553">
        <v>285223</v>
      </c>
      <c r="D36" s="553">
        <v>271204</v>
      </c>
      <c r="E36" s="388">
        <f>+E37+E38+E39</f>
        <v>262797</v>
      </c>
    </row>
    <row r="37" spans="1:5" s="346" customFormat="1" ht="12" customHeight="1">
      <c r="A37" s="395" t="s">
        <v>454</v>
      </c>
      <c r="B37" s="396" t="s">
        <v>160</v>
      </c>
      <c r="C37" s="625">
        <v>2100</v>
      </c>
      <c r="D37" s="626">
        <v>4175</v>
      </c>
      <c r="E37" s="377">
        <v>4175</v>
      </c>
    </row>
    <row r="38" spans="1:5" s="346" customFormat="1" ht="12" customHeight="1">
      <c r="A38" s="395" t="s">
        <v>455</v>
      </c>
      <c r="B38" s="397" t="s">
        <v>2</v>
      </c>
      <c r="C38" s="627"/>
      <c r="D38" s="628"/>
      <c r="E38" s="376"/>
    </row>
    <row r="39" spans="1:5" s="373" customFormat="1" ht="12" customHeight="1" thickBot="1">
      <c r="A39" s="394" t="s">
        <v>456</v>
      </c>
      <c r="B39" s="380" t="s">
        <v>457</v>
      </c>
      <c r="C39" s="629">
        <v>283123</v>
      </c>
      <c r="D39" s="629">
        <v>267029</v>
      </c>
      <c r="E39" s="375">
        <v>258622</v>
      </c>
    </row>
    <row r="40" spans="1:5" s="373" customFormat="1" ht="15" customHeight="1" thickBot="1">
      <c r="A40" s="383" t="s">
        <v>15</v>
      </c>
      <c r="B40" s="384" t="s">
        <v>458</v>
      </c>
      <c r="C40" s="630">
        <v>288653</v>
      </c>
      <c r="D40" s="630">
        <v>279688</v>
      </c>
      <c r="E40" s="389">
        <f>+E35+E36</f>
        <v>271237</v>
      </c>
    </row>
    <row r="41" spans="1:5" s="373" customFormat="1" ht="15" customHeight="1">
      <c r="A41" s="329"/>
      <c r="B41" s="330"/>
      <c r="C41" s="330"/>
      <c r="D41" s="330"/>
      <c r="E41" s="344"/>
    </row>
    <row r="42" spans="1:5" ht="13.5" thickBot="1">
      <c r="A42" s="331"/>
      <c r="B42" s="332"/>
      <c r="C42" s="332"/>
      <c r="D42" s="332"/>
      <c r="E42" s="345"/>
    </row>
    <row r="43" spans="1:5" s="372" customFormat="1" ht="16.5" customHeight="1" thickBot="1">
      <c r="A43" s="525"/>
      <c r="B43" s="427" t="s">
        <v>42</v>
      </c>
      <c r="C43" s="427"/>
      <c r="D43" s="427"/>
      <c r="E43" s="389"/>
    </row>
    <row r="44" spans="1:5" s="171" customFormat="1" ht="12" customHeight="1" thickBot="1">
      <c r="A44" s="381" t="s">
        <v>6</v>
      </c>
      <c r="B44" s="210" t="s">
        <v>459</v>
      </c>
      <c r="C44" s="548">
        <v>287383</v>
      </c>
      <c r="D44" s="548">
        <v>278318</v>
      </c>
      <c r="E44" s="300">
        <f>SUM(E45:E49)</f>
        <v>269323</v>
      </c>
    </row>
    <row r="45" spans="1:5" ht="12" customHeight="1">
      <c r="A45" s="394" t="s">
        <v>69</v>
      </c>
      <c r="B45" s="192" t="s">
        <v>35</v>
      </c>
      <c r="C45" s="549">
        <v>58590</v>
      </c>
      <c r="D45" s="549">
        <v>64606</v>
      </c>
      <c r="E45" s="295">
        <v>64366</v>
      </c>
    </row>
    <row r="46" spans="1:5" ht="12" customHeight="1">
      <c r="A46" s="394" t="s">
        <v>70</v>
      </c>
      <c r="B46" s="191" t="s">
        <v>126</v>
      </c>
      <c r="C46" s="529">
        <v>15721</v>
      </c>
      <c r="D46" s="529">
        <v>17372</v>
      </c>
      <c r="E46" s="296">
        <v>16698</v>
      </c>
    </row>
    <row r="47" spans="1:5" ht="12" customHeight="1">
      <c r="A47" s="394" t="s">
        <v>71</v>
      </c>
      <c r="B47" s="191" t="s">
        <v>95</v>
      </c>
      <c r="C47" s="529">
        <v>23918</v>
      </c>
      <c r="D47" s="529">
        <v>26466</v>
      </c>
      <c r="E47" s="296">
        <v>22287</v>
      </c>
    </row>
    <row r="48" spans="1:5" ht="12" customHeight="1">
      <c r="A48" s="394" t="s">
        <v>72</v>
      </c>
      <c r="B48" s="191" t="s">
        <v>127</v>
      </c>
      <c r="C48" s="529">
        <v>189154</v>
      </c>
      <c r="D48" s="529">
        <v>169874</v>
      </c>
      <c r="E48" s="296">
        <v>165972</v>
      </c>
    </row>
    <row r="49" spans="1:5" ht="12" customHeight="1" thickBot="1">
      <c r="A49" s="394" t="s">
        <v>102</v>
      </c>
      <c r="B49" s="191" t="s">
        <v>128</v>
      </c>
      <c r="C49" s="529"/>
      <c r="D49" s="529"/>
      <c r="E49" s="296"/>
    </row>
    <row r="50" spans="1:5" ht="12" customHeight="1" thickBot="1">
      <c r="A50" s="381" t="s">
        <v>7</v>
      </c>
      <c r="B50" s="210" t="s">
        <v>460</v>
      </c>
      <c r="C50" s="548">
        <v>1270</v>
      </c>
      <c r="D50" s="548">
        <v>1370</v>
      </c>
      <c r="E50" s="300">
        <f>SUM(E51:E53)</f>
        <v>1357</v>
      </c>
    </row>
    <row r="51" spans="1:5" s="171" customFormat="1" ht="12" customHeight="1">
      <c r="A51" s="394" t="s">
        <v>75</v>
      </c>
      <c r="B51" s="192" t="s">
        <v>150</v>
      </c>
      <c r="C51" s="549">
        <v>1270</v>
      </c>
      <c r="D51" s="549">
        <v>1370</v>
      </c>
      <c r="E51" s="295">
        <v>1357</v>
      </c>
    </row>
    <row r="52" spans="1:5" ht="12" customHeight="1">
      <c r="A52" s="394" t="s">
        <v>76</v>
      </c>
      <c r="B52" s="191" t="s">
        <v>130</v>
      </c>
      <c r="C52" s="529"/>
      <c r="D52" s="529"/>
      <c r="E52" s="296"/>
    </row>
    <row r="53" spans="1:5" ht="12" customHeight="1">
      <c r="A53" s="394" t="s">
        <v>77</v>
      </c>
      <c r="B53" s="191" t="s">
        <v>43</v>
      </c>
      <c r="C53" s="529"/>
      <c r="D53" s="529"/>
      <c r="E53" s="296"/>
    </row>
    <row r="54" spans="1:5" ht="12" customHeight="1" thickBot="1">
      <c r="A54" s="394" t="s">
        <v>78</v>
      </c>
      <c r="B54" s="191" t="s">
        <v>526</v>
      </c>
      <c r="C54" s="529"/>
      <c r="D54" s="529"/>
      <c r="E54" s="296"/>
    </row>
    <row r="55" spans="1:5" ht="15" customHeight="1" thickBot="1">
      <c r="A55" s="381" t="s">
        <v>8</v>
      </c>
      <c r="B55" s="385" t="s">
        <v>461</v>
      </c>
      <c r="C55" s="631">
        <v>288653</v>
      </c>
      <c r="D55" s="631">
        <v>279688</v>
      </c>
      <c r="E55" s="632">
        <f>+E44+E50</f>
        <v>270680</v>
      </c>
    </row>
    <row r="56" ht="13.5" thickBot="1">
      <c r="E56" s="390"/>
    </row>
    <row r="57" spans="1:5" ht="15" customHeight="1" thickBot="1">
      <c r="A57" s="333" t="s">
        <v>481</v>
      </c>
      <c r="B57" s="334"/>
      <c r="C57" s="559">
        <v>23</v>
      </c>
      <c r="D57" s="610">
        <v>23</v>
      </c>
      <c r="E57" s="379">
        <v>23</v>
      </c>
    </row>
    <row r="58" spans="1:5" ht="14.25" customHeight="1" thickBot="1">
      <c r="A58" s="333" t="s">
        <v>142</v>
      </c>
      <c r="B58" s="334"/>
      <c r="C58" s="559"/>
      <c r="D58" s="610"/>
      <c r="E58" s="37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&amp;C14. melléklet a  7/2015. (V.28.)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58"/>
  <sheetViews>
    <sheetView tabSelected="1" view="pageLayout" workbookViewId="0" topLeftCell="A1">
      <selection activeCell="D13" sqref="D13"/>
    </sheetView>
  </sheetViews>
  <sheetFormatPr defaultColWidth="9.00390625" defaultRowHeight="12.75"/>
  <cols>
    <col min="1" max="1" width="10.50390625" style="386" customWidth="1"/>
    <col min="2" max="2" width="58.625" style="31" customWidth="1"/>
    <col min="3" max="5" width="14.875" style="31" customWidth="1"/>
    <col min="6" max="16384" width="9.375" style="31" customWidth="1"/>
  </cols>
  <sheetData>
    <row r="1" spans="1:5" s="324" customFormat="1" ht="21" customHeight="1" thickBot="1">
      <c r="A1" s="323"/>
      <c r="B1" s="325"/>
      <c r="C1" s="325"/>
      <c r="D1" s="325"/>
      <c r="E1" s="369"/>
    </row>
    <row r="2" spans="1:5" s="370" customFormat="1" ht="25.5" customHeight="1">
      <c r="A2" s="350" t="s">
        <v>140</v>
      </c>
      <c r="B2" s="485" t="s">
        <v>523</v>
      </c>
      <c r="C2" s="486"/>
      <c r="D2" s="486"/>
      <c r="E2" s="391" t="s">
        <v>46</v>
      </c>
    </row>
    <row r="3" spans="1:5" s="370" customFormat="1" ht="36.75" thickBot="1">
      <c r="A3" s="368" t="s">
        <v>139</v>
      </c>
      <c r="B3" s="489" t="s">
        <v>527</v>
      </c>
      <c r="C3" s="490"/>
      <c r="D3" s="489"/>
      <c r="E3" s="392" t="s">
        <v>38</v>
      </c>
    </row>
    <row r="4" spans="1:5" s="371" customFormat="1" ht="15.75" customHeight="1" thickBot="1">
      <c r="A4" s="326"/>
      <c r="B4" s="326"/>
      <c r="C4" s="326"/>
      <c r="D4" s="326"/>
      <c r="E4" s="327" t="s">
        <v>39</v>
      </c>
    </row>
    <row r="5" spans="1:5" ht="24.75" thickBot="1">
      <c r="A5" s="179" t="s">
        <v>141</v>
      </c>
      <c r="B5" s="180" t="s">
        <v>40</v>
      </c>
      <c r="C5" s="328" t="s">
        <v>518</v>
      </c>
      <c r="D5" s="328" t="s">
        <v>478</v>
      </c>
      <c r="E5" s="328" t="s">
        <v>534</v>
      </c>
    </row>
    <row r="6" spans="1:5" s="372" customFormat="1" ht="12.75" customHeight="1" thickBot="1">
      <c r="A6" s="321">
        <v>1</v>
      </c>
      <c r="B6" s="322">
        <v>2</v>
      </c>
      <c r="C6" s="494">
        <v>3</v>
      </c>
      <c r="D6" s="494">
        <v>4</v>
      </c>
      <c r="E6" s="402">
        <v>5</v>
      </c>
    </row>
    <row r="7" spans="1:5" s="372" customFormat="1" ht="15.75" customHeight="1" thickBot="1">
      <c r="A7" s="496"/>
      <c r="B7" s="497" t="s">
        <v>41</v>
      </c>
      <c r="C7" s="497"/>
      <c r="D7" s="497"/>
      <c r="E7" s="611"/>
    </row>
    <row r="8" spans="1:5" s="346" customFormat="1" ht="12" customHeight="1" thickBot="1">
      <c r="A8" s="321" t="s">
        <v>6</v>
      </c>
      <c r="B8" s="382" t="s">
        <v>442</v>
      </c>
      <c r="C8" s="612"/>
      <c r="D8" s="612"/>
      <c r="E8" s="300">
        <f>SUM(E9:E18)</f>
        <v>0</v>
      </c>
    </row>
    <row r="9" spans="1:5" s="346" customFormat="1" ht="12" customHeight="1">
      <c r="A9" s="393" t="s">
        <v>69</v>
      </c>
      <c r="B9" s="193" t="s">
        <v>267</v>
      </c>
      <c r="C9" s="528"/>
      <c r="D9" s="528"/>
      <c r="E9" s="613"/>
    </row>
    <row r="10" spans="1:5" s="346" customFormat="1" ht="12" customHeight="1">
      <c r="A10" s="394" t="s">
        <v>70</v>
      </c>
      <c r="B10" s="191" t="s">
        <v>268</v>
      </c>
      <c r="C10" s="529"/>
      <c r="D10" s="529"/>
      <c r="E10" s="271"/>
    </row>
    <row r="11" spans="1:5" s="346" customFormat="1" ht="12" customHeight="1">
      <c r="A11" s="394" t="s">
        <v>71</v>
      </c>
      <c r="B11" s="191" t="s">
        <v>269</v>
      </c>
      <c r="C11" s="529"/>
      <c r="D11" s="529"/>
      <c r="E11" s="271"/>
    </row>
    <row r="12" spans="1:5" s="346" customFormat="1" ht="12" customHeight="1">
      <c r="A12" s="394" t="s">
        <v>72</v>
      </c>
      <c r="B12" s="191" t="s">
        <v>270</v>
      </c>
      <c r="C12" s="529"/>
      <c r="D12" s="529"/>
      <c r="E12" s="271"/>
    </row>
    <row r="13" spans="1:5" s="346" customFormat="1" ht="12" customHeight="1">
      <c r="A13" s="394" t="s">
        <v>102</v>
      </c>
      <c r="B13" s="191" t="s">
        <v>271</v>
      </c>
      <c r="C13" s="529"/>
      <c r="D13" s="529"/>
      <c r="E13" s="271"/>
    </row>
    <row r="14" spans="1:5" s="346" customFormat="1" ht="12" customHeight="1">
      <c r="A14" s="394" t="s">
        <v>73</v>
      </c>
      <c r="B14" s="191" t="s">
        <v>443</v>
      </c>
      <c r="C14" s="529"/>
      <c r="D14" s="529"/>
      <c r="E14" s="271"/>
    </row>
    <row r="15" spans="1:5" s="346" customFormat="1" ht="12" customHeight="1">
      <c r="A15" s="394" t="s">
        <v>74</v>
      </c>
      <c r="B15" s="190" t="s">
        <v>444</v>
      </c>
      <c r="C15" s="529"/>
      <c r="D15" s="532"/>
      <c r="E15" s="271"/>
    </row>
    <row r="16" spans="1:5" s="346" customFormat="1" ht="12" customHeight="1">
      <c r="A16" s="394" t="s">
        <v>81</v>
      </c>
      <c r="B16" s="191" t="s">
        <v>274</v>
      </c>
      <c r="C16" s="529"/>
      <c r="D16" s="532"/>
      <c r="E16" s="615"/>
    </row>
    <row r="17" spans="1:5" s="373" customFormat="1" ht="12" customHeight="1">
      <c r="A17" s="394" t="s">
        <v>82</v>
      </c>
      <c r="B17" s="191" t="s">
        <v>276</v>
      </c>
      <c r="C17" s="529"/>
      <c r="D17" s="529"/>
      <c r="E17" s="271"/>
    </row>
    <row r="18" spans="1:5" s="373" customFormat="1" ht="12" customHeight="1" thickBot="1">
      <c r="A18" s="394" t="s">
        <v>83</v>
      </c>
      <c r="B18" s="190" t="s">
        <v>278</v>
      </c>
      <c r="C18" s="614"/>
      <c r="D18" s="614"/>
      <c r="E18" s="272"/>
    </row>
    <row r="19" spans="1:5" s="346" customFormat="1" ht="12" customHeight="1" thickBot="1">
      <c r="A19" s="321" t="s">
        <v>7</v>
      </c>
      <c r="B19" s="382" t="s">
        <v>445</v>
      </c>
      <c r="C19" s="612"/>
      <c r="D19" s="612"/>
      <c r="E19" s="300">
        <f>SUM(E20:E22)</f>
        <v>0</v>
      </c>
    </row>
    <row r="20" spans="1:5" s="373" customFormat="1" ht="12" customHeight="1">
      <c r="A20" s="394" t="s">
        <v>75</v>
      </c>
      <c r="B20" s="192" t="s">
        <v>240</v>
      </c>
      <c r="C20" s="549"/>
      <c r="D20" s="549"/>
      <c r="E20" s="271"/>
    </row>
    <row r="21" spans="1:5" s="373" customFormat="1" ht="12" customHeight="1">
      <c r="A21" s="394" t="s">
        <v>76</v>
      </c>
      <c r="B21" s="191" t="s">
        <v>446</v>
      </c>
      <c r="C21" s="529"/>
      <c r="D21" s="529"/>
      <c r="E21" s="271"/>
    </row>
    <row r="22" spans="1:5" s="373" customFormat="1" ht="12" customHeight="1">
      <c r="A22" s="394" t="s">
        <v>77</v>
      </c>
      <c r="B22" s="191" t="s">
        <v>447</v>
      </c>
      <c r="C22" s="529"/>
      <c r="D22" s="529"/>
      <c r="E22" s="271"/>
    </row>
    <row r="23" spans="1:5" s="373" customFormat="1" ht="12" customHeight="1" thickBot="1">
      <c r="A23" s="394" t="s">
        <v>78</v>
      </c>
      <c r="B23" s="191" t="s">
        <v>524</v>
      </c>
      <c r="C23" s="529"/>
      <c r="D23" s="529"/>
      <c r="E23" s="271"/>
    </row>
    <row r="24" spans="1:5" s="373" customFormat="1" ht="12" customHeight="1" thickBot="1">
      <c r="A24" s="381" t="s">
        <v>8</v>
      </c>
      <c r="B24" s="210" t="s">
        <v>117</v>
      </c>
      <c r="C24" s="598"/>
      <c r="D24" s="598"/>
      <c r="E24" s="616"/>
    </row>
    <row r="25" spans="1:5" s="373" customFormat="1" ht="12" customHeight="1" thickBot="1">
      <c r="A25" s="381" t="s">
        <v>9</v>
      </c>
      <c r="B25" s="210" t="s">
        <v>448</v>
      </c>
      <c r="C25" s="598"/>
      <c r="D25" s="598"/>
      <c r="E25" s="300">
        <f>+E26+E27</f>
        <v>0</v>
      </c>
    </row>
    <row r="26" spans="1:5" s="373" customFormat="1" ht="12" customHeight="1">
      <c r="A26" s="395" t="s">
        <v>254</v>
      </c>
      <c r="B26" s="396" t="s">
        <v>446</v>
      </c>
      <c r="C26" s="617"/>
      <c r="D26" s="617"/>
      <c r="E26" s="295"/>
    </row>
    <row r="27" spans="1:5" s="373" customFormat="1" ht="12" customHeight="1">
      <c r="A27" s="395" t="s">
        <v>260</v>
      </c>
      <c r="B27" s="397" t="s">
        <v>449</v>
      </c>
      <c r="C27" s="397"/>
      <c r="D27" s="618"/>
      <c r="E27" s="619"/>
    </row>
    <row r="28" spans="1:5" s="373" customFormat="1" ht="12" customHeight="1" thickBot="1">
      <c r="A28" s="394" t="s">
        <v>262</v>
      </c>
      <c r="B28" s="398" t="s">
        <v>525</v>
      </c>
      <c r="C28" s="620"/>
      <c r="D28" s="621"/>
      <c r="E28" s="622"/>
    </row>
    <row r="29" spans="1:5" s="373" customFormat="1" ht="12" customHeight="1" thickBot="1">
      <c r="A29" s="381" t="s">
        <v>10</v>
      </c>
      <c r="B29" s="210" t="s">
        <v>450</v>
      </c>
      <c r="C29" s="598"/>
      <c r="D29" s="598"/>
      <c r="E29" s="300">
        <f>+E30+E31+E32</f>
        <v>0</v>
      </c>
    </row>
    <row r="30" spans="1:5" s="373" customFormat="1" ht="12" customHeight="1">
      <c r="A30" s="395" t="s">
        <v>62</v>
      </c>
      <c r="B30" s="396" t="s">
        <v>280</v>
      </c>
      <c r="C30" s="617"/>
      <c r="D30" s="617"/>
      <c r="E30" s="295"/>
    </row>
    <row r="31" spans="1:5" s="373" customFormat="1" ht="12" customHeight="1">
      <c r="A31" s="395" t="s">
        <v>63</v>
      </c>
      <c r="B31" s="397" t="s">
        <v>281</v>
      </c>
      <c r="C31" s="397"/>
      <c r="D31" s="618"/>
      <c r="E31" s="619"/>
    </row>
    <row r="32" spans="1:5" s="373" customFormat="1" ht="12" customHeight="1" thickBot="1">
      <c r="A32" s="394" t="s">
        <v>64</v>
      </c>
      <c r="B32" s="380" t="s">
        <v>283</v>
      </c>
      <c r="C32" s="623"/>
      <c r="D32" s="624"/>
      <c r="E32" s="622"/>
    </row>
    <row r="33" spans="1:5" s="346" customFormat="1" ht="12" customHeight="1" thickBot="1">
      <c r="A33" s="381" t="s">
        <v>11</v>
      </c>
      <c r="B33" s="210" t="s">
        <v>408</v>
      </c>
      <c r="C33" s="598"/>
      <c r="D33" s="598"/>
      <c r="E33" s="616"/>
    </row>
    <row r="34" spans="1:5" s="346" customFormat="1" ht="12" customHeight="1" thickBot="1">
      <c r="A34" s="381" t="s">
        <v>12</v>
      </c>
      <c r="B34" s="210" t="s">
        <v>451</v>
      </c>
      <c r="C34" s="210"/>
      <c r="D34" s="210"/>
      <c r="E34" s="387"/>
    </row>
    <row r="35" spans="1:5" s="346" customFormat="1" ht="12" customHeight="1" thickBot="1">
      <c r="A35" s="321" t="s">
        <v>13</v>
      </c>
      <c r="B35" s="210" t="s">
        <v>452</v>
      </c>
      <c r="C35" s="553"/>
      <c r="D35" s="553"/>
      <c r="E35" s="388">
        <f>+E8+E19+E24+E25+E29+E33+E34</f>
        <v>0</v>
      </c>
    </row>
    <row r="36" spans="1:5" s="346" customFormat="1" ht="12" customHeight="1" thickBot="1">
      <c r="A36" s="383" t="s">
        <v>14</v>
      </c>
      <c r="B36" s="210" t="s">
        <v>453</v>
      </c>
      <c r="C36" s="553"/>
      <c r="D36" s="553"/>
      <c r="E36" s="388">
        <f>+E37+E38+E39</f>
        <v>0</v>
      </c>
    </row>
    <row r="37" spans="1:5" s="346" customFormat="1" ht="12" customHeight="1">
      <c r="A37" s="395" t="s">
        <v>454</v>
      </c>
      <c r="B37" s="396" t="s">
        <v>160</v>
      </c>
      <c r="C37" s="625"/>
      <c r="D37" s="626"/>
      <c r="E37" s="377"/>
    </row>
    <row r="38" spans="1:5" s="346" customFormat="1" ht="12" customHeight="1">
      <c r="A38" s="395" t="s">
        <v>455</v>
      </c>
      <c r="B38" s="397" t="s">
        <v>2</v>
      </c>
      <c r="C38" s="627"/>
      <c r="D38" s="628"/>
      <c r="E38" s="376"/>
    </row>
    <row r="39" spans="1:5" s="373" customFormat="1" ht="12" customHeight="1" thickBot="1">
      <c r="A39" s="394" t="s">
        <v>456</v>
      </c>
      <c r="B39" s="380" t="s">
        <v>457</v>
      </c>
      <c r="C39" s="629"/>
      <c r="D39" s="629"/>
      <c r="E39" s="375"/>
    </row>
    <row r="40" spans="1:5" s="373" customFormat="1" ht="15" customHeight="1" thickBot="1">
      <c r="A40" s="383" t="s">
        <v>15</v>
      </c>
      <c r="B40" s="384" t="s">
        <v>458</v>
      </c>
      <c r="C40" s="630"/>
      <c r="D40" s="630"/>
      <c r="E40" s="389">
        <f>+E35+E36</f>
        <v>0</v>
      </c>
    </row>
    <row r="41" spans="1:5" s="373" customFormat="1" ht="15" customHeight="1">
      <c r="A41" s="329"/>
      <c r="B41" s="330"/>
      <c r="C41" s="330"/>
      <c r="D41" s="330"/>
      <c r="E41" s="344"/>
    </row>
    <row r="42" spans="1:5" ht="13.5" thickBot="1">
      <c r="A42" s="331"/>
      <c r="B42" s="332"/>
      <c r="C42" s="332"/>
      <c r="D42" s="332"/>
      <c r="E42" s="345"/>
    </row>
    <row r="43" spans="1:5" s="372" customFormat="1" ht="16.5" customHeight="1" thickBot="1">
      <c r="A43" s="525"/>
      <c r="B43" s="427" t="s">
        <v>42</v>
      </c>
      <c r="C43" s="427"/>
      <c r="D43" s="427"/>
      <c r="E43" s="389"/>
    </row>
    <row r="44" spans="1:5" s="171" customFormat="1" ht="12" customHeight="1" thickBot="1">
      <c r="A44" s="381" t="s">
        <v>6</v>
      </c>
      <c r="B44" s="210" t="s">
        <v>459</v>
      </c>
      <c r="C44" s="548"/>
      <c r="D44" s="548"/>
      <c r="E44" s="300">
        <f>SUM(E45:E49)</f>
        <v>0</v>
      </c>
    </row>
    <row r="45" spans="1:5" ht="12" customHeight="1">
      <c r="A45" s="394" t="s">
        <v>69</v>
      </c>
      <c r="B45" s="192" t="s">
        <v>35</v>
      </c>
      <c r="C45" s="549"/>
      <c r="D45" s="549"/>
      <c r="E45" s="295"/>
    </row>
    <row r="46" spans="1:5" ht="12" customHeight="1">
      <c r="A46" s="394" t="s">
        <v>70</v>
      </c>
      <c r="B46" s="191" t="s">
        <v>126</v>
      </c>
      <c r="C46" s="529"/>
      <c r="D46" s="529"/>
      <c r="E46" s="296"/>
    </row>
    <row r="47" spans="1:5" ht="12" customHeight="1">
      <c r="A47" s="394" t="s">
        <v>71</v>
      </c>
      <c r="B47" s="191" t="s">
        <v>95</v>
      </c>
      <c r="C47" s="529"/>
      <c r="D47" s="529"/>
      <c r="E47" s="296"/>
    </row>
    <row r="48" spans="1:5" ht="12" customHeight="1">
      <c r="A48" s="394" t="s">
        <v>72</v>
      </c>
      <c r="B48" s="191" t="s">
        <v>127</v>
      </c>
      <c r="C48" s="529"/>
      <c r="D48" s="529"/>
      <c r="E48" s="296"/>
    </row>
    <row r="49" spans="1:5" ht="12" customHeight="1" thickBot="1">
      <c r="A49" s="394" t="s">
        <v>102</v>
      </c>
      <c r="B49" s="191" t="s">
        <v>128</v>
      </c>
      <c r="C49" s="529"/>
      <c r="D49" s="529"/>
      <c r="E49" s="296"/>
    </row>
    <row r="50" spans="1:5" ht="12" customHeight="1" thickBot="1">
      <c r="A50" s="381" t="s">
        <v>7</v>
      </c>
      <c r="B50" s="210" t="s">
        <v>460</v>
      </c>
      <c r="C50" s="548"/>
      <c r="D50" s="548"/>
      <c r="E50" s="300">
        <f>SUM(E51:E53)</f>
        <v>0</v>
      </c>
    </row>
    <row r="51" spans="1:5" s="171" customFormat="1" ht="12" customHeight="1">
      <c r="A51" s="394" t="s">
        <v>75</v>
      </c>
      <c r="B51" s="192" t="s">
        <v>150</v>
      </c>
      <c r="C51" s="549"/>
      <c r="D51" s="549"/>
      <c r="E51" s="295"/>
    </row>
    <row r="52" spans="1:5" ht="12" customHeight="1">
      <c r="A52" s="394" t="s">
        <v>76</v>
      </c>
      <c r="B52" s="191" t="s">
        <v>130</v>
      </c>
      <c r="C52" s="529"/>
      <c r="D52" s="529"/>
      <c r="E52" s="296"/>
    </row>
    <row r="53" spans="1:5" ht="12" customHeight="1">
      <c r="A53" s="394" t="s">
        <v>77</v>
      </c>
      <c r="B53" s="191" t="s">
        <v>43</v>
      </c>
      <c r="C53" s="529"/>
      <c r="D53" s="529"/>
      <c r="E53" s="296"/>
    </row>
    <row r="54" spans="1:5" ht="12" customHeight="1" thickBot="1">
      <c r="A54" s="394" t="s">
        <v>78</v>
      </c>
      <c r="B54" s="191" t="s">
        <v>526</v>
      </c>
      <c r="C54" s="529"/>
      <c r="D54" s="529"/>
      <c r="E54" s="296"/>
    </row>
    <row r="55" spans="1:5" ht="15" customHeight="1" thickBot="1">
      <c r="A55" s="381" t="s">
        <v>8</v>
      </c>
      <c r="B55" s="385" t="s">
        <v>461</v>
      </c>
      <c r="C55" s="633"/>
      <c r="D55" s="633"/>
      <c r="E55" s="632">
        <f>+E44+E50</f>
        <v>0</v>
      </c>
    </row>
    <row r="56" ht="13.5" thickBot="1">
      <c r="E56" s="390"/>
    </row>
    <row r="57" spans="1:5" ht="15" customHeight="1" thickBot="1">
      <c r="A57" s="333" t="s">
        <v>481</v>
      </c>
      <c r="B57" s="334"/>
      <c r="C57" s="559"/>
      <c r="D57" s="610"/>
      <c r="E57" s="379"/>
    </row>
    <row r="58" spans="1:5" ht="14.25" customHeight="1" thickBot="1">
      <c r="A58" s="333" t="s">
        <v>142</v>
      </c>
      <c r="B58" s="334"/>
      <c r="C58" s="559"/>
      <c r="D58" s="610"/>
      <c r="E58" s="37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&amp;C15. melléklet a  7/2015. (V.28.)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58"/>
  <sheetViews>
    <sheetView view="pageLayout" workbookViewId="0" topLeftCell="A1">
      <selection activeCell="E47" sqref="E47"/>
    </sheetView>
  </sheetViews>
  <sheetFormatPr defaultColWidth="9.00390625" defaultRowHeight="12.75"/>
  <cols>
    <col min="1" max="1" width="10.50390625" style="386" customWidth="1"/>
    <col min="2" max="2" width="58.625" style="31" customWidth="1"/>
    <col min="3" max="5" width="14.875" style="31" customWidth="1"/>
    <col min="6" max="16384" width="9.375" style="31" customWidth="1"/>
  </cols>
  <sheetData>
    <row r="1" spans="1:5" s="324" customFormat="1" ht="21" customHeight="1" thickBot="1">
      <c r="A1" s="323"/>
      <c r="B1" s="325"/>
      <c r="C1" s="325"/>
      <c r="D1" s="325"/>
      <c r="E1" s="369"/>
    </row>
    <row r="2" spans="1:5" s="370" customFormat="1" ht="25.5" customHeight="1">
      <c r="A2" s="350" t="s">
        <v>140</v>
      </c>
      <c r="B2" s="485" t="s">
        <v>523</v>
      </c>
      <c r="C2" s="486"/>
      <c r="D2" s="486"/>
      <c r="E2" s="391" t="s">
        <v>46</v>
      </c>
    </row>
    <row r="3" spans="1:5" s="370" customFormat="1" ht="36.75" thickBot="1">
      <c r="A3" s="368" t="s">
        <v>139</v>
      </c>
      <c r="B3" s="489" t="s">
        <v>521</v>
      </c>
      <c r="C3" s="490"/>
      <c r="D3" s="490"/>
      <c r="E3" s="392" t="s">
        <v>38</v>
      </c>
    </row>
    <row r="4" spans="1:5" s="371" customFormat="1" ht="15.75" customHeight="1" thickBot="1">
      <c r="A4" s="326"/>
      <c r="B4" s="326"/>
      <c r="C4" s="326"/>
      <c r="D4" s="326"/>
      <c r="E4" s="327" t="s">
        <v>39</v>
      </c>
    </row>
    <row r="5" spans="1:5" ht="24.75" thickBot="1">
      <c r="A5" s="179" t="s">
        <v>141</v>
      </c>
      <c r="B5" s="180" t="s">
        <v>40</v>
      </c>
      <c r="C5" s="328" t="s">
        <v>518</v>
      </c>
      <c r="D5" s="328" t="s">
        <v>478</v>
      </c>
      <c r="E5" s="328" t="s">
        <v>534</v>
      </c>
    </row>
    <row r="6" spans="1:5" s="372" customFormat="1" ht="12.75" customHeight="1" thickBot="1">
      <c r="A6" s="321">
        <v>1</v>
      </c>
      <c r="B6" s="322">
        <v>2</v>
      </c>
      <c r="C6" s="494">
        <v>3</v>
      </c>
      <c r="D6" s="494">
        <v>4</v>
      </c>
      <c r="E6" s="402">
        <v>5</v>
      </c>
    </row>
    <row r="7" spans="1:5" s="372" customFormat="1" ht="15.75" customHeight="1" thickBot="1">
      <c r="A7" s="496"/>
      <c r="B7" s="497" t="s">
        <v>41</v>
      </c>
      <c r="C7" s="497"/>
      <c r="D7" s="497"/>
      <c r="E7" s="611"/>
    </row>
    <row r="8" spans="1:5" s="346" customFormat="1" ht="12" customHeight="1" thickBot="1">
      <c r="A8" s="321" t="s">
        <v>6</v>
      </c>
      <c r="B8" s="382" t="s">
        <v>442</v>
      </c>
      <c r="C8" s="612"/>
      <c r="D8" s="612"/>
      <c r="E8" s="300">
        <f>SUM(E9:E18)</f>
        <v>0</v>
      </c>
    </row>
    <row r="9" spans="1:5" s="346" customFormat="1" ht="12" customHeight="1">
      <c r="A9" s="393" t="s">
        <v>69</v>
      </c>
      <c r="B9" s="193" t="s">
        <v>267</v>
      </c>
      <c r="C9" s="528"/>
      <c r="D9" s="528"/>
      <c r="E9" s="613"/>
    </row>
    <row r="10" spans="1:5" s="346" customFormat="1" ht="12" customHeight="1">
      <c r="A10" s="394" t="s">
        <v>70</v>
      </c>
      <c r="B10" s="191" t="s">
        <v>268</v>
      </c>
      <c r="C10" s="529"/>
      <c r="D10" s="529"/>
      <c r="E10" s="271"/>
    </row>
    <row r="11" spans="1:5" s="346" customFormat="1" ht="12" customHeight="1">
      <c r="A11" s="394" t="s">
        <v>71</v>
      </c>
      <c r="B11" s="191" t="s">
        <v>269</v>
      </c>
      <c r="C11" s="529"/>
      <c r="D11" s="529"/>
      <c r="E11" s="271"/>
    </row>
    <row r="12" spans="1:5" s="346" customFormat="1" ht="12" customHeight="1">
      <c r="A12" s="394" t="s">
        <v>72</v>
      </c>
      <c r="B12" s="191" t="s">
        <v>270</v>
      </c>
      <c r="C12" s="529"/>
      <c r="D12" s="529"/>
      <c r="E12" s="271"/>
    </row>
    <row r="13" spans="1:5" s="346" customFormat="1" ht="12" customHeight="1">
      <c r="A13" s="394" t="s">
        <v>102</v>
      </c>
      <c r="B13" s="191" t="s">
        <v>271</v>
      </c>
      <c r="C13" s="529"/>
      <c r="D13" s="529"/>
      <c r="E13" s="271"/>
    </row>
    <row r="14" spans="1:5" s="346" customFormat="1" ht="12" customHeight="1">
      <c r="A14" s="394" t="s">
        <v>73</v>
      </c>
      <c r="B14" s="191" t="s">
        <v>443</v>
      </c>
      <c r="C14" s="529"/>
      <c r="D14" s="529"/>
      <c r="E14" s="271"/>
    </row>
    <row r="15" spans="1:5" s="346" customFormat="1" ht="12" customHeight="1">
      <c r="A15" s="394" t="s">
        <v>74</v>
      </c>
      <c r="B15" s="190" t="s">
        <v>444</v>
      </c>
      <c r="C15" s="614"/>
      <c r="D15" s="614"/>
      <c r="E15" s="271"/>
    </row>
    <row r="16" spans="1:5" s="346" customFormat="1" ht="12" customHeight="1">
      <c r="A16" s="394" t="s">
        <v>81</v>
      </c>
      <c r="B16" s="191" t="s">
        <v>274</v>
      </c>
      <c r="C16" s="614"/>
      <c r="D16" s="614"/>
      <c r="E16" s="615"/>
    </row>
    <row r="17" spans="1:5" s="373" customFormat="1" ht="12" customHeight="1">
      <c r="A17" s="394" t="s">
        <v>82</v>
      </c>
      <c r="B17" s="191" t="s">
        <v>276</v>
      </c>
      <c r="C17" s="529"/>
      <c r="D17" s="529"/>
      <c r="E17" s="271"/>
    </row>
    <row r="18" spans="1:5" s="373" customFormat="1" ht="12" customHeight="1" thickBot="1">
      <c r="A18" s="394" t="s">
        <v>83</v>
      </c>
      <c r="B18" s="190" t="s">
        <v>278</v>
      </c>
      <c r="C18" s="614"/>
      <c r="D18" s="614"/>
      <c r="E18" s="272"/>
    </row>
    <row r="19" spans="1:5" s="346" customFormat="1" ht="12" customHeight="1" thickBot="1">
      <c r="A19" s="321" t="s">
        <v>7</v>
      </c>
      <c r="B19" s="382" t="s">
        <v>445</v>
      </c>
      <c r="C19" s="612">
        <v>2150</v>
      </c>
      <c r="D19" s="612"/>
      <c r="E19" s="300">
        <f>SUM(E20:E22)</f>
        <v>0</v>
      </c>
    </row>
    <row r="20" spans="1:5" s="373" customFormat="1" ht="12" customHeight="1">
      <c r="A20" s="394" t="s">
        <v>75</v>
      </c>
      <c r="B20" s="192" t="s">
        <v>240</v>
      </c>
      <c r="C20" s="549"/>
      <c r="D20" s="549"/>
      <c r="E20" s="271"/>
    </row>
    <row r="21" spans="1:5" s="373" customFormat="1" ht="12" customHeight="1">
      <c r="A21" s="394" t="s">
        <v>76</v>
      </c>
      <c r="B21" s="191" t="s">
        <v>446</v>
      </c>
      <c r="C21" s="529"/>
      <c r="D21" s="529"/>
      <c r="E21" s="271"/>
    </row>
    <row r="22" spans="1:5" s="373" customFormat="1" ht="12" customHeight="1">
      <c r="A22" s="394" t="s">
        <v>77</v>
      </c>
      <c r="B22" s="191" t="s">
        <v>447</v>
      </c>
      <c r="C22" s="529">
        <v>2150</v>
      </c>
      <c r="D22" s="529"/>
      <c r="E22" s="271"/>
    </row>
    <row r="23" spans="1:5" s="373" customFormat="1" ht="12" customHeight="1" thickBot="1">
      <c r="A23" s="394" t="s">
        <v>78</v>
      </c>
      <c r="B23" s="191" t="s">
        <v>524</v>
      </c>
      <c r="C23" s="529"/>
      <c r="D23" s="529"/>
      <c r="E23" s="271"/>
    </row>
    <row r="24" spans="1:5" s="373" customFormat="1" ht="12" customHeight="1" thickBot="1">
      <c r="A24" s="381" t="s">
        <v>8</v>
      </c>
      <c r="B24" s="210" t="s">
        <v>117</v>
      </c>
      <c r="C24" s="598"/>
      <c r="D24" s="598"/>
      <c r="E24" s="616"/>
    </row>
    <row r="25" spans="1:5" s="373" customFormat="1" ht="12" customHeight="1" thickBot="1">
      <c r="A25" s="381" t="s">
        <v>9</v>
      </c>
      <c r="B25" s="210" t="s">
        <v>448</v>
      </c>
      <c r="C25" s="598"/>
      <c r="D25" s="598"/>
      <c r="E25" s="300">
        <f>+E26+E27</f>
        <v>0</v>
      </c>
    </row>
    <row r="26" spans="1:5" s="373" customFormat="1" ht="12" customHeight="1">
      <c r="A26" s="395" t="s">
        <v>254</v>
      </c>
      <c r="B26" s="396" t="s">
        <v>446</v>
      </c>
      <c r="C26" s="617"/>
      <c r="D26" s="617"/>
      <c r="E26" s="295"/>
    </row>
    <row r="27" spans="1:5" s="373" customFormat="1" ht="12" customHeight="1">
      <c r="A27" s="395" t="s">
        <v>260</v>
      </c>
      <c r="B27" s="397" t="s">
        <v>449</v>
      </c>
      <c r="C27" s="397"/>
      <c r="D27" s="618"/>
      <c r="E27" s="619"/>
    </row>
    <row r="28" spans="1:5" s="373" customFormat="1" ht="12" customHeight="1" thickBot="1">
      <c r="A28" s="394" t="s">
        <v>262</v>
      </c>
      <c r="B28" s="398" t="s">
        <v>525</v>
      </c>
      <c r="C28" s="620"/>
      <c r="D28" s="621"/>
      <c r="E28" s="622"/>
    </row>
    <row r="29" spans="1:5" s="373" customFormat="1" ht="12" customHeight="1" thickBot="1">
      <c r="A29" s="381" t="s">
        <v>10</v>
      </c>
      <c r="B29" s="210" t="s">
        <v>450</v>
      </c>
      <c r="C29" s="598"/>
      <c r="D29" s="598"/>
      <c r="E29" s="300">
        <f>+E30+E31+E32</f>
        <v>0</v>
      </c>
    </row>
    <row r="30" spans="1:5" s="373" customFormat="1" ht="12" customHeight="1">
      <c r="A30" s="395" t="s">
        <v>62</v>
      </c>
      <c r="B30" s="396" t="s">
        <v>280</v>
      </c>
      <c r="C30" s="617"/>
      <c r="D30" s="617"/>
      <c r="E30" s="295"/>
    </row>
    <row r="31" spans="1:5" s="373" customFormat="1" ht="12" customHeight="1">
      <c r="A31" s="395" t="s">
        <v>63</v>
      </c>
      <c r="B31" s="397" t="s">
        <v>281</v>
      </c>
      <c r="C31" s="397"/>
      <c r="D31" s="618"/>
      <c r="E31" s="619"/>
    </row>
    <row r="32" spans="1:5" s="373" customFormat="1" ht="12" customHeight="1" thickBot="1">
      <c r="A32" s="394" t="s">
        <v>64</v>
      </c>
      <c r="B32" s="380" t="s">
        <v>283</v>
      </c>
      <c r="C32" s="623"/>
      <c r="D32" s="624"/>
      <c r="E32" s="622"/>
    </row>
    <row r="33" spans="1:5" s="346" customFormat="1" ht="12" customHeight="1" thickBot="1">
      <c r="A33" s="381" t="s">
        <v>11</v>
      </c>
      <c r="B33" s="210" t="s">
        <v>408</v>
      </c>
      <c r="C33" s="598"/>
      <c r="D33" s="548">
        <v>2319</v>
      </c>
      <c r="E33" s="616">
        <v>2319</v>
      </c>
    </row>
    <row r="34" spans="1:5" s="346" customFormat="1" ht="12" customHeight="1" thickBot="1">
      <c r="A34" s="381" t="s">
        <v>12</v>
      </c>
      <c r="B34" s="210" t="s">
        <v>451</v>
      </c>
      <c r="C34" s="210"/>
      <c r="D34" s="210"/>
      <c r="E34" s="387"/>
    </row>
    <row r="35" spans="1:5" s="346" customFormat="1" ht="12" customHeight="1" thickBot="1">
      <c r="A35" s="321" t="s">
        <v>13</v>
      </c>
      <c r="B35" s="210" t="s">
        <v>452</v>
      </c>
      <c r="C35" s="553">
        <v>2150</v>
      </c>
      <c r="D35" s="553">
        <v>2319</v>
      </c>
      <c r="E35" s="388">
        <f>+E8+E19+E24+E25+E29+E33+E34</f>
        <v>2319</v>
      </c>
    </row>
    <row r="36" spans="1:5" s="346" customFormat="1" ht="12" customHeight="1" thickBot="1">
      <c r="A36" s="383" t="s">
        <v>14</v>
      </c>
      <c r="B36" s="210" t="s">
        <v>453</v>
      </c>
      <c r="C36" s="553"/>
      <c r="D36" s="553"/>
      <c r="E36" s="388">
        <f>+E37+E38+E39</f>
        <v>0</v>
      </c>
    </row>
    <row r="37" spans="1:5" s="346" customFormat="1" ht="12" customHeight="1">
      <c r="A37" s="395" t="s">
        <v>454</v>
      </c>
      <c r="B37" s="396" t="s">
        <v>160</v>
      </c>
      <c r="C37" s="625"/>
      <c r="D37" s="626"/>
      <c r="E37" s="377"/>
    </row>
    <row r="38" spans="1:5" s="346" customFormat="1" ht="12" customHeight="1">
      <c r="A38" s="395" t="s">
        <v>455</v>
      </c>
      <c r="B38" s="397" t="s">
        <v>2</v>
      </c>
      <c r="C38" s="627"/>
      <c r="D38" s="628"/>
      <c r="E38" s="376"/>
    </row>
    <row r="39" spans="1:5" s="373" customFormat="1" ht="12" customHeight="1" thickBot="1">
      <c r="A39" s="394" t="s">
        <v>456</v>
      </c>
      <c r="B39" s="380" t="s">
        <v>457</v>
      </c>
      <c r="C39" s="629"/>
      <c r="D39" s="629"/>
      <c r="E39" s="375"/>
    </row>
    <row r="40" spans="1:5" s="373" customFormat="1" ht="15" customHeight="1" thickBot="1">
      <c r="A40" s="383" t="s">
        <v>15</v>
      </c>
      <c r="B40" s="384" t="s">
        <v>458</v>
      </c>
      <c r="C40" s="630">
        <v>2150</v>
      </c>
      <c r="D40" s="630">
        <v>2319</v>
      </c>
      <c r="E40" s="389">
        <f>+E35+E36</f>
        <v>2319</v>
      </c>
    </row>
    <row r="41" spans="1:5" s="373" customFormat="1" ht="15" customHeight="1">
      <c r="A41" s="329"/>
      <c r="B41" s="330"/>
      <c r="C41" s="330"/>
      <c r="D41" s="330"/>
      <c r="E41" s="344"/>
    </row>
    <row r="42" spans="1:5" ht="13.5" thickBot="1">
      <c r="A42" s="331"/>
      <c r="B42" s="332"/>
      <c r="C42" s="332"/>
      <c r="D42" s="332"/>
      <c r="E42" s="345"/>
    </row>
    <row r="43" spans="1:5" s="372" customFormat="1" ht="16.5" customHeight="1" thickBot="1">
      <c r="A43" s="525"/>
      <c r="B43" s="427" t="s">
        <v>42</v>
      </c>
      <c r="C43" s="427"/>
      <c r="D43" s="427"/>
      <c r="E43" s="389"/>
    </row>
    <row r="44" spans="1:5" s="171" customFormat="1" ht="12" customHeight="1" thickBot="1">
      <c r="A44" s="381" t="s">
        <v>6</v>
      </c>
      <c r="B44" s="210" t="s">
        <v>459</v>
      </c>
      <c r="C44" s="548">
        <v>2150</v>
      </c>
      <c r="D44" s="548">
        <v>2319</v>
      </c>
      <c r="E44" s="300">
        <f>SUM(E45:E49)</f>
        <v>2319</v>
      </c>
    </row>
    <row r="45" spans="1:5" ht="12" customHeight="1">
      <c r="A45" s="394" t="s">
        <v>69</v>
      </c>
      <c r="B45" s="192" t="s">
        <v>35</v>
      </c>
      <c r="C45" s="549">
        <v>1841</v>
      </c>
      <c r="D45" s="549">
        <v>2010</v>
      </c>
      <c r="E45" s="295">
        <v>2010</v>
      </c>
    </row>
    <row r="46" spans="1:5" ht="12" customHeight="1">
      <c r="A46" s="394" t="s">
        <v>70</v>
      </c>
      <c r="B46" s="191" t="s">
        <v>126</v>
      </c>
      <c r="C46" s="529">
        <v>309</v>
      </c>
      <c r="D46" s="529">
        <v>309</v>
      </c>
      <c r="E46" s="296">
        <v>309</v>
      </c>
    </row>
    <row r="47" spans="1:5" ht="12" customHeight="1">
      <c r="A47" s="394" t="s">
        <v>71</v>
      </c>
      <c r="B47" s="191" t="s">
        <v>95</v>
      </c>
      <c r="C47" s="529"/>
      <c r="D47" s="529"/>
      <c r="E47" s="296"/>
    </row>
    <row r="48" spans="1:5" ht="12" customHeight="1">
      <c r="A48" s="394" t="s">
        <v>72</v>
      </c>
      <c r="B48" s="191" t="s">
        <v>127</v>
      </c>
      <c r="C48" s="529"/>
      <c r="D48" s="529"/>
      <c r="E48" s="296"/>
    </row>
    <row r="49" spans="1:5" ht="12" customHeight="1" thickBot="1">
      <c r="A49" s="394" t="s">
        <v>102</v>
      </c>
      <c r="B49" s="191" t="s">
        <v>128</v>
      </c>
      <c r="C49" s="529"/>
      <c r="D49" s="529"/>
      <c r="E49" s="296"/>
    </row>
    <row r="50" spans="1:5" ht="12" customHeight="1" thickBot="1">
      <c r="A50" s="381" t="s">
        <v>7</v>
      </c>
      <c r="B50" s="210" t="s">
        <v>460</v>
      </c>
      <c r="C50" s="548"/>
      <c r="D50" s="548"/>
      <c r="E50" s="300">
        <f>SUM(E51:E53)</f>
        <v>0</v>
      </c>
    </row>
    <row r="51" spans="1:5" s="171" customFormat="1" ht="12" customHeight="1">
      <c r="A51" s="394" t="s">
        <v>75</v>
      </c>
      <c r="B51" s="192" t="s">
        <v>150</v>
      </c>
      <c r="C51" s="549"/>
      <c r="D51" s="549"/>
      <c r="E51" s="295"/>
    </row>
    <row r="52" spans="1:5" ht="12" customHeight="1">
      <c r="A52" s="394" t="s">
        <v>76</v>
      </c>
      <c r="B52" s="191" t="s">
        <v>130</v>
      </c>
      <c r="C52" s="529"/>
      <c r="D52" s="529"/>
      <c r="E52" s="296"/>
    </row>
    <row r="53" spans="1:5" ht="12" customHeight="1">
      <c r="A53" s="394" t="s">
        <v>77</v>
      </c>
      <c r="B53" s="191" t="s">
        <v>43</v>
      </c>
      <c r="C53" s="529"/>
      <c r="D53" s="529"/>
      <c r="E53" s="296"/>
    </row>
    <row r="54" spans="1:5" ht="12" customHeight="1" thickBot="1">
      <c r="A54" s="394" t="s">
        <v>78</v>
      </c>
      <c r="B54" s="191" t="s">
        <v>526</v>
      </c>
      <c r="C54" s="529"/>
      <c r="D54" s="529"/>
      <c r="E54" s="296"/>
    </row>
    <row r="55" spans="1:5" ht="15" customHeight="1" thickBot="1">
      <c r="A55" s="381" t="s">
        <v>8</v>
      </c>
      <c r="B55" s="385" t="s">
        <v>461</v>
      </c>
      <c r="C55" s="633">
        <v>2150</v>
      </c>
      <c r="D55" s="633">
        <v>2319</v>
      </c>
      <c r="E55" s="632">
        <f>+E44+E50</f>
        <v>2319</v>
      </c>
    </row>
    <row r="56" ht="13.5" thickBot="1">
      <c r="E56" s="390"/>
    </row>
    <row r="57" spans="1:5" ht="15" customHeight="1" thickBot="1">
      <c r="A57" s="333" t="s">
        <v>481</v>
      </c>
      <c r="B57" s="334"/>
      <c r="C57" s="559">
        <v>2</v>
      </c>
      <c r="D57" s="610">
        <v>2</v>
      </c>
      <c r="E57" s="379">
        <v>2</v>
      </c>
    </row>
    <row r="58" spans="1:5" ht="14.25" customHeight="1" thickBot="1">
      <c r="A58" s="333" t="s">
        <v>142</v>
      </c>
      <c r="B58" s="334"/>
      <c r="C58" s="559"/>
      <c r="D58" s="610"/>
      <c r="E58" s="37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&amp;C16 melléklet a  7/2015. (V.28.)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58"/>
  <sheetViews>
    <sheetView view="pageLayout" workbookViewId="0" topLeftCell="A1">
      <selection activeCell="E52" sqref="E52"/>
    </sheetView>
  </sheetViews>
  <sheetFormatPr defaultColWidth="9.00390625" defaultRowHeight="12.75"/>
  <cols>
    <col min="1" max="1" width="10.50390625" style="386" customWidth="1"/>
    <col min="2" max="2" width="58.625" style="31" customWidth="1"/>
    <col min="3" max="5" width="14.875" style="31" customWidth="1"/>
    <col min="6" max="16384" width="9.375" style="31" customWidth="1"/>
  </cols>
  <sheetData>
    <row r="1" spans="1:5" s="324" customFormat="1" ht="21" customHeight="1" thickBot="1">
      <c r="A1" s="323"/>
      <c r="B1" s="325"/>
      <c r="C1" s="325"/>
      <c r="D1" s="325"/>
      <c r="E1" s="369"/>
    </row>
    <row r="2" spans="1:5" s="370" customFormat="1" ht="25.5" customHeight="1">
      <c r="A2" s="350" t="s">
        <v>140</v>
      </c>
      <c r="B2" s="485" t="s">
        <v>523</v>
      </c>
      <c r="C2" s="486"/>
      <c r="D2" s="486"/>
      <c r="E2" s="391" t="s">
        <v>46</v>
      </c>
    </row>
    <row r="3" spans="1:5" s="370" customFormat="1" ht="36.75" thickBot="1">
      <c r="A3" s="368" t="s">
        <v>139</v>
      </c>
      <c r="B3" s="489" t="s">
        <v>528</v>
      </c>
      <c r="C3" s="490"/>
      <c r="D3" s="489"/>
      <c r="E3" s="392" t="s">
        <v>48</v>
      </c>
    </row>
    <row r="4" spans="1:5" s="371" customFormat="1" ht="15.75" customHeight="1" thickBot="1">
      <c r="A4" s="326"/>
      <c r="B4" s="326"/>
      <c r="C4" s="326"/>
      <c r="D4" s="326"/>
      <c r="E4" s="327" t="s">
        <v>39</v>
      </c>
    </row>
    <row r="5" spans="1:5" ht="24.75" thickBot="1">
      <c r="A5" s="179" t="s">
        <v>141</v>
      </c>
      <c r="B5" s="180" t="s">
        <v>40</v>
      </c>
      <c r="C5" s="328" t="s">
        <v>518</v>
      </c>
      <c r="D5" s="328" t="s">
        <v>478</v>
      </c>
      <c r="E5" s="328" t="s">
        <v>534</v>
      </c>
    </row>
    <row r="6" spans="1:5" s="372" customFormat="1" ht="12.75" customHeight="1" thickBot="1">
      <c r="A6" s="321">
        <v>1</v>
      </c>
      <c r="B6" s="322">
        <v>2</v>
      </c>
      <c r="C6" s="494">
        <v>3</v>
      </c>
      <c r="D6" s="494">
        <v>4</v>
      </c>
      <c r="E6" s="402">
        <v>5</v>
      </c>
    </row>
    <row r="7" spans="1:5" s="372" customFormat="1" ht="15.75" customHeight="1" thickBot="1">
      <c r="A7" s="496"/>
      <c r="B7" s="497" t="s">
        <v>41</v>
      </c>
      <c r="C7" s="497"/>
      <c r="D7" s="497"/>
      <c r="E7" s="611"/>
    </row>
    <row r="8" spans="1:5" s="346" customFormat="1" ht="12" customHeight="1" thickBot="1">
      <c r="A8" s="321" t="s">
        <v>6</v>
      </c>
      <c r="B8" s="382" t="s">
        <v>442</v>
      </c>
      <c r="C8" s="612">
        <v>1280</v>
      </c>
      <c r="D8" s="612">
        <v>2538</v>
      </c>
      <c r="E8" s="300">
        <f>SUM(E9:E18)</f>
        <v>2494</v>
      </c>
    </row>
    <row r="9" spans="1:5" s="346" customFormat="1" ht="12" customHeight="1">
      <c r="A9" s="393" t="s">
        <v>69</v>
      </c>
      <c r="B9" s="193" t="s">
        <v>267</v>
      </c>
      <c r="C9" s="528"/>
      <c r="D9" s="528"/>
      <c r="E9" s="613"/>
    </row>
    <row r="10" spans="1:5" s="346" customFormat="1" ht="12" customHeight="1">
      <c r="A10" s="394" t="s">
        <v>70</v>
      </c>
      <c r="B10" s="191" t="s">
        <v>268</v>
      </c>
      <c r="C10" s="529">
        <v>1050</v>
      </c>
      <c r="D10" s="529">
        <v>300</v>
      </c>
      <c r="E10" s="271">
        <v>294</v>
      </c>
    </row>
    <row r="11" spans="1:5" s="346" customFormat="1" ht="12" customHeight="1">
      <c r="A11" s="394" t="s">
        <v>71</v>
      </c>
      <c r="B11" s="191" t="s">
        <v>269</v>
      </c>
      <c r="C11" s="529"/>
      <c r="D11" s="529">
        <v>1885</v>
      </c>
      <c r="E11" s="271">
        <v>1847</v>
      </c>
    </row>
    <row r="12" spans="1:5" s="346" customFormat="1" ht="12" customHeight="1">
      <c r="A12" s="394" t="s">
        <v>72</v>
      </c>
      <c r="B12" s="191" t="s">
        <v>270</v>
      </c>
      <c r="C12" s="529"/>
      <c r="D12" s="529"/>
      <c r="E12" s="271"/>
    </row>
    <row r="13" spans="1:5" s="346" customFormat="1" ht="12" customHeight="1">
      <c r="A13" s="394" t="s">
        <v>102</v>
      </c>
      <c r="B13" s="191" t="s">
        <v>271</v>
      </c>
      <c r="C13" s="529"/>
      <c r="D13" s="529"/>
      <c r="E13" s="271"/>
    </row>
    <row r="14" spans="1:5" s="346" customFormat="1" ht="12" customHeight="1">
      <c r="A14" s="394" t="s">
        <v>73</v>
      </c>
      <c r="B14" s="191" t="s">
        <v>443</v>
      </c>
      <c r="C14" s="529">
        <v>230</v>
      </c>
      <c r="D14" s="529">
        <v>340</v>
      </c>
      <c r="E14" s="271">
        <v>340</v>
      </c>
    </row>
    <row r="15" spans="1:5" s="346" customFormat="1" ht="12" customHeight="1">
      <c r="A15" s="394" t="s">
        <v>74</v>
      </c>
      <c r="B15" s="190" t="s">
        <v>444</v>
      </c>
      <c r="C15" s="191"/>
      <c r="D15" s="567"/>
      <c r="E15" s="271"/>
    </row>
    <row r="16" spans="1:5" s="346" customFormat="1" ht="12" customHeight="1">
      <c r="A16" s="394" t="s">
        <v>81</v>
      </c>
      <c r="B16" s="191" t="s">
        <v>274</v>
      </c>
      <c r="C16" s="191"/>
      <c r="D16" s="601">
        <v>3</v>
      </c>
      <c r="E16" s="615">
        <v>3</v>
      </c>
    </row>
    <row r="17" spans="1:5" s="373" customFormat="1" ht="12" customHeight="1">
      <c r="A17" s="394" t="s">
        <v>82</v>
      </c>
      <c r="B17" s="191" t="s">
        <v>276</v>
      </c>
      <c r="C17" s="567"/>
      <c r="D17" s="567"/>
      <c r="E17" s="271"/>
    </row>
    <row r="18" spans="1:5" s="373" customFormat="1" ht="12" customHeight="1" thickBot="1">
      <c r="A18" s="394" t="s">
        <v>83</v>
      </c>
      <c r="B18" s="190" t="s">
        <v>278</v>
      </c>
      <c r="C18" s="601"/>
      <c r="D18" s="614">
        <v>10</v>
      </c>
      <c r="E18" s="272">
        <v>10</v>
      </c>
    </row>
    <row r="19" spans="1:5" s="346" customFormat="1" ht="12" customHeight="1" thickBot="1">
      <c r="A19" s="321" t="s">
        <v>7</v>
      </c>
      <c r="B19" s="382" t="s">
        <v>445</v>
      </c>
      <c r="C19" s="634"/>
      <c r="D19" s="612">
        <v>3627</v>
      </c>
      <c r="E19" s="300">
        <f>SUM(E20:E22)</f>
        <v>3627</v>
      </c>
    </row>
    <row r="20" spans="1:5" s="373" customFormat="1" ht="12" customHeight="1">
      <c r="A20" s="394" t="s">
        <v>75</v>
      </c>
      <c r="B20" s="192" t="s">
        <v>240</v>
      </c>
      <c r="C20" s="600"/>
      <c r="D20" s="549"/>
      <c r="E20" s="271"/>
    </row>
    <row r="21" spans="1:5" s="373" customFormat="1" ht="12" customHeight="1">
      <c r="A21" s="394" t="s">
        <v>76</v>
      </c>
      <c r="B21" s="191" t="s">
        <v>446</v>
      </c>
      <c r="C21" s="567"/>
      <c r="D21" s="529"/>
      <c r="E21" s="271"/>
    </row>
    <row r="22" spans="1:5" s="373" customFormat="1" ht="12" customHeight="1">
      <c r="A22" s="394" t="s">
        <v>77</v>
      </c>
      <c r="B22" s="191" t="s">
        <v>447</v>
      </c>
      <c r="C22" s="567"/>
      <c r="D22" s="529">
        <v>3627</v>
      </c>
      <c r="E22" s="271">
        <v>3627</v>
      </c>
    </row>
    <row r="23" spans="1:5" s="373" customFormat="1" ht="12" customHeight="1" thickBot="1">
      <c r="A23" s="394" t="s">
        <v>78</v>
      </c>
      <c r="B23" s="191" t="s">
        <v>524</v>
      </c>
      <c r="C23" s="567"/>
      <c r="D23" s="529"/>
      <c r="E23" s="271"/>
    </row>
    <row r="24" spans="1:5" s="373" customFormat="1" ht="12" customHeight="1" thickBot="1">
      <c r="A24" s="381" t="s">
        <v>8</v>
      </c>
      <c r="B24" s="210" t="s">
        <v>117</v>
      </c>
      <c r="C24" s="598"/>
      <c r="D24" s="548"/>
      <c r="E24" s="616"/>
    </row>
    <row r="25" spans="1:5" s="373" customFormat="1" ht="12" customHeight="1" thickBot="1">
      <c r="A25" s="381" t="s">
        <v>9</v>
      </c>
      <c r="B25" s="210" t="s">
        <v>448</v>
      </c>
      <c r="C25" s="598"/>
      <c r="D25" s="548"/>
      <c r="E25" s="300">
        <f>+E26+E27</f>
        <v>0</v>
      </c>
    </row>
    <row r="26" spans="1:5" s="373" customFormat="1" ht="12" customHeight="1">
      <c r="A26" s="395" t="s">
        <v>254</v>
      </c>
      <c r="B26" s="396" t="s">
        <v>446</v>
      </c>
      <c r="C26" s="617"/>
      <c r="D26" s="625"/>
      <c r="E26" s="295"/>
    </row>
    <row r="27" spans="1:5" s="373" customFormat="1" ht="12" customHeight="1">
      <c r="A27" s="395" t="s">
        <v>260</v>
      </c>
      <c r="B27" s="397" t="s">
        <v>449</v>
      </c>
      <c r="C27" s="635"/>
      <c r="D27" s="636"/>
      <c r="E27" s="619"/>
    </row>
    <row r="28" spans="1:5" s="373" customFormat="1" ht="12" customHeight="1" thickBot="1">
      <c r="A28" s="394" t="s">
        <v>262</v>
      </c>
      <c r="B28" s="398" t="s">
        <v>525</v>
      </c>
      <c r="C28" s="623"/>
      <c r="D28" s="637"/>
      <c r="E28" s="622"/>
    </row>
    <row r="29" spans="1:5" s="373" customFormat="1" ht="12" customHeight="1" thickBot="1">
      <c r="A29" s="381" t="s">
        <v>10</v>
      </c>
      <c r="B29" s="210" t="s">
        <v>450</v>
      </c>
      <c r="C29" s="598"/>
      <c r="D29" s="598"/>
      <c r="E29" s="300">
        <f>+E30+E31+E32</f>
        <v>0</v>
      </c>
    </row>
    <row r="30" spans="1:5" s="373" customFormat="1" ht="12" customHeight="1">
      <c r="A30" s="395" t="s">
        <v>62</v>
      </c>
      <c r="B30" s="396" t="s">
        <v>280</v>
      </c>
      <c r="C30" s="617"/>
      <c r="D30" s="617"/>
      <c r="E30" s="295"/>
    </row>
    <row r="31" spans="1:5" s="373" customFormat="1" ht="12" customHeight="1">
      <c r="A31" s="395" t="s">
        <v>63</v>
      </c>
      <c r="B31" s="397" t="s">
        <v>281</v>
      </c>
      <c r="C31" s="397"/>
      <c r="D31" s="618"/>
      <c r="E31" s="619"/>
    </row>
    <row r="32" spans="1:5" s="373" customFormat="1" ht="12" customHeight="1" thickBot="1">
      <c r="A32" s="394" t="s">
        <v>64</v>
      </c>
      <c r="B32" s="380" t="s">
        <v>283</v>
      </c>
      <c r="C32" s="623"/>
      <c r="D32" s="623"/>
      <c r="E32" s="375"/>
    </row>
    <row r="33" spans="1:5" s="346" customFormat="1" ht="12" customHeight="1" thickBot="1">
      <c r="A33" s="381" t="s">
        <v>11</v>
      </c>
      <c r="B33" s="210" t="s">
        <v>408</v>
      </c>
      <c r="C33" s="210"/>
      <c r="D33" s="210"/>
      <c r="E33" s="387"/>
    </row>
    <row r="34" spans="1:5" s="346" customFormat="1" ht="12" customHeight="1" thickBot="1">
      <c r="A34" s="381" t="s">
        <v>12</v>
      </c>
      <c r="B34" s="210" t="s">
        <v>451</v>
      </c>
      <c r="C34" s="210"/>
      <c r="D34" s="210"/>
      <c r="E34" s="387"/>
    </row>
    <row r="35" spans="1:5" s="346" customFormat="1" ht="12" customHeight="1" thickBot="1">
      <c r="A35" s="321" t="s">
        <v>13</v>
      </c>
      <c r="B35" s="210" t="s">
        <v>452</v>
      </c>
      <c r="C35" s="553">
        <v>1280</v>
      </c>
      <c r="D35" s="553">
        <v>6165</v>
      </c>
      <c r="E35" s="388">
        <f>+E8+E19+E24+E25+E29+E33+E34</f>
        <v>6121</v>
      </c>
    </row>
    <row r="36" spans="1:5" s="346" customFormat="1" ht="12" customHeight="1" thickBot="1">
      <c r="A36" s="383" t="s">
        <v>14</v>
      </c>
      <c r="B36" s="210" t="s">
        <v>453</v>
      </c>
      <c r="C36" s="553">
        <v>285223</v>
      </c>
      <c r="D36" s="553">
        <v>271204</v>
      </c>
      <c r="E36" s="388">
        <f>+E37+E38+E39</f>
        <v>262797</v>
      </c>
    </row>
    <row r="37" spans="1:5" s="346" customFormat="1" ht="12" customHeight="1">
      <c r="A37" s="395" t="s">
        <v>454</v>
      </c>
      <c r="B37" s="396" t="s">
        <v>160</v>
      </c>
      <c r="C37" s="625">
        <v>2100</v>
      </c>
      <c r="D37" s="626">
        <v>4175</v>
      </c>
      <c r="E37" s="377">
        <v>4175</v>
      </c>
    </row>
    <row r="38" spans="1:5" s="346" customFormat="1" ht="12" customHeight="1">
      <c r="A38" s="395" t="s">
        <v>455</v>
      </c>
      <c r="B38" s="397" t="s">
        <v>2</v>
      </c>
      <c r="C38" s="627"/>
      <c r="D38" s="628"/>
      <c r="E38" s="376"/>
    </row>
    <row r="39" spans="1:5" s="373" customFormat="1" ht="12" customHeight="1" thickBot="1">
      <c r="A39" s="394" t="s">
        <v>456</v>
      </c>
      <c r="B39" s="380" t="s">
        <v>457</v>
      </c>
      <c r="C39" s="629">
        <v>283123</v>
      </c>
      <c r="D39" s="629">
        <v>267029</v>
      </c>
      <c r="E39" s="375">
        <v>258622</v>
      </c>
    </row>
    <row r="40" spans="1:5" s="373" customFormat="1" ht="15" customHeight="1" thickBot="1">
      <c r="A40" s="383" t="s">
        <v>15</v>
      </c>
      <c r="B40" s="384" t="s">
        <v>458</v>
      </c>
      <c r="C40" s="630">
        <v>286503</v>
      </c>
      <c r="D40" s="630">
        <v>277369</v>
      </c>
      <c r="E40" s="389">
        <f>+E35+E36</f>
        <v>268918</v>
      </c>
    </row>
    <row r="41" spans="1:5" s="373" customFormat="1" ht="15" customHeight="1">
      <c r="A41" s="329"/>
      <c r="B41" s="330"/>
      <c r="C41" s="330"/>
      <c r="D41" s="330"/>
      <c r="E41" s="344"/>
    </row>
    <row r="42" spans="1:5" ht="13.5" thickBot="1">
      <c r="A42" s="331"/>
      <c r="B42" s="332"/>
      <c r="C42" s="332"/>
      <c r="D42" s="332"/>
      <c r="E42" s="345"/>
    </row>
    <row r="43" spans="1:5" s="372" customFormat="1" ht="16.5" customHeight="1" thickBot="1">
      <c r="A43" s="525"/>
      <c r="B43" s="427" t="s">
        <v>42</v>
      </c>
      <c r="C43" s="427"/>
      <c r="D43" s="427"/>
      <c r="E43" s="389"/>
    </row>
    <row r="44" spans="1:5" s="171" customFormat="1" ht="12" customHeight="1" thickBot="1">
      <c r="A44" s="381" t="s">
        <v>6</v>
      </c>
      <c r="B44" s="210" t="s">
        <v>459</v>
      </c>
      <c r="C44" s="548">
        <v>285233</v>
      </c>
      <c r="D44" s="548">
        <v>275999</v>
      </c>
      <c r="E44" s="300">
        <f>SUM(E45:E49)</f>
        <v>267004</v>
      </c>
    </row>
    <row r="45" spans="1:5" ht="12" customHeight="1">
      <c r="A45" s="394" t="s">
        <v>69</v>
      </c>
      <c r="B45" s="192" t="s">
        <v>35</v>
      </c>
      <c r="C45" s="549">
        <v>56749</v>
      </c>
      <c r="D45" s="549">
        <v>62596</v>
      </c>
      <c r="E45" s="295">
        <v>62356</v>
      </c>
    </row>
    <row r="46" spans="1:5" ht="12" customHeight="1">
      <c r="A46" s="394" t="s">
        <v>70</v>
      </c>
      <c r="B46" s="191" t="s">
        <v>126</v>
      </c>
      <c r="C46" s="529">
        <v>15412</v>
      </c>
      <c r="D46" s="529">
        <v>17063</v>
      </c>
      <c r="E46" s="296">
        <v>16389</v>
      </c>
    </row>
    <row r="47" spans="1:5" ht="12" customHeight="1">
      <c r="A47" s="394" t="s">
        <v>71</v>
      </c>
      <c r="B47" s="191" t="s">
        <v>95</v>
      </c>
      <c r="C47" s="529">
        <v>23918</v>
      </c>
      <c r="D47" s="529">
        <v>26466</v>
      </c>
      <c r="E47" s="296">
        <v>22287</v>
      </c>
    </row>
    <row r="48" spans="1:5" ht="12" customHeight="1">
      <c r="A48" s="394" t="s">
        <v>72</v>
      </c>
      <c r="B48" s="191" t="s">
        <v>127</v>
      </c>
      <c r="C48" s="529">
        <v>189154</v>
      </c>
      <c r="D48" s="529">
        <v>169874</v>
      </c>
      <c r="E48" s="296">
        <v>165972</v>
      </c>
    </row>
    <row r="49" spans="1:5" ht="12" customHeight="1" thickBot="1">
      <c r="A49" s="394" t="s">
        <v>102</v>
      </c>
      <c r="B49" s="191" t="s">
        <v>128</v>
      </c>
      <c r="C49" s="529"/>
      <c r="D49" s="529"/>
      <c r="E49" s="296"/>
    </row>
    <row r="50" spans="1:5" ht="12" customHeight="1" thickBot="1">
      <c r="A50" s="381" t="s">
        <v>7</v>
      </c>
      <c r="B50" s="210" t="s">
        <v>460</v>
      </c>
      <c r="C50" s="548">
        <v>1270</v>
      </c>
      <c r="D50" s="548">
        <v>1370</v>
      </c>
      <c r="E50" s="300">
        <f>SUM(E51:E53)</f>
        <v>1357</v>
      </c>
    </row>
    <row r="51" spans="1:5" s="171" customFormat="1" ht="12" customHeight="1">
      <c r="A51" s="394" t="s">
        <v>75</v>
      </c>
      <c r="B51" s="192" t="s">
        <v>150</v>
      </c>
      <c r="C51" s="549">
        <v>1270</v>
      </c>
      <c r="D51" s="549">
        <v>1370</v>
      </c>
      <c r="E51" s="295">
        <v>1357</v>
      </c>
    </row>
    <row r="52" spans="1:5" ht="12" customHeight="1">
      <c r="A52" s="394" t="s">
        <v>76</v>
      </c>
      <c r="B52" s="191" t="s">
        <v>130</v>
      </c>
      <c r="C52" s="567"/>
      <c r="D52" s="567"/>
      <c r="E52" s="296"/>
    </row>
    <row r="53" spans="1:5" ht="12" customHeight="1">
      <c r="A53" s="394" t="s">
        <v>77</v>
      </c>
      <c r="B53" s="191" t="s">
        <v>43</v>
      </c>
      <c r="C53" s="567"/>
      <c r="D53" s="567"/>
      <c r="E53" s="296"/>
    </row>
    <row r="54" spans="1:5" ht="12" customHeight="1" thickBot="1">
      <c r="A54" s="394" t="s">
        <v>78</v>
      </c>
      <c r="B54" s="191" t="s">
        <v>526</v>
      </c>
      <c r="C54" s="567"/>
      <c r="D54" s="567"/>
      <c r="E54" s="296"/>
    </row>
    <row r="55" spans="1:5" ht="15" customHeight="1" thickBot="1">
      <c r="A55" s="381" t="s">
        <v>8</v>
      </c>
      <c r="B55" s="385" t="s">
        <v>461</v>
      </c>
      <c r="C55" s="633">
        <v>286503</v>
      </c>
      <c r="D55" s="633">
        <v>277369</v>
      </c>
      <c r="E55" s="632">
        <f>+E44+E50</f>
        <v>268361</v>
      </c>
    </row>
    <row r="56" ht="13.5" thickBot="1">
      <c r="E56" s="390"/>
    </row>
    <row r="57" spans="1:5" ht="15" customHeight="1" thickBot="1">
      <c r="A57" s="333" t="s">
        <v>481</v>
      </c>
      <c r="B57" s="334"/>
      <c r="C57" s="559">
        <v>21</v>
      </c>
      <c r="D57" s="610">
        <v>21</v>
      </c>
      <c r="E57" s="379">
        <v>21</v>
      </c>
    </row>
    <row r="58" spans="1:5" ht="14.25" customHeight="1" thickBot="1">
      <c r="A58" s="333" t="s">
        <v>142</v>
      </c>
      <c r="B58" s="334"/>
      <c r="C58" s="559"/>
      <c r="D58" s="610"/>
      <c r="E58" s="37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&amp;C17. melléklet a  7/2015.(V.28.)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59"/>
  <sheetViews>
    <sheetView view="pageLayout" workbookViewId="0" topLeftCell="A1">
      <selection activeCell="E40" sqref="E40"/>
    </sheetView>
  </sheetViews>
  <sheetFormatPr defaultColWidth="9.00390625" defaultRowHeight="12.75"/>
  <cols>
    <col min="1" max="1" width="10.50390625" style="386" customWidth="1"/>
    <col min="2" max="2" width="58.625" style="31" customWidth="1"/>
    <col min="3" max="5" width="14.875" style="31" customWidth="1"/>
    <col min="6" max="16384" width="9.375" style="31" customWidth="1"/>
  </cols>
  <sheetData>
    <row r="1" spans="1:5" s="324" customFormat="1" ht="21" customHeight="1" thickBot="1">
      <c r="A1" s="323"/>
      <c r="B1" s="325"/>
      <c r="C1" s="325"/>
      <c r="D1" s="325"/>
      <c r="E1" s="369"/>
    </row>
    <row r="2" spans="1:5" s="370" customFormat="1" ht="25.5" customHeight="1">
      <c r="A2" s="350" t="s">
        <v>140</v>
      </c>
      <c r="B2" s="485" t="s">
        <v>529</v>
      </c>
      <c r="C2" s="486"/>
      <c r="D2" s="486"/>
      <c r="E2" s="391" t="s">
        <v>47</v>
      </c>
    </row>
    <row r="3" spans="1:5" s="370" customFormat="1" ht="36.75" thickBot="1">
      <c r="A3" s="368" t="s">
        <v>139</v>
      </c>
      <c r="B3" s="489" t="s">
        <v>438</v>
      </c>
      <c r="C3" s="490"/>
      <c r="D3" s="489"/>
      <c r="E3" s="392" t="s">
        <v>38</v>
      </c>
    </row>
    <row r="4" spans="1:5" s="371" customFormat="1" ht="15.75" customHeight="1" thickBot="1">
      <c r="A4" s="326"/>
      <c r="B4" s="326"/>
      <c r="C4" s="326"/>
      <c r="D4" s="326"/>
      <c r="E4" s="327" t="s">
        <v>39</v>
      </c>
    </row>
    <row r="5" spans="1:5" ht="24.75" thickBot="1">
      <c r="A5" s="179" t="s">
        <v>141</v>
      </c>
      <c r="B5" s="180" t="s">
        <v>40</v>
      </c>
      <c r="C5" s="328" t="s">
        <v>518</v>
      </c>
      <c r="D5" s="328" t="s">
        <v>478</v>
      </c>
      <c r="E5" s="328" t="s">
        <v>534</v>
      </c>
    </row>
    <row r="6" spans="1:5" s="372" customFormat="1" ht="12.75" customHeight="1" thickBot="1">
      <c r="A6" s="321">
        <v>1</v>
      </c>
      <c r="B6" s="322">
        <v>2</v>
      </c>
      <c r="C6" s="494">
        <v>3</v>
      </c>
      <c r="D6" s="494">
        <v>4</v>
      </c>
      <c r="E6" s="402">
        <v>5</v>
      </c>
    </row>
    <row r="7" spans="1:5" s="372" customFormat="1" ht="15.75" customHeight="1" thickBot="1">
      <c r="A7" s="496"/>
      <c r="B7" s="497" t="s">
        <v>41</v>
      </c>
      <c r="C7" s="497"/>
      <c r="D7" s="497"/>
      <c r="E7" s="611"/>
    </row>
    <row r="8" spans="1:5" s="346" customFormat="1" ht="12" customHeight="1" thickBot="1">
      <c r="A8" s="321" t="s">
        <v>6</v>
      </c>
      <c r="B8" s="382" t="s">
        <v>442</v>
      </c>
      <c r="C8" s="612">
        <v>150</v>
      </c>
      <c r="D8" s="612">
        <v>163</v>
      </c>
      <c r="E8" s="300">
        <f>SUM(E9:E18)</f>
        <v>163</v>
      </c>
    </row>
    <row r="9" spans="1:5" s="346" customFormat="1" ht="12" customHeight="1">
      <c r="A9" s="393" t="s">
        <v>69</v>
      </c>
      <c r="B9" s="193" t="s">
        <v>267</v>
      </c>
      <c r="C9" s="528"/>
      <c r="D9" s="528"/>
      <c r="E9" s="613"/>
    </row>
    <row r="10" spans="1:5" s="346" customFormat="1" ht="12" customHeight="1">
      <c r="A10" s="394" t="s">
        <v>70</v>
      </c>
      <c r="B10" s="191" t="s">
        <v>268</v>
      </c>
      <c r="C10" s="529">
        <v>150</v>
      </c>
      <c r="D10" s="529">
        <v>163</v>
      </c>
      <c r="E10" s="271">
        <v>163</v>
      </c>
    </row>
    <row r="11" spans="1:5" s="346" customFormat="1" ht="12" customHeight="1">
      <c r="A11" s="394" t="s">
        <v>71</v>
      </c>
      <c r="B11" s="191" t="s">
        <v>269</v>
      </c>
      <c r="C11" s="529"/>
      <c r="D11" s="529"/>
      <c r="E11" s="271"/>
    </row>
    <row r="12" spans="1:5" s="346" customFormat="1" ht="12" customHeight="1">
      <c r="A12" s="394" t="s">
        <v>72</v>
      </c>
      <c r="B12" s="191" t="s">
        <v>270</v>
      </c>
      <c r="C12" s="529"/>
      <c r="D12" s="529"/>
      <c r="E12" s="271"/>
    </row>
    <row r="13" spans="1:5" s="346" customFormat="1" ht="12" customHeight="1">
      <c r="A13" s="394" t="s">
        <v>102</v>
      </c>
      <c r="B13" s="191" t="s">
        <v>271</v>
      </c>
      <c r="C13" s="529"/>
      <c r="D13" s="529"/>
      <c r="E13" s="271"/>
    </row>
    <row r="14" spans="1:5" s="346" customFormat="1" ht="12" customHeight="1">
      <c r="A14" s="394" t="s">
        <v>73</v>
      </c>
      <c r="B14" s="191" t="s">
        <v>443</v>
      </c>
      <c r="C14" s="529"/>
      <c r="D14" s="529"/>
      <c r="E14" s="271"/>
    </row>
    <row r="15" spans="1:5" s="346" customFormat="1" ht="12" customHeight="1">
      <c r="A15" s="394" t="s">
        <v>74</v>
      </c>
      <c r="B15" s="190" t="s">
        <v>444</v>
      </c>
      <c r="C15" s="614"/>
      <c r="D15" s="614"/>
      <c r="E15" s="271"/>
    </row>
    <row r="16" spans="1:5" s="346" customFormat="1" ht="12" customHeight="1">
      <c r="A16" s="394" t="s">
        <v>81</v>
      </c>
      <c r="B16" s="191" t="s">
        <v>274</v>
      </c>
      <c r="C16" s="614"/>
      <c r="D16" s="614"/>
      <c r="E16" s="615"/>
    </row>
    <row r="17" spans="1:5" s="373" customFormat="1" ht="12" customHeight="1">
      <c r="A17" s="394" t="s">
        <v>82</v>
      </c>
      <c r="B17" s="191" t="s">
        <v>276</v>
      </c>
      <c r="C17" s="529"/>
      <c r="D17" s="529"/>
      <c r="E17" s="271"/>
    </row>
    <row r="18" spans="1:5" s="373" customFormat="1" ht="12" customHeight="1" thickBot="1">
      <c r="A18" s="394" t="s">
        <v>83</v>
      </c>
      <c r="B18" s="190" t="s">
        <v>278</v>
      </c>
      <c r="C18" s="614"/>
      <c r="D18" s="614"/>
      <c r="E18" s="272"/>
    </row>
    <row r="19" spans="1:5" s="346" customFormat="1" ht="12" customHeight="1" thickBot="1">
      <c r="A19" s="321" t="s">
        <v>7</v>
      </c>
      <c r="B19" s="382" t="s">
        <v>445</v>
      </c>
      <c r="C19" s="612">
        <v>626</v>
      </c>
      <c r="D19" s="612"/>
      <c r="E19" s="300">
        <f>SUM(E20:E22)</f>
        <v>0</v>
      </c>
    </row>
    <row r="20" spans="1:5" s="373" customFormat="1" ht="12" customHeight="1">
      <c r="A20" s="394" t="s">
        <v>75</v>
      </c>
      <c r="B20" s="192" t="s">
        <v>240</v>
      </c>
      <c r="C20" s="549"/>
      <c r="D20" s="549"/>
      <c r="E20" s="271"/>
    </row>
    <row r="21" spans="1:5" s="373" customFormat="1" ht="12" customHeight="1">
      <c r="A21" s="394" t="s">
        <v>76</v>
      </c>
      <c r="B21" s="191" t="s">
        <v>446</v>
      </c>
      <c r="C21" s="529"/>
      <c r="D21" s="529"/>
      <c r="E21" s="271"/>
    </row>
    <row r="22" spans="1:5" s="373" customFormat="1" ht="12" customHeight="1">
      <c r="A22" s="394" t="s">
        <v>77</v>
      </c>
      <c r="B22" s="191" t="s">
        <v>447</v>
      </c>
      <c r="C22" s="529">
        <v>626</v>
      </c>
      <c r="D22" s="529"/>
      <c r="E22" s="271"/>
    </row>
    <row r="23" spans="1:5" s="373" customFormat="1" ht="12" customHeight="1" thickBot="1">
      <c r="A23" s="394" t="s">
        <v>78</v>
      </c>
      <c r="B23" s="191" t="s">
        <v>524</v>
      </c>
      <c r="C23" s="529">
        <v>626</v>
      </c>
      <c r="D23" s="529"/>
      <c r="E23" s="271"/>
    </row>
    <row r="24" spans="1:5" s="373" customFormat="1" ht="12" customHeight="1" thickBot="1">
      <c r="A24" s="381" t="s">
        <v>8</v>
      </c>
      <c r="B24" s="210" t="s">
        <v>117</v>
      </c>
      <c r="C24" s="548"/>
      <c r="D24" s="548"/>
      <c r="E24" s="616"/>
    </row>
    <row r="25" spans="1:5" s="373" customFormat="1" ht="12" customHeight="1" thickBot="1">
      <c r="A25" s="381" t="s">
        <v>9</v>
      </c>
      <c r="B25" s="210" t="s">
        <v>448</v>
      </c>
      <c r="C25" s="548"/>
      <c r="D25" s="548"/>
      <c r="E25" s="300">
        <f>+E26+E27</f>
        <v>0</v>
      </c>
    </row>
    <row r="26" spans="1:5" s="373" customFormat="1" ht="12" customHeight="1">
      <c r="A26" s="395" t="s">
        <v>254</v>
      </c>
      <c r="B26" s="396" t="s">
        <v>446</v>
      </c>
      <c r="C26" s="617"/>
      <c r="D26" s="617"/>
      <c r="E26" s="295"/>
    </row>
    <row r="27" spans="1:5" s="373" customFormat="1" ht="12" customHeight="1">
      <c r="A27" s="395" t="s">
        <v>260</v>
      </c>
      <c r="B27" s="397" t="s">
        <v>449</v>
      </c>
      <c r="C27" s="638"/>
      <c r="D27" s="397"/>
      <c r="E27" s="619"/>
    </row>
    <row r="28" spans="1:5" s="373" customFormat="1" ht="12" customHeight="1" thickBot="1">
      <c r="A28" s="394" t="s">
        <v>262</v>
      </c>
      <c r="B28" s="398" t="s">
        <v>525</v>
      </c>
      <c r="C28" s="621"/>
      <c r="D28" s="620"/>
      <c r="E28" s="622"/>
    </row>
    <row r="29" spans="1:5" s="373" customFormat="1" ht="12" customHeight="1" thickBot="1">
      <c r="A29" s="381" t="s">
        <v>10</v>
      </c>
      <c r="B29" s="210" t="s">
        <v>450</v>
      </c>
      <c r="C29" s="598"/>
      <c r="D29" s="598"/>
      <c r="E29" s="300">
        <f>+E30+E31+E32</f>
        <v>0</v>
      </c>
    </row>
    <row r="30" spans="1:5" s="373" customFormat="1" ht="12" customHeight="1">
      <c r="A30" s="395" t="s">
        <v>62</v>
      </c>
      <c r="B30" s="396" t="s">
        <v>280</v>
      </c>
      <c r="C30" s="617"/>
      <c r="D30" s="617"/>
      <c r="E30" s="295"/>
    </row>
    <row r="31" spans="1:5" s="373" customFormat="1" ht="12" customHeight="1">
      <c r="A31" s="395" t="s">
        <v>63</v>
      </c>
      <c r="B31" s="397" t="s">
        <v>281</v>
      </c>
      <c r="C31" s="397"/>
      <c r="D31" s="618"/>
      <c r="E31" s="619"/>
    </row>
    <row r="32" spans="1:5" s="373" customFormat="1" ht="12" customHeight="1" thickBot="1">
      <c r="A32" s="394" t="s">
        <v>64</v>
      </c>
      <c r="B32" s="380" t="s">
        <v>283</v>
      </c>
      <c r="C32" s="623"/>
      <c r="D32" s="624"/>
      <c r="E32" s="622"/>
    </row>
    <row r="33" spans="1:5" s="346" customFormat="1" ht="12" customHeight="1" thickBot="1">
      <c r="A33" s="381" t="s">
        <v>11</v>
      </c>
      <c r="B33" s="210" t="s">
        <v>408</v>
      </c>
      <c r="C33" s="598"/>
      <c r="D33" s="548">
        <v>626</v>
      </c>
      <c r="E33" s="616">
        <v>304</v>
      </c>
    </row>
    <row r="34" spans="1:5" s="346" customFormat="1" ht="12" customHeight="1" thickBot="1">
      <c r="A34" s="381" t="s">
        <v>12</v>
      </c>
      <c r="B34" s="210" t="s">
        <v>451</v>
      </c>
      <c r="C34" s="210"/>
      <c r="D34" s="210"/>
      <c r="E34" s="387"/>
    </row>
    <row r="35" spans="1:5" s="346" customFormat="1" ht="12" customHeight="1" thickBot="1">
      <c r="A35" s="321" t="s">
        <v>13</v>
      </c>
      <c r="B35" s="210" t="s">
        <v>452</v>
      </c>
      <c r="C35" s="553">
        <v>776</v>
      </c>
      <c r="D35" s="553">
        <v>789</v>
      </c>
      <c r="E35" s="388">
        <v>467</v>
      </c>
    </row>
    <row r="36" spans="1:5" s="346" customFormat="1" ht="12" customHeight="1" thickBot="1">
      <c r="A36" s="383" t="s">
        <v>14</v>
      </c>
      <c r="B36" s="210" t="s">
        <v>453</v>
      </c>
      <c r="C36" s="553">
        <v>10983</v>
      </c>
      <c r="D36" s="553">
        <v>11341</v>
      </c>
      <c r="E36" s="388">
        <f>+E37+E38+E39</f>
        <v>9611</v>
      </c>
    </row>
    <row r="37" spans="1:5" s="346" customFormat="1" ht="12" customHeight="1">
      <c r="A37" s="395" t="s">
        <v>454</v>
      </c>
      <c r="B37" s="396" t="s">
        <v>160</v>
      </c>
      <c r="C37" s="625">
        <v>29</v>
      </c>
      <c r="D37" s="626">
        <v>496</v>
      </c>
      <c r="E37" s="377">
        <v>496</v>
      </c>
    </row>
    <row r="38" spans="1:5" s="346" customFormat="1" ht="12" customHeight="1">
      <c r="A38" s="395" t="s">
        <v>455</v>
      </c>
      <c r="B38" s="397" t="s">
        <v>2</v>
      </c>
      <c r="C38" s="627"/>
      <c r="D38" s="628"/>
      <c r="E38" s="376"/>
    </row>
    <row r="39" spans="1:5" s="373" customFormat="1" ht="12" customHeight="1" thickBot="1">
      <c r="A39" s="394" t="s">
        <v>456</v>
      </c>
      <c r="B39" s="380" t="s">
        <v>457</v>
      </c>
      <c r="C39" s="629">
        <v>10954</v>
      </c>
      <c r="D39" s="629">
        <v>10845</v>
      </c>
      <c r="E39" s="375">
        <v>9115</v>
      </c>
    </row>
    <row r="40" spans="1:5" s="373" customFormat="1" ht="15" customHeight="1" thickBot="1">
      <c r="A40" s="383" t="s">
        <v>15</v>
      </c>
      <c r="B40" s="384" t="s">
        <v>458</v>
      </c>
      <c r="C40" s="630">
        <v>11759</v>
      </c>
      <c r="D40" s="630">
        <v>12130</v>
      </c>
      <c r="E40" s="389">
        <f>+E35+E36</f>
        <v>10078</v>
      </c>
    </row>
    <row r="41" spans="1:5" s="373" customFormat="1" ht="15" customHeight="1">
      <c r="A41" s="329"/>
      <c r="B41" s="330"/>
      <c r="C41" s="330"/>
      <c r="D41" s="330"/>
      <c r="E41" s="344"/>
    </row>
    <row r="42" spans="1:5" ht="13.5" thickBot="1">
      <c r="A42" s="331"/>
      <c r="B42" s="332"/>
      <c r="C42" s="332"/>
      <c r="D42" s="332"/>
      <c r="E42" s="345"/>
    </row>
    <row r="43" spans="1:5" s="372" customFormat="1" ht="16.5" customHeight="1" thickBot="1">
      <c r="A43" s="525"/>
      <c r="B43" s="427" t="s">
        <v>42</v>
      </c>
      <c r="C43" s="427"/>
      <c r="D43" s="427"/>
      <c r="E43" s="389"/>
    </row>
    <row r="44" spans="1:5" s="171" customFormat="1" ht="12" customHeight="1" thickBot="1">
      <c r="A44" s="381" t="s">
        <v>6</v>
      </c>
      <c r="B44" s="210" t="s">
        <v>459</v>
      </c>
      <c r="C44" s="548">
        <v>11689</v>
      </c>
      <c r="D44" s="548">
        <v>11986</v>
      </c>
      <c r="E44" s="300">
        <f>SUM(E45:E49)</f>
        <v>9601</v>
      </c>
    </row>
    <row r="45" spans="1:5" ht="12" customHeight="1">
      <c r="A45" s="394" t="s">
        <v>69</v>
      </c>
      <c r="B45" s="192" t="s">
        <v>35</v>
      </c>
      <c r="C45" s="549">
        <v>4800</v>
      </c>
      <c r="D45" s="549">
        <v>4923</v>
      </c>
      <c r="E45" s="295">
        <v>4209</v>
      </c>
    </row>
    <row r="46" spans="1:5" ht="12" customHeight="1">
      <c r="A46" s="394" t="s">
        <v>70</v>
      </c>
      <c r="B46" s="191" t="s">
        <v>126</v>
      </c>
      <c r="C46" s="529">
        <v>1296</v>
      </c>
      <c r="D46" s="529">
        <v>1329</v>
      </c>
      <c r="E46" s="296">
        <v>1255</v>
      </c>
    </row>
    <row r="47" spans="1:5" ht="12" customHeight="1">
      <c r="A47" s="394" t="s">
        <v>71</v>
      </c>
      <c r="B47" s="191" t="s">
        <v>95</v>
      </c>
      <c r="C47" s="529">
        <v>5593</v>
      </c>
      <c r="D47" s="529">
        <v>5804</v>
      </c>
      <c r="E47" s="296">
        <v>4137</v>
      </c>
    </row>
    <row r="48" spans="1:5" ht="12" customHeight="1">
      <c r="A48" s="394" t="s">
        <v>72</v>
      </c>
      <c r="B48" s="191" t="s">
        <v>127</v>
      </c>
      <c r="C48" s="529"/>
      <c r="D48" s="529"/>
      <c r="E48" s="296"/>
    </row>
    <row r="49" spans="1:5" ht="12" customHeight="1" thickBot="1">
      <c r="A49" s="394" t="s">
        <v>102</v>
      </c>
      <c r="B49" s="191" t="s">
        <v>128</v>
      </c>
      <c r="C49" s="529"/>
      <c r="D49" s="529"/>
      <c r="E49" s="296"/>
    </row>
    <row r="50" spans="1:5" ht="12" customHeight="1" thickBot="1">
      <c r="A50" s="381" t="s">
        <v>7</v>
      </c>
      <c r="B50" s="210" t="s">
        <v>460</v>
      </c>
      <c r="C50" s="548"/>
      <c r="D50" s="548">
        <v>74</v>
      </c>
      <c r="E50" s="300">
        <f>SUM(E51:E53)</f>
        <v>66</v>
      </c>
    </row>
    <row r="51" spans="1:5" s="171" customFormat="1" ht="12" customHeight="1">
      <c r="A51" s="394" t="s">
        <v>75</v>
      </c>
      <c r="B51" s="192" t="s">
        <v>150</v>
      </c>
      <c r="C51" s="549"/>
      <c r="D51" s="549">
        <v>74</v>
      </c>
      <c r="E51" s="295">
        <v>66</v>
      </c>
    </row>
    <row r="52" spans="1:5" ht="12" customHeight="1">
      <c r="A52" s="394" t="s">
        <v>76</v>
      </c>
      <c r="B52" s="191" t="s">
        <v>130</v>
      </c>
      <c r="C52" s="529"/>
      <c r="D52" s="529"/>
      <c r="E52" s="296"/>
    </row>
    <row r="53" spans="1:5" ht="12" customHeight="1">
      <c r="A53" s="394" t="s">
        <v>77</v>
      </c>
      <c r="B53" s="191" t="s">
        <v>43</v>
      </c>
      <c r="C53" s="529"/>
      <c r="D53" s="529"/>
      <c r="E53" s="296"/>
    </row>
    <row r="54" spans="1:5" ht="12" customHeight="1" thickBot="1">
      <c r="A54" s="639" t="s">
        <v>78</v>
      </c>
      <c r="B54" s="194" t="s">
        <v>526</v>
      </c>
      <c r="C54" s="530"/>
      <c r="D54" s="530"/>
      <c r="E54" s="640"/>
    </row>
    <row r="55" spans="1:5" ht="12" customHeight="1" thickBot="1">
      <c r="A55" s="641" t="s">
        <v>8</v>
      </c>
      <c r="B55" s="210" t="s">
        <v>36</v>
      </c>
      <c r="C55" s="548">
        <v>70</v>
      </c>
      <c r="D55" s="548"/>
      <c r="E55" s="616"/>
    </row>
    <row r="56" spans="1:5" ht="15" customHeight="1" thickBot="1">
      <c r="A56" s="381" t="s">
        <v>9</v>
      </c>
      <c r="B56" s="385" t="s">
        <v>461</v>
      </c>
      <c r="C56" s="633">
        <v>11759</v>
      </c>
      <c r="D56" s="633">
        <v>12130</v>
      </c>
      <c r="E56" s="632">
        <f>+E44+E50+E55</f>
        <v>9667</v>
      </c>
    </row>
    <row r="57" ht="13.5" thickBot="1">
      <c r="E57" s="390"/>
    </row>
    <row r="58" spans="1:5" ht="15" customHeight="1" thickBot="1">
      <c r="A58" s="333" t="s">
        <v>481</v>
      </c>
      <c r="B58" s="334"/>
      <c r="C58" s="559">
        <v>2</v>
      </c>
      <c r="D58" s="610">
        <v>2</v>
      </c>
      <c r="E58" s="379">
        <v>2</v>
      </c>
    </row>
    <row r="59" spans="1:5" ht="14.25" customHeight="1" thickBot="1">
      <c r="A59" s="333" t="s">
        <v>142</v>
      </c>
      <c r="B59" s="334"/>
      <c r="C59" s="559"/>
      <c r="D59" s="610"/>
      <c r="E59" s="37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CE,Félkövér"18. melléklet a   7/2015.(V.28.)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59"/>
  <sheetViews>
    <sheetView view="pageLayout" workbookViewId="0" topLeftCell="A1">
      <selection activeCell="E59" sqref="E59"/>
    </sheetView>
  </sheetViews>
  <sheetFormatPr defaultColWidth="9.00390625" defaultRowHeight="12.75"/>
  <cols>
    <col min="1" max="1" width="10.50390625" style="386" customWidth="1"/>
    <col min="2" max="2" width="58.625" style="31" customWidth="1"/>
    <col min="3" max="5" width="14.875" style="31" customWidth="1"/>
    <col min="6" max="16384" width="9.375" style="31" customWidth="1"/>
  </cols>
  <sheetData>
    <row r="1" spans="1:5" s="324" customFormat="1" ht="21" customHeight="1" thickBot="1">
      <c r="A1" s="323"/>
      <c r="B1" s="325"/>
      <c r="C1" s="325"/>
      <c r="D1" s="325"/>
      <c r="E1" s="369"/>
    </row>
    <row r="2" spans="1:5" s="370" customFormat="1" ht="25.5" customHeight="1">
      <c r="A2" s="350" t="s">
        <v>140</v>
      </c>
      <c r="B2" s="485" t="s">
        <v>529</v>
      </c>
      <c r="C2" s="486"/>
      <c r="D2" s="486"/>
      <c r="E2" s="391" t="s">
        <v>47</v>
      </c>
    </row>
    <row r="3" spans="1:5" s="370" customFormat="1" ht="36.75" thickBot="1">
      <c r="A3" s="368" t="s">
        <v>139</v>
      </c>
      <c r="B3" s="489" t="s">
        <v>527</v>
      </c>
      <c r="C3" s="490"/>
      <c r="D3" s="489"/>
      <c r="E3" s="392" t="s">
        <v>46</v>
      </c>
    </row>
    <row r="4" spans="1:5" s="371" customFormat="1" ht="15.75" customHeight="1" thickBot="1">
      <c r="A4" s="326"/>
      <c r="B4" s="326"/>
      <c r="C4" s="326"/>
      <c r="D4" s="326"/>
      <c r="E4" s="327" t="s">
        <v>39</v>
      </c>
    </row>
    <row r="5" spans="1:5" ht="24.75" thickBot="1">
      <c r="A5" s="179" t="s">
        <v>141</v>
      </c>
      <c r="B5" s="180" t="s">
        <v>40</v>
      </c>
      <c r="C5" s="328" t="s">
        <v>518</v>
      </c>
      <c r="D5" s="328" t="s">
        <v>478</v>
      </c>
      <c r="E5" s="328" t="s">
        <v>534</v>
      </c>
    </row>
    <row r="6" spans="1:5" s="372" customFormat="1" ht="12.75" customHeight="1" thickBot="1">
      <c r="A6" s="321">
        <v>1</v>
      </c>
      <c r="B6" s="322">
        <v>2</v>
      </c>
      <c r="C6" s="494">
        <v>3</v>
      </c>
      <c r="D6" s="494">
        <v>4</v>
      </c>
      <c r="E6" s="402">
        <v>5</v>
      </c>
    </row>
    <row r="7" spans="1:5" s="372" customFormat="1" ht="15.75" customHeight="1" thickBot="1">
      <c r="A7" s="496"/>
      <c r="B7" s="497" t="s">
        <v>41</v>
      </c>
      <c r="C7" s="497"/>
      <c r="D7" s="497"/>
      <c r="E7" s="611"/>
    </row>
    <row r="8" spans="1:5" s="346" customFormat="1" ht="12" customHeight="1" thickBot="1">
      <c r="A8" s="321" t="s">
        <v>6</v>
      </c>
      <c r="B8" s="382" t="s">
        <v>442</v>
      </c>
      <c r="C8" s="612">
        <v>150</v>
      </c>
      <c r="D8" s="612">
        <v>163</v>
      </c>
      <c r="E8" s="300">
        <f>SUM(E9:E18)</f>
        <v>163</v>
      </c>
    </row>
    <row r="9" spans="1:5" s="346" customFormat="1" ht="12" customHeight="1">
      <c r="A9" s="393" t="s">
        <v>69</v>
      </c>
      <c r="B9" s="193" t="s">
        <v>267</v>
      </c>
      <c r="C9" s="528"/>
      <c r="D9" s="528"/>
      <c r="E9" s="613"/>
    </row>
    <row r="10" spans="1:5" s="346" customFormat="1" ht="12" customHeight="1">
      <c r="A10" s="394" t="s">
        <v>70</v>
      </c>
      <c r="B10" s="191" t="s">
        <v>268</v>
      </c>
      <c r="C10" s="529">
        <v>150</v>
      </c>
      <c r="D10" s="529">
        <v>163</v>
      </c>
      <c r="E10" s="271">
        <v>163</v>
      </c>
    </row>
    <row r="11" spans="1:5" s="346" customFormat="1" ht="12" customHeight="1">
      <c r="A11" s="394" t="s">
        <v>71</v>
      </c>
      <c r="B11" s="191" t="s">
        <v>269</v>
      </c>
      <c r="C11" s="567"/>
      <c r="D11" s="567"/>
      <c r="E11" s="271"/>
    </row>
    <row r="12" spans="1:5" s="346" customFormat="1" ht="12" customHeight="1">
      <c r="A12" s="394" t="s">
        <v>72</v>
      </c>
      <c r="B12" s="191" t="s">
        <v>270</v>
      </c>
      <c r="C12" s="567"/>
      <c r="D12" s="567"/>
      <c r="E12" s="271"/>
    </row>
    <row r="13" spans="1:5" s="346" customFormat="1" ht="12" customHeight="1">
      <c r="A13" s="394" t="s">
        <v>102</v>
      </c>
      <c r="B13" s="191" t="s">
        <v>271</v>
      </c>
      <c r="C13" s="567"/>
      <c r="D13" s="567"/>
      <c r="E13" s="271"/>
    </row>
    <row r="14" spans="1:5" s="346" customFormat="1" ht="12" customHeight="1">
      <c r="A14" s="394" t="s">
        <v>73</v>
      </c>
      <c r="B14" s="191" t="s">
        <v>443</v>
      </c>
      <c r="C14" s="567"/>
      <c r="D14" s="567"/>
      <c r="E14" s="271"/>
    </row>
    <row r="15" spans="1:5" s="346" customFormat="1" ht="12" customHeight="1">
      <c r="A15" s="394" t="s">
        <v>74</v>
      </c>
      <c r="B15" s="190" t="s">
        <v>444</v>
      </c>
      <c r="C15" s="191"/>
      <c r="D15" s="567"/>
      <c r="E15" s="271"/>
    </row>
    <row r="16" spans="1:5" s="346" customFormat="1" ht="12" customHeight="1">
      <c r="A16" s="394" t="s">
        <v>81</v>
      </c>
      <c r="B16" s="191" t="s">
        <v>274</v>
      </c>
      <c r="C16" s="191"/>
      <c r="D16" s="601"/>
      <c r="E16" s="615"/>
    </row>
    <row r="17" spans="1:5" s="373" customFormat="1" ht="12" customHeight="1">
      <c r="A17" s="394" t="s">
        <v>82</v>
      </c>
      <c r="B17" s="191" t="s">
        <v>276</v>
      </c>
      <c r="C17" s="567"/>
      <c r="D17" s="567"/>
      <c r="E17" s="271"/>
    </row>
    <row r="18" spans="1:5" s="373" customFormat="1" ht="12" customHeight="1" thickBot="1">
      <c r="A18" s="394" t="s">
        <v>83</v>
      </c>
      <c r="B18" s="190" t="s">
        <v>278</v>
      </c>
      <c r="C18" s="601"/>
      <c r="D18" s="601"/>
      <c r="E18" s="272"/>
    </row>
    <row r="19" spans="1:5" s="346" customFormat="1" ht="12" customHeight="1" thickBot="1">
      <c r="A19" s="321" t="s">
        <v>7</v>
      </c>
      <c r="B19" s="382" t="s">
        <v>445</v>
      </c>
      <c r="C19" s="634"/>
      <c r="D19" s="634"/>
      <c r="E19" s="300">
        <f>SUM(E20:E22)</f>
        <v>0</v>
      </c>
    </row>
    <row r="20" spans="1:5" s="373" customFormat="1" ht="12" customHeight="1">
      <c r="A20" s="394" t="s">
        <v>75</v>
      </c>
      <c r="B20" s="192" t="s">
        <v>240</v>
      </c>
      <c r="C20" s="600"/>
      <c r="D20" s="600"/>
      <c r="E20" s="271"/>
    </row>
    <row r="21" spans="1:5" s="373" customFormat="1" ht="12" customHeight="1">
      <c r="A21" s="394" t="s">
        <v>76</v>
      </c>
      <c r="B21" s="191" t="s">
        <v>446</v>
      </c>
      <c r="C21" s="567"/>
      <c r="D21" s="567"/>
      <c r="E21" s="271"/>
    </row>
    <row r="22" spans="1:5" s="373" customFormat="1" ht="12" customHeight="1">
      <c r="A22" s="394" t="s">
        <v>77</v>
      </c>
      <c r="B22" s="191" t="s">
        <v>447</v>
      </c>
      <c r="C22" s="567"/>
      <c r="D22" s="567"/>
      <c r="E22" s="271"/>
    </row>
    <row r="23" spans="1:5" s="373" customFormat="1" ht="12" customHeight="1" thickBot="1">
      <c r="A23" s="394" t="s">
        <v>78</v>
      </c>
      <c r="B23" s="191" t="s">
        <v>524</v>
      </c>
      <c r="C23" s="567"/>
      <c r="D23" s="567"/>
      <c r="E23" s="271"/>
    </row>
    <row r="24" spans="1:5" s="373" customFormat="1" ht="12" customHeight="1" thickBot="1">
      <c r="A24" s="381" t="s">
        <v>8</v>
      </c>
      <c r="B24" s="210" t="s">
        <v>117</v>
      </c>
      <c r="C24" s="598"/>
      <c r="D24" s="598"/>
      <c r="E24" s="616"/>
    </row>
    <row r="25" spans="1:5" s="373" customFormat="1" ht="12" customHeight="1" thickBot="1">
      <c r="A25" s="381" t="s">
        <v>9</v>
      </c>
      <c r="B25" s="210" t="s">
        <v>448</v>
      </c>
      <c r="C25" s="598"/>
      <c r="D25" s="598"/>
      <c r="E25" s="300">
        <f>+E26+E27</f>
        <v>0</v>
      </c>
    </row>
    <row r="26" spans="1:5" s="373" customFormat="1" ht="12" customHeight="1">
      <c r="A26" s="395" t="s">
        <v>254</v>
      </c>
      <c r="B26" s="396" t="s">
        <v>446</v>
      </c>
      <c r="C26" s="617"/>
      <c r="D26" s="617"/>
      <c r="E26" s="295"/>
    </row>
    <row r="27" spans="1:5" s="373" customFormat="1" ht="12" customHeight="1">
      <c r="A27" s="395" t="s">
        <v>260</v>
      </c>
      <c r="B27" s="397" t="s">
        <v>449</v>
      </c>
      <c r="C27" s="397"/>
      <c r="D27" s="618"/>
      <c r="E27" s="619"/>
    </row>
    <row r="28" spans="1:5" s="373" customFormat="1" ht="12" customHeight="1" thickBot="1">
      <c r="A28" s="394" t="s">
        <v>262</v>
      </c>
      <c r="B28" s="398" t="s">
        <v>525</v>
      </c>
      <c r="C28" s="620"/>
      <c r="D28" s="621"/>
      <c r="E28" s="622"/>
    </row>
    <row r="29" spans="1:5" s="373" customFormat="1" ht="12" customHeight="1" thickBot="1">
      <c r="A29" s="381" t="s">
        <v>10</v>
      </c>
      <c r="B29" s="210" t="s">
        <v>450</v>
      </c>
      <c r="C29" s="598"/>
      <c r="D29" s="598"/>
      <c r="E29" s="300">
        <f>+E30+E31+E32</f>
        <v>0</v>
      </c>
    </row>
    <row r="30" spans="1:5" s="373" customFormat="1" ht="12" customHeight="1">
      <c r="A30" s="395" t="s">
        <v>62</v>
      </c>
      <c r="B30" s="396" t="s">
        <v>280</v>
      </c>
      <c r="C30" s="617"/>
      <c r="D30" s="617"/>
      <c r="E30" s="295"/>
    </row>
    <row r="31" spans="1:5" s="373" customFormat="1" ht="12" customHeight="1">
      <c r="A31" s="395" t="s">
        <v>63</v>
      </c>
      <c r="B31" s="397" t="s">
        <v>281</v>
      </c>
      <c r="C31" s="397"/>
      <c r="D31" s="618"/>
      <c r="E31" s="619"/>
    </row>
    <row r="32" spans="1:5" s="373" customFormat="1" ht="12" customHeight="1" thickBot="1">
      <c r="A32" s="394" t="s">
        <v>64</v>
      </c>
      <c r="B32" s="380" t="s">
        <v>283</v>
      </c>
      <c r="C32" s="623"/>
      <c r="D32" s="624"/>
      <c r="E32" s="622"/>
    </row>
    <row r="33" spans="1:5" s="346" customFormat="1" ht="12" customHeight="1" thickBot="1">
      <c r="A33" s="381" t="s">
        <v>11</v>
      </c>
      <c r="B33" s="210" t="s">
        <v>408</v>
      </c>
      <c r="C33" s="598"/>
      <c r="D33" s="598"/>
      <c r="E33" s="616"/>
    </row>
    <row r="34" spans="1:5" s="346" customFormat="1" ht="12" customHeight="1" thickBot="1">
      <c r="A34" s="381" t="s">
        <v>12</v>
      </c>
      <c r="B34" s="210" t="s">
        <v>451</v>
      </c>
      <c r="C34" s="210"/>
      <c r="D34" s="210"/>
      <c r="E34" s="387"/>
    </row>
    <row r="35" spans="1:5" s="346" customFormat="1" ht="12" customHeight="1" thickBot="1">
      <c r="A35" s="321" t="s">
        <v>13</v>
      </c>
      <c r="B35" s="210" t="s">
        <v>452</v>
      </c>
      <c r="C35" s="553">
        <v>150</v>
      </c>
      <c r="D35" s="553">
        <v>163</v>
      </c>
      <c r="E35" s="388">
        <f>+E8+E19+E24+E25+E29+E33+E34</f>
        <v>163</v>
      </c>
    </row>
    <row r="36" spans="1:5" s="346" customFormat="1" ht="12" customHeight="1" thickBot="1">
      <c r="A36" s="383" t="s">
        <v>14</v>
      </c>
      <c r="B36" s="210" t="s">
        <v>453</v>
      </c>
      <c r="C36" s="553">
        <v>10954</v>
      </c>
      <c r="D36" s="553">
        <v>11312</v>
      </c>
      <c r="E36" s="388">
        <f>+E37+E38+E39</f>
        <v>9582</v>
      </c>
    </row>
    <row r="37" spans="1:5" s="346" customFormat="1" ht="12" customHeight="1">
      <c r="A37" s="395" t="s">
        <v>454</v>
      </c>
      <c r="B37" s="396" t="s">
        <v>160</v>
      </c>
      <c r="C37" s="625"/>
      <c r="D37" s="626">
        <v>467</v>
      </c>
      <c r="E37" s="377">
        <v>467</v>
      </c>
    </row>
    <row r="38" spans="1:5" s="346" customFormat="1" ht="12" customHeight="1">
      <c r="A38" s="395" t="s">
        <v>455</v>
      </c>
      <c r="B38" s="397" t="s">
        <v>2</v>
      </c>
      <c r="C38" s="627"/>
      <c r="D38" s="628"/>
      <c r="E38" s="376"/>
    </row>
    <row r="39" spans="1:5" s="373" customFormat="1" ht="12" customHeight="1" thickBot="1">
      <c r="A39" s="394" t="s">
        <v>456</v>
      </c>
      <c r="B39" s="380" t="s">
        <v>457</v>
      </c>
      <c r="C39" s="629">
        <v>10954</v>
      </c>
      <c r="D39" s="629">
        <v>10845</v>
      </c>
      <c r="E39" s="375">
        <v>9115</v>
      </c>
    </row>
    <row r="40" spans="1:5" s="373" customFormat="1" ht="15" customHeight="1" thickBot="1">
      <c r="A40" s="383" t="s">
        <v>15</v>
      </c>
      <c r="B40" s="384" t="s">
        <v>458</v>
      </c>
      <c r="C40" s="630">
        <v>11104</v>
      </c>
      <c r="D40" s="630">
        <v>11475</v>
      </c>
      <c r="E40" s="389">
        <f>+E35+E36</f>
        <v>9745</v>
      </c>
    </row>
    <row r="41" spans="1:5" s="373" customFormat="1" ht="15" customHeight="1">
      <c r="A41" s="329"/>
      <c r="B41" s="330"/>
      <c r="C41" s="330"/>
      <c r="D41" s="330"/>
      <c r="E41" s="344"/>
    </row>
    <row r="42" spans="1:5" ht="13.5" thickBot="1">
      <c r="A42" s="331"/>
      <c r="B42" s="332"/>
      <c r="C42" s="332"/>
      <c r="D42" s="332"/>
      <c r="E42" s="345"/>
    </row>
    <row r="43" spans="1:5" s="372" customFormat="1" ht="16.5" customHeight="1" thickBot="1">
      <c r="A43" s="525"/>
      <c r="B43" s="427" t="s">
        <v>42</v>
      </c>
      <c r="C43" s="427"/>
      <c r="D43" s="427"/>
      <c r="E43" s="389"/>
    </row>
    <row r="44" spans="1:5" s="171" customFormat="1" ht="12" customHeight="1" thickBot="1">
      <c r="A44" s="381" t="s">
        <v>6</v>
      </c>
      <c r="B44" s="210" t="s">
        <v>459</v>
      </c>
      <c r="C44" s="548">
        <v>11104</v>
      </c>
      <c r="D44" s="548">
        <v>11401</v>
      </c>
      <c r="E44" s="300">
        <f>SUM(E45:E49)</f>
        <v>9301</v>
      </c>
    </row>
    <row r="45" spans="1:5" ht="12" customHeight="1">
      <c r="A45" s="394" t="s">
        <v>69</v>
      </c>
      <c r="B45" s="192" t="s">
        <v>35</v>
      </c>
      <c r="C45" s="549">
        <v>4800</v>
      </c>
      <c r="D45" s="549">
        <v>4923</v>
      </c>
      <c r="E45" s="295">
        <v>4209</v>
      </c>
    </row>
    <row r="46" spans="1:5" ht="12" customHeight="1">
      <c r="A46" s="394" t="s">
        <v>70</v>
      </c>
      <c r="B46" s="191" t="s">
        <v>126</v>
      </c>
      <c r="C46" s="529">
        <v>1296</v>
      </c>
      <c r="D46" s="529">
        <v>1329</v>
      </c>
      <c r="E46" s="296">
        <v>1255</v>
      </c>
    </row>
    <row r="47" spans="1:5" ht="12" customHeight="1">
      <c r="A47" s="394" t="s">
        <v>71</v>
      </c>
      <c r="B47" s="191" t="s">
        <v>95</v>
      </c>
      <c r="C47" s="529">
        <v>5008</v>
      </c>
      <c r="D47" s="529">
        <v>5149</v>
      </c>
      <c r="E47" s="296">
        <v>3837</v>
      </c>
    </row>
    <row r="48" spans="1:5" ht="12" customHeight="1">
      <c r="A48" s="394" t="s">
        <v>72</v>
      </c>
      <c r="B48" s="191" t="s">
        <v>127</v>
      </c>
      <c r="C48" s="529"/>
      <c r="D48" s="529"/>
      <c r="E48" s="296"/>
    </row>
    <row r="49" spans="1:5" ht="12" customHeight="1" thickBot="1">
      <c r="A49" s="394" t="s">
        <v>102</v>
      </c>
      <c r="B49" s="191" t="s">
        <v>128</v>
      </c>
      <c r="C49" s="529"/>
      <c r="D49" s="529"/>
      <c r="E49" s="296"/>
    </row>
    <row r="50" spans="1:5" ht="12" customHeight="1" thickBot="1">
      <c r="A50" s="381" t="s">
        <v>7</v>
      </c>
      <c r="B50" s="210" t="s">
        <v>460</v>
      </c>
      <c r="C50" s="548"/>
      <c r="D50" s="548">
        <v>74</v>
      </c>
      <c r="E50" s="300">
        <f>SUM(E51:E53)</f>
        <v>66</v>
      </c>
    </row>
    <row r="51" spans="1:5" s="171" customFormat="1" ht="12" customHeight="1">
      <c r="A51" s="394" t="s">
        <v>75</v>
      </c>
      <c r="B51" s="192" t="s">
        <v>150</v>
      </c>
      <c r="C51" s="549"/>
      <c r="D51" s="549">
        <v>74</v>
      </c>
      <c r="E51" s="295">
        <v>66</v>
      </c>
    </row>
    <row r="52" spans="1:5" ht="12" customHeight="1">
      <c r="A52" s="394" t="s">
        <v>76</v>
      </c>
      <c r="B52" s="191" t="s">
        <v>130</v>
      </c>
      <c r="C52" s="529"/>
      <c r="D52" s="529"/>
      <c r="E52" s="296"/>
    </row>
    <row r="53" spans="1:5" ht="12" customHeight="1">
      <c r="A53" s="394" t="s">
        <v>77</v>
      </c>
      <c r="B53" s="191" t="s">
        <v>43</v>
      </c>
      <c r="C53" s="529"/>
      <c r="D53" s="529"/>
      <c r="E53" s="296"/>
    </row>
    <row r="54" spans="1:5" ht="12" customHeight="1" thickBot="1">
      <c r="A54" s="639" t="s">
        <v>78</v>
      </c>
      <c r="B54" s="194" t="s">
        <v>526</v>
      </c>
      <c r="C54" s="530"/>
      <c r="D54" s="530"/>
      <c r="E54" s="640"/>
    </row>
    <row r="55" spans="1:5" ht="12" customHeight="1" thickBot="1">
      <c r="A55" s="641" t="s">
        <v>8</v>
      </c>
      <c r="B55" s="210" t="s">
        <v>530</v>
      </c>
      <c r="C55" s="642"/>
      <c r="D55" s="642"/>
      <c r="E55" s="643"/>
    </row>
    <row r="56" spans="1:5" ht="15" customHeight="1" thickBot="1">
      <c r="A56" s="381" t="s">
        <v>9</v>
      </c>
      <c r="B56" s="385" t="s">
        <v>461</v>
      </c>
      <c r="C56" s="633">
        <v>11104</v>
      </c>
      <c r="D56" s="633">
        <v>11475</v>
      </c>
      <c r="E56" s="632">
        <f>+E44+E50</f>
        <v>9367</v>
      </c>
    </row>
    <row r="57" ht="13.5" thickBot="1">
      <c r="E57" s="390"/>
    </row>
    <row r="58" spans="1:5" ht="15" customHeight="1" thickBot="1">
      <c r="A58" s="333" t="s">
        <v>481</v>
      </c>
      <c r="B58" s="334"/>
      <c r="C58" s="559">
        <v>2</v>
      </c>
      <c r="D58" s="610">
        <v>2</v>
      </c>
      <c r="E58" s="379">
        <v>2</v>
      </c>
    </row>
    <row r="59" spans="1:5" ht="14.25" customHeight="1" thickBot="1">
      <c r="A59" s="333" t="s">
        <v>142</v>
      </c>
      <c r="B59" s="334"/>
      <c r="C59" s="559"/>
      <c r="D59" s="610"/>
      <c r="E59" s="37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CE,Félkövér"19. melléklet a  7/2015. (V.28.)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166"/>
  <sheetViews>
    <sheetView view="pageLayout" zoomScaleNormal="120" zoomScaleSheetLayoutView="130" workbookViewId="0" topLeftCell="B1">
      <selection activeCell="E138" sqref="E138"/>
    </sheetView>
  </sheetViews>
  <sheetFormatPr defaultColWidth="9.00390625" defaultRowHeight="12.75"/>
  <cols>
    <col min="1" max="1" width="9.00390625" style="453" customWidth="1"/>
    <col min="2" max="2" width="75.875" style="453" customWidth="1"/>
    <col min="3" max="3" width="15.50390625" style="429" customWidth="1"/>
    <col min="4" max="5" width="15.50390625" style="453" customWidth="1"/>
    <col min="6" max="6" width="9.00390625" style="428" customWidth="1"/>
    <col min="7" max="16384" width="9.375" style="428" customWidth="1"/>
  </cols>
  <sheetData>
    <row r="1" spans="1:5" ht="15.75" customHeight="1">
      <c r="A1" s="761" t="s">
        <v>3</v>
      </c>
      <c r="B1" s="761"/>
      <c r="C1" s="761"/>
      <c r="D1" s="761"/>
      <c r="E1" s="761"/>
    </row>
    <row r="2" spans="1:5" ht="15.75" customHeight="1" thickBot="1">
      <c r="A2" s="760" t="s">
        <v>105</v>
      </c>
      <c r="B2" s="760"/>
      <c r="D2" s="212"/>
      <c r="E2" s="229" t="s">
        <v>151</v>
      </c>
    </row>
    <row r="3" spans="1:5" ht="15.75" customHeight="1">
      <c r="A3" s="753" t="s">
        <v>57</v>
      </c>
      <c r="B3" s="755" t="s">
        <v>5</v>
      </c>
      <c r="C3" s="757" t="s">
        <v>485</v>
      </c>
      <c r="D3" s="757"/>
      <c r="E3" s="758"/>
    </row>
    <row r="4" spans="1:5" ht="37.5" customHeight="1" thickBot="1">
      <c r="A4" s="754"/>
      <c r="B4" s="756"/>
      <c r="C4" s="42" t="s">
        <v>173</v>
      </c>
      <c r="D4" s="42" t="s">
        <v>174</v>
      </c>
      <c r="E4" s="43" t="s">
        <v>533</v>
      </c>
    </row>
    <row r="5" spans="1:5" s="430" customFormat="1" ht="12" customHeight="1" thickBot="1">
      <c r="A5" s="207">
        <v>1</v>
      </c>
      <c r="B5" s="208">
        <v>2</v>
      </c>
      <c r="C5" s="208">
        <v>3</v>
      </c>
      <c r="D5" s="208">
        <v>4</v>
      </c>
      <c r="E5" s="254">
        <v>5</v>
      </c>
    </row>
    <row r="6" spans="1:5" s="431" customFormat="1" ht="12" customHeight="1" thickBot="1">
      <c r="A6" s="202" t="s">
        <v>6</v>
      </c>
      <c r="B6" s="411" t="s">
        <v>232</v>
      </c>
      <c r="C6" s="234">
        <f>+C7+C8+C9+C10+C11+C12</f>
        <v>446848</v>
      </c>
      <c r="D6" s="234">
        <f>+D7+D8+D9+D10+D11+D12</f>
        <v>452977</v>
      </c>
      <c r="E6" s="217">
        <f>+E7+E8+E9+E10+E11+E12</f>
        <v>452977</v>
      </c>
    </row>
    <row r="7" spans="1:5" s="431" customFormat="1" ht="12" customHeight="1">
      <c r="A7" s="197" t="s">
        <v>69</v>
      </c>
      <c r="B7" s="412" t="s">
        <v>233</v>
      </c>
      <c r="C7" s="236">
        <v>211743</v>
      </c>
      <c r="D7" s="236">
        <v>210200</v>
      </c>
      <c r="E7" s="219">
        <v>210200</v>
      </c>
    </row>
    <row r="8" spans="1:5" s="431" customFormat="1" ht="12" customHeight="1">
      <c r="A8" s="196" t="s">
        <v>70</v>
      </c>
      <c r="B8" s="413" t="s">
        <v>234</v>
      </c>
      <c r="C8" s="235"/>
      <c r="D8" s="235"/>
      <c r="E8" s="218"/>
    </row>
    <row r="9" spans="1:5" s="431" customFormat="1" ht="12" customHeight="1">
      <c r="A9" s="196" t="s">
        <v>71</v>
      </c>
      <c r="B9" s="413" t="s">
        <v>235</v>
      </c>
      <c r="C9" s="235">
        <v>71969</v>
      </c>
      <c r="D9" s="235">
        <v>212333</v>
      </c>
      <c r="E9" s="218">
        <v>212333</v>
      </c>
    </row>
    <row r="10" spans="1:5" s="431" customFormat="1" ht="12" customHeight="1">
      <c r="A10" s="196" t="s">
        <v>72</v>
      </c>
      <c r="B10" s="413" t="s">
        <v>236</v>
      </c>
      <c r="C10" s="235">
        <v>6712</v>
      </c>
      <c r="D10" s="235">
        <v>6712</v>
      </c>
      <c r="E10" s="218">
        <v>6712</v>
      </c>
    </row>
    <row r="11" spans="1:5" s="431" customFormat="1" ht="12" customHeight="1">
      <c r="A11" s="196" t="s">
        <v>102</v>
      </c>
      <c r="B11" s="413" t="s">
        <v>237</v>
      </c>
      <c r="C11" s="408">
        <v>156424</v>
      </c>
      <c r="D11" s="408">
        <v>7992</v>
      </c>
      <c r="E11" s="432">
        <v>7992</v>
      </c>
    </row>
    <row r="12" spans="1:5" s="431" customFormat="1" ht="12" customHeight="1" thickBot="1">
      <c r="A12" s="198" t="s">
        <v>73</v>
      </c>
      <c r="B12" s="414" t="s">
        <v>238</v>
      </c>
      <c r="C12" s="409"/>
      <c r="D12" s="409">
        <v>15740</v>
      </c>
      <c r="E12" s="433">
        <v>15740</v>
      </c>
    </row>
    <row r="13" spans="1:5" s="431" customFormat="1" ht="12" customHeight="1" thickBot="1">
      <c r="A13" s="202" t="s">
        <v>7</v>
      </c>
      <c r="B13" s="415" t="s">
        <v>239</v>
      </c>
      <c r="C13" s="234">
        <f>+C14+C15+C16+C17+C18</f>
        <v>73002</v>
      </c>
      <c r="D13" s="234">
        <f>+D14+D15+D16+D17+D18</f>
        <v>337003</v>
      </c>
      <c r="E13" s="217">
        <f>+E14+E15+E16+E17+E18</f>
        <v>336361</v>
      </c>
    </row>
    <row r="14" spans="1:5" s="431" customFormat="1" ht="12" customHeight="1">
      <c r="A14" s="197" t="s">
        <v>75</v>
      </c>
      <c r="B14" s="412" t="s">
        <v>240</v>
      </c>
      <c r="C14" s="236"/>
      <c r="D14" s="236">
        <v>562</v>
      </c>
      <c r="E14" s="219"/>
    </row>
    <row r="15" spans="1:5" s="431" customFormat="1" ht="12" customHeight="1">
      <c r="A15" s="196" t="s">
        <v>76</v>
      </c>
      <c r="B15" s="413" t="s">
        <v>241</v>
      </c>
      <c r="C15" s="235"/>
      <c r="D15" s="235"/>
      <c r="E15" s="218"/>
    </row>
    <row r="16" spans="1:5" s="431" customFormat="1" ht="12" customHeight="1">
      <c r="A16" s="196" t="s">
        <v>77</v>
      </c>
      <c r="B16" s="413" t="s">
        <v>242</v>
      </c>
      <c r="C16" s="235"/>
      <c r="D16" s="235"/>
      <c r="E16" s="218"/>
    </row>
    <row r="17" spans="1:5" s="431" customFormat="1" ht="12" customHeight="1">
      <c r="A17" s="196" t="s">
        <v>78</v>
      </c>
      <c r="B17" s="413" t="s">
        <v>243</v>
      </c>
      <c r="C17" s="235"/>
      <c r="D17" s="235"/>
      <c r="E17" s="218"/>
    </row>
    <row r="18" spans="1:5" s="431" customFormat="1" ht="12" customHeight="1">
      <c r="A18" s="196" t="s">
        <v>79</v>
      </c>
      <c r="B18" s="413" t="s">
        <v>244</v>
      </c>
      <c r="C18" s="235">
        <v>73002</v>
      </c>
      <c r="D18" s="235">
        <v>336441</v>
      </c>
      <c r="E18" s="218">
        <v>336361</v>
      </c>
    </row>
    <row r="19" spans="1:5" s="431" customFormat="1" ht="12" customHeight="1" thickBot="1">
      <c r="A19" s="198" t="s">
        <v>85</v>
      </c>
      <c r="B19" s="414" t="s">
        <v>245</v>
      </c>
      <c r="C19" s="237"/>
      <c r="D19" s="237"/>
      <c r="E19" s="220"/>
    </row>
    <row r="20" spans="1:5" s="431" customFormat="1" ht="12" customHeight="1" thickBot="1">
      <c r="A20" s="202" t="s">
        <v>8</v>
      </c>
      <c r="B20" s="411" t="s">
        <v>246</v>
      </c>
      <c r="C20" s="234">
        <f>+C21+C22+C23+C24+C25</f>
        <v>388400</v>
      </c>
      <c r="D20" s="234">
        <f>+D21+D22+D23+D24+D25</f>
        <v>53900</v>
      </c>
      <c r="E20" s="217">
        <f>+E21+E22+E23+E24+E25</f>
        <v>53757</v>
      </c>
    </row>
    <row r="21" spans="1:5" s="431" customFormat="1" ht="12" customHeight="1">
      <c r="A21" s="197" t="s">
        <v>58</v>
      </c>
      <c r="B21" s="412" t="s">
        <v>247</v>
      </c>
      <c r="C21" s="236">
        <v>39403</v>
      </c>
      <c r="D21" s="236">
        <v>41900</v>
      </c>
      <c r="E21" s="219">
        <v>41900</v>
      </c>
    </row>
    <row r="22" spans="1:5" s="431" customFormat="1" ht="12" customHeight="1">
      <c r="A22" s="196" t="s">
        <v>59</v>
      </c>
      <c r="B22" s="413" t="s">
        <v>248</v>
      </c>
      <c r="C22" s="235"/>
      <c r="D22" s="235"/>
      <c r="E22" s="218"/>
    </row>
    <row r="23" spans="1:5" s="431" customFormat="1" ht="12" customHeight="1">
      <c r="A23" s="196" t="s">
        <v>60</v>
      </c>
      <c r="B23" s="413" t="s">
        <v>249</v>
      </c>
      <c r="C23" s="235"/>
      <c r="D23" s="235"/>
      <c r="E23" s="218"/>
    </row>
    <row r="24" spans="1:5" s="431" customFormat="1" ht="12" customHeight="1">
      <c r="A24" s="196" t="s">
        <v>61</v>
      </c>
      <c r="B24" s="413" t="s">
        <v>250</v>
      </c>
      <c r="C24" s="235"/>
      <c r="D24" s="235"/>
      <c r="E24" s="218"/>
    </row>
    <row r="25" spans="1:5" s="431" customFormat="1" ht="12" customHeight="1">
      <c r="A25" s="196" t="s">
        <v>114</v>
      </c>
      <c r="B25" s="413" t="s">
        <v>251</v>
      </c>
      <c r="C25" s="235">
        <v>348997</v>
      </c>
      <c r="D25" s="235">
        <v>12000</v>
      </c>
      <c r="E25" s="218">
        <v>11857</v>
      </c>
    </row>
    <row r="26" spans="1:5" s="431" customFormat="1" ht="12" customHeight="1" thickBot="1">
      <c r="A26" s="198" t="s">
        <v>115</v>
      </c>
      <c r="B26" s="414" t="s">
        <v>252</v>
      </c>
      <c r="C26" s="237">
        <v>348997</v>
      </c>
      <c r="D26" s="237"/>
      <c r="E26" s="220"/>
    </row>
    <row r="27" spans="1:5" s="431" customFormat="1" ht="12" customHeight="1" thickBot="1">
      <c r="A27" s="202" t="s">
        <v>116</v>
      </c>
      <c r="B27" s="411" t="s">
        <v>253</v>
      </c>
      <c r="C27" s="240">
        <f>+C28+C31+C32+C33</f>
        <v>60750</v>
      </c>
      <c r="D27" s="240">
        <f>+D28+D31+D32+D33</f>
        <v>74899</v>
      </c>
      <c r="E27" s="251">
        <f>+E28+E31+E32+E33</f>
        <v>74810</v>
      </c>
    </row>
    <row r="28" spans="1:5" s="431" customFormat="1" ht="12" customHeight="1">
      <c r="A28" s="197" t="s">
        <v>254</v>
      </c>
      <c r="B28" s="412" t="s">
        <v>255</v>
      </c>
      <c r="C28" s="253">
        <f>+C29+C30</f>
        <v>50000</v>
      </c>
      <c r="D28" s="253">
        <f>+D29+D30</f>
        <v>63261</v>
      </c>
      <c r="E28" s="252">
        <f>+E29+E30</f>
        <v>63224</v>
      </c>
    </row>
    <row r="29" spans="1:5" s="431" customFormat="1" ht="12" customHeight="1">
      <c r="A29" s="196" t="s">
        <v>256</v>
      </c>
      <c r="B29" s="413" t="s">
        <v>257</v>
      </c>
      <c r="C29" s="235">
        <v>10000</v>
      </c>
      <c r="D29" s="235">
        <v>10900</v>
      </c>
      <c r="E29" s="218">
        <v>10863</v>
      </c>
    </row>
    <row r="30" spans="1:5" s="431" customFormat="1" ht="12" customHeight="1">
      <c r="A30" s="196" t="s">
        <v>258</v>
      </c>
      <c r="B30" s="413" t="s">
        <v>259</v>
      </c>
      <c r="C30" s="235">
        <v>40000</v>
      </c>
      <c r="D30" s="235">
        <v>52361</v>
      </c>
      <c r="E30" s="218">
        <v>52361</v>
      </c>
    </row>
    <row r="31" spans="1:5" s="431" customFormat="1" ht="12" customHeight="1">
      <c r="A31" s="196" t="s">
        <v>260</v>
      </c>
      <c r="B31" s="413" t="s">
        <v>261</v>
      </c>
      <c r="C31" s="235">
        <v>9500</v>
      </c>
      <c r="D31" s="235">
        <v>9618</v>
      </c>
      <c r="E31" s="218">
        <v>9618</v>
      </c>
    </row>
    <row r="32" spans="1:5" s="431" customFormat="1" ht="12" customHeight="1">
      <c r="A32" s="196" t="s">
        <v>262</v>
      </c>
      <c r="B32" s="413" t="s">
        <v>263</v>
      </c>
      <c r="C32" s="235">
        <v>50</v>
      </c>
      <c r="D32" s="235">
        <v>50</v>
      </c>
      <c r="E32" s="218"/>
    </row>
    <row r="33" spans="1:5" s="431" customFormat="1" ht="12" customHeight="1" thickBot="1">
      <c r="A33" s="198" t="s">
        <v>264</v>
      </c>
      <c r="B33" s="414" t="s">
        <v>265</v>
      </c>
      <c r="C33" s="237">
        <v>1200</v>
      </c>
      <c r="D33" s="237">
        <v>1970</v>
      </c>
      <c r="E33" s="220">
        <v>1968</v>
      </c>
    </row>
    <row r="34" spans="1:5" s="431" customFormat="1" ht="12" customHeight="1" thickBot="1">
      <c r="A34" s="202" t="s">
        <v>10</v>
      </c>
      <c r="B34" s="411" t="s">
        <v>266</v>
      </c>
      <c r="C34" s="234">
        <f>SUM(C35:C44)</f>
        <v>8862</v>
      </c>
      <c r="D34" s="234">
        <f>SUM(D35:D44)</f>
        <v>20978</v>
      </c>
      <c r="E34" s="217">
        <f>SUM(E35:E44)</f>
        <v>20394</v>
      </c>
    </row>
    <row r="35" spans="1:5" s="431" customFormat="1" ht="12" customHeight="1">
      <c r="A35" s="197" t="s">
        <v>62</v>
      </c>
      <c r="B35" s="412" t="s">
        <v>267</v>
      </c>
      <c r="C35" s="236">
        <v>2000</v>
      </c>
      <c r="D35" s="236">
        <v>5803</v>
      </c>
      <c r="E35" s="219">
        <v>5543</v>
      </c>
    </row>
    <row r="36" spans="1:5" s="431" customFormat="1" ht="12" customHeight="1">
      <c r="A36" s="196" t="s">
        <v>63</v>
      </c>
      <c r="B36" s="413" t="s">
        <v>268</v>
      </c>
      <c r="C36" s="235">
        <v>5173</v>
      </c>
      <c r="D36" s="235">
        <v>6052</v>
      </c>
      <c r="E36" s="218">
        <v>5998</v>
      </c>
    </row>
    <row r="37" spans="1:5" s="431" customFormat="1" ht="12" customHeight="1">
      <c r="A37" s="196" t="s">
        <v>64</v>
      </c>
      <c r="B37" s="413" t="s">
        <v>269</v>
      </c>
      <c r="C37" s="235"/>
      <c r="D37" s="235">
        <v>660</v>
      </c>
      <c r="E37" s="218">
        <v>652</v>
      </c>
    </row>
    <row r="38" spans="1:5" s="431" customFormat="1" ht="12" customHeight="1">
      <c r="A38" s="196" t="s">
        <v>118</v>
      </c>
      <c r="B38" s="413" t="s">
        <v>270</v>
      </c>
      <c r="C38" s="235"/>
      <c r="D38" s="235">
        <v>300</v>
      </c>
      <c r="E38" s="218">
        <v>256</v>
      </c>
    </row>
    <row r="39" spans="1:5" s="431" customFormat="1" ht="12" customHeight="1">
      <c r="A39" s="196" t="s">
        <v>119</v>
      </c>
      <c r="B39" s="413" t="s">
        <v>271</v>
      </c>
      <c r="C39" s="235"/>
      <c r="D39" s="235"/>
      <c r="E39" s="218"/>
    </row>
    <row r="40" spans="1:5" s="431" customFormat="1" ht="12" customHeight="1">
      <c r="A40" s="196" t="s">
        <v>120</v>
      </c>
      <c r="B40" s="413" t="s">
        <v>272</v>
      </c>
      <c r="C40" s="235">
        <v>189</v>
      </c>
      <c r="D40" s="235">
        <v>2569</v>
      </c>
      <c r="E40" s="218">
        <v>2372</v>
      </c>
    </row>
    <row r="41" spans="1:5" s="431" customFormat="1" ht="12" customHeight="1">
      <c r="A41" s="196" t="s">
        <v>121</v>
      </c>
      <c r="B41" s="413" t="s">
        <v>273</v>
      </c>
      <c r="C41" s="235"/>
      <c r="D41" s="235">
        <v>950</v>
      </c>
      <c r="E41" s="218">
        <v>948</v>
      </c>
    </row>
    <row r="42" spans="1:5" s="431" customFormat="1" ht="12" customHeight="1">
      <c r="A42" s="196" t="s">
        <v>122</v>
      </c>
      <c r="B42" s="413" t="s">
        <v>274</v>
      </c>
      <c r="C42" s="235"/>
      <c r="D42" s="235">
        <v>43</v>
      </c>
      <c r="E42" s="218">
        <v>42</v>
      </c>
    </row>
    <row r="43" spans="1:5" s="431" customFormat="1" ht="12" customHeight="1">
      <c r="A43" s="196" t="s">
        <v>275</v>
      </c>
      <c r="B43" s="413" t="s">
        <v>276</v>
      </c>
      <c r="C43" s="238"/>
      <c r="D43" s="238"/>
      <c r="E43" s="221"/>
    </row>
    <row r="44" spans="1:5" s="431" customFormat="1" ht="12" customHeight="1" thickBot="1">
      <c r="A44" s="198" t="s">
        <v>277</v>
      </c>
      <c r="B44" s="414" t="s">
        <v>278</v>
      </c>
      <c r="C44" s="239">
        <v>1500</v>
      </c>
      <c r="D44" s="239">
        <v>4601</v>
      </c>
      <c r="E44" s="222">
        <v>4583</v>
      </c>
    </row>
    <row r="45" spans="1:5" s="431" customFormat="1" ht="12" customHeight="1" thickBot="1">
      <c r="A45" s="202" t="s">
        <v>11</v>
      </c>
      <c r="B45" s="411" t="s">
        <v>279</v>
      </c>
      <c r="C45" s="234">
        <f>SUM(C46:C50)</f>
        <v>0</v>
      </c>
      <c r="D45" s="234">
        <f>SUM(D46:D50)</f>
        <v>1600</v>
      </c>
      <c r="E45" s="217">
        <f>SUM(E46:E50)</f>
        <v>1600</v>
      </c>
    </row>
    <row r="46" spans="1:5" s="431" customFormat="1" ht="12" customHeight="1">
      <c r="A46" s="197" t="s">
        <v>65</v>
      </c>
      <c r="B46" s="412" t="s">
        <v>280</v>
      </c>
      <c r="C46" s="255"/>
      <c r="D46" s="255"/>
      <c r="E46" s="223"/>
    </row>
    <row r="47" spans="1:5" s="431" customFormat="1" ht="12" customHeight="1">
      <c r="A47" s="196" t="s">
        <v>66</v>
      </c>
      <c r="B47" s="413" t="s">
        <v>281</v>
      </c>
      <c r="C47" s="238"/>
      <c r="D47" s="238"/>
      <c r="E47" s="221"/>
    </row>
    <row r="48" spans="1:5" s="431" customFormat="1" ht="12" customHeight="1">
      <c r="A48" s="196" t="s">
        <v>282</v>
      </c>
      <c r="B48" s="413" t="s">
        <v>283</v>
      </c>
      <c r="C48" s="238"/>
      <c r="D48" s="238">
        <v>1600</v>
      </c>
      <c r="E48" s="221">
        <v>1600</v>
      </c>
    </row>
    <row r="49" spans="1:5" s="431" customFormat="1" ht="12" customHeight="1">
      <c r="A49" s="196" t="s">
        <v>284</v>
      </c>
      <c r="B49" s="413" t="s">
        <v>285</v>
      </c>
      <c r="C49" s="238"/>
      <c r="D49" s="238"/>
      <c r="E49" s="221"/>
    </row>
    <row r="50" spans="1:5" s="431" customFormat="1" ht="12" customHeight="1" thickBot="1">
      <c r="A50" s="198" t="s">
        <v>286</v>
      </c>
      <c r="B50" s="414" t="s">
        <v>287</v>
      </c>
      <c r="C50" s="239"/>
      <c r="D50" s="239"/>
      <c r="E50" s="222"/>
    </row>
    <row r="51" spans="1:5" s="431" customFormat="1" ht="12" customHeight="1" thickBot="1">
      <c r="A51" s="202" t="s">
        <v>123</v>
      </c>
      <c r="B51" s="411" t="s">
        <v>288</v>
      </c>
      <c r="C51" s="234">
        <f>SUM(C52:C54)</f>
        <v>0</v>
      </c>
      <c r="D51" s="234">
        <f>SUM(D52:D54)</f>
        <v>0</v>
      </c>
      <c r="E51" s="217">
        <f>SUM(E52:E54)</f>
        <v>0</v>
      </c>
    </row>
    <row r="52" spans="1:5" s="431" customFormat="1" ht="12" customHeight="1">
      <c r="A52" s="197" t="s">
        <v>67</v>
      </c>
      <c r="B52" s="412" t="s">
        <v>289</v>
      </c>
      <c r="C52" s="236"/>
      <c r="D52" s="236"/>
      <c r="E52" s="219"/>
    </row>
    <row r="53" spans="1:5" s="431" customFormat="1" ht="12" customHeight="1">
      <c r="A53" s="196" t="s">
        <v>68</v>
      </c>
      <c r="B53" s="413" t="s">
        <v>462</v>
      </c>
      <c r="C53" s="235"/>
      <c r="D53" s="235"/>
      <c r="E53" s="218"/>
    </row>
    <row r="54" spans="1:5" s="431" customFormat="1" ht="12" customHeight="1">
      <c r="A54" s="196" t="s">
        <v>291</v>
      </c>
      <c r="B54" s="413" t="s">
        <v>292</v>
      </c>
      <c r="C54" s="235"/>
      <c r="D54" s="235"/>
      <c r="E54" s="218"/>
    </row>
    <row r="55" spans="1:5" s="431" customFormat="1" ht="12" customHeight="1" thickBot="1">
      <c r="A55" s="198" t="s">
        <v>293</v>
      </c>
      <c r="B55" s="414" t="s">
        <v>294</v>
      </c>
      <c r="C55" s="237"/>
      <c r="D55" s="237"/>
      <c r="E55" s="220"/>
    </row>
    <row r="56" spans="1:5" s="431" customFormat="1" ht="12" customHeight="1" thickBot="1">
      <c r="A56" s="202" t="s">
        <v>13</v>
      </c>
      <c r="B56" s="415" t="s">
        <v>295</v>
      </c>
      <c r="C56" s="234">
        <f>SUM(C57:C59)</f>
        <v>0</v>
      </c>
      <c r="D56" s="234">
        <f>SUM(D57:D59)</f>
        <v>351247</v>
      </c>
      <c r="E56" s="217">
        <f>SUM(E57:E59)</f>
        <v>303377</v>
      </c>
    </row>
    <row r="57" spans="1:5" s="431" customFormat="1" ht="12" customHeight="1">
      <c r="A57" s="196" t="s">
        <v>124</v>
      </c>
      <c r="B57" s="412" t="s">
        <v>296</v>
      </c>
      <c r="C57" s="238"/>
      <c r="D57" s="238">
        <v>71</v>
      </c>
      <c r="E57" s="221">
        <v>71</v>
      </c>
    </row>
    <row r="58" spans="1:5" s="431" customFormat="1" ht="12" customHeight="1">
      <c r="A58" s="196" t="s">
        <v>125</v>
      </c>
      <c r="B58" s="413" t="s">
        <v>463</v>
      </c>
      <c r="C58" s="238"/>
      <c r="D58" s="238"/>
      <c r="E58" s="221"/>
    </row>
    <row r="59" spans="1:5" s="431" customFormat="1" ht="12" customHeight="1">
      <c r="A59" s="196" t="s">
        <v>152</v>
      </c>
      <c r="B59" s="413" t="s">
        <v>298</v>
      </c>
      <c r="C59" s="238"/>
      <c r="D59" s="238">
        <v>351176</v>
      </c>
      <c r="E59" s="221">
        <v>303306</v>
      </c>
    </row>
    <row r="60" spans="1:5" s="431" customFormat="1" ht="12" customHeight="1" thickBot="1">
      <c r="A60" s="196" t="s">
        <v>299</v>
      </c>
      <c r="B60" s="414" t="s">
        <v>300</v>
      </c>
      <c r="C60" s="238"/>
      <c r="D60" s="238">
        <v>349032</v>
      </c>
      <c r="E60" s="221">
        <v>303306</v>
      </c>
    </row>
    <row r="61" spans="1:5" s="431" customFormat="1" ht="12" customHeight="1" thickBot="1">
      <c r="A61" s="202" t="s">
        <v>14</v>
      </c>
      <c r="B61" s="411" t="s">
        <v>301</v>
      </c>
      <c r="C61" s="240">
        <f>+C6+C13+C20+C27+C34+C45+C51+C56</f>
        <v>977862</v>
      </c>
      <c r="D61" s="240">
        <f>+D6+D13+D20+D27+D34+D45+D51+D56</f>
        <v>1292604</v>
      </c>
      <c r="E61" s="251">
        <f>+E6+E13+E20+E27+E34+E45+E51+E56</f>
        <v>1243276</v>
      </c>
    </row>
    <row r="62" spans="1:5" s="431" customFormat="1" ht="12" customHeight="1" thickBot="1">
      <c r="A62" s="256" t="s">
        <v>302</v>
      </c>
      <c r="B62" s="415" t="s">
        <v>303</v>
      </c>
      <c r="C62" s="234">
        <f>SUM(C63:C65)</f>
        <v>6304</v>
      </c>
      <c r="D62" s="234">
        <f>SUM(D63:D65)</f>
        <v>24895</v>
      </c>
      <c r="E62" s="217">
        <f>SUM(E63:E65)</f>
        <v>24895</v>
      </c>
    </row>
    <row r="63" spans="1:5" s="431" customFormat="1" ht="12" customHeight="1">
      <c r="A63" s="196" t="s">
        <v>304</v>
      </c>
      <c r="B63" s="412" t="s">
        <v>305</v>
      </c>
      <c r="C63" s="238">
        <v>6304</v>
      </c>
      <c r="D63" s="238"/>
      <c r="E63" s="221"/>
    </row>
    <row r="64" spans="1:5" s="431" customFormat="1" ht="12" customHeight="1">
      <c r="A64" s="196" t="s">
        <v>306</v>
      </c>
      <c r="B64" s="413" t="s">
        <v>307</v>
      </c>
      <c r="C64" s="238"/>
      <c r="D64" s="238"/>
      <c r="E64" s="221"/>
    </row>
    <row r="65" spans="1:5" s="431" customFormat="1" ht="12" customHeight="1" thickBot="1">
      <c r="A65" s="196" t="s">
        <v>308</v>
      </c>
      <c r="B65" s="183" t="s">
        <v>353</v>
      </c>
      <c r="C65" s="238"/>
      <c r="D65" s="238">
        <v>24895</v>
      </c>
      <c r="E65" s="221">
        <v>24895</v>
      </c>
    </row>
    <row r="66" spans="1:5" s="431" customFormat="1" ht="12" customHeight="1" thickBot="1">
      <c r="A66" s="256" t="s">
        <v>310</v>
      </c>
      <c r="B66" s="415" t="s">
        <v>311</v>
      </c>
      <c r="C66" s="234">
        <f>SUM(C67:C70)</f>
        <v>0</v>
      </c>
      <c r="D66" s="234">
        <f>SUM(D67:D70)</f>
        <v>0</v>
      </c>
      <c r="E66" s="217">
        <f>SUM(E67:E70)</f>
        <v>0</v>
      </c>
    </row>
    <row r="67" spans="1:5" s="431" customFormat="1" ht="12" customHeight="1">
      <c r="A67" s="196" t="s">
        <v>103</v>
      </c>
      <c r="B67" s="412" t="s">
        <v>312</v>
      </c>
      <c r="C67" s="238"/>
      <c r="D67" s="238"/>
      <c r="E67" s="221"/>
    </row>
    <row r="68" spans="1:5" s="431" customFormat="1" ht="12" customHeight="1">
      <c r="A68" s="196" t="s">
        <v>104</v>
      </c>
      <c r="B68" s="413" t="s">
        <v>313</v>
      </c>
      <c r="C68" s="238"/>
      <c r="D68" s="238"/>
      <c r="E68" s="221"/>
    </row>
    <row r="69" spans="1:5" s="431" customFormat="1" ht="12" customHeight="1">
      <c r="A69" s="196" t="s">
        <v>314</v>
      </c>
      <c r="B69" s="413" t="s">
        <v>315</v>
      </c>
      <c r="C69" s="238"/>
      <c r="D69" s="238"/>
      <c r="E69" s="221"/>
    </row>
    <row r="70" spans="1:7" s="431" customFormat="1" ht="12" customHeight="1" thickBot="1">
      <c r="A70" s="196" t="s">
        <v>316</v>
      </c>
      <c r="B70" s="414" t="s">
        <v>317</v>
      </c>
      <c r="C70" s="238"/>
      <c r="D70" s="238"/>
      <c r="E70" s="221"/>
      <c r="G70" s="434"/>
    </row>
    <row r="71" spans="1:5" s="431" customFormat="1" ht="12" customHeight="1" thickBot="1">
      <c r="A71" s="256" t="s">
        <v>318</v>
      </c>
      <c r="B71" s="415" t="s">
        <v>319</v>
      </c>
      <c r="C71" s="234">
        <f>SUM(C72:C73)</f>
        <v>35129</v>
      </c>
      <c r="D71" s="234">
        <f>SUM(D72:D73)</f>
        <v>57377</v>
      </c>
      <c r="E71" s="217">
        <f>SUM(E72:E73)</f>
        <v>57377</v>
      </c>
    </row>
    <row r="72" spans="1:5" s="431" customFormat="1" ht="12" customHeight="1">
      <c r="A72" s="196" t="s">
        <v>320</v>
      </c>
      <c r="B72" s="412" t="s">
        <v>321</v>
      </c>
      <c r="C72" s="238">
        <v>35129</v>
      </c>
      <c r="D72" s="238">
        <v>57377</v>
      </c>
      <c r="E72" s="221">
        <v>57377</v>
      </c>
    </row>
    <row r="73" spans="1:5" s="431" customFormat="1" ht="12" customHeight="1" thickBot="1">
      <c r="A73" s="196" t="s">
        <v>322</v>
      </c>
      <c r="B73" s="414" t="s">
        <v>323</v>
      </c>
      <c r="C73" s="238"/>
      <c r="D73" s="238"/>
      <c r="E73" s="221"/>
    </row>
    <row r="74" spans="1:5" s="431" customFormat="1" ht="12" customHeight="1" thickBot="1">
      <c r="A74" s="256" t="s">
        <v>324</v>
      </c>
      <c r="B74" s="415" t="s">
        <v>325</v>
      </c>
      <c r="C74" s="234">
        <f>SUM(C75:C77)</f>
        <v>0</v>
      </c>
      <c r="D74" s="234">
        <f>SUM(D75:D77)</f>
        <v>12150</v>
      </c>
      <c r="E74" s="217">
        <f>SUM(E75:E77)</f>
        <v>12150</v>
      </c>
    </row>
    <row r="75" spans="1:5" s="431" customFormat="1" ht="12" customHeight="1">
      <c r="A75" s="196" t="s">
        <v>326</v>
      </c>
      <c r="B75" s="412" t="s">
        <v>327</v>
      </c>
      <c r="C75" s="238"/>
      <c r="D75" s="238">
        <v>12150</v>
      </c>
      <c r="E75" s="221">
        <v>12150</v>
      </c>
    </row>
    <row r="76" spans="1:5" s="431" customFormat="1" ht="12" customHeight="1">
      <c r="A76" s="196" t="s">
        <v>328</v>
      </c>
      <c r="B76" s="413" t="s">
        <v>329</v>
      </c>
      <c r="C76" s="238"/>
      <c r="D76" s="238"/>
      <c r="E76" s="221"/>
    </row>
    <row r="77" spans="1:5" s="431" customFormat="1" ht="12" customHeight="1" thickBot="1">
      <c r="A77" s="196" t="s">
        <v>330</v>
      </c>
      <c r="B77" s="414" t="s">
        <v>331</v>
      </c>
      <c r="C77" s="238"/>
      <c r="D77" s="238"/>
      <c r="E77" s="221"/>
    </row>
    <row r="78" spans="1:5" s="431" customFormat="1" ht="12" customHeight="1" thickBot="1">
      <c r="A78" s="256" t="s">
        <v>332</v>
      </c>
      <c r="B78" s="415" t="s">
        <v>333</v>
      </c>
      <c r="C78" s="234">
        <f>SUM(C79:C82)</f>
        <v>0</v>
      </c>
      <c r="D78" s="234">
        <f>SUM(D79:D82)</f>
        <v>0</v>
      </c>
      <c r="E78" s="217">
        <f>SUM(E79:E82)</f>
        <v>0</v>
      </c>
    </row>
    <row r="79" spans="1:5" s="431" customFormat="1" ht="12" customHeight="1">
      <c r="A79" s="406" t="s">
        <v>334</v>
      </c>
      <c r="B79" s="412" t="s">
        <v>335</v>
      </c>
      <c r="C79" s="238"/>
      <c r="D79" s="238"/>
      <c r="E79" s="221"/>
    </row>
    <row r="80" spans="1:5" s="431" customFormat="1" ht="12" customHeight="1">
      <c r="A80" s="407" t="s">
        <v>336</v>
      </c>
      <c r="B80" s="413" t="s">
        <v>337</v>
      </c>
      <c r="C80" s="238"/>
      <c r="D80" s="238"/>
      <c r="E80" s="221"/>
    </row>
    <row r="81" spans="1:5" s="431" customFormat="1" ht="12" customHeight="1">
      <c r="A81" s="407" t="s">
        <v>338</v>
      </c>
      <c r="B81" s="413" t="s">
        <v>339</v>
      </c>
      <c r="C81" s="238"/>
      <c r="D81" s="238"/>
      <c r="E81" s="221"/>
    </row>
    <row r="82" spans="1:5" s="431" customFormat="1" ht="12" customHeight="1" thickBot="1">
      <c r="A82" s="257" t="s">
        <v>340</v>
      </c>
      <c r="B82" s="414" t="s">
        <v>341</v>
      </c>
      <c r="C82" s="238"/>
      <c r="D82" s="238"/>
      <c r="E82" s="221"/>
    </row>
    <row r="83" spans="1:5" s="431" customFormat="1" ht="12" customHeight="1" thickBot="1">
      <c r="A83" s="256" t="s">
        <v>342</v>
      </c>
      <c r="B83" s="415" t="s">
        <v>343</v>
      </c>
      <c r="C83" s="259"/>
      <c r="D83" s="259"/>
      <c r="E83" s="260"/>
    </row>
    <row r="84" spans="1:5" s="431" customFormat="1" ht="12" customHeight="1" thickBot="1">
      <c r="A84" s="256" t="s">
        <v>344</v>
      </c>
      <c r="B84" s="181" t="s">
        <v>345</v>
      </c>
      <c r="C84" s="240">
        <f>+C62+C66+C71+C74+C78+C83</f>
        <v>41433</v>
      </c>
      <c r="D84" s="240">
        <f>+D62+D66+D71+D74+D78+D83</f>
        <v>94422</v>
      </c>
      <c r="E84" s="251">
        <f>+E62+E66+E71+E74+E78+E83</f>
        <v>94422</v>
      </c>
    </row>
    <row r="85" spans="1:5" s="431" customFormat="1" ht="12" customHeight="1" thickBot="1">
      <c r="A85" s="258" t="s">
        <v>346</v>
      </c>
      <c r="B85" s="184" t="s">
        <v>347</v>
      </c>
      <c r="C85" s="240">
        <f>+C61+C84</f>
        <v>1019295</v>
      </c>
      <c r="D85" s="240">
        <f>+D61+D84</f>
        <v>1387026</v>
      </c>
      <c r="E85" s="251">
        <f>+E61+E84</f>
        <v>1337698</v>
      </c>
    </row>
    <row r="86" spans="1:5" s="431" customFormat="1" ht="12" customHeight="1">
      <c r="A86" s="435"/>
      <c r="B86" s="436"/>
      <c r="C86" s="437"/>
      <c r="D86" s="438"/>
      <c r="E86" s="439"/>
    </row>
    <row r="87" spans="1:5" s="431" customFormat="1" ht="12" customHeight="1">
      <c r="A87" s="761" t="s">
        <v>34</v>
      </c>
      <c r="B87" s="761"/>
      <c r="C87" s="761"/>
      <c r="D87" s="761"/>
      <c r="E87" s="761"/>
    </row>
    <row r="88" spans="1:5" s="431" customFormat="1" ht="12" customHeight="1" thickBot="1">
      <c r="A88" s="752" t="s">
        <v>106</v>
      </c>
      <c r="B88" s="752"/>
      <c r="C88" s="429"/>
      <c r="D88" s="212"/>
      <c r="E88" s="229" t="s">
        <v>151</v>
      </c>
    </row>
    <row r="89" spans="1:5" s="431" customFormat="1" ht="12" customHeight="1">
      <c r="A89" s="753" t="s">
        <v>57</v>
      </c>
      <c r="B89" s="755" t="s">
        <v>172</v>
      </c>
      <c r="C89" s="757" t="s">
        <v>485</v>
      </c>
      <c r="D89" s="757"/>
      <c r="E89" s="758"/>
    </row>
    <row r="90" spans="1:6" s="431" customFormat="1" ht="24" customHeight="1" thickBot="1">
      <c r="A90" s="754"/>
      <c r="B90" s="756"/>
      <c r="C90" s="42" t="s">
        <v>173</v>
      </c>
      <c r="D90" s="42" t="s">
        <v>174</v>
      </c>
      <c r="E90" s="43" t="s">
        <v>533</v>
      </c>
      <c r="F90" s="440"/>
    </row>
    <row r="91" spans="1:6" s="431" customFormat="1" ht="12" customHeight="1" thickBot="1">
      <c r="A91" s="207">
        <v>1</v>
      </c>
      <c r="B91" s="208">
        <v>2</v>
      </c>
      <c r="C91" s="208">
        <v>3</v>
      </c>
      <c r="D91" s="208">
        <v>4</v>
      </c>
      <c r="E91" s="209">
        <v>5</v>
      </c>
      <c r="F91" s="440"/>
    </row>
    <row r="92" spans="1:6" s="431" customFormat="1" ht="15" customHeight="1" thickBot="1">
      <c r="A92" s="204" t="s">
        <v>6</v>
      </c>
      <c r="B92" s="206" t="s">
        <v>464</v>
      </c>
      <c r="C92" s="441">
        <f>SUM(C93:C97)</f>
        <v>318428</v>
      </c>
      <c r="D92" s="233">
        <f>+D93+D94+D95+D96+D97</f>
        <v>625615</v>
      </c>
      <c r="E92" s="189">
        <f>+E93+E94+E95+E96+E97</f>
        <v>617826</v>
      </c>
      <c r="F92" s="440"/>
    </row>
    <row r="93" spans="1:5" s="431" customFormat="1" ht="12.75" customHeight="1">
      <c r="A93" s="199" t="s">
        <v>69</v>
      </c>
      <c r="B93" s="416" t="s">
        <v>35</v>
      </c>
      <c r="C93" s="442">
        <v>80174</v>
      </c>
      <c r="D93" s="48">
        <v>276171</v>
      </c>
      <c r="E93" s="188">
        <v>275386</v>
      </c>
    </row>
    <row r="94" spans="1:5" ht="16.5" customHeight="1">
      <c r="A94" s="196" t="s">
        <v>70</v>
      </c>
      <c r="B94" s="417" t="s">
        <v>126</v>
      </c>
      <c r="C94" s="443">
        <v>13854</v>
      </c>
      <c r="D94" s="235">
        <v>41089</v>
      </c>
      <c r="E94" s="218">
        <v>40685</v>
      </c>
    </row>
    <row r="95" spans="1:5" ht="15.75">
      <c r="A95" s="196" t="s">
        <v>71</v>
      </c>
      <c r="B95" s="417" t="s">
        <v>95</v>
      </c>
      <c r="C95" s="444">
        <v>130431</v>
      </c>
      <c r="D95" s="237">
        <v>189643</v>
      </c>
      <c r="E95" s="220">
        <v>188899</v>
      </c>
    </row>
    <row r="96" spans="1:5" s="430" customFormat="1" ht="12" customHeight="1">
      <c r="A96" s="196" t="s">
        <v>72</v>
      </c>
      <c r="B96" s="418" t="s">
        <v>127</v>
      </c>
      <c r="C96" s="444">
        <v>7400</v>
      </c>
      <c r="D96" s="237">
        <v>14000</v>
      </c>
      <c r="E96" s="220">
        <v>14000</v>
      </c>
    </row>
    <row r="97" spans="1:5" ht="12" customHeight="1">
      <c r="A97" s="196" t="s">
        <v>80</v>
      </c>
      <c r="B97" s="419" t="s">
        <v>128</v>
      </c>
      <c r="C97" s="444">
        <v>86569</v>
      </c>
      <c r="D97" s="237">
        <v>104712</v>
      </c>
      <c r="E97" s="220">
        <v>98856</v>
      </c>
    </row>
    <row r="98" spans="1:5" ht="12" customHeight="1">
      <c r="A98" s="196" t="s">
        <v>73</v>
      </c>
      <c r="B98" s="417" t="s">
        <v>355</v>
      </c>
      <c r="C98" s="444"/>
      <c r="D98" s="237">
        <v>917</v>
      </c>
      <c r="E98" s="220">
        <v>917</v>
      </c>
    </row>
    <row r="99" spans="1:5" ht="12" customHeight="1">
      <c r="A99" s="196" t="s">
        <v>74</v>
      </c>
      <c r="B99" s="420" t="s">
        <v>356</v>
      </c>
      <c r="C99" s="444"/>
      <c r="D99" s="237"/>
      <c r="E99" s="220"/>
    </row>
    <row r="100" spans="1:5" ht="12" customHeight="1">
      <c r="A100" s="196" t="s">
        <v>81</v>
      </c>
      <c r="B100" s="417" t="s">
        <v>357</v>
      </c>
      <c r="C100" s="444"/>
      <c r="D100" s="237"/>
      <c r="E100" s="220"/>
    </row>
    <row r="101" spans="1:5" ht="12" customHeight="1">
      <c r="A101" s="196" t="s">
        <v>82</v>
      </c>
      <c r="B101" s="417" t="s">
        <v>358</v>
      </c>
      <c r="C101" s="444"/>
      <c r="D101" s="237"/>
      <c r="E101" s="220"/>
    </row>
    <row r="102" spans="1:5" ht="12" customHeight="1">
      <c r="A102" s="196" t="s">
        <v>83</v>
      </c>
      <c r="B102" s="420" t="s">
        <v>359</v>
      </c>
      <c r="C102" s="444">
        <v>74469</v>
      </c>
      <c r="D102" s="237">
        <v>89195</v>
      </c>
      <c r="E102" s="220">
        <v>86160</v>
      </c>
    </row>
    <row r="103" spans="1:5" ht="12" customHeight="1">
      <c r="A103" s="196" t="s">
        <v>84</v>
      </c>
      <c r="B103" s="420" t="s">
        <v>360</v>
      </c>
      <c r="C103" s="444"/>
      <c r="D103" s="237"/>
      <c r="E103" s="220"/>
    </row>
    <row r="104" spans="1:5" ht="12" customHeight="1">
      <c r="A104" s="196" t="s">
        <v>86</v>
      </c>
      <c r="B104" s="417" t="s">
        <v>361</v>
      </c>
      <c r="C104" s="444"/>
      <c r="D104" s="237">
        <v>2000</v>
      </c>
      <c r="E104" s="220">
        <v>2000</v>
      </c>
    </row>
    <row r="105" spans="1:5" ht="12" customHeight="1">
      <c r="A105" s="195" t="s">
        <v>129</v>
      </c>
      <c r="B105" s="421" t="s">
        <v>362</v>
      </c>
      <c r="C105" s="444"/>
      <c r="D105" s="237"/>
      <c r="E105" s="220"/>
    </row>
    <row r="106" spans="1:5" ht="12" customHeight="1">
      <c r="A106" s="196" t="s">
        <v>363</v>
      </c>
      <c r="B106" s="421" t="s">
        <v>364</v>
      </c>
      <c r="C106" s="444"/>
      <c r="D106" s="237"/>
      <c r="E106" s="220"/>
    </row>
    <row r="107" spans="1:5" ht="12" customHeight="1" thickBot="1">
      <c r="A107" s="200" t="s">
        <v>365</v>
      </c>
      <c r="B107" s="422" t="s">
        <v>366</v>
      </c>
      <c r="C107" s="445">
        <v>12100</v>
      </c>
      <c r="D107" s="49">
        <v>12600</v>
      </c>
      <c r="E107" s="182">
        <v>9779</v>
      </c>
    </row>
    <row r="108" spans="1:5" ht="12" customHeight="1" thickBot="1">
      <c r="A108" s="202" t="s">
        <v>7</v>
      </c>
      <c r="B108" s="205" t="s">
        <v>465</v>
      </c>
      <c r="C108" s="446">
        <f>+C109+C111+C113</f>
        <v>369408</v>
      </c>
      <c r="D108" s="234">
        <f>+D109+D111+D113</f>
        <v>452046</v>
      </c>
      <c r="E108" s="217">
        <f>+E109+E111+E113</f>
        <v>391012</v>
      </c>
    </row>
    <row r="109" spans="1:5" ht="12" customHeight="1">
      <c r="A109" s="197" t="s">
        <v>75</v>
      </c>
      <c r="B109" s="417" t="s">
        <v>150</v>
      </c>
      <c r="C109" s="447">
        <v>327538</v>
      </c>
      <c r="D109" s="236">
        <v>368691</v>
      </c>
      <c r="E109" s="219">
        <v>314432</v>
      </c>
    </row>
    <row r="110" spans="1:5" ht="12" customHeight="1">
      <c r="A110" s="197" t="s">
        <v>76</v>
      </c>
      <c r="B110" s="421" t="s">
        <v>368</v>
      </c>
      <c r="C110" s="447">
        <v>326032</v>
      </c>
      <c r="D110" s="236">
        <v>341420</v>
      </c>
      <c r="E110" s="219">
        <v>278232</v>
      </c>
    </row>
    <row r="111" spans="1:5" ht="12" customHeight="1">
      <c r="A111" s="197" t="s">
        <v>77</v>
      </c>
      <c r="B111" s="421" t="s">
        <v>130</v>
      </c>
      <c r="C111" s="443">
        <v>28753</v>
      </c>
      <c r="D111" s="235">
        <v>67638</v>
      </c>
      <c r="E111" s="218">
        <v>61837</v>
      </c>
    </row>
    <row r="112" spans="1:5" ht="12" customHeight="1">
      <c r="A112" s="197" t="s">
        <v>78</v>
      </c>
      <c r="B112" s="421" t="s">
        <v>369</v>
      </c>
      <c r="C112" s="448">
        <v>6304</v>
      </c>
      <c r="D112" s="235">
        <v>6304</v>
      </c>
      <c r="E112" s="218"/>
    </row>
    <row r="113" spans="1:5" ht="12" customHeight="1">
      <c r="A113" s="197" t="s">
        <v>79</v>
      </c>
      <c r="B113" s="414" t="s">
        <v>153</v>
      </c>
      <c r="C113" s="448">
        <v>13117</v>
      </c>
      <c r="D113" s="235">
        <v>15717</v>
      </c>
      <c r="E113" s="218">
        <v>14743</v>
      </c>
    </row>
    <row r="114" spans="1:5" ht="12" customHeight="1">
      <c r="A114" s="197" t="s">
        <v>85</v>
      </c>
      <c r="B114" s="413" t="s">
        <v>370</v>
      </c>
      <c r="C114" s="448"/>
      <c r="D114" s="235"/>
      <c r="E114" s="218"/>
    </row>
    <row r="115" spans="1:5" ht="15.75">
      <c r="A115" s="197" t="s">
        <v>87</v>
      </c>
      <c r="B115" s="423" t="s">
        <v>371</v>
      </c>
      <c r="C115" s="448"/>
      <c r="D115" s="235"/>
      <c r="E115" s="218"/>
    </row>
    <row r="116" spans="1:5" ht="12" customHeight="1">
      <c r="A116" s="197" t="s">
        <v>131</v>
      </c>
      <c r="B116" s="417" t="s">
        <v>358</v>
      </c>
      <c r="C116" s="448"/>
      <c r="D116" s="235"/>
      <c r="E116" s="218"/>
    </row>
    <row r="117" spans="1:5" ht="12" customHeight="1">
      <c r="A117" s="197" t="s">
        <v>132</v>
      </c>
      <c r="B117" s="417" t="s">
        <v>372</v>
      </c>
      <c r="C117" s="448">
        <v>3400</v>
      </c>
      <c r="D117" s="235">
        <v>3400</v>
      </c>
      <c r="E117" s="218">
        <v>3400</v>
      </c>
    </row>
    <row r="118" spans="1:5" ht="12" customHeight="1">
      <c r="A118" s="197" t="s">
        <v>133</v>
      </c>
      <c r="B118" s="417" t="s">
        <v>373</v>
      </c>
      <c r="C118" s="448"/>
      <c r="D118" s="235"/>
      <c r="E118" s="218"/>
    </row>
    <row r="119" spans="1:5" ht="12" customHeight="1">
      <c r="A119" s="197" t="s">
        <v>374</v>
      </c>
      <c r="B119" s="417" t="s">
        <v>361</v>
      </c>
      <c r="C119" s="448"/>
      <c r="D119" s="235"/>
      <c r="E119" s="218"/>
    </row>
    <row r="120" spans="1:5" ht="12" customHeight="1">
      <c r="A120" s="197" t="s">
        <v>375</v>
      </c>
      <c r="B120" s="417" t="s">
        <v>376</v>
      </c>
      <c r="C120" s="448"/>
      <c r="D120" s="235"/>
      <c r="E120" s="218"/>
    </row>
    <row r="121" spans="1:5" ht="12" customHeight="1" thickBot="1">
      <c r="A121" s="195" t="s">
        <v>377</v>
      </c>
      <c r="B121" s="417" t="s">
        <v>378</v>
      </c>
      <c r="C121" s="449">
        <v>9717</v>
      </c>
      <c r="D121" s="237">
        <v>12317</v>
      </c>
      <c r="E121" s="220">
        <v>11343</v>
      </c>
    </row>
    <row r="122" spans="1:5" ht="12" customHeight="1" thickBot="1">
      <c r="A122" s="202" t="s">
        <v>8</v>
      </c>
      <c r="B122" s="401" t="s">
        <v>379</v>
      </c>
      <c r="C122" s="446">
        <f>+C123+C124</f>
        <v>6000</v>
      </c>
      <c r="D122" s="234">
        <f>+D123+D124</f>
        <v>0</v>
      </c>
      <c r="E122" s="217">
        <f>+E123+E124</f>
        <v>0</v>
      </c>
    </row>
    <row r="123" spans="1:5" ht="12" customHeight="1">
      <c r="A123" s="197" t="s">
        <v>58</v>
      </c>
      <c r="B123" s="423" t="s">
        <v>44</v>
      </c>
      <c r="C123" s="447">
        <v>3000</v>
      </c>
      <c r="D123" s="236"/>
      <c r="E123" s="219"/>
    </row>
    <row r="124" spans="1:5" ht="12" customHeight="1" thickBot="1">
      <c r="A124" s="198" t="s">
        <v>59</v>
      </c>
      <c r="B124" s="421" t="s">
        <v>45</v>
      </c>
      <c r="C124" s="444">
        <v>3000</v>
      </c>
      <c r="D124" s="237"/>
      <c r="E124" s="220"/>
    </row>
    <row r="125" spans="1:5" ht="12" customHeight="1" thickBot="1">
      <c r="A125" s="202" t="s">
        <v>9</v>
      </c>
      <c r="B125" s="401" t="s">
        <v>380</v>
      </c>
      <c r="C125" s="446">
        <f>+C92+C108+C122</f>
        <v>693836</v>
      </c>
      <c r="D125" s="234">
        <f>+D92+D108+D122</f>
        <v>1077661</v>
      </c>
      <c r="E125" s="217">
        <f>+E92+E108+E122</f>
        <v>1008838</v>
      </c>
    </row>
    <row r="126" spans="1:5" ht="12" customHeight="1" thickBot="1">
      <c r="A126" s="202" t="s">
        <v>10</v>
      </c>
      <c r="B126" s="401" t="s">
        <v>381</v>
      </c>
      <c r="C126" s="446">
        <f>+C127+C128+C129</f>
        <v>39539</v>
      </c>
      <c r="D126" s="234">
        <f>+D127+D128+D129</f>
        <v>39539</v>
      </c>
      <c r="E126" s="217">
        <f>+E127+E128+E129</f>
        <v>39539</v>
      </c>
    </row>
    <row r="127" spans="1:5" ht="12" customHeight="1">
      <c r="A127" s="197" t="s">
        <v>62</v>
      </c>
      <c r="B127" s="423" t="s">
        <v>466</v>
      </c>
      <c r="C127" s="448">
        <v>39539</v>
      </c>
      <c r="D127" s="235">
        <v>39539</v>
      </c>
      <c r="E127" s="218">
        <v>39539</v>
      </c>
    </row>
    <row r="128" spans="1:5" ht="12" customHeight="1">
      <c r="A128" s="197" t="s">
        <v>63</v>
      </c>
      <c r="B128" s="423" t="s">
        <v>467</v>
      </c>
      <c r="C128" s="448"/>
      <c r="D128" s="235"/>
      <c r="E128" s="218"/>
    </row>
    <row r="129" spans="1:5" ht="12" customHeight="1" thickBot="1">
      <c r="A129" s="195" t="s">
        <v>64</v>
      </c>
      <c r="B129" s="424" t="s">
        <v>468</v>
      </c>
      <c r="C129" s="448"/>
      <c r="D129" s="235"/>
      <c r="E129" s="218"/>
    </row>
    <row r="130" spans="1:5" ht="12" customHeight="1" thickBot="1">
      <c r="A130" s="202" t="s">
        <v>11</v>
      </c>
      <c r="B130" s="401" t="s">
        <v>385</v>
      </c>
      <c r="C130" s="446">
        <f>+C131+C132+C133+C134</f>
        <v>0</v>
      </c>
      <c r="D130" s="234">
        <f>+D131+D132+D133+D134</f>
        <v>0</v>
      </c>
      <c r="E130" s="217">
        <f>+E131+E132+E133+E134</f>
        <v>0</v>
      </c>
    </row>
    <row r="131" spans="1:5" ht="12" customHeight="1">
      <c r="A131" s="197" t="s">
        <v>65</v>
      </c>
      <c r="B131" s="423" t="s">
        <v>469</v>
      </c>
      <c r="C131" s="448"/>
      <c r="D131" s="235"/>
      <c r="E131" s="218"/>
    </row>
    <row r="132" spans="1:5" ht="12" customHeight="1">
      <c r="A132" s="197" t="s">
        <v>66</v>
      </c>
      <c r="B132" s="423" t="s">
        <v>470</v>
      </c>
      <c r="C132" s="448"/>
      <c r="D132" s="235"/>
      <c r="E132" s="218"/>
    </row>
    <row r="133" spans="1:5" ht="12" customHeight="1">
      <c r="A133" s="197" t="s">
        <v>282</v>
      </c>
      <c r="B133" s="423" t="s">
        <v>471</v>
      </c>
      <c r="C133" s="448"/>
      <c r="D133" s="235"/>
      <c r="E133" s="218"/>
    </row>
    <row r="134" spans="1:5" ht="12" customHeight="1" thickBot="1">
      <c r="A134" s="195" t="s">
        <v>284</v>
      </c>
      <c r="B134" s="424" t="s">
        <v>472</v>
      </c>
      <c r="C134" s="448"/>
      <c r="D134" s="235"/>
      <c r="E134" s="218"/>
    </row>
    <row r="135" spans="1:5" ht="12" customHeight="1" thickBot="1">
      <c r="A135" s="202" t="s">
        <v>12</v>
      </c>
      <c r="B135" s="401" t="s">
        <v>390</v>
      </c>
      <c r="C135" s="450">
        <f>+C136+C137+C138+C139</f>
        <v>0</v>
      </c>
      <c r="D135" s="240">
        <f>+D136+D137+D138+D139</f>
        <v>0</v>
      </c>
      <c r="E135" s="251">
        <f>+E136+E137+E138+E139</f>
        <v>0</v>
      </c>
    </row>
    <row r="136" spans="1:5" ht="12" customHeight="1">
      <c r="A136" s="197" t="s">
        <v>67</v>
      </c>
      <c r="B136" s="423" t="s">
        <v>391</v>
      </c>
      <c r="C136" s="448"/>
      <c r="D136" s="235"/>
      <c r="E136" s="218"/>
    </row>
    <row r="137" spans="1:5" ht="12" customHeight="1">
      <c r="A137" s="197" t="s">
        <v>68</v>
      </c>
      <c r="B137" s="423" t="s">
        <v>392</v>
      </c>
      <c r="C137" s="448"/>
      <c r="D137" s="235"/>
      <c r="E137" s="218"/>
    </row>
    <row r="138" spans="1:5" ht="12" customHeight="1">
      <c r="A138" s="197" t="s">
        <v>291</v>
      </c>
      <c r="B138" s="423" t="s">
        <v>473</v>
      </c>
      <c r="C138" s="448"/>
      <c r="D138" s="235"/>
      <c r="E138" s="218"/>
    </row>
    <row r="139" spans="1:5" ht="12" customHeight="1" thickBot="1">
      <c r="A139" s="195" t="s">
        <v>293</v>
      </c>
      <c r="B139" s="424" t="s">
        <v>436</v>
      </c>
      <c r="C139" s="448"/>
      <c r="D139" s="235"/>
      <c r="E139" s="218"/>
    </row>
    <row r="140" spans="1:5" ht="12" customHeight="1" thickBot="1">
      <c r="A140" s="202" t="s">
        <v>13</v>
      </c>
      <c r="B140" s="401" t="s">
        <v>395</v>
      </c>
      <c r="C140" s="451">
        <f>+C141+C142+C143+C144</f>
        <v>0</v>
      </c>
      <c r="D140" s="50">
        <f>+D141+D142+D143+D144</f>
        <v>0</v>
      </c>
      <c r="E140" s="187">
        <f>+E141+E142+E143+E144</f>
        <v>0</v>
      </c>
    </row>
    <row r="141" spans="1:5" ht="12" customHeight="1">
      <c r="A141" s="197" t="s">
        <v>124</v>
      </c>
      <c r="B141" s="423" t="s">
        <v>396</v>
      </c>
      <c r="C141" s="448"/>
      <c r="D141" s="235"/>
      <c r="E141" s="218"/>
    </row>
    <row r="142" spans="1:5" ht="12" customHeight="1">
      <c r="A142" s="197" t="s">
        <v>125</v>
      </c>
      <c r="B142" s="423" t="s">
        <v>397</v>
      </c>
      <c r="C142" s="448"/>
      <c r="D142" s="235"/>
      <c r="E142" s="218"/>
    </row>
    <row r="143" spans="1:5" ht="12" customHeight="1">
      <c r="A143" s="197" t="s">
        <v>152</v>
      </c>
      <c r="B143" s="423" t="s">
        <v>398</v>
      </c>
      <c r="C143" s="448"/>
      <c r="D143" s="235"/>
      <c r="E143" s="218"/>
    </row>
    <row r="144" spans="1:5" ht="12" customHeight="1" thickBot="1">
      <c r="A144" s="197" t="s">
        <v>299</v>
      </c>
      <c r="B144" s="423" t="s">
        <v>399</v>
      </c>
      <c r="C144" s="448"/>
      <c r="D144" s="235"/>
      <c r="E144" s="218"/>
    </row>
    <row r="145" spans="1:5" ht="12" customHeight="1" thickBot="1">
      <c r="A145" s="202" t="s">
        <v>14</v>
      </c>
      <c r="B145" s="401" t="s">
        <v>400</v>
      </c>
      <c r="C145" s="452">
        <f>+C126+C130+C135+C140</f>
        <v>39539</v>
      </c>
      <c r="D145" s="185">
        <f>+D126+D130+D135+D140</f>
        <v>39539</v>
      </c>
      <c r="E145" s="186">
        <f>+E126+E130+E135+E140</f>
        <v>39539</v>
      </c>
    </row>
    <row r="146" spans="1:5" ht="12" customHeight="1" thickBot="1">
      <c r="A146" s="227" t="s">
        <v>15</v>
      </c>
      <c r="B146" s="425" t="s">
        <v>401</v>
      </c>
      <c r="C146" s="452">
        <f>+C125+C145</f>
        <v>733375</v>
      </c>
      <c r="D146" s="185">
        <f>+D125+D145</f>
        <v>1117200</v>
      </c>
      <c r="E146" s="186">
        <f>+E125+E145</f>
        <v>1048377</v>
      </c>
    </row>
    <row r="147" ht="12" customHeight="1">
      <c r="C147" s="453"/>
    </row>
    <row r="148" spans="1:5" ht="18" customHeight="1">
      <c r="A148" s="759" t="s">
        <v>402</v>
      </c>
      <c r="B148" s="759"/>
      <c r="C148" s="759"/>
      <c r="D148" s="759"/>
      <c r="E148" s="759"/>
    </row>
    <row r="149" spans="1:7" ht="12" customHeight="1" thickBot="1">
      <c r="A149" s="760" t="s">
        <v>107</v>
      </c>
      <c r="B149" s="760"/>
      <c r="C149" s="212"/>
      <c r="D149" s="212"/>
      <c r="E149" s="229" t="s">
        <v>151</v>
      </c>
      <c r="F149" s="453"/>
      <c r="G149" s="453"/>
    </row>
    <row r="150" spans="1:7" ht="12" customHeight="1" thickBot="1">
      <c r="A150" s="202">
        <v>1</v>
      </c>
      <c r="B150" s="205" t="s">
        <v>403</v>
      </c>
      <c r="C150" s="454">
        <f>+C61-C125</f>
        <v>284026</v>
      </c>
      <c r="D150" s="454">
        <f>+D61-D125</f>
        <v>214943</v>
      </c>
      <c r="E150" s="455">
        <f>+E61-E125</f>
        <v>234438</v>
      </c>
      <c r="F150" s="453"/>
      <c r="G150" s="453"/>
    </row>
    <row r="151" spans="1:7" ht="12" customHeight="1" thickBot="1">
      <c r="A151" s="202" t="s">
        <v>7</v>
      </c>
      <c r="B151" s="205" t="s">
        <v>404</v>
      </c>
      <c r="C151" s="454">
        <f>+C84-C145</f>
        <v>1894</v>
      </c>
      <c r="D151" s="454">
        <f>+D84-D145</f>
        <v>54883</v>
      </c>
      <c r="E151" s="455">
        <f>+E84-E145</f>
        <v>54883</v>
      </c>
      <c r="F151" s="453"/>
      <c r="G151" s="453"/>
    </row>
    <row r="152" spans="3:6" ht="15" customHeight="1">
      <c r="C152" s="456"/>
      <c r="D152" s="456"/>
      <c r="E152" s="456"/>
      <c r="F152" s="456"/>
    </row>
    <row r="153" s="431" customFormat="1" ht="12.75" customHeight="1"/>
    <row r="154" ht="15.75">
      <c r="C154" s="453"/>
    </row>
    <row r="155" ht="15.75">
      <c r="C155" s="453"/>
    </row>
    <row r="156" ht="15.75">
      <c r="C156" s="453"/>
    </row>
    <row r="157" ht="16.5" customHeight="1">
      <c r="C157" s="453"/>
    </row>
    <row r="158" ht="15.75">
      <c r="C158" s="453"/>
    </row>
    <row r="159" ht="15.75">
      <c r="C159" s="453"/>
    </row>
    <row r="160" ht="15.75">
      <c r="C160" s="453"/>
    </row>
    <row r="161" ht="15.75">
      <c r="C161" s="453"/>
    </row>
    <row r="162" ht="15.75">
      <c r="C162" s="453"/>
    </row>
    <row r="163" spans="6:7" s="453" customFormat="1" ht="15.75">
      <c r="F163" s="428"/>
      <c r="G163" s="428"/>
    </row>
    <row r="164" spans="6:7" s="453" customFormat="1" ht="15.75">
      <c r="F164" s="428"/>
      <c r="G164" s="428"/>
    </row>
    <row r="165" spans="6:7" s="453" customFormat="1" ht="15.75">
      <c r="F165" s="428"/>
      <c r="G165" s="428"/>
    </row>
    <row r="166" spans="6:7" s="453" customFormat="1" ht="15.75">
      <c r="F166" s="428"/>
      <c r="G166" s="428"/>
    </row>
  </sheetData>
  <sheetProtection/>
  <mergeCells count="12">
    <mergeCell ref="A1:E1"/>
    <mergeCell ref="A2:B2"/>
    <mergeCell ref="A3:A4"/>
    <mergeCell ref="B3:B4"/>
    <mergeCell ref="C3:E3"/>
    <mergeCell ref="A87:E87"/>
    <mergeCell ref="A88:B88"/>
    <mergeCell ref="A89:A90"/>
    <mergeCell ref="B89:B90"/>
    <mergeCell ref="C89:E89"/>
    <mergeCell ref="A148:E148"/>
    <mergeCell ref="A149:B149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1" r:id="rId1"/>
  <headerFooter alignWithMargins="0">
    <oddHeader>&amp;C&amp;"Times New Roman CE,Félkövér"&amp;12 2. melléklet a 7/2015. (V.28.) önkormányzati rendelethez&amp;U
&amp;UNagyhalász Város Önkormányzat
2014. ÉVI KÖLTSÉGVETÉS
KÖTELEZŐ FELADATAINAK MÉRLEGE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59"/>
  <sheetViews>
    <sheetView view="pageLayout" workbookViewId="0" topLeftCell="A1">
      <selection activeCell="E34" sqref="E34"/>
    </sheetView>
  </sheetViews>
  <sheetFormatPr defaultColWidth="9.00390625" defaultRowHeight="12.75"/>
  <cols>
    <col min="1" max="1" width="10.50390625" style="386" customWidth="1"/>
    <col min="2" max="2" width="58.625" style="31" customWidth="1"/>
    <col min="3" max="4" width="14.875" style="31" customWidth="1"/>
    <col min="5" max="5" width="15.00390625" style="31" customWidth="1"/>
    <col min="6" max="16384" width="9.375" style="31" customWidth="1"/>
  </cols>
  <sheetData>
    <row r="1" spans="1:5" s="324" customFormat="1" ht="21" customHeight="1" thickBot="1">
      <c r="A1" s="323"/>
      <c r="B1" s="325"/>
      <c r="C1" s="325"/>
      <c r="D1" s="325"/>
      <c r="E1" s="369"/>
    </row>
    <row r="2" spans="1:5" s="370" customFormat="1" ht="25.5" customHeight="1">
      <c r="A2" s="350" t="s">
        <v>140</v>
      </c>
      <c r="B2" s="485" t="s">
        <v>529</v>
      </c>
      <c r="C2" s="486"/>
      <c r="D2" s="486"/>
      <c r="E2" s="391" t="s">
        <v>47</v>
      </c>
    </row>
    <row r="3" spans="1:5" s="370" customFormat="1" ht="36.75" thickBot="1">
      <c r="A3" s="368" t="s">
        <v>139</v>
      </c>
      <c r="B3" s="489" t="s">
        <v>521</v>
      </c>
      <c r="C3" s="490"/>
      <c r="D3" s="489"/>
      <c r="E3" s="392" t="s">
        <v>46</v>
      </c>
    </row>
    <row r="4" spans="1:5" s="371" customFormat="1" ht="15.75" customHeight="1" thickBot="1">
      <c r="A4" s="326"/>
      <c r="B4" s="326"/>
      <c r="C4" s="326"/>
      <c r="D4" s="326"/>
      <c r="E4" s="327" t="s">
        <v>39</v>
      </c>
    </row>
    <row r="5" spans="1:5" ht="24.75" thickBot="1">
      <c r="A5" s="179" t="s">
        <v>141</v>
      </c>
      <c r="B5" s="180" t="s">
        <v>40</v>
      </c>
      <c r="C5" s="328" t="s">
        <v>518</v>
      </c>
      <c r="D5" s="328" t="s">
        <v>478</v>
      </c>
      <c r="E5" s="328" t="s">
        <v>534</v>
      </c>
    </row>
    <row r="6" spans="1:5" s="372" customFormat="1" ht="12.75" customHeight="1" thickBot="1">
      <c r="A6" s="321">
        <v>1</v>
      </c>
      <c r="B6" s="322">
        <v>2</v>
      </c>
      <c r="C6" s="494">
        <v>3</v>
      </c>
      <c r="D6" s="494">
        <v>4</v>
      </c>
      <c r="E6" s="402">
        <v>5</v>
      </c>
    </row>
    <row r="7" spans="1:5" s="372" customFormat="1" ht="15.75" customHeight="1" thickBot="1">
      <c r="A7" s="496"/>
      <c r="B7" s="497" t="s">
        <v>41</v>
      </c>
      <c r="C7" s="497"/>
      <c r="D7" s="497"/>
      <c r="E7" s="611"/>
    </row>
    <row r="8" spans="1:5" s="346" customFormat="1" ht="12" customHeight="1" thickBot="1">
      <c r="A8" s="321" t="s">
        <v>6</v>
      </c>
      <c r="B8" s="382" t="s">
        <v>442</v>
      </c>
      <c r="C8" s="612"/>
      <c r="D8" s="612"/>
      <c r="E8" s="300">
        <f>SUM(E9:E18)</f>
        <v>0</v>
      </c>
    </row>
    <row r="9" spans="1:5" s="346" customFormat="1" ht="12" customHeight="1">
      <c r="A9" s="393" t="s">
        <v>69</v>
      </c>
      <c r="B9" s="193" t="s">
        <v>267</v>
      </c>
      <c r="C9" s="528"/>
      <c r="D9" s="528"/>
      <c r="E9" s="613"/>
    </row>
    <row r="10" spans="1:5" s="346" customFormat="1" ht="12" customHeight="1">
      <c r="A10" s="394" t="s">
        <v>70</v>
      </c>
      <c r="B10" s="191" t="s">
        <v>268</v>
      </c>
      <c r="C10" s="529"/>
      <c r="D10" s="529"/>
      <c r="E10" s="271"/>
    </row>
    <row r="11" spans="1:5" s="346" customFormat="1" ht="12" customHeight="1">
      <c r="A11" s="394" t="s">
        <v>71</v>
      </c>
      <c r="B11" s="191" t="s">
        <v>269</v>
      </c>
      <c r="C11" s="567"/>
      <c r="D11" s="567"/>
      <c r="E11" s="271"/>
    </row>
    <row r="12" spans="1:5" s="346" customFormat="1" ht="12" customHeight="1">
      <c r="A12" s="394" t="s">
        <v>72</v>
      </c>
      <c r="B12" s="191" t="s">
        <v>270</v>
      </c>
      <c r="C12" s="567"/>
      <c r="D12" s="567"/>
      <c r="E12" s="271"/>
    </row>
    <row r="13" spans="1:5" s="346" customFormat="1" ht="12" customHeight="1">
      <c r="A13" s="394" t="s">
        <v>102</v>
      </c>
      <c r="B13" s="191" t="s">
        <v>271</v>
      </c>
      <c r="C13" s="567"/>
      <c r="D13" s="567"/>
      <c r="E13" s="271"/>
    </row>
    <row r="14" spans="1:5" s="346" customFormat="1" ht="12" customHeight="1">
      <c r="A14" s="394" t="s">
        <v>73</v>
      </c>
      <c r="B14" s="191" t="s">
        <v>443</v>
      </c>
      <c r="C14" s="567"/>
      <c r="D14" s="567"/>
      <c r="E14" s="271"/>
    </row>
    <row r="15" spans="1:5" s="346" customFormat="1" ht="12" customHeight="1">
      <c r="A15" s="394" t="s">
        <v>74</v>
      </c>
      <c r="B15" s="190" t="s">
        <v>444</v>
      </c>
      <c r="C15" s="191"/>
      <c r="D15" s="567"/>
      <c r="E15" s="271"/>
    </row>
    <row r="16" spans="1:5" s="346" customFormat="1" ht="12" customHeight="1">
      <c r="A16" s="394" t="s">
        <v>81</v>
      </c>
      <c r="B16" s="191" t="s">
        <v>274</v>
      </c>
      <c r="C16" s="191"/>
      <c r="D16" s="601"/>
      <c r="E16" s="615"/>
    </row>
    <row r="17" spans="1:5" s="373" customFormat="1" ht="12" customHeight="1">
      <c r="A17" s="394" t="s">
        <v>82</v>
      </c>
      <c r="B17" s="191" t="s">
        <v>276</v>
      </c>
      <c r="C17" s="567"/>
      <c r="D17" s="567"/>
      <c r="E17" s="271"/>
    </row>
    <row r="18" spans="1:5" s="373" customFormat="1" ht="12" customHeight="1" thickBot="1">
      <c r="A18" s="394" t="s">
        <v>83</v>
      </c>
      <c r="B18" s="190" t="s">
        <v>278</v>
      </c>
      <c r="C18" s="601"/>
      <c r="D18" s="601"/>
      <c r="E18" s="272"/>
    </row>
    <row r="19" spans="1:5" s="346" customFormat="1" ht="12" customHeight="1" thickBot="1">
      <c r="A19" s="321" t="s">
        <v>7</v>
      </c>
      <c r="B19" s="382" t="s">
        <v>445</v>
      </c>
      <c r="C19" s="612">
        <v>626</v>
      </c>
      <c r="D19" s="612"/>
      <c r="E19" s="300">
        <f>SUM(E20:E22)</f>
        <v>0</v>
      </c>
    </row>
    <row r="20" spans="1:5" s="373" customFormat="1" ht="12" customHeight="1">
      <c r="A20" s="394" t="s">
        <v>75</v>
      </c>
      <c r="B20" s="192" t="s">
        <v>240</v>
      </c>
      <c r="C20" s="549"/>
      <c r="D20" s="549"/>
      <c r="E20" s="271"/>
    </row>
    <row r="21" spans="1:5" s="373" customFormat="1" ht="12" customHeight="1">
      <c r="A21" s="394" t="s">
        <v>76</v>
      </c>
      <c r="B21" s="191" t="s">
        <v>446</v>
      </c>
      <c r="C21" s="529"/>
      <c r="D21" s="529"/>
      <c r="E21" s="271"/>
    </row>
    <row r="22" spans="1:5" s="373" customFormat="1" ht="12" customHeight="1">
      <c r="A22" s="394" t="s">
        <v>77</v>
      </c>
      <c r="B22" s="191" t="s">
        <v>447</v>
      </c>
      <c r="C22" s="529">
        <v>626</v>
      </c>
      <c r="D22" s="529"/>
      <c r="E22" s="271"/>
    </row>
    <row r="23" spans="1:5" s="373" customFormat="1" ht="12" customHeight="1" thickBot="1">
      <c r="A23" s="394" t="s">
        <v>78</v>
      </c>
      <c r="B23" s="191" t="s">
        <v>524</v>
      </c>
      <c r="C23" s="529">
        <v>626</v>
      </c>
      <c r="D23" s="529"/>
      <c r="E23" s="271"/>
    </row>
    <row r="24" spans="1:5" s="373" customFormat="1" ht="12" customHeight="1" thickBot="1">
      <c r="A24" s="381" t="s">
        <v>8</v>
      </c>
      <c r="B24" s="210" t="s">
        <v>117</v>
      </c>
      <c r="C24" s="548"/>
      <c r="D24" s="548"/>
      <c r="E24" s="616"/>
    </row>
    <row r="25" spans="1:5" s="373" customFormat="1" ht="12" customHeight="1" thickBot="1">
      <c r="A25" s="381" t="s">
        <v>9</v>
      </c>
      <c r="B25" s="210" t="s">
        <v>448</v>
      </c>
      <c r="C25" s="548"/>
      <c r="D25" s="548"/>
      <c r="E25" s="300">
        <f>+E26+E27</f>
        <v>0</v>
      </c>
    </row>
    <row r="26" spans="1:5" s="373" customFormat="1" ht="12" customHeight="1">
      <c r="A26" s="395" t="s">
        <v>254</v>
      </c>
      <c r="B26" s="396" t="s">
        <v>446</v>
      </c>
      <c r="C26" s="625"/>
      <c r="D26" s="625"/>
      <c r="E26" s="295"/>
    </row>
    <row r="27" spans="1:5" s="373" customFormat="1" ht="12" customHeight="1">
      <c r="A27" s="395" t="s">
        <v>260</v>
      </c>
      <c r="B27" s="397" t="s">
        <v>449</v>
      </c>
      <c r="C27" s="397"/>
      <c r="D27" s="644"/>
      <c r="E27" s="619"/>
    </row>
    <row r="28" spans="1:5" s="373" customFormat="1" ht="12" customHeight="1" thickBot="1">
      <c r="A28" s="394" t="s">
        <v>262</v>
      </c>
      <c r="B28" s="398" t="s">
        <v>525</v>
      </c>
      <c r="C28" s="620"/>
      <c r="D28" s="645"/>
      <c r="E28" s="622"/>
    </row>
    <row r="29" spans="1:5" s="373" customFormat="1" ht="12" customHeight="1" thickBot="1">
      <c r="A29" s="381" t="s">
        <v>10</v>
      </c>
      <c r="B29" s="210" t="s">
        <v>450</v>
      </c>
      <c r="C29" s="598"/>
      <c r="D29" s="548"/>
      <c r="E29" s="300">
        <f>+E30+E31+E32</f>
        <v>0</v>
      </c>
    </row>
    <row r="30" spans="1:5" s="373" customFormat="1" ht="12" customHeight="1">
      <c r="A30" s="395" t="s">
        <v>62</v>
      </c>
      <c r="B30" s="396" t="s">
        <v>280</v>
      </c>
      <c r="C30" s="617"/>
      <c r="D30" s="617"/>
      <c r="E30" s="295"/>
    </row>
    <row r="31" spans="1:5" s="373" customFormat="1" ht="12" customHeight="1">
      <c r="A31" s="395" t="s">
        <v>63</v>
      </c>
      <c r="B31" s="397" t="s">
        <v>281</v>
      </c>
      <c r="C31" s="397"/>
      <c r="D31" s="618"/>
      <c r="E31" s="619"/>
    </row>
    <row r="32" spans="1:5" s="373" customFormat="1" ht="12" customHeight="1" thickBot="1">
      <c r="A32" s="394" t="s">
        <v>64</v>
      </c>
      <c r="B32" s="380" t="s">
        <v>283</v>
      </c>
      <c r="C32" s="623"/>
      <c r="D32" s="624"/>
      <c r="E32" s="622"/>
    </row>
    <row r="33" spans="1:5" s="346" customFormat="1" ht="12" customHeight="1" thickBot="1">
      <c r="A33" s="381" t="s">
        <v>11</v>
      </c>
      <c r="B33" s="210" t="s">
        <v>408</v>
      </c>
      <c r="C33" s="598"/>
      <c r="D33" s="548">
        <v>626</v>
      </c>
      <c r="E33" s="616">
        <v>304</v>
      </c>
    </row>
    <row r="34" spans="1:5" s="346" customFormat="1" ht="12" customHeight="1" thickBot="1">
      <c r="A34" s="381" t="s">
        <v>12</v>
      </c>
      <c r="B34" s="210" t="s">
        <v>451</v>
      </c>
      <c r="C34" s="210"/>
      <c r="D34" s="210"/>
      <c r="E34" s="387"/>
    </row>
    <row r="35" spans="1:5" s="346" customFormat="1" ht="12" customHeight="1" thickBot="1">
      <c r="A35" s="321" t="s">
        <v>13</v>
      </c>
      <c r="B35" s="210" t="s">
        <v>452</v>
      </c>
      <c r="C35" s="553"/>
      <c r="D35" s="553"/>
      <c r="E35" s="388">
        <f>+E8+E19+E24+E25+E29+E33+E34</f>
        <v>304</v>
      </c>
    </row>
    <row r="36" spans="1:5" s="346" customFormat="1" ht="12" customHeight="1" thickBot="1">
      <c r="A36" s="383" t="s">
        <v>14</v>
      </c>
      <c r="B36" s="210" t="s">
        <v>453</v>
      </c>
      <c r="C36" s="553">
        <v>626</v>
      </c>
      <c r="D36" s="553">
        <v>626</v>
      </c>
      <c r="E36" s="388">
        <f>+E37+E38+E39</f>
        <v>29</v>
      </c>
    </row>
    <row r="37" spans="1:5" s="346" customFormat="1" ht="12" customHeight="1">
      <c r="A37" s="395" t="s">
        <v>454</v>
      </c>
      <c r="B37" s="396" t="s">
        <v>160</v>
      </c>
      <c r="C37" s="625">
        <v>29</v>
      </c>
      <c r="D37" s="626">
        <v>29</v>
      </c>
      <c r="E37" s="377">
        <v>29</v>
      </c>
    </row>
    <row r="38" spans="1:5" s="346" customFormat="1" ht="12" customHeight="1">
      <c r="A38" s="395" t="s">
        <v>455</v>
      </c>
      <c r="B38" s="397" t="s">
        <v>2</v>
      </c>
      <c r="C38" s="627"/>
      <c r="D38" s="628"/>
      <c r="E38" s="376"/>
    </row>
    <row r="39" spans="1:5" s="373" customFormat="1" ht="12" customHeight="1" thickBot="1">
      <c r="A39" s="394" t="s">
        <v>456</v>
      </c>
      <c r="B39" s="380" t="s">
        <v>457</v>
      </c>
      <c r="C39" s="629"/>
      <c r="D39" s="629"/>
      <c r="E39" s="375"/>
    </row>
    <row r="40" spans="1:5" s="373" customFormat="1" ht="15" customHeight="1" thickBot="1">
      <c r="A40" s="383" t="s">
        <v>15</v>
      </c>
      <c r="B40" s="384" t="s">
        <v>458</v>
      </c>
      <c r="C40" s="630">
        <v>655</v>
      </c>
      <c r="D40" s="630">
        <v>655</v>
      </c>
      <c r="E40" s="389">
        <f>+E35+E36</f>
        <v>333</v>
      </c>
    </row>
    <row r="41" spans="1:5" s="373" customFormat="1" ht="15" customHeight="1">
      <c r="A41" s="329"/>
      <c r="B41" s="330"/>
      <c r="C41" s="330"/>
      <c r="D41" s="330"/>
      <c r="E41" s="344"/>
    </row>
    <row r="42" spans="1:5" ht="13.5" thickBot="1">
      <c r="A42" s="331"/>
      <c r="B42" s="332"/>
      <c r="C42" s="332"/>
      <c r="D42" s="332"/>
      <c r="E42" s="345"/>
    </row>
    <row r="43" spans="1:5" s="372" customFormat="1" ht="16.5" customHeight="1" thickBot="1">
      <c r="A43" s="525"/>
      <c r="B43" s="427" t="s">
        <v>42</v>
      </c>
      <c r="C43" s="427"/>
      <c r="D43" s="427"/>
      <c r="E43" s="389"/>
    </row>
    <row r="44" spans="1:5" s="171" customFormat="1" ht="12" customHeight="1" thickBot="1">
      <c r="A44" s="381" t="s">
        <v>6</v>
      </c>
      <c r="B44" s="210" t="s">
        <v>459</v>
      </c>
      <c r="C44" s="548">
        <v>585</v>
      </c>
      <c r="D44" s="548">
        <v>655</v>
      </c>
      <c r="E44" s="300">
        <f>SUM(E45:E49)</f>
        <v>300</v>
      </c>
    </row>
    <row r="45" spans="1:5" ht="12" customHeight="1">
      <c r="A45" s="394" t="s">
        <v>69</v>
      </c>
      <c r="B45" s="192" t="s">
        <v>35</v>
      </c>
      <c r="C45" s="549"/>
      <c r="D45" s="549"/>
      <c r="E45" s="295"/>
    </row>
    <row r="46" spans="1:5" ht="12" customHeight="1">
      <c r="A46" s="394" t="s">
        <v>70</v>
      </c>
      <c r="B46" s="191" t="s">
        <v>126</v>
      </c>
      <c r="C46" s="529"/>
      <c r="D46" s="529"/>
      <c r="E46" s="296"/>
    </row>
    <row r="47" spans="1:5" ht="12" customHeight="1">
      <c r="A47" s="394" t="s">
        <v>71</v>
      </c>
      <c r="B47" s="191" t="s">
        <v>95</v>
      </c>
      <c r="C47" s="529">
        <v>585</v>
      </c>
      <c r="D47" s="529">
        <v>655</v>
      </c>
      <c r="E47" s="296">
        <v>300</v>
      </c>
    </row>
    <row r="48" spans="1:5" ht="12" customHeight="1">
      <c r="A48" s="394" t="s">
        <v>72</v>
      </c>
      <c r="B48" s="191" t="s">
        <v>127</v>
      </c>
      <c r="C48" s="529"/>
      <c r="D48" s="529"/>
      <c r="E48" s="296"/>
    </row>
    <row r="49" spans="1:5" ht="12" customHeight="1" thickBot="1">
      <c r="A49" s="394" t="s">
        <v>102</v>
      </c>
      <c r="B49" s="191" t="s">
        <v>128</v>
      </c>
      <c r="C49" s="529"/>
      <c r="D49" s="529"/>
      <c r="E49" s="296"/>
    </row>
    <row r="50" spans="1:5" ht="12" customHeight="1" thickBot="1">
      <c r="A50" s="381" t="s">
        <v>7</v>
      </c>
      <c r="B50" s="210" t="s">
        <v>460</v>
      </c>
      <c r="C50" s="548"/>
      <c r="D50" s="548"/>
      <c r="E50" s="300">
        <f>SUM(E51:E53)</f>
        <v>0</v>
      </c>
    </row>
    <row r="51" spans="1:5" s="171" customFormat="1" ht="12" customHeight="1">
      <c r="A51" s="394" t="s">
        <v>75</v>
      </c>
      <c r="B51" s="192" t="s">
        <v>150</v>
      </c>
      <c r="C51" s="549"/>
      <c r="D51" s="549"/>
      <c r="E51" s="295"/>
    </row>
    <row r="52" spans="1:5" ht="12" customHeight="1">
      <c r="A52" s="394" t="s">
        <v>76</v>
      </c>
      <c r="B52" s="191" t="s">
        <v>130</v>
      </c>
      <c r="C52" s="529"/>
      <c r="D52" s="529"/>
      <c r="E52" s="296"/>
    </row>
    <row r="53" spans="1:5" ht="12" customHeight="1">
      <c r="A53" s="394" t="s">
        <v>77</v>
      </c>
      <c r="B53" s="191" t="s">
        <v>43</v>
      </c>
      <c r="C53" s="529"/>
      <c r="D53" s="529"/>
      <c r="E53" s="296"/>
    </row>
    <row r="54" spans="1:5" ht="12" customHeight="1" thickBot="1">
      <c r="A54" s="639" t="s">
        <v>78</v>
      </c>
      <c r="B54" s="194" t="s">
        <v>526</v>
      </c>
      <c r="C54" s="530"/>
      <c r="D54" s="530"/>
      <c r="E54" s="640"/>
    </row>
    <row r="55" spans="1:5" ht="12" customHeight="1" thickBot="1">
      <c r="A55" s="641" t="s">
        <v>8</v>
      </c>
      <c r="B55" s="210" t="s">
        <v>530</v>
      </c>
      <c r="C55" s="548">
        <v>70</v>
      </c>
      <c r="D55" s="548"/>
      <c r="E55" s="643"/>
    </row>
    <row r="56" spans="1:5" ht="15" customHeight="1" thickBot="1">
      <c r="A56" s="381" t="s">
        <v>9</v>
      </c>
      <c r="B56" s="385" t="s">
        <v>461</v>
      </c>
      <c r="C56" s="633">
        <v>655</v>
      </c>
      <c r="D56" s="633">
        <v>655</v>
      </c>
      <c r="E56" s="632">
        <f>+E44+E50</f>
        <v>300</v>
      </c>
    </row>
    <row r="57" ht="13.5" thickBot="1">
      <c r="E57" s="390"/>
    </row>
    <row r="58" spans="1:5" ht="15" customHeight="1" thickBot="1">
      <c r="A58" s="333" t="s">
        <v>481</v>
      </c>
      <c r="B58" s="334"/>
      <c r="C58" s="559"/>
      <c r="D58" s="610"/>
      <c r="E58" s="379"/>
    </row>
    <row r="59" spans="1:5" ht="14.25" customHeight="1" thickBot="1">
      <c r="A59" s="333" t="s">
        <v>142</v>
      </c>
      <c r="B59" s="334"/>
      <c r="C59" s="559"/>
      <c r="D59" s="610"/>
      <c r="E59" s="37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CE,Félkövér"20. melléklet a 7/2015. (V.28.)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58"/>
  <sheetViews>
    <sheetView view="pageLayout" workbookViewId="0" topLeftCell="A1">
      <selection activeCell="E12" sqref="E12"/>
    </sheetView>
  </sheetViews>
  <sheetFormatPr defaultColWidth="9.00390625" defaultRowHeight="12.75"/>
  <cols>
    <col min="1" max="1" width="10.50390625" style="386" customWidth="1"/>
    <col min="2" max="2" width="58.625" style="31" customWidth="1"/>
    <col min="3" max="5" width="14.875" style="31" customWidth="1"/>
    <col min="6" max="16384" width="9.375" style="31" customWidth="1"/>
  </cols>
  <sheetData>
    <row r="1" spans="1:5" s="324" customFormat="1" ht="21" customHeight="1" thickBot="1">
      <c r="A1" s="323"/>
      <c r="B1" s="325"/>
      <c r="C1" s="325"/>
      <c r="D1" s="325"/>
      <c r="E1" s="369"/>
    </row>
    <row r="2" spans="1:5" s="370" customFormat="1" ht="25.5" customHeight="1">
      <c r="A2" s="350" t="s">
        <v>140</v>
      </c>
      <c r="B2" s="485" t="s">
        <v>529</v>
      </c>
      <c r="C2" s="486"/>
      <c r="D2" s="486"/>
      <c r="E2" s="391" t="s">
        <v>47</v>
      </c>
    </row>
    <row r="3" spans="1:5" s="370" customFormat="1" ht="36.75" thickBot="1">
      <c r="A3" s="368" t="s">
        <v>139</v>
      </c>
      <c r="B3" s="489" t="s">
        <v>531</v>
      </c>
      <c r="C3" s="490"/>
      <c r="D3" s="489"/>
      <c r="E3" s="392" t="s">
        <v>46</v>
      </c>
    </row>
    <row r="4" spans="1:5" s="371" customFormat="1" ht="15.75" customHeight="1" thickBot="1">
      <c r="A4" s="326"/>
      <c r="B4" s="326"/>
      <c r="C4" s="326"/>
      <c r="D4" s="326"/>
      <c r="E4" s="327" t="s">
        <v>39</v>
      </c>
    </row>
    <row r="5" spans="1:5" ht="24.75" thickBot="1">
      <c r="A5" s="179" t="s">
        <v>141</v>
      </c>
      <c r="B5" s="180" t="s">
        <v>40</v>
      </c>
      <c r="C5" s="328" t="s">
        <v>518</v>
      </c>
      <c r="D5" s="328" t="s">
        <v>478</v>
      </c>
      <c r="E5" s="328" t="s">
        <v>534</v>
      </c>
    </row>
    <row r="6" spans="1:5" s="372" customFormat="1" ht="12.75" customHeight="1" thickBot="1">
      <c r="A6" s="321">
        <v>1</v>
      </c>
      <c r="B6" s="322">
        <v>2</v>
      </c>
      <c r="C6" s="494">
        <v>3</v>
      </c>
      <c r="D6" s="494"/>
      <c r="E6" s="402">
        <v>4</v>
      </c>
    </row>
    <row r="7" spans="1:5" s="372" customFormat="1" ht="15.75" customHeight="1" thickBot="1">
      <c r="A7" s="496"/>
      <c r="B7" s="497" t="s">
        <v>41</v>
      </c>
      <c r="C7" s="497"/>
      <c r="D7" s="497"/>
      <c r="E7" s="611"/>
    </row>
    <row r="8" spans="1:5" s="346" customFormat="1" ht="12" customHeight="1" thickBot="1">
      <c r="A8" s="321" t="s">
        <v>6</v>
      </c>
      <c r="B8" s="382" t="s">
        <v>442</v>
      </c>
      <c r="C8" s="612"/>
      <c r="D8" s="612"/>
      <c r="E8" s="300">
        <f>SUM(E9:E18)</f>
        <v>0</v>
      </c>
    </row>
    <row r="9" spans="1:5" s="346" customFormat="1" ht="12" customHeight="1">
      <c r="A9" s="393" t="s">
        <v>69</v>
      </c>
      <c r="B9" s="193" t="s">
        <v>267</v>
      </c>
      <c r="C9" s="528"/>
      <c r="D9" s="528"/>
      <c r="E9" s="613"/>
    </row>
    <row r="10" spans="1:5" s="346" customFormat="1" ht="12" customHeight="1">
      <c r="A10" s="394" t="s">
        <v>70</v>
      </c>
      <c r="B10" s="191" t="s">
        <v>268</v>
      </c>
      <c r="C10" s="529"/>
      <c r="D10" s="529"/>
      <c r="E10" s="271"/>
    </row>
    <row r="11" spans="1:5" s="346" customFormat="1" ht="12" customHeight="1">
      <c r="A11" s="394" t="s">
        <v>71</v>
      </c>
      <c r="B11" s="191" t="s">
        <v>269</v>
      </c>
      <c r="C11" s="567"/>
      <c r="D11" s="567"/>
      <c r="E11" s="271"/>
    </row>
    <row r="12" spans="1:5" s="346" customFormat="1" ht="12" customHeight="1">
      <c r="A12" s="394" t="s">
        <v>72</v>
      </c>
      <c r="B12" s="191" t="s">
        <v>270</v>
      </c>
      <c r="C12" s="567"/>
      <c r="D12" s="567"/>
      <c r="E12" s="271"/>
    </row>
    <row r="13" spans="1:5" s="346" customFormat="1" ht="12" customHeight="1">
      <c r="A13" s="394" t="s">
        <v>102</v>
      </c>
      <c r="B13" s="191" t="s">
        <v>271</v>
      </c>
      <c r="C13" s="567"/>
      <c r="D13" s="567"/>
      <c r="E13" s="271"/>
    </row>
    <row r="14" spans="1:5" s="346" customFormat="1" ht="12" customHeight="1">
      <c r="A14" s="394" t="s">
        <v>73</v>
      </c>
      <c r="B14" s="191" t="s">
        <v>443</v>
      </c>
      <c r="C14" s="567"/>
      <c r="D14" s="567"/>
      <c r="E14" s="271"/>
    </row>
    <row r="15" spans="1:5" s="346" customFormat="1" ht="12" customHeight="1">
      <c r="A15" s="394" t="s">
        <v>74</v>
      </c>
      <c r="B15" s="190" t="s">
        <v>444</v>
      </c>
      <c r="C15" s="191"/>
      <c r="D15" s="567"/>
      <c r="E15" s="271"/>
    </row>
    <row r="16" spans="1:5" s="346" customFormat="1" ht="12" customHeight="1">
      <c r="A16" s="394" t="s">
        <v>81</v>
      </c>
      <c r="B16" s="191" t="s">
        <v>274</v>
      </c>
      <c r="C16" s="191"/>
      <c r="D16" s="601"/>
      <c r="E16" s="615"/>
    </row>
    <row r="17" spans="1:5" s="373" customFormat="1" ht="12" customHeight="1">
      <c r="A17" s="394" t="s">
        <v>82</v>
      </c>
      <c r="B17" s="191" t="s">
        <v>276</v>
      </c>
      <c r="C17" s="567"/>
      <c r="D17" s="567"/>
      <c r="E17" s="271"/>
    </row>
    <row r="18" spans="1:5" s="373" customFormat="1" ht="12" customHeight="1" thickBot="1">
      <c r="A18" s="394" t="s">
        <v>83</v>
      </c>
      <c r="B18" s="190" t="s">
        <v>278</v>
      </c>
      <c r="C18" s="601"/>
      <c r="D18" s="601"/>
      <c r="E18" s="272"/>
    </row>
    <row r="19" spans="1:5" s="346" customFormat="1" ht="12" customHeight="1" thickBot="1">
      <c r="A19" s="321" t="s">
        <v>7</v>
      </c>
      <c r="B19" s="382" t="s">
        <v>445</v>
      </c>
      <c r="C19" s="634"/>
      <c r="D19" s="634"/>
      <c r="E19" s="300">
        <f>SUM(E20:E22)</f>
        <v>0</v>
      </c>
    </row>
    <row r="20" spans="1:5" s="373" customFormat="1" ht="12" customHeight="1">
      <c r="A20" s="394" t="s">
        <v>75</v>
      </c>
      <c r="B20" s="192" t="s">
        <v>240</v>
      </c>
      <c r="C20" s="600"/>
      <c r="D20" s="600"/>
      <c r="E20" s="271"/>
    </row>
    <row r="21" spans="1:5" s="373" customFormat="1" ht="12" customHeight="1">
      <c r="A21" s="394" t="s">
        <v>76</v>
      </c>
      <c r="B21" s="191" t="s">
        <v>446</v>
      </c>
      <c r="C21" s="567"/>
      <c r="D21" s="567"/>
      <c r="E21" s="271"/>
    </row>
    <row r="22" spans="1:5" s="373" customFormat="1" ht="12" customHeight="1">
      <c r="A22" s="394" t="s">
        <v>77</v>
      </c>
      <c r="B22" s="191" t="s">
        <v>447</v>
      </c>
      <c r="C22" s="567"/>
      <c r="D22" s="567"/>
      <c r="E22" s="271"/>
    </row>
    <row r="23" spans="1:5" s="373" customFormat="1" ht="12" customHeight="1" thickBot="1">
      <c r="A23" s="394" t="s">
        <v>78</v>
      </c>
      <c r="B23" s="191" t="s">
        <v>524</v>
      </c>
      <c r="C23" s="567"/>
      <c r="D23" s="567"/>
      <c r="E23" s="271"/>
    </row>
    <row r="24" spans="1:5" s="373" customFormat="1" ht="12" customHeight="1" thickBot="1">
      <c r="A24" s="381" t="s">
        <v>8</v>
      </c>
      <c r="B24" s="210" t="s">
        <v>117</v>
      </c>
      <c r="C24" s="598"/>
      <c r="D24" s="598"/>
      <c r="E24" s="616"/>
    </row>
    <row r="25" spans="1:5" s="373" customFormat="1" ht="12" customHeight="1" thickBot="1">
      <c r="A25" s="381" t="s">
        <v>9</v>
      </c>
      <c r="B25" s="210" t="s">
        <v>448</v>
      </c>
      <c r="C25" s="598"/>
      <c r="D25" s="598"/>
      <c r="E25" s="300">
        <f>+E26+E27</f>
        <v>0</v>
      </c>
    </row>
    <row r="26" spans="1:5" s="373" customFormat="1" ht="12" customHeight="1">
      <c r="A26" s="395" t="s">
        <v>254</v>
      </c>
      <c r="B26" s="396" t="s">
        <v>446</v>
      </c>
      <c r="C26" s="617"/>
      <c r="D26" s="617"/>
      <c r="E26" s="295"/>
    </row>
    <row r="27" spans="1:5" s="373" customFormat="1" ht="12" customHeight="1">
      <c r="A27" s="395" t="s">
        <v>260</v>
      </c>
      <c r="B27" s="397" t="s">
        <v>449</v>
      </c>
      <c r="C27" s="397"/>
      <c r="D27" s="618"/>
      <c r="E27" s="619"/>
    </row>
    <row r="28" spans="1:5" s="373" customFormat="1" ht="12" customHeight="1" thickBot="1">
      <c r="A28" s="394" t="s">
        <v>262</v>
      </c>
      <c r="B28" s="398" t="s">
        <v>525</v>
      </c>
      <c r="C28" s="620"/>
      <c r="D28" s="621"/>
      <c r="E28" s="622"/>
    </row>
    <row r="29" spans="1:5" s="373" customFormat="1" ht="12" customHeight="1" thickBot="1">
      <c r="A29" s="381" t="s">
        <v>10</v>
      </c>
      <c r="B29" s="210" t="s">
        <v>450</v>
      </c>
      <c r="C29" s="598"/>
      <c r="D29" s="598"/>
      <c r="E29" s="300">
        <f>+E30+E31+E32</f>
        <v>0</v>
      </c>
    </row>
    <row r="30" spans="1:5" s="373" customFormat="1" ht="12" customHeight="1">
      <c r="A30" s="395" t="s">
        <v>62</v>
      </c>
      <c r="B30" s="396" t="s">
        <v>280</v>
      </c>
      <c r="C30" s="617"/>
      <c r="D30" s="617"/>
      <c r="E30" s="295"/>
    </row>
    <row r="31" spans="1:5" s="373" customFormat="1" ht="12" customHeight="1">
      <c r="A31" s="395" t="s">
        <v>63</v>
      </c>
      <c r="B31" s="397" t="s">
        <v>281</v>
      </c>
      <c r="C31" s="397"/>
      <c r="D31" s="618"/>
      <c r="E31" s="619"/>
    </row>
    <row r="32" spans="1:5" s="373" customFormat="1" ht="12" customHeight="1" thickBot="1">
      <c r="A32" s="394" t="s">
        <v>64</v>
      </c>
      <c r="B32" s="380" t="s">
        <v>283</v>
      </c>
      <c r="C32" s="623"/>
      <c r="D32" s="624"/>
      <c r="E32" s="622"/>
    </row>
    <row r="33" spans="1:5" s="346" customFormat="1" ht="12" customHeight="1" thickBot="1">
      <c r="A33" s="381" t="s">
        <v>11</v>
      </c>
      <c r="B33" s="210" t="s">
        <v>408</v>
      </c>
      <c r="C33" s="598"/>
      <c r="D33" s="598"/>
      <c r="E33" s="616"/>
    </row>
    <row r="34" spans="1:5" s="346" customFormat="1" ht="12" customHeight="1" thickBot="1">
      <c r="A34" s="381" t="s">
        <v>12</v>
      </c>
      <c r="B34" s="210" t="s">
        <v>451</v>
      </c>
      <c r="C34" s="210"/>
      <c r="D34" s="210"/>
      <c r="E34" s="387"/>
    </row>
    <row r="35" spans="1:5" s="346" customFormat="1" ht="12" customHeight="1" thickBot="1">
      <c r="A35" s="321" t="s">
        <v>13</v>
      </c>
      <c r="B35" s="210" t="s">
        <v>452</v>
      </c>
      <c r="C35" s="553"/>
      <c r="D35" s="553"/>
      <c r="E35" s="388">
        <f>+E8+E19+E24+E25+E29+E33+E34</f>
        <v>0</v>
      </c>
    </row>
    <row r="36" spans="1:5" s="346" customFormat="1" ht="12" customHeight="1" thickBot="1">
      <c r="A36" s="383" t="s">
        <v>14</v>
      </c>
      <c r="B36" s="210" t="s">
        <v>453</v>
      </c>
      <c r="C36" s="553"/>
      <c r="D36" s="553"/>
      <c r="E36" s="388">
        <f>+E37+E38+E39</f>
        <v>0</v>
      </c>
    </row>
    <row r="37" spans="1:5" s="346" customFormat="1" ht="12" customHeight="1">
      <c r="A37" s="395" t="s">
        <v>454</v>
      </c>
      <c r="B37" s="396" t="s">
        <v>160</v>
      </c>
      <c r="C37" s="625"/>
      <c r="D37" s="626"/>
      <c r="E37" s="377"/>
    </row>
    <row r="38" spans="1:5" s="346" customFormat="1" ht="12" customHeight="1">
      <c r="A38" s="395" t="s">
        <v>455</v>
      </c>
      <c r="B38" s="397" t="s">
        <v>2</v>
      </c>
      <c r="C38" s="627"/>
      <c r="D38" s="628"/>
      <c r="E38" s="376"/>
    </row>
    <row r="39" spans="1:5" s="373" customFormat="1" ht="12" customHeight="1" thickBot="1">
      <c r="A39" s="394" t="s">
        <v>456</v>
      </c>
      <c r="B39" s="380" t="s">
        <v>457</v>
      </c>
      <c r="C39" s="629"/>
      <c r="D39" s="629"/>
      <c r="E39" s="375"/>
    </row>
    <row r="40" spans="1:5" s="373" customFormat="1" ht="15" customHeight="1" thickBot="1">
      <c r="A40" s="383" t="s">
        <v>15</v>
      </c>
      <c r="B40" s="384" t="s">
        <v>458</v>
      </c>
      <c r="C40" s="630"/>
      <c r="D40" s="630"/>
      <c r="E40" s="389">
        <f>+E35+E36</f>
        <v>0</v>
      </c>
    </row>
    <row r="41" spans="1:5" s="373" customFormat="1" ht="15" customHeight="1">
      <c r="A41" s="329"/>
      <c r="B41" s="330"/>
      <c r="C41" s="330"/>
      <c r="D41" s="330"/>
      <c r="E41" s="344"/>
    </row>
    <row r="42" spans="1:5" ht="13.5" thickBot="1">
      <c r="A42" s="331"/>
      <c r="B42" s="332"/>
      <c r="C42" s="332"/>
      <c r="D42" s="332"/>
      <c r="E42" s="345"/>
    </row>
    <row r="43" spans="1:5" s="372" customFormat="1" ht="16.5" customHeight="1" thickBot="1">
      <c r="A43" s="525"/>
      <c r="B43" s="427" t="s">
        <v>42</v>
      </c>
      <c r="C43" s="427"/>
      <c r="D43" s="427"/>
      <c r="E43" s="389"/>
    </row>
    <row r="44" spans="1:5" s="171" customFormat="1" ht="12" customHeight="1" thickBot="1">
      <c r="A44" s="381" t="s">
        <v>6</v>
      </c>
      <c r="B44" s="210" t="s">
        <v>459</v>
      </c>
      <c r="C44" s="548"/>
      <c r="D44" s="548"/>
      <c r="E44" s="300">
        <f>SUM(E45:E49)</f>
        <v>0</v>
      </c>
    </row>
    <row r="45" spans="1:5" ht="12" customHeight="1">
      <c r="A45" s="394" t="s">
        <v>69</v>
      </c>
      <c r="B45" s="192" t="s">
        <v>35</v>
      </c>
      <c r="C45" s="549"/>
      <c r="D45" s="549"/>
      <c r="E45" s="295"/>
    </row>
    <row r="46" spans="1:5" ht="12" customHeight="1">
      <c r="A46" s="394" t="s">
        <v>70</v>
      </c>
      <c r="B46" s="191" t="s">
        <v>126</v>
      </c>
      <c r="C46" s="529"/>
      <c r="D46" s="529"/>
      <c r="E46" s="296"/>
    </row>
    <row r="47" spans="1:5" ht="12" customHeight="1">
      <c r="A47" s="394" t="s">
        <v>71</v>
      </c>
      <c r="B47" s="191" t="s">
        <v>95</v>
      </c>
      <c r="C47" s="529"/>
      <c r="D47" s="529"/>
      <c r="E47" s="296"/>
    </row>
    <row r="48" spans="1:5" ht="12" customHeight="1">
      <c r="A48" s="394" t="s">
        <v>72</v>
      </c>
      <c r="B48" s="191" t="s">
        <v>127</v>
      </c>
      <c r="C48" s="529"/>
      <c r="D48" s="529"/>
      <c r="E48" s="296"/>
    </row>
    <row r="49" spans="1:5" ht="12" customHeight="1" thickBot="1">
      <c r="A49" s="394" t="s">
        <v>102</v>
      </c>
      <c r="B49" s="191" t="s">
        <v>128</v>
      </c>
      <c r="C49" s="529"/>
      <c r="D49" s="529"/>
      <c r="E49" s="296"/>
    </row>
    <row r="50" spans="1:5" ht="12" customHeight="1" thickBot="1">
      <c r="A50" s="381" t="s">
        <v>7</v>
      </c>
      <c r="B50" s="210" t="s">
        <v>460</v>
      </c>
      <c r="C50" s="548"/>
      <c r="D50" s="548"/>
      <c r="E50" s="300">
        <f>SUM(E51:E53)</f>
        <v>0</v>
      </c>
    </row>
    <row r="51" spans="1:5" s="171" customFormat="1" ht="12" customHeight="1">
      <c r="A51" s="394" t="s">
        <v>75</v>
      </c>
      <c r="B51" s="192" t="s">
        <v>150</v>
      </c>
      <c r="C51" s="549"/>
      <c r="D51" s="549"/>
      <c r="E51" s="295"/>
    </row>
    <row r="52" spans="1:5" ht="12" customHeight="1">
      <c r="A52" s="394" t="s">
        <v>76</v>
      </c>
      <c r="B52" s="191" t="s">
        <v>130</v>
      </c>
      <c r="C52" s="529"/>
      <c r="D52" s="529"/>
      <c r="E52" s="296"/>
    </row>
    <row r="53" spans="1:5" ht="12" customHeight="1">
      <c r="A53" s="394" t="s">
        <v>77</v>
      </c>
      <c r="B53" s="191" t="s">
        <v>43</v>
      </c>
      <c r="C53" s="529"/>
      <c r="D53" s="529"/>
      <c r="E53" s="296"/>
    </row>
    <row r="54" spans="1:5" ht="12" customHeight="1" thickBot="1">
      <c r="A54" s="394" t="s">
        <v>78</v>
      </c>
      <c r="B54" s="191" t="s">
        <v>526</v>
      </c>
      <c r="C54" s="529"/>
      <c r="D54" s="529"/>
      <c r="E54" s="296"/>
    </row>
    <row r="55" spans="1:5" ht="15" customHeight="1" thickBot="1">
      <c r="A55" s="381" t="s">
        <v>8</v>
      </c>
      <c r="B55" s="385" t="s">
        <v>461</v>
      </c>
      <c r="C55" s="633"/>
      <c r="D55" s="633"/>
      <c r="E55" s="632">
        <f>+E44+E50</f>
        <v>0</v>
      </c>
    </row>
    <row r="56" ht="13.5" thickBot="1">
      <c r="E56" s="390"/>
    </row>
    <row r="57" spans="1:5" ht="15" customHeight="1" thickBot="1">
      <c r="A57" s="333" t="s">
        <v>481</v>
      </c>
      <c r="B57" s="334"/>
      <c r="C57" s="559"/>
      <c r="D57" s="610"/>
      <c r="E57" s="379"/>
    </row>
    <row r="58" spans="1:5" ht="14.25" customHeight="1" thickBot="1">
      <c r="A58" s="333" t="s">
        <v>142</v>
      </c>
      <c r="B58" s="334"/>
      <c r="C58" s="559"/>
      <c r="D58" s="610"/>
      <c r="E58" s="37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CE,Félkövér"21. melléklet a   7/2015. (V.28.)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58"/>
  <sheetViews>
    <sheetView view="pageLayout" workbookViewId="0" topLeftCell="A1">
      <selection activeCell="E42" sqref="E42"/>
    </sheetView>
  </sheetViews>
  <sheetFormatPr defaultColWidth="9.00390625" defaultRowHeight="12.75"/>
  <cols>
    <col min="1" max="1" width="10.50390625" style="386" customWidth="1"/>
    <col min="2" max="2" width="58.625" style="31" customWidth="1"/>
    <col min="3" max="5" width="14.875" style="31" customWidth="1"/>
    <col min="6" max="16384" width="9.375" style="31" customWidth="1"/>
  </cols>
  <sheetData>
    <row r="1" spans="1:5" s="324" customFormat="1" ht="21" customHeight="1" thickBot="1">
      <c r="A1" s="323"/>
      <c r="B1" s="325"/>
      <c r="C1" s="325"/>
      <c r="D1" s="325"/>
      <c r="E1" s="369"/>
    </row>
    <row r="2" spans="1:5" s="370" customFormat="1" ht="25.5" customHeight="1">
      <c r="A2" s="350" t="s">
        <v>140</v>
      </c>
      <c r="B2" s="485" t="s">
        <v>532</v>
      </c>
      <c r="C2" s="486"/>
      <c r="D2" s="486"/>
      <c r="E2" s="391" t="s">
        <v>47</v>
      </c>
    </row>
    <row r="3" spans="1:5" s="370" customFormat="1" ht="36.75" thickBot="1">
      <c r="A3" s="368" t="s">
        <v>139</v>
      </c>
      <c r="B3" s="489" t="s">
        <v>438</v>
      </c>
      <c r="C3" s="490"/>
      <c r="D3" s="489"/>
      <c r="E3" s="392" t="s">
        <v>38</v>
      </c>
    </row>
    <row r="4" spans="1:5" s="371" customFormat="1" ht="15.75" customHeight="1" thickBot="1">
      <c r="A4" s="326"/>
      <c r="B4" s="326"/>
      <c r="C4" s="326"/>
      <c r="D4" s="326"/>
      <c r="E4" s="327" t="s">
        <v>39</v>
      </c>
    </row>
    <row r="5" spans="1:5" ht="24.75" thickBot="1">
      <c r="A5" s="179" t="s">
        <v>141</v>
      </c>
      <c r="B5" s="180" t="s">
        <v>40</v>
      </c>
      <c r="C5" s="328" t="s">
        <v>518</v>
      </c>
      <c r="D5" s="328" t="s">
        <v>478</v>
      </c>
      <c r="E5" s="328" t="s">
        <v>534</v>
      </c>
    </row>
    <row r="6" spans="1:5" s="372" customFormat="1" ht="12.75" customHeight="1" thickBot="1">
      <c r="A6" s="321">
        <v>1</v>
      </c>
      <c r="B6" s="322">
        <v>2</v>
      </c>
      <c r="C6" s="494">
        <v>3</v>
      </c>
      <c r="D6" s="494">
        <v>4</v>
      </c>
      <c r="E6" s="402">
        <v>5</v>
      </c>
    </row>
    <row r="7" spans="1:5" s="372" customFormat="1" ht="15.75" customHeight="1" thickBot="1">
      <c r="A7" s="496"/>
      <c r="B7" s="497" t="s">
        <v>41</v>
      </c>
      <c r="C7" s="497"/>
      <c r="D7" s="497"/>
      <c r="E7" s="611"/>
    </row>
    <row r="8" spans="1:5" s="346" customFormat="1" ht="12" customHeight="1" thickBot="1">
      <c r="A8" s="321" t="s">
        <v>6</v>
      </c>
      <c r="B8" s="382" t="s">
        <v>442</v>
      </c>
      <c r="C8" s="612">
        <v>934</v>
      </c>
      <c r="D8" s="612">
        <v>1202</v>
      </c>
      <c r="E8" s="300">
        <f>SUM(E9:E18)</f>
        <v>1201</v>
      </c>
    </row>
    <row r="9" spans="1:5" s="346" customFormat="1" ht="12" customHeight="1">
      <c r="A9" s="393" t="s">
        <v>69</v>
      </c>
      <c r="B9" s="193" t="s">
        <v>267</v>
      </c>
      <c r="C9" s="528"/>
      <c r="D9" s="528"/>
      <c r="E9" s="613"/>
    </row>
    <row r="10" spans="1:5" s="346" customFormat="1" ht="12" customHeight="1">
      <c r="A10" s="394" t="s">
        <v>70</v>
      </c>
      <c r="B10" s="191" t="s">
        <v>268</v>
      </c>
      <c r="C10" s="529">
        <v>934</v>
      </c>
      <c r="D10" s="529">
        <v>1200</v>
      </c>
      <c r="E10" s="271">
        <v>1199</v>
      </c>
    </row>
    <row r="11" spans="1:5" s="346" customFormat="1" ht="12" customHeight="1">
      <c r="A11" s="394" t="s">
        <v>71</v>
      </c>
      <c r="B11" s="191" t="s">
        <v>269</v>
      </c>
      <c r="C11" s="529"/>
      <c r="D11" s="529"/>
      <c r="E11" s="271"/>
    </row>
    <row r="12" spans="1:5" s="346" customFormat="1" ht="12" customHeight="1">
      <c r="A12" s="394" t="s">
        <v>72</v>
      </c>
      <c r="B12" s="191" t="s">
        <v>270</v>
      </c>
      <c r="C12" s="529"/>
      <c r="D12" s="529"/>
      <c r="E12" s="271"/>
    </row>
    <row r="13" spans="1:5" s="346" customFormat="1" ht="12" customHeight="1">
      <c r="A13" s="394" t="s">
        <v>102</v>
      </c>
      <c r="B13" s="191" t="s">
        <v>271</v>
      </c>
      <c r="C13" s="529"/>
      <c r="D13" s="529"/>
      <c r="E13" s="271"/>
    </row>
    <row r="14" spans="1:5" s="346" customFormat="1" ht="12" customHeight="1">
      <c r="A14" s="394" t="s">
        <v>73</v>
      </c>
      <c r="B14" s="191" t="s">
        <v>443</v>
      </c>
      <c r="C14" s="529"/>
      <c r="D14" s="529"/>
      <c r="E14" s="271"/>
    </row>
    <row r="15" spans="1:5" s="346" customFormat="1" ht="12" customHeight="1">
      <c r="A15" s="394" t="s">
        <v>74</v>
      </c>
      <c r="B15" s="190" t="s">
        <v>444</v>
      </c>
      <c r="C15" s="532"/>
      <c r="D15" s="529"/>
      <c r="E15" s="271"/>
    </row>
    <row r="16" spans="1:5" s="346" customFormat="1" ht="12" customHeight="1">
      <c r="A16" s="394" t="s">
        <v>81</v>
      </c>
      <c r="B16" s="191" t="s">
        <v>274</v>
      </c>
      <c r="C16" s="532"/>
      <c r="D16" s="614">
        <v>1</v>
      </c>
      <c r="E16" s="615">
        <v>1</v>
      </c>
    </row>
    <row r="17" spans="1:5" s="373" customFormat="1" ht="12" customHeight="1">
      <c r="A17" s="394" t="s">
        <v>82</v>
      </c>
      <c r="B17" s="191" t="s">
        <v>276</v>
      </c>
      <c r="C17" s="529"/>
      <c r="D17" s="529"/>
      <c r="E17" s="271"/>
    </row>
    <row r="18" spans="1:5" s="373" customFormat="1" ht="12" customHeight="1" thickBot="1">
      <c r="A18" s="394" t="s">
        <v>83</v>
      </c>
      <c r="B18" s="190" t="s">
        <v>278</v>
      </c>
      <c r="C18" s="614"/>
      <c r="D18" s="614">
        <v>1</v>
      </c>
      <c r="E18" s="272">
        <v>1</v>
      </c>
    </row>
    <row r="19" spans="1:5" s="346" customFormat="1" ht="12" customHeight="1" thickBot="1">
      <c r="A19" s="321" t="s">
        <v>7</v>
      </c>
      <c r="B19" s="382" t="s">
        <v>445</v>
      </c>
      <c r="C19" s="612">
        <v>11052</v>
      </c>
      <c r="D19" s="612"/>
      <c r="E19" s="300">
        <f>SUM(E20:E22)</f>
        <v>0</v>
      </c>
    </row>
    <row r="20" spans="1:5" s="373" customFormat="1" ht="12" customHeight="1">
      <c r="A20" s="394" t="s">
        <v>75</v>
      </c>
      <c r="B20" s="192" t="s">
        <v>240</v>
      </c>
      <c r="C20" s="549"/>
      <c r="D20" s="549"/>
      <c r="E20" s="271"/>
    </row>
    <row r="21" spans="1:5" s="373" customFormat="1" ht="12" customHeight="1">
      <c r="A21" s="394" t="s">
        <v>76</v>
      </c>
      <c r="B21" s="191" t="s">
        <v>446</v>
      </c>
      <c r="C21" s="529"/>
      <c r="D21" s="529"/>
      <c r="E21" s="271"/>
    </row>
    <row r="22" spans="1:5" s="373" customFormat="1" ht="12" customHeight="1">
      <c r="A22" s="394" t="s">
        <v>77</v>
      </c>
      <c r="B22" s="191" t="s">
        <v>447</v>
      </c>
      <c r="C22" s="529">
        <v>11052</v>
      </c>
      <c r="D22" s="529"/>
      <c r="E22" s="271"/>
    </row>
    <row r="23" spans="1:5" s="373" customFormat="1" ht="12" customHeight="1" thickBot="1">
      <c r="A23" s="394" t="s">
        <v>78</v>
      </c>
      <c r="B23" s="191" t="s">
        <v>524</v>
      </c>
      <c r="C23" s="529">
        <v>11052</v>
      </c>
      <c r="D23" s="529"/>
      <c r="E23" s="271"/>
    </row>
    <row r="24" spans="1:5" s="373" customFormat="1" ht="12" customHeight="1" thickBot="1">
      <c r="A24" s="381" t="s">
        <v>8</v>
      </c>
      <c r="B24" s="210" t="s">
        <v>117</v>
      </c>
      <c r="C24" s="598"/>
      <c r="D24" s="598"/>
      <c r="E24" s="616"/>
    </row>
    <row r="25" spans="1:5" s="373" customFormat="1" ht="12" customHeight="1" thickBot="1">
      <c r="A25" s="381" t="s">
        <v>9</v>
      </c>
      <c r="B25" s="210" t="s">
        <v>448</v>
      </c>
      <c r="C25" s="598"/>
      <c r="D25" s="598"/>
      <c r="E25" s="300">
        <f>+E26+E27</f>
        <v>0</v>
      </c>
    </row>
    <row r="26" spans="1:5" s="373" customFormat="1" ht="12" customHeight="1">
      <c r="A26" s="395" t="s">
        <v>254</v>
      </c>
      <c r="B26" s="396" t="s">
        <v>446</v>
      </c>
      <c r="C26" s="617"/>
      <c r="D26" s="617"/>
      <c r="E26" s="295"/>
    </row>
    <row r="27" spans="1:5" s="373" customFormat="1" ht="12" customHeight="1">
      <c r="A27" s="395" t="s">
        <v>260</v>
      </c>
      <c r="B27" s="397" t="s">
        <v>449</v>
      </c>
      <c r="C27" s="397"/>
      <c r="D27" s="618"/>
      <c r="E27" s="619"/>
    </row>
    <row r="28" spans="1:5" s="373" customFormat="1" ht="12" customHeight="1" thickBot="1">
      <c r="A28" s="394" t="s">
        <v>262</v>
      </c>
      <c r="B28" s="398" t="s">
        <v>525</v>
      </c>
      <c r="C28" s="620"/>
      <c r="D28" s="621"/>
      <c r="E28" s="622"/>
    </row>
    <row r="29" spans="1:5" s="373" customFormat="1" ht="12" customHeight="1" thickBot="1">
      <c r="A29" s="381" t="s">
        <v>10</v>
      </c>
      <c r="B29" s="210" t="s">
        <v>450</v>
      </c>
      <c r="C29" s="598"/>
      <c r="D29" s="598"/>
      <c r="E29" s="300">
        <f>+E30+E31+E32</f>
        <v>0</v>
      </c>
    </row>
    <row r="30" spans="1:5" s="373" customFormat="1" ht="12" customHeight="1">
      <c r="A30" s="395" t="s">
        <v>62</v>
      </c>
      <c r="B30" s="396" t="s">
        <v>280</v>
      </c>
      <c r="C30" s="617"/>
      <c r="D30" s="617"/>
      <c r="E30" s="295"/>
    </row>
    <row r="31" spans="1:5" s="373" customFormat="1" ht="12" customHeight="1">
      <c r="A31" s="395" t="s">
        <v>63</v>
      </c>
      <c r="B31" s="397" t="s">
        <v>281</v>
      </c>
      <c r="C31" s="397"/>
      <c r="D31" s="618"/>
      <c r="E31" s="619"/>
    </row>
    <row r="32" spans="1:5" s="373" customFormat="1" ht="12" customHeight="1" thickBot="1">
      <c r="A32" s="394" t="s">
        <v>64</v>
      </c>
      <c r="B32" s="380" t="s">
        <v>283</v>
      </c>
      <c r="C32" s="623"/>
      <c r="D32" s="624"/>
      <c r="E32" s="622"/>
    </row>
    <row r="33" spans="1:5" s="346" customFormat="1" ht="12" customHeight="1" thickBot="1">
      <c r="A33" s="381" t="s">
        <v>11</v>
      </c>
      <c r="B33" s="210" t="s">
        <v>408</v>
      </c>
      <c r="C33" s="598"/>
      <c r="D33" s="548">
        <v>11052</v>
      </c>
      <c r="E33" s="616">
        <v>10400</v>
      </c>
    </row>
    <row r="34" spans="1:5" s="346" customFormat="1" ht="12" customHeight="1" thickBot="1">
      <c r="A34" s="381" t="s">
        <v>12</v>
      </c>
      <c r="B34" s="210" t="s">
        <v>451</v>
      </c>
      <c r="C34" s="598"/>
      <c r="D34" s="210"/>
      <c r="E34" s="387"/>
    </row>
    <row r="35" spans="1:5" s="346" customFormat="1" ht="12" customHeight="1" thickBot="1">
      <c r="A35" s="321" t="s">
        <v>13</v>
      </c>
      <c r="B35" s="210" t="s">
        <v>452</v>
      </c>
      <c r="C35" s="548">
        <v>11986</v>
      </c>
      <c r="D35" s="553">
        <v>12254</v>
      </c>
      <c r="E35" s="388">
        <f>+E8+E19+E24+E25+E29+E33+E34</f>
        <v>11601</v>
      </c>
    </row>
    <row r="36" spans="1:5" s="346" customFormat="1" ht="12" customHeight="1" thickBot="1">
      <c r="A36" s="383" t="s">
        <v>14</v>
      </c>
      <c r="B36" s="210" t="s">
        <v>453</v>
      </c>
      <c r="C36" s="548">
        <v>10986</v>
      </c>
      <c r="D36" s="553">
        <v>11840</v>
      </c>
      <c r="E36" s="388">
        <f>+E37+E38+E39</f>
        <v>11840</v>
      </c>
    </row>
    <row r="37" spans="1:5" s="346" customFormat="1" ht="12" customHeight="1">
      <c r="A37" s="395" t="s">
        <v>454</v>
      </c>
      <c r="B37" s="396" t="s">
        <v>160</v>
      </c>
      <c r="C37" s="625"/>
      <c r="D37" s="626">
        <v>1971</v>
      </c>
      <c r="E37" s="377">
        <v>1971</v>
      </c>
    </row>
    <row r="38" spans="1:5" s="346" customFormat="1" ht="12" customHeight="1">
      <c r="A38" s="395" t="s">
        <v>455</v>
      </c>
      <c r="B38" s="397" t="s">
        <v>2</v>
      </c>
      <c r="C38" s="646"/>
      <c r="D38" s="628"/>
      <c r="E38" s="376"/>
    </row>
    <row r="39" spans="1:5" s="373" customFormat="1" ht="12" customHeight="1" thickBot="1">
      <c r="A39" s="394" t="s">
        <v>456</v>
      </c>
      <c r="B39" s="380" t="s">
        <v>457</v>
      </c>
      <c r="C39" s="637">
        <v>10986</v>
      </c>
      <c r="D39" s="629">
        <v>9869</v>
      </c>
      <c r="E39" s="375">
        <v>9869</v>
      </c>
    </row>
    <row r="40" spans="1:5" s="373" customFormat="1" ht="15" customHeight="1" thickBot="1">
      <c r="A40" s="383" t="s">
        <v>15</v>
      </c>
      <c r="B40" s="384" t="s">
        <v>458</v>
      </c>
      <c r="C40" s="647">
        <v>22972</v>
      </c>
      <c r="D40" s="630">
        <v>24094</v>
      </c>
      <c r="E40" s="389">
        <f>+E35+E36</f>
        <v>23441</v>
      </c>
    </row>
    <row r="41" spans="1:5" s="373" customFormat="1" ht="15" customHeight="1">
      <c r="A41" s="329"/>
      <c r="B41" s="330"/>
      <c r="C41" s="330"/>
      <c r="D41" s="330"/>
      <c r="E41" s="344"/>
    </row>
    <row r="42" spans="1:5" ht="13.5" thickBot="1">
      <c r="A42" s="331"/>
      <c r="B42" s="332"/>
      <c r="C42" s="332"/>
      <c r="D42" s="332"/>
      <c r="E42" s="345"/>
    </row>
    <row r="43" spans="1:5" s="372" customFormat="1" ht="16.5" customHeight="1" thickBot="1">
      <c r="A43" s="525"/>
      <c r="B43" s="427" t="s">
        <v>42</v>
      </c>
      <c r="C43" s="427"/>
      <c r="D43" s="427"/>
      <c r="E43" s="389"/>
    </row>
    <row r="44" spans="1:5" s="171" customFormat="1" ht="12" customHeight="1" thickBot="1">
      <c r="A44" s="381" t="s">
        <v>6</v>
      </c>
      <c r="B44" s="210" t="s">
        <v>459</v>
      </c>
      <c r="C44" s="548">
        <v>22972</v>
      </c>
      <c r="D44" s="548">
        <v>24031</v>
      </c>
      <c r="E44" s="300">
        <f>SUM(E45:E49)</f>
        <v>23376</v>
      </c>
    </row>
    <row r="45" spans="1:5" ht="12" customHeight="1">
      <c r="A45" s="394" t="s">
        <v>69</v>
      </c>
      <c r="B45" s="192" t="s">
        <v>35</v>
      </c>
      <c r="C45" s="549">
        <v>7167</v>
      </c>
      <c r="D45" s="549">
        <v>7507</v>
      </c>
      <c r="E45" s="295">
        <v>7361</v>
      </c>
    </row>
    <row r="46" spans="1:5" ht="12" customHeight="1">
      <c r="A46" s="394" t="s">
        <v>70</v>
      </c>
      <c r="B46" s="191" t="s">
        <v>126</v>
      </c>
      <c r="C46" s="529">
        <v>2024</v>
      </c>
      <c r="D46" s="529">
        <v>2143</v>
      </c>
      <c r="E46" s="296">
        <v>1763</v>
      </c>
    </row>
    <row r="47" spans="1:5" ht="12" customHeight="1">
      <c r="A47" s="394" t="s">
        <v>71</v>
      </c>
      <c r="B47" s="191" t="s">
        <v>95</v>
      </c>
      <c r="C47" s="529">
        <v>13781</v>
      </c>
      <c r="D47" s="529">
        <v>14381</v>
      </c>
      <c r="E47" s="296">
        <v>14252</v>
      </c>
    </row>
    <row r="48" spans="1:5" ht="12" customHeight="1">
      <c r="A48" s="394" t="s">
        <v>72</v>
      </c>
      <c r="B48" s="191" t="s">
        <v>127</v>
      </c>
      <c r="C48" s="567"/>
      <c r="D48" s="567"/>
      <c r="E48" s="296"/>
    </row>
    <row r="49" spans="1:5" ht="12" customHeight="1" thickBot="1">
      <c r="A49" s="394" t="s">
        <v>102</v>
      </c>
      <c r="B49" s="191" t="s">
        <v>128</v>
      </c>
      <c r="C49" s="567"/>
      <c r="D49" s="567"/>
      <c r="E49" s="296"/>
    </row>
    <row r="50" spans="1:5" ht="12" customHeight="1" thickBot="1">
      <c r="A50" s="381" t="s">
        <v>7</v>
      </c>
      <c r="B50" s="210" t="s">
        <v>460</v>
      </c>
      <c r="C50" s="598"/>
      <c r="D50" s="548">
        <v>63</v>
      </c>
      <c r="E50" s="300">
        <f>SUM(E51:E53)</f>
        <v>0</v>
      </c>
    </row>
    <row r="51" spans="1:5" s="171" customFormat="1" ht="12" customHeight="1">
      <c r="A51" s="394" t="s">
        <v>75</v>
      </c>
      <c r="B51" s="192" t="s">
        <v>150</v>
      </c>
      <c r="C51" s="600"/>
      <c r="D51" s="549">
        <v>63</v>
      </c>
      <c r="E51" s="295"/>
    </row>
    <row r="52" spans="1:5" ht="12" customHeight="1">
      <c r="A52" s="394" t="s">
        <v>76</v>
      </c>
      <c r="B52" s="191" t="s">
        <v>130</v>
      </c>
      <c r="C52" s="567"/>
      <c r="D52" s="567"/>
      <c r="E52" s="296"/>
    </row>
    <row r="53" spans="1:5" ht="12" customHeight="1">
      <c r="A53" s="394" t="s">
        <v>77</v>
      </c>
      <c r="B53" s="191" t="s">
        <v>43</v>
      </c>
      <c r="C53" s="567"/>
      <c r="D53" s="567"/>
      <c r="E53" s="296"/>
    </row>
    <row r="54" spans="1:5" ht="12" customHeight="1" thickBot="1">
      <c r="A54" s="394" t="s">
        <v>78</v>
      </c>
      <c r="B54" s="191" t="s">
        <v>526</v>
      </c>
      <c r="C54" s="567"/>
      <c r="D54" s="567"/>
      <c r="E54" s="296"/>
    </row>
    <row r="55" spans="1:5" ht="15" customHeight="1" thickBot="1">
      <c r="A55" s="381" t="s">
        <v>8</v>
      </c>
      <c r="B55" s="385" t="s">
        <v>461</v>
      </c>
      <c r="C55" s="633">
        <v>22972</v>
      </c>
      <c r="D55" s="633">
        <v>24094</v>
      </c>
      <c r="E55" s="632">
        <f>+E44+E50</f>
        <v>23376</v>
      </c>
    </row>
    <row r="56" ht="13.5" thickBot="1">
      <c r="E56" s="390"/>
    </row>
    <row r="57" spans="1:5" ht="15" customHeight="1" thickBot="1">
      <c r="A57" s="333" t="s">
        <v>481</v>
      </c>
      <c r="B57" s="334"/>
      <c r="C57" s="559">
        <v>2</v>
      </c>
      <c r="D57" s="610">
        <v>2</v>
      </c>
      <c r="E57" s="379">
        <v>2</v>
      </c>
    </row>
    <row r="58" spans="1:5" ht="14.25" customHeight="1" thickBot="1">
      <c r="A58" s="333" t="s">
        <v>142</v>
      </c>
      <c r="B58" s="334"/>
      <c r="C58" s="559"/>
      <c r="D58" s="610"/>
      <c r="E58" s="37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&amp;C&amp;12 22. melléklet a 7/2015. (V.28.)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58"/>
  <sheetViews>
    <sheetView view="pageLayout" workbookViewId="0" topLeftCell="A1">
      <selection activeCell="E48" sqref="E48"/>
    </sheetView>
  </sheetViews>
  <sheetFormatPr defaultColWidth="9.00390625" defaultRowHeight="12.75"/>
  <cols>
    <col min="1" max="1" width="10.50390625" style="386" customWidth="1"/>
    <col min="2" max="2" width="58.625" style="31" customWidth="1"/>
    <col min="3" max="5" width="14.875" style="31" customWidth="1"/>
    <col min="6" max="16384" width="9.375" style="31" customWidth="1"/>
  </cols>
  <sheetData>
    <row r="1" spans="1:5" s="324" customFormat="1" ht="21" customHeight="1" thickBot="1">
      <c r="A1" s="648"/>
      <c r="B1" s="649"/>
      <c r="C1" s="325"/>
      <c r="D1" s="325"/>
      <c r="E1" s="369"/>
    </row>
    <row r="2" spans="1:5" s="370" customFormat="1" ht="25.5" customHeight="1">
      <c r="A2" s="350" t="s">
        <v>140</v>
      </c>
      <c r="B2" s="485" t="s">
        <v>532</v>
      </c>
      <c r="C2" s="486"/>
      <c r="D2" s="486"/>
      <c r="E2" s="391" t="s">
        <v>47</v>
      </c>
    </row>
    <row r="3" spans="1:5" s="370" customFormat="1" ht="36.75" thickBot="1">
      <c r="A3" s="368" t="s">
        <v>139</v>
      </c>
      <c r="B3" s="489" t="s">
        <v>527</v>
      </c>
      <c r="C3" s="490"/>
      <c r="D3" s="489"/>
      <c r="E3" s="392" t="s">
        <v>46</v>
      </c>
    </row>
    <row r="4" spans="1:5" s="371" customFormat="1" ht="15.75" customHeight="1" thickBot="1">
      <c r="A4" s="326"/>
      <c r="B4" s="326"/>
      <c r="C4" s="326"/>
      <c r="D4" s="326"/>
      <c r="E4" s="327" t="s">
        <v>39</v>
      </c>
    </row>
    <row r="5" spans="1:5" ht="24.75" thickBot="1">
      <c r="A5" s="179" t="s">
        <v>141</v>
      </c>
      <c r="B5" s="180" t="s">
        <v>40</v>
      </c>
      <c r="C5" s="328" t="s">
        <v>518</v>
      </c>
      <c r="D5" s="328" t="s">
        <v>478</v>
      </c>
      <c r="E5" s="328" t="s">
        <v>534</v>
      </c>
    </row>
    <row r="6" spans="1:5" s="372" customFormat="1" ht="12.75" customHeight="1" thickBot="1">
      <c r="A6" s="321">
        <v>1</v>
      </c>
      <c r="B6" s="322">
        <v>2</v>
      </c>
      <c r="C6" s="494">
        <v>3</v>
      </c>
      <c r="D6" s="494">
        <v>4</v>
      </c>
      <c r="E6" s="402">
        <v>5</v>
      </c>
    </row>
    <row r="7" spans="1:5" s="372" customFormat="1" ht="15.75" customHeight="1" thickBot="1">
      <c r="A7" s="496"/>
      <c r="B7" s="497" t="s">
        <v>41</v>
      </c>
      <c r="C7" s="497"/>
      <c r="D7" s="497"/>
      <c r="E7" s="611"/>
    </row>
    <row r="8" spans="1:5" s="346" customFormat="1" ht="12" customHeight="1" thickBot="1">
      <c r="A8" s="321" t="s">
        <v>6</v>
      </c>
      <c r="B8" s="382" t="s">
        <v>442</v>
      </c>
      <c r="C8" s="612">
        <v>934</v>
      </c>
      <c r="D8" s="612">
        <v>1202</v>
      </c>
      <c r="E8" s="300">
        <f>SUM(E9:E18)</f>
        <v>1201</v>
      </c>
    </row>
    <row r="9" spans="1:5" s="346" customFormat="1" ht="12" customHeight="1">
      <c r="A9" s="393" t="s">
        <v>69</v>
      </c>
      <c r="B9" s="193" t="s">
        <v>267</v>
      </c>
      <c r="C9" s="528"/>
      <c r="D9" s="528"/>
      <c r="E9" s="613"/>
    </row>
    <row r="10" spans="1:5" s="346" customFormat="1" ht="12" customHeight="1">
      <c r="A10" s="394" t="s">
        <v>70</v>
      </c>
      <c r="B10" s="191" t="s">
        <v>268</v>
      </c>
      <c r="C10" s="529">
        <v>934</v>
      </c>
      <c r="D10" s="529">
        <v>1200</v>
      </c>
      <c r="E10" s="271">
        <v>1199</v>
      </c>
    </row>
    <row r="11" spans="1:5" s="346" customFormat="1" ht="12" customHeight="1">
      <c r="A11" s="394" t="s">
        <v>71</v>
      </c>
      <c r="B11" s="191" t="s">
        <v>269</v>
      </c>
      <c r="C11" s="567"/>
      <c r="D11" s="567"/>
      <c r="E11" s="271"/>
    </row>
    <row r="12" spans="1:5" s="346" customFormat="1" ht="12" customHeight="1">
      <c r="A12" s="394" t="s">
        <v>72</v>
      </c>
      <c r="B12" s="191" t="s">
        <v>270</v>
      </c>
      <c r="C12" s="567"/>
      <c r="D12" s="567"/>
      <c r="E12" s="271"/>
    </row>
    <row r="13" spans="1:5" s="346" customFormat="1" ht="12" customHeight="1">
      <c r="A13" s="394" t="s">
        <v>102</v>
      </c>
      <c r="B13" s="191" t="s">
        <v>271</v>
      </c>
      <c r="C13" s="567"/>
      <c r="D13" s="567"/>
      <c r="E13" s="271"/>
    </row>
    <row r="14" spans="1:5" s="346" customFormat="1" ht="12" customHeight="1">
      <c r="A14" s="394" t="s">
        <v>73</v>
      </c>
      <c r="B14" s="191" t="s">
        <v>443</v>
      </c>
      <c r="C14" s="567"/>
      <c r="D14" s="567"/>
      <c r="E14" s="271"/>
    </row>
    <row r="15" spans="1:5" s="346" customFormat="1" ht="12" customHeight="1">
      <c r="A15" s="394" t="s">
        <v>74</v>
      </c>
      <c r="B15" s="190" t="s">
        <v>444</v>
      </c>
      <c r="C15" s="191"/>
      <c r="D15" s="567"/>
      <c r="E15" s="271"/>
    </row>
    <row r="16" spans="1:5" s="346" customFormat="1" ht="12" customHeight="1">
      <c r="A16" s="394" t="s">
        <v>81</v>
      </c>
      <c r="B16" s="191" t="s">
        <v>274</v>
      </c>
      <c r="C16" s="191"/>
      <c r="D16" s="601">
        <v>1</v>
      </c>
      <c r="E16" s="615">
        <v>1</v>
      </c>
    </row>
    <row r="17" spans="1:5" s="373" customFormat="1" ht="12" customHeight="1">
      <c r="A17" s="394" t="s">
        <v>82</v>
      </c>
      <c r="B17" s="191" t="s">
        <v>276</v>
      </c>
      <c r="C17" s="567"/>
      <c r="D17" s="567"/>
      <c r="E17" s="271"/>
    </row>
    <row r="18" spans="1:5" s="373" customFormat="1" ht="12" customHeight="1" thickBot="1">
      <c r="A18" s="394" t="s">
        <v>83</v>
      </c>
      <c r="B18" s="190" t="s">
        <v>278</v>
      </c>
      <c r="C18" s="601"/>
      <c r="D18" s="601">
        <v>1</v>
      </c>
      <c r="E18" s="272">
        <v>1</v>
      </c>
    </row>
    <row r="19" spans="1:5" s="346" customFormat="1" ht="12" customHeight="1" thickBot="1">
      <c r="A19" s="321" t="s">
        <v>7</v>
      </c>
      <c r="B19" s="382" t="s">
        <v>445</v>
      </c>
      <c r="C19" s="634"/>
      <c r="D19" s="634"/>
      <c r="E19" s="300">
        <f>SUM(E20:E22)</f>
        <v>0</v>
      </c>
    </row>
    <row r="20" spans="1:5" s="373" customFormat="1" ht="12" customHeight="1">
      <c r="A20" s="394" t="s">
        <v>75</v>
      </c>
      <c r="B20" s="192" t="s">
        <v>240</v>
      </c>
      <c r="C20" s="600"/>
      <c r="D20" s="600"/>
      <c r="E20" s="271"/>
    </row>
    <row r="21" spans="1:5" s="373" customFormat="1" ht="12" customHeight="1">
      <c r="A21" s="394" t="s">
        <v>76</v>
      </c>
      <c r="B21" s="191" t="s">
        <v>446</v>
      </c>
      <c r="C21" s="567"/>
      <c r="D21" s="567"/>
      <c r="E21" s="271"/>
    </row>
    <row r="22" spans="1:5" s="373" customFormat="1" ht="12" customHeight="1">
      <c r="A22" s="394" t="s">
        <v>77</v>
      </c>
      <c r="B22" s="191" t="s">
        <v>447</v>
      </c>
      <c r="C22" s="567"/>
      <c r="D22" s="567"/>
      <c r="E22" s="271"/>
    </row>
    <row r="23" spans="1:5" s="373" customFormat="1" ht="12" customHeight="1" thickBot="1">
      <c r="A23" s="394" t="s">
        <v>78</v>
      </c>
      <c r="B23" s="191" t="s">
        <v>524</v>
      </c>
      <c r="C23" s="567"/>
      <c r="D23" s="567"/>
      <c r="E23" s="271"/>
    </row>
    <row r="24" spans="1:5" s="373" customFormat="1" ht="12" customHeight="1" thickBot="1">
      <c r="A24" s="381" t="s">
        <v>8</v>
      </c>
      <c r="B24" s="210" t="s">
        <v>117</v>
      </c>
      <c r="C24" s="598"/>
      <c r="D24" s="598"/>
      <c r="E24" s="616"/>
    </row>
    <row r="25" spans="1:5" s="373" customFormat="1" ht="12" customHeight="1" thickBot="1">
      <c r="A25" s="381" t="s">
        <v>9</v>
      </c>
      <c r="B25" s="210" t="s">
        <v>448</v>
      </c>
      <c r="C25" s="598"/>
      <c r="D25" s="598"/>
      <c r="E25" s="300">
        <f>+E26+E27</f>
        <v>0</v>
      </c>
    </row>
    <row r="26" spans="1:5" s="373" customFormat="1" ht="12" customHeight="1">
      <c r="A26" s="395" t="s">
        <v>254</v>
      </c>
      <c r="B26" s="396" t="s">
        <v>446</v>
      </c>
      <c r="C26" s="617"/>
      <c r="D26" s="617"/>
      <c r="E26" s="295"/>
    </row>
    <row r="27" spans="1:5" s="373" customFormat="1" ht="12" customHeight="1">
      <c r="A27" s="395" t="s">
        <v>260</v>
      </c>
      <c r="B27" s="397" t="s">
        <v>449</v>
      </c>
      <c r="C27" s="397"/>
      <c r="D27" s="618"/>
      <c r="E27" s="619"/>
    </row>
    <row r="28" spans="1:5" s="373" customFormat="1" ht="12" customHeight="1" thickBot="1">
      <c r="A28" s="394" t="s">
        <v>262</v>
      </c>
      <c r="B28" s="398" t="s">
        <v>525</v>
      </c>
      <c r="C28" s="620"/>
      <c r="D28" s="621"/>
      <c r="E28" s="622"/>
    </row>
    <row r="29" spans="1:5" s="373" customFormat="1" ht="12" customHeight="1" thickBot="1">
      <c r="A29" s="381" t="s">
        <v>10</v>
      </c>
      <c r="B29" s="210" t="s">
        <v>450</v>
      </c>
      <c r="C29" s="598"/>
      <c r="D29" s="598"/>
      <c r="E29" s="300">
        <f>+E30+E31+E32</f>
        <v>0</v>
      </c>
    </row>
    <row r="30" spans="1:5" s="373" customFormat="1" ht="12" customHeight="1">
      <c r="A30" s="395" t="s">
        <v>62</v>
      </c>
      <c r="B30" s="396" t="s">
        <v>280</v>
      </c>
      <c r="C30" s="617"/>
      <c r="D30" s="617"/>
      <c r="E30" s="295"/>
    </row>
    <row r="31" spans="1:5" s="373" customFormat="1" ht="12" customHeight="1">
      <c r="A31" s="395" t="s">
        <v>63</v>
      </c>
      <c r="B31" s="397" t="s">
        <v>281</v>
      </c>
      <c r="C31" s="397"/>
      <c r="D31" s="618"/>
      <c r="E31" s="619"/>
    </row>
    <row r="32" spans="1:5" s="373" customFormat="1" ht="12" customHeight="1" thickBot="1">
      <c r="A32" s="394" t="s">
        <v>64</v>
      </c>
      <c r="B32" s="380" t="s">
        <v>283</v>
      </c>
      <c r="C32" s="623"/>
      <c r="D32" s="624"/>
      <c r="E32" s="622"/>
    </row>
    <row r="33" spans="1:5" s="346" customFormat="1" ht="12" customHeight="1" thickBot="1">
      <c r="A33" s="381" t="s">
        <v>11</v>
      </c>
      <c r="B33" s="210" t="s">
        <v>408</v>
      </c>
      <c r="C33" s="598"/>
      <c r="D33" s="598"/>
      <c r="E33" s="616"/>
    </row>
    <row r="34" spans="1:5" s="346" customFormat="1" ht="12" customHeight="1" thickBot="1">
      <c r="A34" s="381" t="s">
        <v>12</v>
      </c>
      <c r="B34" s="210" t="s">
        <v>451</v>
      </c>
      <c r="C34" s="650"/>
      <c r="D34" s="210"/>
      <c r="E34" s="387"/>
    </row>
    <row r="35" spans="1:5" s="346" customFormat="1" ht="12" customHeight="1" thickBot="1">
      <c r="A35" s="321" t="s">
        <v>13</v>
      </c>
      <c r="B35" s="210" t="s">
        <v>452</v>
      </c>
      <c r="C35" s="651">
        <v>934</v>
      </c>
      <c r="D35" s="553">
        <v>1202</v>
      </c>
      <c r="E35" s="388">
        <f>+E8+E19+E24+E25+E29+E33+E34</f>
        <v>1201</v>
      </c>
    </row>
    <row r="36" spans="1:5" s="346" customFormat="1" ht="12" customHeight="1" thickBot="1">
      <c r="A36" s="383" t="s">
        <v>14</v>
      </c>
      <c r="B36" s="210" t="s">
        <v>453</v>
      </c>
      <c r="C36" s="651">
        <v>10986</v>
      </c>
      <c r="D36" s="553">
        <v>11840</v>
      </c>
      <c r="E36" s="388">
        <f>+E37+E38+E39</f>
        <v>11840</v>
      </c>
    </row>
    <row r="37" spans="1:5" s="346" customFormat="1" ht="12" customHeight="1">
      <c r="A37" s="395" t="s">
        <v>454</v>
      </c>
      <c r="B37" s="396" t="s">
        <v>160</v>
      </c>
      <c r="C37" s="625"/>
      <c r="D37" s="625">
        <v>1971</v>
      </c>
      <c r="E37" s="295">
        <v>1971</v>
      </c>
    </row>
    <row r="38" spans="1:5" s="346" customFormat="1" ht="12" customHeight="1">
      <c r="A38" s="395" t="s">
        <v>455</v>
      </c>
      <c r="B38" s="397" t="s">
        <v>2</v>
      </c>
      <c r="C38" s="627"/>
      <c r="D38" s="644"/>
      <c r="E38" s="619"/>
    </row>
    <row r="39" spans="1:5" s="373" customFormat="1" ht="12" customHeight="1" thickBot="1">
      <c r="A39" s="394" t="s">
        <v>456</v>
      </c>
      <c r="B39" s="380" t="s">
        <v>457</v>
      </c>
      <c r="C39" s="629">
        <v>10986</v>
      </c>
      <c r="D39" s="637">
        <v>9869</v>
      </c>
      <c r="E39" s="622">
        <v>9869</v>
      </c>
    </row>
    <row r="40" spans="1:5" s="373" customFormat="1" ht="15" customHeight="1" thickBot="1">
      <c r="A40" s="383" t="s">
        <v>15</v>
      </c>
      <c r="B40" s="384" t="s">
        <v>458</v>
      </c>
      <c r="C40" s="647">
        <v>11920</v>
      </c>
      <c r="D40" s="647">
        <v>13042</v>
      </c>
      <c r="E40" s="389">
        <f>+E35+E36</f>
        <v>13041</v>
      </c>
    </row>
    <row r="41" spans="1:5" s="373" customFormat="1" ht="15" customHeight="1">
      <c r="A41" s="329"/>
      <c r="B41" s="330"/>
      <c r="C41" s="330"/>
      <c r="D41" s="330"/>
      <c r="E41" s="344"/>
    </row>
    <row r="42" spans="1:5" ht="13.5" thickBot="1">
      <c r="A42" s="331"/>
      <c r="B42" s="332"/>
      <c r="C42" s="332"/>
      <c r="D42" s="332"/>
      <c r="E42" s="345"/>
    </row>
    <row r="43" spans="1:5" s="372" customFormat="1" ht="16.5" customHeight="1" thickBot="1">
      <c r="A43" s="525"/>
      <c r="B43" s="427" t="s">
        <v>42</v>
      </c>
      <c r="C43" s="427"/>
      <c r="D43" s="427"/>
      <c r="E43" s="389"/>
    </row>
    <row r="44" spans="1:5" s="171" customFormat="1" ht="12" customHeight="1" thickBot="1">
      <c r="A44" s="381" t="s">
        <v>6</v>
      </c>
      <c r="B44" s="210" t="s">
        <v>459</v>
      </c>
      <c r="C44" s="548">
        <v>12423</v>
      </c>
      <c r="D44" s="548">
        <v>13482</v>
      </c>
      <c r="E44" s="300">
        <f>SUM(E45:E49)</f>
        <v>13102</v>
      </c>
    </row>
    <row r="45" spans="1:5" ht="12" customHeight="1">
      <c r="A45" s="394" t="s">
        <v>69</v>
      </c>
      <c r="B45" s="192" t="s">
        <v>35</v>
      </c>
      <c r="C45" s="549">
        <v>5425</v>
      </c>
      <c r="D45" s="549">
        <v>5765</v>
      </c>
      <c r="E45" s="295">
        <v>5706</v>
      </c>
    </row>
    <row r="46" spans="1:5" ht="12" customHeight="1">
      <c r="A46" s="394" t="s">
        <v>70</v>
      </c>
      <c r="B46" s="191" t="s">
        <v>126</v>
      </c>
      <c r="C46" s="529">
        <v>1465</v>
      </c>
      <c r="D46" s="529">
        <v>1584</v>
      </c>
      <c r="E46" s="296">
        <v>1342</v>
      </c>
    </row>
    <row r="47" spans="1:5" ht="12" customHeight="1">
      <c r="A47" s="394" t="s">
        <v>71</v>
      </c>
      <c r="B47" s="191" t="s">
        <v>95</v>
      </c>
      <c r="C47" s="529">
        <v>5533</v>
      </c>
      <c r="D47" s="529">
        <v>6133</v>
      </c>
      <c r="E47" s="296">
        <v>6054</v>
      </c>
    </row>
    <row r="48" spans="1:5" ht="12" customHeight="1">
      <c r="A48" s="394" t="s">
        <v>72</v>
      </c>
      <c r="B48" s="191" t="s">
        <v>127</v>
      </c>
      <c r="C48" s="529"/>
      <c r="D48" s="529"/>
      <c r="E48" s="296"/>
    </row>
    <row r="49" spans="1:5" ht="12" customHeight="1" thickBot="1">
      <c r="A49" s="394" t="s">
        <v>102</v>
      </c>
      <c r="B49" s="191" t="s">
        <v>128</v>
      </c>
      <c r="C49" s="529"/>
      <c r="D49" s="529"/>
      <c r="E49" s="296"/>
    </row>
    <row r="50" spans="1:5" ht="12" customHeight="1" thickBot="1">
      <c r="A50" s="381" t="s">
        <v>7</v>
      </c>
      <c r="B50" s="210" t="s">
        <v>460</v>
      </c>
      <c r="C50" s="548"/>
      <c r="D50" s="548">
        <v>63</v>
      </c>
      <c r="E50" s="300">
        <f>SUM(E51:E53)</f>
        <v>0</v>
      </c>
    </row>
    <row r="51" spans="1:5" s="171" customFormat="1" ht="12" customHeight="1">
      <c r="A51" s="394" t="s">
        <v>75</v>
      </c>
      <c r="B51" s="192" t="s">
        <v>150</v>
      </c>
      <c r="C51" s="549"/>
      <c r="D51" s="549">
        <v>63</v>
      </c>
      <c r="E51" s="295"/>
    </row>
    <row r="52" spans="1:5" ht="12" customHeight="1">
      <c r="A52" s="394" t="s">
        <v>76</v>
      </c>
      <c r="B52" s="191" t="s">
        <v>130</v>
      </c>
      <c r="C52" s="529"/>
      <c r="D52" s="529"/>
      <c r="E52" s="296"/>
    </row>
    <row r="53" spans="1:5" ht="12" customHeight="1">
      <c r="A53" s="394" t="s">
        <v>77</v>
      </c>
      <c r="B53" s="191" t="s">
        <v>43</v>
      </c>
      <c r="C53" s="529"/>
      <c r="D53" s="529"/>
      <c r="E53" s="296"/>
    </row>
    <row r="54" spans="1:5" ht="12" customHeight="1" thickBot="1">
      <c r="A54" s="394" t="s">
        <v>78</v>
      </c>
      <c r="B54" s="191" t="s">
        <v>526</v>
      </c>
      <c r="C54" s="529"/>
      <c r="D54" s="529"/>
      <c r="E54" s="296"/>
    </row>
    <row r="55" spans="1:5" ht="15" customHeight="1" thickBot="1">
      <c r="A55" s="381" t="s">
        <v>8</v>
      </c>
      <c r="B55" s="385" t="s">
        <v>461</v>
      </c>
      <c r="C55" s="633">
        <v>12423</v>
      </c>
      <c r="D55" s="633">
        <v>13545</v>
      </c>
      <c r="E55" s="632">
        <f>+E44+E50</f>
        <v>13102</v>
      </c>
    </row>
    <row r="56" ht="13.5" thickBot="1">
      <c r="E56" s="390"/>
    </row>
    <row r="57" spans="1:5" ht="15" customHeight="1" thickBot="1">
      <c r="A57" s="333" t="s">
        <v>481</v>
      </c>
      <c r="B57" s="334"/>
      <c r="C57" s="559">
        <v>2</v>
      </c>
      <c r="D57" s="610">
        <v>2</v>
      </c>
      <c r="E57" s="379">
        <v>2</v>
      </c>
    </row>
    <row r="58" spans="1:5" ht="14.25" customHeight="1" thickBot="1">
      <c r="A58" s="333" t="s">
        <v>142</v>
      </c>
      <c r="B58" s="334"/>
      <c r="C58" s="559"/>
      <c r="D58" s="610"/>
      <c r="E58" s="37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CE,Félkövér"23. melléklet a 7/2015.(V.28.)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58"/>
  <sheetViews>
    <sheetView view="pageLayout" workbookViewId="0" topLeftCell="A1">
      <selection activeCell="E48" sqref="E48"/>
    </sheetView>
  </sheetViews>
  <sheetFormatPr defaultColWidth="9.00390625" defaultRowHeight="12.75"/>
  <cols>
    <col min="1" max="1" width="10.50390625" style="386" customWidth="1"/>
    <col min="2" max="2" width="58.625" style="31" customWidth="1"/>
    <col min="3" max="5" width="14.875" style="31" customWidth="1"/>
    <col min="6" max="16384" width="9.375" style="31" customWidth="1"/>
  </cols>
  <sheetData>
    <row r="1" spans="1:5" s="324" customFormat="1" ht="21" customHeight="1" thickBot="1">
      <c r="A1" s="648"/>
      <c r="B1" s="649"/>
      <c r="C1" s="325"/>
      <c r="D1" s="325"/>
      <c r="E1" s="369"/>
    </row>
    <row r="2" spans="1:5" s="370" customFormat="1" ht="25.5" customHeight="1">
      <c r="A2" s="350" t="s">
        <v>140</v>
      </c>
      <c r="B2" s="485" t="s">
        <v>532</v>
      </c>
      <c r="C2" s="486"/>
      <c r="D2" s="486"/>
      <c r="E2" s="391" t="s">
        <v>47</v>
      </c>
    </row>
    <row r="3" spans="1:5" s="370" customFormat="1" ht="36.75" thickBot="1">
      <c r="A3" s="368" t="s">
        <v>139</v>
      </c>
      <c r="B3" s="489" t="s">
        <v>521</v>
      </c>
      <c r="C3" s="490"/>
      <c r="D3" s="489"/>
      <c r="E3" s="392" t="s">
        <v>46</v>
      </c>
    </row>
    <row r="4" spans="1:5" s="371" customFormat="1" ht="15.75" customHeight="1" thickBot="1">
      <c r="A4" s="326"/>
      <c r="B4" s="326"/>
      <c r="C4" s="326"/>
      <c r="D4" s="326"/>
      <c r="E4" s="327" t="s">
        <v>39</v>
      </c>
    </row>
    <row r="5" spans="1:5" ht="24.75" thickBot="1">
      <c r="A5" s="179" t="s">
        <v>141</v>
      </c>
      <c r="B5" s="180" t="s">
        <v>40</v>
      </c>
      <c r="C5" s="328" t="s">
        <v>518</v>
      </c>
      <c r="D5" s="328" t="s">
        <v>478</v>
      </c>
      <c r="E5" s="328" t="s">
        <v>534</v>
      </c>
    </row>
    <row r="6" spans="1:5" s="372" customFormat="1" ht="12.75" customHeight="1" thickBot="1">
      <c r="A6" s="321">
        <v>1</v>
      </c>
      <c r="B6" s="322">
        <v>2</v>
      </c>
      <c r="C6" s="494">
        <v>3</v>
      </c>
      <c r="D6" s="494">
        <v>4</v>
      </c>
      <c r="E6" s="402">
        <v>5</v>
      </c>
    </row>
    <row r="7" spans="1:5" s="372" customFormat="1" ht="15.75" customHeight="1" thickBot="1">
      <c r="A7" s="496"/>
      <c r="B7" s="497" t="s">
        <v>41</v>
      </c>
      <c r="C7" s="497"/>
      <c r="D7" s="497"/>
      <c r="E7" s="611"/>
    </row>
    <row r="8" spans="1:5" s="346" customFormat="1" ht="12" customHeight="1" thickBot="1">
      <c r="A8" s="321" t="s">
        <v>6</v>
      </c>
      <c r="B8" s="382" t="s">
        <v>442</v>
      </c>
      <c r="C8" s="612"/>
      <c r="D8" s="612"/>
      <c r="E8" s="300">
        <f>SUM(E9:E18)</f>
        <v>0</v>
      </c>
    </row>
    <row r="9" spans="1:5" s="346" customFormat="1" ht="12" customHeight="1">
      <c r="A9" s="393" t="s">
        <v>69</v>
      </c>
      <c r="B9" s="193" t="s">
        <v>267</v>
      </c>
      <c r="C9" s="528"/>
      <c r="D9" s="528"/>
      <c r="E9" s="613"/>
    </row>
    <row r="10" spans="1:5" s="346" customFormat="1" ht="12" customHeight="1">
      <c r="A10" s="394" t="s">
        <v>70</v>
      </c>
      <c r="B10" s="191" t="s">
        <v>268</v>
      </c>
      <c r="C10" s="529"/>
      <c r="D10" s="529"/>
      <c r="E10" s="271"/>
    </row>
    <row r="11" spans="1:5" s="346" customFormat="1" ht="12" customHeight="1">
      <c r="A11" s="394" t="s">
        <v>71</v>
      </c>
      <c r="B11" s="191" t="s">
        <v>269</v>
      </c>
      <c r="C11" s="567"/>
      <c r="D11" s="567"/>
      <c r="E11" s="271"/>
    </row>
    <row r="12" spans="1:5" s="346" customFormat="1" ht="12" customHeight="1">
      <c r="A12" s="394" t="s">
        <v>72</v>
      </c>
      <c r="B12" s="191" t="s">
        <v>270</v>
      </c>
      <c r="C12" s="567"/>
      <c r="D12" s="567"/>
      <c r="E12" s="271"/>
    </row>
    <row r="13" spans="1:5" s="346" customFormat="1" ht="12" customHeight="1">
      <c r="A13" s="394" t="s">
        <v>102</v>
      </c>
      <c r="B13" s="191" t="s">
        <v>271</v>
      </c>
      <c r="C13" s="567"/>
      <c r="D13" s="567"/>
      <c r="E13" s="271"/>
    </row>
    <row r="14" spans="1:5" s="346" customFormat="1" ht="12" customHeight="1">
      <c r="A14" s="394" t="s">
        <v>73</v>
      </c>
      <c r="B14" s="191" t="s">
        <v>443</v>
      </c>
      <c r="C14" s="567"/>
      <c r="D14" s="567"/>
      <c r="E14" s="271"/>
    </row>
    <row r="15" spans="1:5" s="346" customFormat="1" ht="12" customHeight="1">
      <c r="A15" s="394" t="s">
        <v>74</v>
      </c>
      <c r="B15" s="190" t="s">
        <v>444</v>
      </c>
      <c r="C15" s="191"/>
      <c r="D15" s="567"/>
      <c r="E15" s="271"/>
    </row>
    <row r="16" spans="1:5" s="346" customFormat="1" ht="12" customHeight="1">
      <c r="A16" s="394" t="s">
        <v>81</v>
      </c>
      <c r="B16" s="191" t="s">
        <v>274</v>
      </c>
      <c r="C16" s="191"/>
      <c r="D16" s="601"/>
      <c r="E16" s="615"/>
    </row>
    <row r="17" spans="1:5" s="373" customFormat="1" ht="12" customHeight="1">
      <c r="A17" s="394" t="s">
        <v>82</v>
      </c>
      <c r="B17" s="191" t="s">
        <v>276</v>
      </c>
      <c r="C17" s="567"/>
      <c r="D17" s="567"/>
      <c r="E17" s="271"/>
    </row>
    <row r="18" spans="1:5" s="373" customFormat="1" ht="12" customHeight="1" thickBot="1">
      <c r="A18" s="394" t="s">
        <v>83</v>
      </c>
      <c r="B18" s="190" t="s">
        <v>278</v>
      </c>
      <c r="C18" s="601"/>
      <c r="D18" s="614"/>
      <c r="E18" s="272"/>
    </row>
    <row r="19" spans="1:5" s="346" customFormat="1" ht="12" customHeight="1" thickBot="1">
      <c r="A19" s="321" t="s">
        <v>7</v>
      </c>
      <c r="B19" s="382" t="s">
        <v>445</v>
      </c>
      <c r="C19" s="634">
        <v>11052</v>
      </c>
      <c r="D19" s="612"/>
      <c r="E19" s="300">
        <f>SUM(E20:E22)</f>
        <v>0</v>
      </c>
    </row>
    <row r="20" spans="1:5" s="373" customFormat="1" ht="12" customHeight="1">
      <c r="A20" s="394" t="s">
        <v>75</v>
      </c>
      <c r="B20" s="192" t="s">
        <v>240</v>
      </c>
      <c r="C20" s="600"/>
      <c r="D20" s="549"/>
      <c r="E20" s="271"/>
    </row>
    <row r="21" spans="1:5" s="373" customFormat="1" ht="12" customHeight="1">
      <c r="A21" s="394" t="s">
        <v>76</v>
      </c>
      <c r="B21" s="191" t="s">
        <v>446</v>
      </c>
      <c r="C21" s="567"/>
      <c r="D21" s="529"/>
      <c r="E21" s="271"/>
    </row>
    <row r="22" spans="1:5" s="373" customFormat="1" ht="12" customHeight="1">
      <c r="A22" s="394" t="s">
        <v>77</v>
      </c>
      <c r="B22" s="191" t="s">
        <v>447</v>
      </c>
      <c r="C22" s="567">
        <v>11052</v>
      </c>
      <c r="D22" s="529"/>
      <c r="E22" s="271"/>
    </row>
    <row r="23" spans="1:5" s="373" customFormat="1" ht="12" customHeight="1" thickBot="1">
      <c r="A23" s="394" t="s">
        <v>78</v>
      </c>
      <c r="B23" s="191" t="s">
        <v>524</v>
      </c>
      <c r="C23" s="567">
        <v>11052</v>
      </c>
      <c r="D23" s="529"/>
      <c r="E23" s="271"/>
    </row>
    <row r="24" spans="1:5" s="373" customFormat="1" ht="12" customHeight="1" thickBot="1">
      <c r="A24" s="381" t="s">
        <v>8</v>
      </c>
      <c r="B24" s="210" t="s">
        <v>117</v>
      </c>
      <c r="C24" s="598"/>
      <c r="D24" s="548"/>
      <c r="E24" s="616"/>
    </row>
    <row r="25" spans="1:5" s="373" customFormat="1" ht="12" customHeight="1" thickBot="1">
      <c r="A25" s="381" t="s">
        <v>9</v>
      </c>
      <c r="B25" s="210" t="s">
        <v>448</v>
      </c>
      <c r="C25" s="598"/>
      <c r="D25" s="548"/>
      <c r="E25" s="300">
        <f>+E26+E27</f>
        <v>0</v>
      </c>
    </row>
    <row r="26" spans="1:5" s="373" customFormat="1" ht="12" customHeight="1">
      <c r="A26" s="395" t="s">
        <v>254</v>
      </c>
      <c r="B26" s="396" t="s">
        <v>446</v>
      </c>
      <c r="C26" s="617"/>
      <c r="D26" s="625"/>
      <c r="E26" s="295"/>
    </row>
    <row r="27" spans="1:5" s="373" customFormat="1" ht="12" customHeight="1">
      <c r="A27" s="395" t="s">
        <v>260</v>
      </c>
      <c r="B27" s="397" t="s">
        <v>449</v>
      </c>
      <c r="C27" s="397"/>
      <c r="D27" s="618"/>
      <c r="E27" s="619"/>
    </row>
    <row r="28" spans="1:5" s="373" customFormat="1" ht="12" customHeight="1" thickBot="1">
      <c r="A28" s="394" t="s">
        <v>262</v>
      </c>
      <c r="B28" s="398" t="s">
        <v>525</v>
      </c>
      <c r="C28" s="620"/>
      <c r="D28" s="621"/>
      <c r="E28" s="622"/>
    </row>
    <row r="29" spans="1:5" s="373" customFormat="1" ht="12" customHeight="1" thickBot="1">
      <c r="A29" s="381" t="s">
        <v>10</v>
      </c>
      <c r="B29" s="210" t="s">
        <v>450</v>
      </c>
      <c r="C29" s="598"/>
      <c r="D29" s="598"/>
      <c r="E29" s="300">
        <f>+E30+E31+E32</f>
        <v>0</v>
      </c>
    </row>
    <row r="30" spans="1:5" s="373" customFormat="1" ht="12" customHeight="1">
      <c r="A30" s="395" t="s">
        <v>62</v>
      </c>
      <c r="B30" s="396" t="s">
        <v>280</v>
      </c>
      <c r="C30" s="617"/>
      <c r="D30" s="617"/>
      <c r="E30" s="295"/>
    </row>
    <row r="31" spans="1:5" s="373" customFormat="1" ht="12" customHeight="1">
      <c r="A31" s="395" t="s">
        <v>63</v>
      </c>
      <c r="B31" s="397" t="s">
        <v>281</v>
      </c>
      <c r="C31" s="397"/>
      <c r="D31" s="618"/>
      <c r="E31" s="619"/>
    </row>
    <row r="32" spans="1:5" s="373" customFormat="1" ht="12" customHeight="1" thickBot="1">
      <c r="A32" s="394" t="s">
        <v>64</v>
      </c>
      <c r="B32" s="380" t="s">
        <v>283</v>
      </c>
      <c r="C32" s="623"/>
      <c r="D32" s="624"/>
      <c r="E32" s="622"/>
    </row>
    <row r="33" spans="1:5" s="346" customFormat="1" ht="12" customHeight="1" thickBot="1">
      <c r="A33" s="381" t="s">
        <v>11</v>
      </c>
      <c r="B33" s="210" t="s">
        <v>408</v>
      </c>
      <c r="C33" s="598"/>
      <c r="D33" s="548">
        <v>11052</v>
      </c>
      <c r="E33" s="616">
        <v>10400</v>
      </c>
    </row>
    <row r="34" spans="1:5" s="346" customFormat="1" ht="12" customHeight="1" thickBot="1">
      <c r="A34" s="381" t="s">
        <v>12</v>
      </c>
      <c r="B34" s="210" t="s">
        <v>451</v>
      </c>
      <c r="C34" s="650"/>
      <c r="D34" s="210"/>
      <c r="E34" s="387"/>
    </row>
    <row r="35" spans="1:5" s="346" customFormat="1" ht="12" customHeight="1" thickBot="1">
      <c r="A35" s="321" t="s">
        <v>13</v>
      </c>
      <c r="B35" s="210" t="s">
        <v>452</v>
      </c>
      <c r="C35" s="651">
        <v>11052</v>
      </c>
      <c r="D35" s="553">
        <v>11052</v>
      </c>
      <c r="E35" s="388">
        <f>+E8+E19+E24+E25+E29+E33+E34</f>
        <v>10400</v>
      </c>
    </row>
    <row r="36" spans="1:5" s="346" customFormat="1" ht="12" customHeight="1" thickBot="1">
      <c r="A36" s="383" t="s">
        <v>14</v>
      </c>
      <c r="B36" s="210" t="s">
        <v>453</v>
      </c>
      <c r="C36" s="651"/>
      <c r="D36" s="553"/>
      <c r="E36" s="388">
        <f>+E37+E38+E39</f>
        <v>0</v>
      </c>
    </row>
    <row r="37" spans="1:5" s="346" customFormat="1" ht="12" customHeight="1">
      <c r="A37" s="395" t="s">
        <v>454</v>
      </c>
      <c r="B37" s="396" t="s">
        <v>160</v>
      </c>
      <c r="C37" s="625"/>
      <c r="D37" s="626"/>
      <c r="E37" s="377"/>
    </row>
    <row r="38" spans="1:5" s="346" customFormat="1" ht="12" customHeight="1">
      <c r="A38" s="395" t="s">
        <v>455</v>
      </c>
      <c r="B38" s="397" t="s">
        <v>2</v>
      </c>
      <c r="C38" s="646"/>
      <c r="D38" s="628"/>
      <c r="E38" s="376"/>
    </row>
    <row r="39" spans="1:5" s="373" customFormat="1" ht="12" customHeight="1" thickBot="1">
      <c r="A39" s="394" t="s">
        <v>456</v>
      </c>
      <c r="B39" s="380" t="s">
        <v>457</v>
      </c>
      <c r="C39" s="637"/>
      <c r="D39" s="629"/>
      <c r="E39" s="375"/>
    </row>
    <row r="40" spans="1:5" s="373" customFormat="1" ht="15" customHeight="1" thickBot="1">
      <c r="A40" s="383" t="s">
        <v>15</v>
      </c>
      <c r="B40" s="384" t="s">
        <v>458</v>
      </c>
      <c r="C40" s="647">
        <v>11052</v>
      </c>
      <c r="D40" s="630">
        <v>11052</v>
      </c>
      <c r="E40" s="389">
        <f>+E35+E36</f>
        <v>10400</v>
      </c>
    </row>
    <row r="41" spans="1:5" s="373" customFormat="1" ht="15" customHeight="1">
      <c r="A41" s="329"/>
      <c r="B41" s="330"/>
      <c r="C41" s="330"/>
      <c r="D41" s="330"/>
      <c r="E41" s="344"/>
    </row>
    <row r="42" spans="1:5" ht="13.5" thickBot="1">
      <c r="A42" s="331"/>
      <c r="B42" s="332"/>
      <c r="C42" s="332"/>
      <c r="D42" s="332"/>
      <c r="E42" s="345"/>
    </row>
    <row r="43" spans="1:5" s="372" customFormat="1" ht="16.5" customHeight="1" thickBot="1">
      <c r="A43" s="525"/>
      <c r="B43" s="427" t="s">
        <v>42</v>
      </c>
      <c r="C43" s="427"/>
      <c r="D43" s="427"/>
      <c r="E43" s="389"/>
    </row>
    <row r="44" spans="1:5" s="171" customFormat="1" ht="12" customHeight="1" thickBot="1">
      <c r="A44" s="381" t="s">
        <v>6</v>
      </c>
      <c r="B44" s="210" t="s">
        <v>459</v>
      </c>
      <c r="C44" s="548">
        <v>10549</v>
      </c>
      <c r="D44" s="548">
        <v>10549</v>
      </c>
      <c r="E44" s="300">
        <f>SUM(E45:E49)</f>
        <v>10274</v>
      </c>
    </row>
    <row r="45" spans="1:5" ht="12" customHeight="1">
      <c r="A45" s="394" t="s">
        <v>69</v>
      </c>
      <c r="B45" s="192" t="s">
        <v>35</v>
      </c>
      <c r="C45" s="549">
        <v>1742</v>
      </c>
      <c r="D45" s="549">
        <v>1742</v>
      </c>
      <c r="E45" s="295">
        <v>1655</v>
      </c>
    </row>
    <row r="46" spans="1:5" ht="12" customHeight="1">
      <c r="A46" s="394" t="s">
        <v>70</v>
      </c>
      <c r="B46" s="191" t="s">
        <v>126</v>
      </c>
      <c r="C46" s="529">
        <v>559</v>
      </c>
      <c r="D46" s="529">
        <v>559</v>
      </c>
      <c r="E46" s="296">
        <v>421</v>
      </c>
    </row>
    <row r="47" spans="1:5" ht="12" customHeight="1">
      <c r="A47" s="394" t="s">
        <v>71</v>
      </c>
      <c r="B47" s="191" t="s">
        <v>95</v>
      </c>
      <c r="C47" s="529">
        <v>8248</v>
      </c>
      <c r="D47" s="529">
        <v>8248</v>
      </c>
      <c r="E47" s="296">
        <v>8198</v>
      </c>
    </row>
    <row r="48" spans="1:5" ht="12" customHeight="1">
      <c r="A48" s="394" t="s">
        <v>72</v>
      </c>
      <c r="B48" s="191" t="s">
        <v>127</v>
      </c>
      <c r="C48" s="529"/>
      <c r="D48" s="529"/>
      <c r="E48" s="296"/>
    </row>
    <row r="49" spans="1:5" ht="12" customHeight="1" thickBot="1">
      <c r="A49" s="394" t="s">
        <v>102</v>
      </c>
      <c r="B49" s="191" t="s">
        <v>128</v>
      </c>
      <c r="C49" s="529"/>
      <c r="D49" s="529"/>
      <c r="E49" s="296"/>
    </row>
    <row r="50" spans="1:5" ht="12" customHeight="1" thickBot="1">
      <c r="A50" s="381" t="s">
        <v>7</v>
      </c>
      <c r="B50" s="210" t="s">
        <v>460</v>
      </c>
      <c r="C50" s="548"/>
      <c r="D50" s="548"/>
      <c r="E50" s="300">
        <f>SUM(E51:E53)</f>
        <v>0</v>
      </c>
    </row>
    <row r="51" spans="1:5" s="171" customFormat="1" ht="12" customHeight="1">
      <c r="A51" s="394" t="s">
        <v>75</v>
      </c>
      <c r="B51" s="192" t="s">
        <v>150</v>
      </c>
      <c r="C51" s="549"/>
      <c r="D51" s="549"/>
      <c r="E51" s="295"/>
    </row>
    <row r="52" spans="1:5" ht="12" customHeight="1">
      <c r="A52" s="394" t="s">
        <v>76</v>
      </c>
      <c r="B52" s="191" t="s">
        <v>130</v>
      </c>
      <c r="C52" s="529"/>
      <c r="D52" s="529"/>
      <c r="E52" s="296"/>
    </row>
    <row r="53" spans="1:5" ht="12" customHeight="1">
      <c r="A53" s="394" t="s">
        <v>77</v>
      </c>
      <c r="B53" s="191" t="s">
        <v>43</v>
      </c>
      <c r="C53" s="529"/>
      <c r="D53" s="529"/>
      <c r="E53" s="296"/>
    </row>
    <row r="54" spans="1:5" ht="12" customHeight="1" thickBot="1">
      <c r="A54" s="394" t="s">
        <v>78</v>
      </c>
      <c r="B54" s="191" t="s">
        <v>526</v>
      </c>
      <c r="C54" s="529"/>
      <c r="D54" s="529"/>
      <c r="E54" s="296"/>
    </row>
    <row r="55" spans="1:5" ht="15" customHeight="1" thickBot="1">
      <c r="A55" s="381" t="s">
        <v>8</v>
      </c>
      <c r="B55" s="385" t="s">
        <v>461</v>
      </c>
      <c r="C55" s="633">
        <v>10549</v>
      </c>
      <c r="D55" s="633">
        <v>10549</v>
      </c>
      <c r="E55" s="632">
        <f>+E44+E50</f>
        <v>10274</v>
      </c>
    </row>
    <row r="56" ht="13.5" thickBot="1">
      <c r="E56" s="390"/>
    </row>
    <row r="57" spans="1:5" ht="15" customHeight="1" thickBot="1">
      <c r="A57" s="333" t="s">
        <v>481</v>
      </c>
      <c r="B57" s="334"/>
      <c r="C57" s="559"/>
      <c r="D57" s="610"/>
      <c r="E57" s="379"/>
    </row>
    <row r="58" spans="1:5" ht="14.25" customHeight="1" thickBot="1">
      <c r="A58" s="333" t="s">
        <v>142</v>
      </c>
      <c r="B58" s="334"/>
      <c r="C58" s="559"/>
      <c r="D58" s="610"/>
      <c r="E58" s="37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CE,Félkövér"24. melléklet a  7/2015.(V.28.)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58"/>
  <sheetViews>
    <sheetView view="pageLayout" workbookViewId="0" topLeftCell="A1">
      <selection activeCell="C13" sqref="C13"/>
    </sheetView>
  </sheetViews>
  <sheetFormatPr defaultColWidth="9.00390625" defaultRowHeight="12.75"/>
  <cols>
    <col min="1" max="1" width="10.50390625" style="386" customWidth="1"/>
    <col min="2" max="2" width="58.625" style="31" customWidth="1"/>
    <col min="3" max="5" width="14.875" style="31" customWidth="1"/>
    <col min="6" max="16384" width="9.375" style="31" customWidth="1"/>
  </cols>
  <sheetData>
    <row r="1" spans="1:5" s="324" customFormat="1" ht="21" customHeight="1" thickBot="1">
      <c r="A1" s="648"/>
      <c r="B1" s="649"/>
      <c r="C1" s="325"/>
      <c r="D1" s="325"/>
      <c r="E1" s="369"/>
    </row>
    <row r="2" spans="1:5" s="370" customFormat="1" ht="25.5" customHeight="1">
      <c r="A2" s="350" t="s">
        <v>140</v>
      </c>
      <c r="B2" s="485" t="s">
        <v>532</v>
      </c>
      <c r="C2" s="486"/>
      <c r="D2" s="486"/>
      <c r="E2" s="391" t="s">
        <v>47</v>
      </c>
    </row>
    <row r="3" spans="1:5" s="370" customFormat="1" ht="36.75" thickBot="1">
      <c r="A3" s="368" t="s">
        <v>139</v>
      </c>
      <c r="B3" s="489" t="s">
        <v>531</v>
      </c>
      <c r="C3" s="490"/>
      <c r="D3" s="489"/>
      <c r="E3" s="392" t="s">
        <v>46</v>
      </c>
    </row>
    <row r="4" spans="1:5" s="371" customFormat="1" ht="15.75" customHeight="1" thickBot="1">
      <c r="A4" s="326"/>
      <c r="B4" s="326"/>
      <c r="C4" s="326"/>
      <c r="D4" s="652"/>
      <c r="E4" s="327" t="s">
        <v>39</v>
      </c>
    </row>
    <row r="5" spans="1:5" ht="13.5" thickBot="1">
      <c r="A5" s="179" t="s">
        <v>141</v>
      </c>
      <c r="B5" s="180" t="s">
        <v>40</v>
      </c>
      <c r="C5" s="328" t="s">
        <v>518</v>
      </c>
      <c r="D5" s="328" t="s">
        <v>478</v>
      </c>
      <c r="E5" s="328" t="s">
        <v>536</v>
      </c>
    </row>
    <row r="6" spans="1:5" s="372" customFormat="1" ht="12.75" customHeight="1" thickBot="1">
      <c r="A6" s="321">
        <v>1</v>
      </c>
      <c r="B6" s="322">
        <v>2</v>
      </c>
      <c r="C6" s="494">
        <v>3</v>
      </c>
      <c r="D6" s="494">
        <v>4</v>
      </c>
      <c r="E6" s="402">
        <v>5</v>
      </c>
    </row>
    <row r="7" spans="1:5" s="372" customFormat="1" ht="15.75" customHeight="1" thickBot="1">
      <c r="A7" s="496"/>
      <c r="B7" s="497" t="s">
        <v>41</v>
      </c>
      <c r="C7" s="497"/>
      <c r="D7" s="497"/>
      <c r="E7" s="611"/>
    </row>
    <row r="8" spans="1:5" s="346" customFormat="1" ht="12" customHeight="1" thickBot="1">
      <c r="A8" s="321" t="s">
        <v>6</v>
      </c>
      <c r="B8" s="382" t="s">
        <v>442</v>
      </c>
      <c r="C8" s="612"/>
      <c r="D8" s="612"/>
      <c r="E8" s="300">
        <f>SUM(E9:E18)</f>
        <v>0</v>
      </c>
    </row>
    <row r="9" spans="1:5" s="346" customFormat="1" ht="12" customHeight="1">
      <c r="A9" s="393" t="s">
        <v>69</v>
      </c>
      <c r="B9" s="193" t="s">
        <v>267</v>
      </c>
      <c r="C9" s="528"/>
      <c r="D9" s="528"/>
      <c r="E9" s="613"/>
    </row>
    <row r="10" spans="1:5" s="346" customFormat="1" ht="12" customHeight="1">
      <c r="A10" s="394" t="s">
        <v>70</v>
      </c>
      <c r="B10" s="191" t="s">
        <v>268</v>
      </c>
      <c r="C10" s="529"/>
      <c r="D10" s="529"/>
      <c r="E10" s="271"/>
    </row>
    <row r="11" spans="1:5" s="346" customFormat="1" ht="12" customHeight="1">
      <c r="A11" s="394" t="s">
        <v>71</v>
      </c>
      <c r="B11" s="191" t="s">
        <v>269</v>
      </c>
      <c r="C11" s="567"/>
      <c r="D11" s="567"/>
      <c r="E11" s="271"/>
    </row>
    <row r="12" spans="1:5" s="346" customFormat="1" ht="12" customHeight="1">
      <c r="A12" s="394" t="s">
        <v>72</v>
      </c>
      <c r="B12" s="191" t="s">
        <v>270</v>
      </c>
      <c r="C12" s="567"/>
      <c r="D12" s="567"/>
      <c r="E12" s="271"/>
    </row>
    <row r="13" spans="1:5" s="346" customFormat="1" ht="12" customHeight="1">
      <c r="A13" s="394" t="s">
        <v>102</v>
      </c>
      <c r="B13" s="191" t="s">
        <v>271</v>
      </c>
      <c r="C13" s="567"/>
      <c r="D13" s="567"/>
      <c r="E13" s="271"/>
    </row>
    <row r="14" spans="1:5" s="346" customFormat="1" ht="12" customHeight="1">
      <c r="A14" s="394" t="s">
        <v>73</v>
      </c>
      <c r="B14" s="191" t="s">
        <v>443</v>
      </c>
      <c r="C14" s="567"/>
      <c r="D14" s="567"/>
      <c r="E14" s="271"/>
    </row>
    <row r="15" spans="1:5" s="346" customFormat="1" ht="12" customHeight="1">
      <c r="A15" s="394" t="s">
        <v>74</v>
      </c>
      <c r="B15" s="190" t="s">
        <v>444</v>
      </c>
      <c r="C15" s="191"/>
      <c r="D15" s="567"/>
      <c r="E15" s="271"/>
    </row>
    <row r="16" spans="1:5" s="346" customFormat="1" ht="12" customHeight="1">
      <c r="A16" s="394" t="s">
        <v>81</v>
      </c>
      <c r="B16" s="191" t="s">
        <v>274</v>
      </c>
      <c r="C16" s="191"/>
      <c r="D16" s="601"/>
      <c r="E16" s="615"/>
    </row>
    <row r="17" spans="1:5" s="373" customFormat="1" ht="12" customHeight="1">
      <c r="A17" s="394" t="s">
        <v>82</v>
      </c>
      <c r="B17" s="191" t="s">
        <v>276</v>
      </c>
      <c r="C17" s="567"/>
      <c r="D17" s="567"/>
      <c r="E17" s="271"/>
    </row>
    <row r="18" spans="1:5" s="373" customFormat="1" ht="12" customHeight="1" thickBot="1">
      <c r="A18" s="394" t="s">
        <v>83</v>
      </c>
      <c r="B18" s="190" t="s">
        <v>278</v>
      </c>
      <c r="C18" s="601"/>
      <c r="D18" s="601"/>
      <c r="E18" s="272"/>
    </row>
    <row r="19" spans="1:5" s="346" customFormat="1" ht="12" customHeight="1" thickBot="1">
      <c r="A19" s="321" t="s">
        <v>7</v>
      </c>
      <c r="B19" s="382" t="s">
        <v>445</v>
      </c>
      <c r="C19" s="634"/>
      <c r="D19" s="634"/>
      <c r="E19" s="300">
        <f>SUM(E20:E22)</f>
        <v>0</v>
      </c>
    </row>
    <row r="20" spans="1:5" s="373" customFormat="1" ht="12" customHeight="1">
      <c r="A20" s="394" t="s">
        <v>75</v>
      </c>
      <c r="B20" s="192" t="s">
        <v>240</v>
      </c>
      <c r="C20" s="600"/>
      <c r="D20" s="600"/>
      <c r="E20" s="271"/>
    </row>
    <row r="21" spans="1:5" s="373" customFormat="1" ht="12" customHeight="1">
      <c r="A21" s="394" t="s">
        <v>76</v>
      </c>
      <c r="B21" s="191" t="s">
        <v>446</v>
      </c>
      <c r="C21" s="567"/>
      <c r="D21" s="567"/>
      <c r="E21" s="271"/>
    </row>
    <row r="22" spans="1:5" s="373" customFormat="1" ht="12" customHeight="1">
      <c r="A22" s="394" t="s">
        <v>77</v>
      </c>
      <c r="B22" s="191" t="s">
        <v>447</v>
      </c>
      <c r="C22" s="567"/>
      <c r="D22" s="567"/>
      <c r="E22" s="271"/>
    </row>
    <row r="23" spans="1:5" s="373" customFormat="1" ht="12" customHeight="1" thickBot="1">
      <c r="A23" s="394" t="s">
        <v>78</v>
      </c>
      <c r="B23" s="191" t="s">
        <v>524</v>
      </c>
      <c r="C23" s="567"/>
      <c r="D23" s="567"/>
      <c r="E23" s="271"/>
    </row>
    <row r="24" spans="1:5" s="373" customFormat="1" ht="12" customHeight="1" thickBot="1">
      <c r="A24" s="381" t="s">
        <v>8</v>
      </c>
      <c r="B24" s="210" t="s">
        <v>117</v>
      </c>
      <c r="C24" s="598"/>
      <c r="D24" s="598"/>
      <c r="E24" s="616"/>
    </row>
    <row r="25" spans="1:5" s="373" customFormat="1" ht="12" customHeight="1" thickBot="1">
      <c r="A25" s="381" t="s">
        <v>9</v>
      </c>
      <c r="B25" s="210" t="s">
        <v>448</v>
      </c>
      <c r="C25" s="598"/>
      <c r="D25" s="598"/>
      <c r="E25" s="300">
        <f>+E26+E27</f>
        <v>0</v>
      </c>
    </row>
    <row r="26" spans="1:5" s="373" customFormat="1" ht="12" customHeight="1">
      <c r="A26" s="395" t="s">
        <v>254</v>
      </c>
      <c r="B26" s="396" t="s">
        <v>446</v>
      </c>
      <c r="C26" s="617"/>
      <c r="D26" s="617"/>
      <c r="E26" s="295"/>
    </row>
    <row r="27" spans="1:5" s="373" customFormat="1" ht="12" customHeight="1">
      <c r="A27" s="395" t="s">
        <v>260</v>
      </c>
      <c r="B27" s="397" t="s">
        <v>449</v>
      </c>
      <c r="C27" s="397"/>
      <c r="D27" s="618"/>
      <c r="E27" s="619"/>
    </row>
    <row r="28" spans="1:5" s="373" customFormat="1" ht="12" customHeight="1" thickBot="1">
      <c r="A28" s="394" t="s">
        <v>262</v>
      </c>
      <c r="B28" s="398" t="s">
        <v>525</v>
      </c>
      <c r="C28" s="620"/>
      <c r="D28" s="621"/>
      <c r="E28" s="622"/>
    </row>
    <row r="29" spans="1:5" s="373" customFormat="1" ht="12" customHeight="1" thickBot="1">
      <c r="A29" s="381" t="s">
        <v>10</v>
      </c>
      <c r="B29" s="210" t="s">
        <v>450</v>
      </c>
      <c r="C29" s="598"/>
      <c r="D29" s="598"/>
      <c r="E29" s="300">
        <f>+E30+E31+E32</f>
        <v>0</v>
      </c>
    </row>
    <row r="30" spans="1:5" s="373" customFormat="1" ht="12" customHeight="1">
      <c r="A30" s="395" t="s">
        <v>62</v>
      </c>
      <c r="B30" s="396" t="s">
        <v>280</v>
      </c>
      <c r="C30" s="617"/>
      <c r="D30" s="617"/>
      <c r="E30" s="295"/>
    </row>
    <row r="31" spans="1:5" s="373" customFormat="1" ht="12" customHeight="1">
      <c r="A31" s="395" t="s">
        <v>63</v>
      </c>
      <c r="B31" s="397" t="s">
        <v>281</v>
      </c>
      <c r="C31" s="397"/>
      <c r="D31" s="618"/>
      <c r="E31" s="619"/>
    </row>
    <row r="32" spans="1:5" s="373" customFormat="1" ht="12" customHeight="1" thickBot="1">
      <c r="A32" s="394" t="s">
        <v>64</v>
      </c>
      <c r="B32" s="380" t="s">
        <v>283</v>
      </c>
      <c r="C32" s="623"/>
      <c r="D32" s="624"/>
      <c r="E32" s="622"/>
    </row>
    <row r="33" spans="1:5" s="346" customFormat="1" ht="12" customHeight="1" thickBot="1">
      <c r="A33" s="381" t="s">
        <v>11</v>
      </c>
      <c r="B33" s="210" t="s">
        <v>408</v>
      </c>
      <c r="C33" s="598"/>
      <c r="D33" s="598"/>
      <c r="E33" s="616"/>
    </row>
    <row r="34" spans="1:5" s="346" customFormat="1" ht="12" customHeight="1" thickBot="1">
      <c r="A34" s="381" t="s">
        <v>12</v>
      </c>
      <c r="B34" s="210" t="s">
        <v>451</v>
      </c>
      <c r="C34" s="650"/>
      <c r="D34" s="210"/>
      <c r="E34" s="387"/>
    </row>
    <row r="35" spans="1:5" s="346" customFormat="1" ht="12" customHeight="1" thickBot="1">
      <c r="A35" s="321" t="s">
        <v>13</v>
      </c>
      <c r="B35" s="210" t="s">
        <v>452</v>
      </c>
      <c r="C35" s="651"/>
      <c r="D35" s="553"/>
      <c r="E35" s="388">
        <f>+E8+E19+E24+E25+E29+E33+E34</f>
        <v>0</v>
      </c>
    </row>
    <row r="36" spans="1:5" s="346" customFormat="1" ht="12" customHeight="1" thickBot="1">
      <c r="A36" s="383" t="s">
        <v>14</v>
      </c>
      <c r="B36" s="210" t="s">
        <v>453</v>
      </c>
      <c r="C36" s="651"/>
      <c r="D36" s="553"/>
      <c r="E36" s="388">
        <f>+E37+E38+E39</f>
        <v>0</v>
      </c>
    </row>
    <row r="37" spans="1:5" s="346" customFormat="1" ht="12" customHeight="1">
      <c r="A37" s="395" t="s">
        <v>454</v>
      </c>
      <c r="B37" s="396" t="s">
        <v>160</v>
      </c>
      <c r="C37" s="625"/>
      <c r="D37" s="626"/>
      <c r="E37" s="377"/>
    </row>
    <row r="38" spans="1:5" s="346" customFormat="1" ht="12" customHeight="1">
      <c r="A38" s="395" t="s">
        <v>455</v>
      </c>
      <c r="B38" s="397" t="s">
        <v>2</v>
      </c>
      <c r="C38" s="646"/>
      <c r="D38" s="628"/>
      <c r="E38" s="376"/>
    </row>
    <row r="39" spans="1:5" s="373" customFormat="1" ht="12" customHeight="1" thickBot="1">
      <c r="A39" s="394" t="s">
        <v>456</v>
      </c>
      <c r="B39" s="380" t="s">
        <v>457</v>
      </c>
      <c r="C39" s="637"/>
      <c r="D39" s="629"/>
      <c r="E39" s="375"/>
    </row>
    <row r="40" spans="1:5" s="373" customFormat="1" ht="15" customHeight="1" thickBot="1">
      <c r="A40" s="383" t="s">
        <v>15</v>
      </c>
      <c r="B40" s="384" t="s">
        <v>458</v>
      </c>
      <c r="C40" s="647"/>
      <c r="D40" s="630"/>
      <c r="E40" s="389">
        <f>+E35+E36</f>
        <v>0</v>
      </c>
    </row>
    <row r="41" spans="1:5" s="373" customFormat="1" ht="15" customHeight="1">
      <c r="A41" s="329"/>
      <c r="B41" s="330"/>
      <c r="C41" s="330"/>
      <c r="D41" s="330"/>
      <c r="E41" s="344"/>
    </row>
    <row r="42" spans="1:5" ht="13.5" thickBot="1">
      <c r="A42" s="331"/>
      <c r="B42" s="332"/>
      <c r="C42" s="332"/>
      <c r="D42" s="332"/>
      <c r="E42" s="345"/>
    </row>
    <row r="43" spans="1:5" s="372" customFormat="1" ht="16.5" customHeight="1" thickBot="1">
      <c r="A43" s="525"/>
      <c r="B43" s="427" t="s">
        <v>42</v>
      </c>
      <c r="C43" s="427"/>
      <c r="D43" s="427"/>
      <c r="E43" s="389"/>
    </row>
    <row r="44" spans="1:5" s="171" customFormat="1" ht="12" customHeight="1" thickBot="1">
      <c r="A44" s="381" t="s">
        <v>6</v>
      </c>
      <c r="B44" s="210" t="s">
        <v>459</v>
      </c>
      <c r="C44" s="548"/>
      <c r="D44" s="548"/>
      <c r="E44" s="300">
        <f>SUM(E45:E49)</f>
        <v>0</v>
      </c>
    </row>
    <row r="45" spans="1:5" ht="12" customHeight="1">
      <c r="A45" s="394" t="s">
        <v>69</v>
      </c>
      <c r="B45" s="192" t="s">
        <v>35</v>
      </c>
      <c r="C45" s="549"/>
      <c r="D45" s="549"/>
      <c r="E45" s="295"/>
    </row>
    <row r="46" spans="1:5" ht="12" customHeight="1">
      <c r="A46" s="394" t="s">
        <v>70</v>
      </c>
      <c r="B46" s="191" t="s">
        <v>126</v>
      </c>
      <c r="C46" s="529"/>
      <c r="D46" s="529"/>
      <c r="E46" s="296"/>
    </row>
    <row r="47" spans="1:5" ht="12" customHeight="1">
      <c r="A47" s="394" t="s">
        <v>71</v>
      </c>
      <c r="B47" s="191" t="s">
        <v>95</v>
      </c>
      <c r="C47" s="529"/>
      <c r="D47" s="529"/>
      <c r="E47" s="296"/>
    </row>
    <row r="48" spans="1:5" ht="12" customHeight="1">
      <c r="A48" s="394" t="s">
        <v>72</v>
      </c>
      <c r="B48" s="191" t="s">
        <v>127</v>
      </c>
      <c r="C48" s="529"/>
      <c r="D48" s="529"/>
      <c r="E48" s="296"/>
    </row>
    <row r="49" spans="1:5" ht="12" customHeight="1" thickBot="1">
      <c r="A49" s="394" t="s">
        <v>102</v>
      </c>
      <c r="B49" s="191" t="s">
        <v>128</v>
      </c>
      <c r="C49" s="529"/>
      <c r="D49" s="529"/>
      <c r="E49" s="296"/>
    </row>
    <row r="50" spans="1:5" ht="12" customHeight="1" thickBot="1">
      <c r="A50" s="381" t="s">
        <v>7</v>
      </c>
      <c r="B50" s="210" t="s">
        <v>460</v>
      </c>
      <c r="C50" s="548"/>
      <c r="D50" s="548"/>
      <c r="E50" s="300">
        <f>SUM(E51:E53)</f>
        <v>0</v>
      </c>
    </row>
    <row r="51" spans="1:5" s="171" customFormat="1" ht="12" customHeight="1">
      <c r="A51" s="394" t="s">
        <v>75</v>
      </c>
      <c r="B51" s="192" t="s">
        <v>150</v>
      </c>
      <c r="C51" s="549"/>
      <c r="D51" s="549"/>
      <c r="E51" s="295"/>
    </row>
    <row r="52" spans="1:5" ht="12" customHeight="1">
      <c r="A52" s="394" t="s">
        <v>76</v>
      </c>
      <c r="B52" s="191" t="s">
        <v>130</v>
      </c>
      <c r="C52" s="529"/>
      <c r="D52" s="529"/>
      <c r="E52" s="296"/>
    </row>
    <row r="53" spans="1:5" ht="12" customHeight="1">
      <c r="A53" s="394" t="s">
        <v>77</v>
      </c>
      <c r="B53" s="191" t="s">
        <v>43</v>
      </c>
      <c r="C53" s="529"/>
      <c r="D53" s="529"/>
      <c r="E53" s="296"/>
    </row>
    <row r="54" spans="1:5" ht="12" customHeight="1" thickBot="1">
      <c r="A54" s="394" t="s">
        <v>78</v>
      </c>
      <c r="B54" s="191" t="s">
        <v>526</v>
      </c>
      <c r="C54" s="529"/>
      <c r="D54" s="529"/>
      <c r="E54" s="296"/>
    </row>
    <row r="55" spans="1:5" ht="15" customHeight="1" thickBot="1">
      <c r="A55" s="381" t="s">
        <v>8</v>
      </c>
      <c r="B55" s="385" t="s">
        <v>461</v>
      </c>
      <c r="C55" s="633"/>
      <c r="D55" s="633"/>
      <c r="E55" s="632">
        <f>+E44+E50</f>
        <v>0</v>
      </c>
    </row>
    <row r="56" ht="13.5" thickBot="1">
      <c r="E56" s="390"/>
    </row>
    <row r="57" spans="1:5" ht="15" customHeight="1" thickBot="1">
      <c r="A57" s="333" t="s">
        <v>481</v>
      </c>
      <c r="B57" s="334"/>
      <c r="C57" s="559"/>
      <c r="D57" s="610"/>
      <c r="E57" s="379"/>
    </row>
    <row r="58" spans="1:5" ht="14.25" customHeight="1" thickBot="1">
      <c r="A58" s="333" t="s">
        <v>142</v>
      </c>
      <c r="B58" s="334"/>
      <c r="C58" s="559"/>
      <c r="D58" s="610"/>
      <c r="E58" s="37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CE,Félkövér"25. melléklet a  7/2015.(V.28.)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13"/>
  <sheetViews>
    <sheetView view="pageLayout" workbookViewId="0" topLeftCell="A1">
      <selection activeCell="E7" sqref="E7"/>
    </sheetView>
  </sheetViews>
  <sheetFormatPr defaultColWidth="9.00390625" defaultRowHeight="12.75"/>
  <cols>
    <col min="1" max="1" width="5.50390625" style="169" customWidth="1"/>
    <col min="2" max="2" width="32.00390625" style="31" customWidth="1"/>
    <col min="3" max="3" width="12.50390625" style="31" customWidth="1"/>
    <col min="4" max="6" width="11.875" style="31" customWidth="1"/>
    <col min="7" max="7" width="12.875" style="31" customWidth="1"/>
    <col min="8" max="16384" width="9.375" style="31" customWidth="1"/>
  </cols>
  <sheetData>
    <row r="1" ht="14.25" thickBot="1">
      <c r="G1" s="38" t="s">
        <v>49</v>
      </c>
    </row>
    <row r="2" spans="1:7" s="170" customFormat="1" ht="57.75" customHeight="1" thickBot="1">
      <c r="A2" s="669"/>
      <c r="B2" s="29" t="s">
        <v>50</v>
      </c>
      <c r="C2" s="29" t="s">
        <v>545</v>
      </c>
      <c r="D2" s="29" t="s">
        <v>546</v>
      </c>
      <c r="E2" s="29" t="s">
        <v>542</v>
      </c>
      <c r="F2" s="29" t="s">
        <v>543</v>
      </c>
      <c r="G2" s="426" t="s">
        <v>544</v>
      </c>
    </row>
    <row r="3" spans="1:7" ht="27" customHeight="1">
      <c r="A3" s="172" t="s">
        <v>6</v>
      </c>
      <c r="B3" s="173" t="s">
        <v>563</v>
      </c>
      <c r="C3" s="174">
        <v>250634</v>
      </c>
      <c r="D3" s="174">
        <v>-262240</v>
      </c>
      <c r="E3" s="175">
        <v>-9201</v>
      </c>
      <c r="F3" s="174">
        <v>-11775</v>
      </c>
      <c r="G3" s="176">
        <f>SUM(C3:F3)</f>
        <v>-32582</v>
      </c>
    </row>
    <row r="4" spans="1:7" ht="27" customHeight="1">
      <c r="A4" s="177" t="s">
        <v>7</v>
      </c>
      <c r="B4" s="178" t="s">
        <v>564</v>
      </c>
      <c r="C4" s="2">
        <v>-223123</v>
      </c>
      <c r="D4" s="2">
        <v>262797</v>
      </c>
      <c r="E4" s="175">
        <v>9611</v>
      </c>
      <c r="F4" s="2">
        <v>11840</v>
      </c>
      <c r="G4" s="176">
        <f aca="true" t="shared" si="0" ref="G4:G13">SUM(C4:F4)</f>
        <v>61125</v>
      </c>
    </row>
    <row r="5" spans="1:7" ht="27" customHeight="1">
      <c r="A5" s="177" t="s">
        <v>8</v>
      </c>
      <c r="B5" s="178" t="s">
        <v>572</v>
      </c>
      <c r="C5" s="2">
        <v>27511</v>
      </c>
      <c r="D5" s="2">
        <v>557</v>
      </c>
      <c r="E5" s="175">
        <v>410</v>
      </c>
      <c r="F5" s="2">
        <v>65</v>
      </c>
      <c r="G5" s="176">
        <f t="shared" si="0"/>
        <v>28543</v>
      </c>
    </row>
    <row r="6" spans="1:7" ht="27" customHeight="1">
      <c r="A6" s="177" t="s">
        <v>9</v>
      </c>
      <c r="B6" s="178" t="s">
        <v>565</v>
      </c>
      <c r="C6" s="2"/>
      <c r="D6" s="2"/>
      <c r="E6" s="175"/>
      <c r="F6" s="2"/>
      <c r="G6" s="176">
        <f t="shared" si="0"/>
        <v>0</v>
      </c>
    </row>
    <row r="7" spans="1:7" ht="27" customHeight="1">
      <c r="A7" s="177" t="s">
        <v>10</v>
      </c>
      <c r="B7" s="178" t="s">
        <v>566</v>
      </c>
      <c r="C7" s="2"/>
      <c r="D7" s="2"/>
      <c r="E7" s="175"/>
      <c r="F7" s="2"/>
      <c r="G7" s="176">
        <f t="shared" si="0"/>
        <v>0</v>
      </c>
    </row>
    <row r="8" spans="1:7" ht="27" customHeight="1">
      <c r="A8" s="177" t="s">
        <v>11</v>
      </c>
      <c r="B8" s="178" t="s">
        <v>573</v>
      </c>
      <c r="C8" s="2"/>
      <c r="D8" s="2"/>
      <c r="E8" s="175"/>
      <c r="F8" s="2"/>
      <c r="G8" s="176">
        <f t="shared" si="0"/>
        <v>0</v>
      </c>
    </row>
    <row r="9" spans="1:7" ht="27" customHeight="1">
      <c r="A9" s="177" t="s">
        <v>12</v>
      </c>
      <c r="B9" s="178" t="s">
        <v>567</v>
      </c>
      <c r="C9" s="2">
        <v>27511</v>
      </c>
      <c r="D9" s="2">
        <v>557</v>
      </c>
      <c r="E9" s="175">
        <v>410</v>
      </c>
      <c r="F9" s="2">
        <v>65</v>
      </c>
      <c r="G9" s="176">
        <f t="shared" si="0"/>
        <v>28543</v>
      </c>
    </row>
    <row r="10" spans="1:7" ht="27" customHeight="1">
      <c r="A10" s="177" t="s">
        <v>13</v>
      </c>
      <c r="B10" s="178" t="s">
        <v>568</v>
      </c>
      <c r="C10" s="2">
        <v>27511</v>
      </c>
      <c r="D10" s="2">
        <v>557</v>
      </c>
      <c r="E10" s="175">
        <v>410</v>
      </c>
      <c r="F10" s="2">
        <v>65</v>
      </c>
      <c r="G10" s="176">
        <f t="shared" si="0"/>
        <v>28543</v>
      </c>
    </row>
    <row r="11" spans="1:7" ht="27" customHeight="1">
      <c r="A11" s="177" t="s">
        <v>14</v>
      </c>
      <c r="B11" s="178" t="s">
        <v>569</v>
      </c>
      <c r="C11" s="2"/>
      <c r="D11" s="2"/>
      <c r="E11" s="175"/>
      <c r="F11" s="2"/>
      <c r="G11" s="176">
        <f t="shared" si="0"/>
        <v>0</v>
      </c>
    </row>
    <row r="12" spans="1:7" ht="27" customHeight="1">
      <c r="A12" s="177" t="s">
        <v>15</v>
      </c>
      <c r="B12" s="178" t="s">
        <v>570</v>
      </c>
      <c r="C12" s="2"/>
      <c r="D12" s="2"/>
      <c r="E12" s="175"/>
      <c r="F12" s="2"/>
      <c r="G12" s="176">
        <f t="shared" si="0"/>
        <v>0</v>
      </c>
    </row>
    <row r="13" spans="1:7" ht="27" customHeight="1">
      <c r="A13" s="177" t="s">
        <v>16</v>
      </c>
      <c r="B13" s="178" t="s">
        <v>571</v>
      </c>
      <c r="C13" s="2"/>
      <c r="D13" s="2"/>
      <c r="E13" s="175"/>
      <c r="F13" s="2"/>
      <c r="G13" s="176">
        <f t="shared" si="0"/>
        <v>0</v>
      </c>
    </row>
  </sheetData>
  <sheetProtection/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MARADVÁNYÁNAK ALAKULÁSA&amp;R&amp;"Times New Roman CE,Félkövér dőlt"&amp;12 26. melléklet a  7/2015. (V.28.) önkormányzati rendelethez&amp;"Times New Roman CE,Dőlt"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Normal="120" zoomScaleSheetLayoutView="100" workbookViewId="0" topLeftCell="B1">
      <selection activeCell="B9" sqref="B9"/>
    </sheetView>
  </sheetViews>
  <sheetFormatPr defaultColWidth="9.00390625" defaultRowHeight="12.75"/>
  <cols>
    <col min="1" max="1" width="9.00390625" style="231" customWidth="1"/>
    <col min="2" max="2" width="64.875" style="231" customWidth="1"/>
    <col min="3" max="3" width="17.375" style="231" customWidth="1"/>
    <col min="4" max="5" width="17.375" style="232" customWidth="1"/>
    <col min="6" max="16384" width="9.375" style="242" customWidth="1"/>
  </cols>
  <sheetData>
    <row r="1" spans="1:5" ht="15.75" customHeight="1">
      <c r="A1" s="761" t="s">
        <v>3</v>
      </c>
      <c r="B1" s="761"/>
      <c r="C1" s="761"/>
      <c r="D1" s="761"/>
      <c r="E1" s="761"/>
    </row>
    <row r="2" spans="1:5" ht="15.75" customHeight="1" thickBot="1">
      <c r="A2" s="40" t="s">
        <v>105</v>
      </c>
      <c r="B2" s="40"/>
      <c r="C2" s="40"/>
      <c r="D2" s="229"/>
      <c r="E2" s="229" t="s">
        <v>151</v>
      </c>
    </row>
    <row r="3" spans="1:5" ht="15.75" customHeight="1">
      <c r="A3" s="753" t="s">
        <v>57</v>
      </c>
      <c r="B3" s="755" t="s">
        <v>5</v>
      </c>
      <c r="C3" s="772" t="s">
        <v>574</v>
      </c>
      <c r="D3" s="757" t="s">
        <v>575</v>
      </c>
      <c r="E3" s="758"/>
    </row>
    <row r="4" spans="1:5" ht="37.5" customHeight="1" thickBot="1">
      <c r="A4" s="754"/>
      <c r="B4" s="756"/>
      <c r="C4" s="773"/>
      <c r="D4" s="42" t="s">
        <v>174</v>
      </c>
      <c r="E4" s="43" t="s">
        <v>175</v>
      </c>
    </row>
    <row r="5" spans="1:5" s="243" customFormat="1" ht="12" customHeight="1" thickBot="1">
      <c r="A5" s="207" t="s">
        <v>348</v>
      </c>
      <c r="B5" s="208" t="s">
        <v>349</v>
      </c>
      <c r="C5" s="208" t="s">
        <v>350</v>
      </c>
      <c r="D5" s="208" t="s">
        <v>352</v>
      </c>
      <c r="E5" s="209" t="s">
        <v>429</v>
      </c>
    </row>
    <row r="6" spans="1:5" s="244" customFormat="1" ht="12" customHeight="1" thickBot="1">
      <c r="A6" s="202" t="s">
        <v>6</v>
      </c>
      <c r="B6" s="411" t="s">
        <v>232</v>
      </c>
      <c r="C6" s="234">
        <f>+C7+C8+C9+C10+C11+C12</f>
        <v>614586</v>
      </c>
      <c r="D6" s="234">
        <f>+D7+D8+D9+D10+D11+D12</f>
        <v>452977</v>
      </c>
      <c r="E6" s="217">
        <f>+E7+E8+E9+E10+E11+E12</f>
        <v>452977</v>
      </c>
    </row>
    <row r="7" spans="1:5" s="244" customFormat="1" ht="12" customHeight="1">
      <c r="A7" s="197" t="s">
        <v>69</v>
      </c>
      <c r="B7" s="412" t="s">
        <v>233</v>
      </c>
      <c r="C7" s="236">
        <v>476719</v>
      </c>
      <c r="D7" s="236">
        <v>210200</v>
      </c>
      <c r="E7" s="219">
        <v>210200</v>
      </c>
    </row>
    <row r="8" spans="1:5" s="244" customFormat="1" ht="12" customHeight="1">
      <c r="A8" s="196" t="s">
        <v>70</v>
      </c>
      <c r="B8" s="413" t="s">
        <v>234</v>
      </c>
      <c r="C8" s="235"/>
      <c r="D8" s="235"/>
      <c r="E8" s="218"/>
    </row>
    <row r="9" spans="1:5" s="244" customFormat="1" ht="12" customHeight="1">
      <c r="A9" s="196" t="s">
        <v>71</v>
      </c>
      <c r="B9" s="413" t="s">
        <v>235</v>
      </c>
      <c r="C9" s="235"/>
      <c r="D9" s="235">
        <v>212333</v>
      </c>
      <c r="E9" s="218">
        <v>212333</v>
      </c>
    </row>
    <row r="10" spans="1:5" s="244" customFormat="1" ht="12" customHeight="1">
      <c r="A10" s="196" t="s">
        <v>72</v>
      </c>
      <c r="B10" s="413" t="s">
        <v>236</v>
      </c>
      <c r="C10" s="235"/>
      <c r="D10" s="235">
        <v>6712</v>
      </c>
      <c r="E10" s="218">
        <v>6712</v>
      </c>
    </row>
    <row r="11" spans="1:5" s="244" customFormat="1" ht="12" customHeight="1">
      <c r="A11" s="196" t="s">
        <v>102</v>
      </c>
      <c r="B11" s="413" t="s">
        <v>237</v>
      </c>
      <c r="C11" s="408"/>
      <c r="D11" s="235">
        <v>7992</v>
      </c>
      <c r="E11" s="218">
        <v>7992</v>
      </c>
    </row>
    <row r="12" spans="1:5" s="244" customFormat="1" ht="12" customHeight="1" thickBot="1">
      <c r="A12" s="198" t="s">
        <v>73</v>
      </c>
      <c r="B12" s="414" t="s">
        <v>238</v>
      </c>
      <c r="C12" s="409">
        <v>137867</v>
      </c>
      <c r="D12" s="237">
        <v>15740</v>
      </c>
      <c r="E12" s="220">
        <v>15740</v>
      </c>
    </row>
    <row r="13" spans="1:5" s="244" customFormat="1" ht="12" customHeight="1" thickBot="1">
      <c r="A13" s="202" t="s">
        <v>7</v>
      </c>
      <c r="B13" s="415" t="s">
        <v>239</v>
      </c>
      <c r="C13" s="234">
        <f>+C14+C15+C16+C17+C18</f>
        <v>225446</v>
      </c>
      <c r="D13" s="234">
        <f>+D14+D15+D16+D17+D18</f>
        <v>340630</v>
      </c>
      <c r="E13" s="217">
        <f>+E14+E15+E16+E17+E18</f>
        <v>339988</v>
      </c>
    </row>
    <row r="14" spans="1:5" s="244" customFormat="1" ht="12" customHeight="1">
      <c r="A14" s="197" t="s">
        <v>75</v>
      </c>
      <c r="B14" s="412" t="s">
        <v>240</v>
      </c>
      <c r="C14" s="236"/>
      <c r="D14" s="236">
        <v>562</v>
      </c>
      <c r="E14" s="219"/>
    </row>
    <row r="15" spans="1:5" s="244" customFormat="1" ht="12" customHeight="1">
      <c r="A15" s="196" t="s">
        <v>76</v>
      </c>
      <c r="B15" s="413" t="s">
        <v>241</v>
      </c>
      <c r="C15" s="235"/>
      <c r="D15" s="235"/>
      <c r="E15" s="218"/>
    </row>
    <row r="16" spans="1:5" s="244" customFormat="1" ht="12" customHeight="1">
      <c r="A16" s="196" t="s">
        <v>77</v>
      </c>
      <c r="B16" s="413" t="s">
        <v>242</v>
      </c>
      <c r="C16" s="235"/>
      <c r="D16" s="235"/>
      <c r="E16" s="218"/>
    </row>
    <row r="17" spans="1:5" s="244" customFormat="1" ht="12" customHeight="1">
      <c r="A17" s="196" t="s">
        <v>78</v>
      </c>
      <c r="B17" s="413" t="s">
        <v>243</v>
      </c>
      <c r="C17" s="235"/>
      <c r="D17" s="235"/>
      <c r="E17" s="218"/>
    </row>
    <row r="18" spans="1:5" s="244" customFormat="1" ht="12" customHeight="1">
      <c r="A18" s="196" t="s">
        <v>79</v>
      </c>
      <c r="B18" s="413" t="s">
        <v>244</v>
      </c>
      <c r="C18" s="235">
        <v>225446</v>
      </c>
      <c r="D18" s="235">
        <v>340068</v>
      </c>
      <c r="E18" s="218">
        <v>339988</v>
      </c>
    </row>
    <row r="19" spans="1:5" s="244" customFormat="1" ht="12" customHeight="1" thickBot="1">
      <c r="A19" s="198" t="s">
        <v>85</v>
      </c>
      <c r="B19" s="414" t="s">
        <v>245</v>
      </c>
      <c r="C19" s="237">
        <v>21140</v>
      </c>
      <c r="D19" s="237"/>
      <c r="E19" s="220"/>
    </row>
    <row r="20" spans="1:5" s="244" customFormat="1" ht="12" customHeight="1" thickBot="1">
      <c r="A20" s="202" t="s">
        <v>8</v>
      </c>
      <c r="B20" s="411" t="s">
        <v>246</v>
      </c>
      <c r="C20" s="234">
        <f>+C21+C22+C23+C24+C25</f>
        <v>104568</v>
      </c>
      <c r="D20" s="234">
        <f>+D21+D22+D23+D24+D25</f>
        <v>53900</v>
      </c>
      <c r="E20" s="217">
        <f>+E21+E22+E23+E24+E25</f>
        <v>53757</v>
      </c>
    </row>
    <row r="21" spans="1:5" s="244" customFormat="1" ht="12" customHeight="1">
      <c r="A21" s="197" t="s">
        <v>58</v>
      </c>
      <c r="B21" s="412" t="s">
        <v>247</v>
      </c>
      <c r="C21" s="236"/>
      <c r="D21" s="236">
        <v>41900</v>
      </c>
      <c r="E21" s="219">
        <v>41900</v>
      </c>
    </row>
    <row r="22" spans="1:5" s="244" customFormat="1" ht="12" customHeight="1">
      <c r="A22" s="196" t="s">
        <v>59</v>
      </c>
      <c r="B22" s="413" t="s">
        <v>248</v>
      </c>
      <c r="C22" s="235"/>
      <c r="D22" s="235"/>
      <c r="E22" s="218"/>
    </row>
    <row r="23" spans="1:5" s="244" customFormat="1" ht="12" customHeight="1">
      <c r="A23" s="196" t="s">
        <v>60</v>
      </c>
      <c r="B23" s="413" t="s">
        <v>249</v>
      </c>
      <c r="C23" s="235"/>
      <c r="D23" s="235"/>
      <c r="E23" s="218"/>
    </row>
    <row r="24" spans="1:5" s="244" customFormat="1" ht="12" customHeight="1">
      <c r="A24" s="196" t="s">
        <v>61</v>
      </c>
      <c r="B24" s="413" t="s">
        <v>250</v>
      </c>
      <c r="C24" s="235"/>
      <c r="D24" s="235"/>
      <c r="E24" s="218"/>
    </row>
    <row r="25" spans="1:5" s="244" customFormat="1" ht="12" customHeight="1">
      <c r="A25" s="196" t="s">
        <v>114</v>
      </c>
      <c r="B25" s="413" t="s">
        <v>251</v>
      </c>
      <c r="C25" s="235">
        <v>104568</v>
      </c>
      <c r="D25" s="235">
        <v>12000</v>
      </c>
      <c r="E25" s="218">
        <v>11857</v>
      </c>
    </row>
    <row r="26" spans="1:5" s="244" customFormat="1" ht="12" customHeight="1" thickBot="1">
      <c r="A26" s="198" t="s">
        <v>115</v>
      </c>
      <c r="B26" s="414" t="s">
        <v>252</v>
      </c>
      <c r="C26" s="237">
        <v>29597</v>
      </c>
      <c r="D26" s="237"/>
      <c r="E26" s="220"/>
    </row>
    <row r="27" spans="1:5" s="244" customFormat="1" ht="12" customHeight="1" thickBot="1">
      <c r="A27" s="202" t="s">
        <v>116</v>
      </c>
      <c r="B27" s="411" t="s">
        <v>253</v>
      </c>
      <c r="C27" s="240">
        <f>+C28+C31+C32+C33</f>
        <v>68384</v>
      </c>
      <c r="D27" s="240">
        <f>+D28+D31+D32+D33</f>
        <v>74899</v>
      </c>
      <c r="E27" s="251">
        <f>+E28+E31+E32+E33</f>
        <v>74810</v>
      </c>
    </row>
    <row r="28" spans="1:5" s="244" customFormat="1" ht="12" customHeight="1">
      <c r="A28" s="197" t="s">
        <v>254</v>
      </c>
      <c r="B28" s="412" t="s">
        <v>255</v>
      </c>
      <c r="C28" s="253">
        <v>56261</v>
      </c>
      <c r="D28" s="253">
        <f>+D29+D30</f>
        <v>63261</v>
      </c>
      <c r="E28" s="252">
        <f>+E29+E30</f>
        <v>63224</v>
      </c>
    </row>
    <row r="29" spans="1:5" s="244" customFormat="1" ht="12" customHeight="1">
      <c r="A29" s="196" t="s">
        <v>256</v>
      </c>
      <c r="B29" s="413" t="s">
        <v>257</v>
      </c>
      <c r="C29" s="235"/>
      <c r="D29" s="235">
        <v>10900</v>
      </c>
      <c r="E29" s="218">
        <v>10863</v>
      </c>
    </row>
    <row r="30" spans="1:5" s="244" customFormat="1" ht="12" customHeight="1">
      <c r="A30" s="196" t="s">
        <v>258</v>
      </c>
      <c r="B30" s="413" t="s">
        <v>259</v>
      </c>
      <c r="C30" s="235"/>
      <c r="D30" s="235">
        <v>52361</v>
      </c>
      <c r="E30" s="218">
        <v>52361</v>
      </c>
    </row>
    <row r="31" spans="1:5" s="244" customFormat="1" ht="12" customHeight="1">
      <c r="A31" s="196" t="s">
        <v>260</v>
      </c>
      <c r="B31" s="413" t="s">
        <v>261</v>
      </c>
      <c r="C31" s="235">
        <v>9907</v>
      </c>
      <c r="D31" s="235">
        <v>9618</v>
      </c>
      <c r="E31" s="218">
        <v>9618</v>
      </c>
    </row>
    <row r="32" spans="1:5" s="244" customFormat="1" ht="12" customHeight="1">
      <c r="A32" s="196" t="s">
        <v>262</v>
      </c>
      <c r="B32" s="413" t="s">
        <v>263</v>
      </c>
      <c r="C32" s="235"/>
      <c r="D32" s="235">
        <v>50</v>
      </c>
      <c r="E32" s="218"/>
    </row>
    <row r="33" spans="1:5" s="244" customFormat="1" ht="12" customHeight="1" thickBot="1">
      <c r="A33" s="198" t="s">
        <v>264</v>
      </c>
      <c r="B33" s="414" t="s">
        <v>265</v>
      </c>
      <c r="C33" s="237">
        <v>2216</v>
      </c>
      <c r="D33" s="237">
        <v>1970</v>
      </c>
      <c r="E33" s="220">
        <v>1968</v>
      </c>
    </row>
    <row r="34" spans="1:5" s="244" customFormat="1" ht="12" customHeight="1" thickBot="1">
      <c r="A34" s="202" t="s">
        <v>10</v>
      </c>
      <c r="B34" s="411" t="s">
        <v>266</v>
      </c>
      <c r="C34" s="234">
        <f>SUM(C35:C44)</f>
        <v>21457</v>
      </c>
      <c r="D34" s="234">
        <f>SUM(D35:D44)</f>
        <v>23516</v>
      </c>
      <c r="E34" s="217">
        <f>SUM(E35:E44)</f>
        <v>22889</v>
      </c>
    </row>
    <row r="35" spans="1:5" s="244" customFormat="1" ht="12" customHeight="1">
      <c r="A35" s="197" t="s">
        <v>62</v>
      </c>
      <c r="B35" s="412" t="s">
        <v>267</v>
      </c>
      <c r="C35" s="236">
        <v>4545</v>
      </c>
      <c r="D35" s="236">
        <v>5803</v>
      </c>
      <c r="E35" s="219">
        <v>5543</v>
      </c>
    </row>
    <row r="36" spans="1:5" s="244" customFormat="1" ht="12" customHeight="1">
      <c r="A36" s="196" t="s">
        <v>63</v>
      </c>
      <c r="B36" s="413" t="s">
        <v>268</v>
      </c>
      <c r="C36" s="235">
        <v>6030</v>
      </c>
      <c r="D36" s="235">
        <v>6352</v>
      </c>
      <c r="E36" s="218">
        <v>6292</v>
      </c>
    </row>
    <row r="37" spans="1:5" s="244" customFormat="1" ht="12" customHeight="1">
      <c r="A37" s="196" t="s">
        <v>64</v>
      </c>
      <c r="B37" s="413" t="s">
        <v>269</v>
      </c>
      <c r="C37" s="235"/>
      <c r="D37" s="235">
        <v>2545</v>
      </c>
      <c r="E37" s="218">
        <v>2499</v>
      </c>
    </row>
    <row r="38" spans="1:5" s="244" customFormat="1" ht="12" customHeight="1">
      <c r="A38" s="196" t="s">
        <v>118</v>
      </c>
      <c r="B38" s="413" t="s">
        <v>270</v>
      </c>
      <c r="C38" s="235">
        <v>3353</v>
      </c>
      <c r="D38" s="235">
        <v>300</v>
      </c>
      <c r="E38" s="218">
        <v>256</v>
      </c>
    </row>
    <row r="39" spans="1:5" s="244" customFormat="1" ht="12" customHeight="1">
      <c r="A39" s="196" t="s">
        <v>119</v>
      </c>
      <c r="B39" s="413" t="s">
        <v>271</v>
      </c>
      <c r="C39" s="235"/>
      <c r="D39" s="235"/>
      <c r="E39" s="218"/>
    </row>
    <row r="40" spans="1:5" s="244" customFormat="1" ht="12" customHeight="1">
      <c r="A40" s="196" t="s">
        <v>120</v>
      </c>
      <c r="B40" s="413" t="s">
        <v>272</v>
      </c>
      <c r="C40" s="235"/>
      <c r="D40" s="235">
        <v>2569</v>
      </c>
      <c r="E40" s="218">
        <v>2712</v>
      </c>
    </row>
    <row r="41" spans="1:5" s="244" customFormat="1" ht="12" customHeight="1">
      <c r="A41" s="196" t="s">
        <v>121</v>
      </c>
      <c r="B41" s="413" t="s">
        <v>273</v>
      </c>
      <c r="C41" s="235">
        <v>1946</v>
      </c>
      <c r="D41" s="235">
        <v>1290</v>
      </c>
      <c r="E41" s="218">
        <v>948</v>
      </c>
    </row>
    <row r="42" spans="1:5" s="244" customFormat="1" ht="12" customHeight="1">
      <c r="A42" s="196" t="s">
        <v>122</v>
      </c>
      <c r="B42" s="413" t="s">
        <v>274</v>
      </c>
      <c r="C42" s="235">
        <v>45</v>
      </c>
      <c r="D42" s="235">
        <v>46</v>
      </c>
      <c r="E42" s="218">
        <v>46</v>
      </c>
    </row>
    <row r="43" spans="1:5" s="244" customFormat="1" ht="12" customHeight="1">
      <c r="A43" s="196" t="s">
        <v>275</v>
      </c>
      <c r="B43" s="413" t="s">
        <v>276</v>
      </c>
      <c r="C43" s="238"/>
      <c r="D43" s="238"/>
      <c r="E43" s="221"/>
    </row>
    <row r="44" spans="1:5" s="244" customFormat="1" ht="12" customHeight="1" thickBot="1">
      <c r="A44" s="198" t="s">
        <v>277</v>
      </c>
      <c r="B44" s="414" t="s">
        <v>278</v>
      </c>
      <c r="C44" s="239">
        <v>5538</v>
      </c>
      <c r="D44" s="239">
        <v>4611</v>
      </c>
      <c r="E44" s="222">
        <v>4593</v>
      </c>
    </row>
    <row r="45" spans="1:5" s="244" customFormat="1" ht="12" customHeight="1" thickBot="1">
      <c r="A45" s="202" t="s">
        <v>11</v>
      </c>
      <c r="B45" s="411" t="s">
        <v>279</v>
      </c>
      <c r="C45" s="234">
        <f>SUM(C46:C50)</f>
        <v>5132</v>
      </c>
      <c r="D45" s="234">
        <f>SUM(D46:D50)</f>
        <v>1600</v>
      </c>
      <c r="E45" s="217">
        <f>SUM(E46:E50)</f>
        <v>1600</v>
      </c>
    </row>
    <row r="46" spans="1:5" s="244" customFormat="1" ht="12" customHeight="1">
      <c r="A46" s="197" t="s">
        <v>65</v>
      </c>
      <c r="B46" s="412" t="s">
        <v>280</v>
      </c>
      <c r="C46" s="255"/>
      <c r="D46" s="255"/>
      <c r="E46" s="223"/>
    </row>
    <row r="47" spans="1:5" s="244" customFormat="1" ht="12" customHeight="1">
      <c r="A47" s="196" t="s">
        <v>66</v>
      </c>
      <c r="B47" s="413" t="s">
        <v>281</v>
      </c>
      <c r="C47" s="238">
        <v>5132</v>
      </c>
      <c r="D47" s="238"/>
      <c r="E47" s="221"/>
    </row>
    <row r="48" spans="1:5" s="244" customFormat="1" ht="12" customHeight="1">
      <c r="A48" s="196" t="s">
        <v>282</v>
      </c>
      <c r="B48" s="413" t="s">
        <v>283</v>
      </c>
      <c r="C48" s="238"/>
      <c r="D48" s="238">
        <v>1600</v>
      </c>
      <c r="E48" s="221">
        <v>1600</v>
      </c>
    </row>
    <row r="49" spans="1:5" s="244" customFormat="1" ht="12" customHeight="1">
      <c r="A49" s="196" t="s">
        <v>284</v>
      </c>
      <c r="B49" s="413" t="s">
        <v>285</v>
      </c>
      <c r="C49" s="238"/>
      <c r="D49" s="238"/>
      <c r="E49" s="221"/>
    </row>
    <row r="50" spans="1:5" s="244" customFormat="1" ht="12" customHeight="1" thickBot="1">
      <c r="A50" s="198" t="s">
        <v>286</v>
      </c>
      <c r="B50" s="414" t="s">
        <v>287</v>
      </c>
      <c r="C50" s="239"/>
      <c r="D50" s="239"/>
      <c r="E50" s="222"/>
    </row>
    <row r="51" spans="1:5" s="244" customFormat="1" ht="13.5" thickBot="1">
      <c r="A51" s="202" t="s">
        <v>123</v>
      </c>
      <c r="B51" s="411" t="s">
        <v>288</v>
      </c>
      <c r="C51" s="234">
        <f>SUM(C52:C54)</f>
        <v>4996</v>
      </c>
      <c r="D51" s="234">
        <f>SUM(D52:D54)</f>
        <v>17894</v>
      </c>
      <c r="E51" s="217">
        <f>SUM(E52:E54)</f>
        <v>16219</v>
      </c>
    </row>
    <row r="52" spans="1:5" s="244" customFormat="1" ht="12.75">
      <c r="A52" s="197" t="s">
        <v>67</v>
      </c>
      <c r="B52" s="412" t="s">
        <v>289</v>
      </c>
      <c r="C52" s="236"/>
      <c r="D52" s="236"/>
      <c r="E52" s="219"/>
    </row>
    <row r="53" spans="1:5" s="244" customFormat="1" ht="14.25" customHeight="1">
      <c r="A53" s="196" t="s">
        <v>68</v>
      </c>
      <c r="B53" s="413" t="s">
        <v>462</v>
      </c>
      <c r="C53" s="235"/>
      <c r="D53" s="235"/>
      <c r="E53" s="218"/>
    </row>
    <row r="54" spans="1:5" s="244" customFormat="1" ht="12.75">
      <c r="A54" s="196" t="s">
        <v>291</v>
      </c>
      <c r="B54" s="413" t="s">
        <v>292</v>
      </c>
      <c r="C54" s="235">
        <v>4996</v>
      </c>
      <c r="D54" s="235">
        <v>17894</v>
      </c>
      <c r="E54" s="218">
        <v>16219</v>
      </c>
    </row>
    <row r="55" spans="1:5" s="244" customFormat="1" ht="13.5" thickBot="1">
      <c r="A55" s="198" t="s">
        <v>293</v>
      </c>
      <c r="B55" s="414" t="s">
        <v>294</v>
      </c>
      <c r="C55" s="237"/>
      <c r="D55" s="237">
        <v>15575</v>
      </c>
      <c r="E55" s="220">
        <v>13900</v>
      </c>
    </row>
    <row r="56" spans="1:5" s="244" customFormat="1" ht="13.5" thickBot="1">
      <c r="A56" s="202" t="s">
        <v>13</v>
      </c>
      <c r="B56" s="415" t="s">
        <v>295</v>
      </c>
      <c r="C56" s="234">
        <f>SUM(C57:C59)</f>
        <v>4108</v>
      </c>
      <c r="D56" s="234">
        <f>SUM(D57:D59)</f>
        <v>352353</v>
      </c>
      <c r="E56" s="217">
        <f>SUM(E57:E59)</f>
        <v>304483</v>
      </c>
    </row>
    <row r="57" spans="1:5" s="244" customFormat="1" ht="12.75">
      <c r="A57" s="196" t="s">
        <v>124</v>
      </c>
      <c r="B57" s="412" t="s">
        <v>296</v>
      </c>
      <c r="C57" s="238"/>
      <c r="D57" s="238">
        <v>71</v>
      </c>
      <c r="E57" s="221">
        <v>71</v>
      </c>
    </row>
    <row r="58" spans="1:5" s="244" customFormat="1" ht="12.75" customHeight="1">
      <c r="A58" s="196" t="s">
        <v>125</v>
      </c>
      <c r="B58" s="413" t="s">
        <v>463</v>
      </c>
      <c r="C58" s="238"/>
      <c r="D58" s="238"/>
      <c r="E58" s="221"/>
    </row>
    <row r="59" spans="1:5" s="244" customFormat="1" ht="12.75">
      <c r="A59" s="196" t="s">
        <v>152</v>
      </c>
      <c r="B59" s="413" t="s">
        <v>298</v>
      </c>
      <c r="C59" s="238">
        <v>4108</v>
      </c>
      <c r="D59" s="238">
        <v>352282</v>
      </c>
      <c r="E59" s="221">
        <v>304412</v>
      </c>
    </row>
    <row r="60" spans="1:5" s="244" customFormat="1" ht="13.5" thickBot="1">
      <c r="A60" s="196" t="s">
        <v>299</v>
      </c>
      <c r="B60" s="414" t="s">
        <v>300</v>
      </c>
      <c r="C60" s="238"/>
      <c r="D60" s="238">
        <v>349032</v>
      </c>
      <c r="E60" s="221">
        <v>301101</v>
      </c>
    </row>
    <row r="61" spans="1:5" s="244" customFormat="1" ht="13.5" thickBot="1">
      <c r="A61" s="202" t="s">
        <v>14</v>
      </c>
      <c r="B61" s="411" t="s">
        <v>301</v>
      </c>
      <c r="C61" s="240">
        <f>+C6+C13+C20+C27+C34+C45+C51+C56</f>
        <v>1048677</v>
      </c>
      <c r="D61" s="240">
        <f>+D6+D13+D20+D27+D34+D45+D51+D56</f>
        <v>1317769</v>
      </c>
      <c r="E61" s="251">
        <f>+E6+E13+E20+E27+E34+E45+E51+E56</f>
        <v>1266723</v>
      </c>
    </row>
    <row r="62" spans="1:5" s="244" customFormat="1" ht="13.5" thickBot="1">
      <c r="A62" s="256" t="s">
        <v>302</v>
      </c>
      <c r="B62" s="415" t="s">
        <v>482</v>
      </c>
      <c r="C62" s="234">
        <f>SUM(C63:C65)</f>
        <v>0</v>
      </c>
      <c r="D62" s="234">
        <f>SUM(D63:D65)</f>
        <v>24895</v>
      </c>
      <c r="E62" s="217">
        <f>SUM(E63:E65)</f>
        <v>24895</v>
      </c>
    </row>
    <row r="63" spans="1:5" s="244" customFormat="1" ht="12.75">
      <c r="A63" s="196" t="s">
        <v>304</v>
      </c>
      <c r="B63" s="412" t="s">
        <v>305</v>
      </c>
      <c r="C63" s="238"/>
      <c r="D63" s="238"/>
      <c r="E63" s="221"/>
    </row>
    <row r="64" spans="1:5" s="244" customFormat="1" ht="12.75">
      <c r="A64" s="196" t="s">
        <v>306</v>
      </c>
      <c r="B64" s="413" t="s">
        <v>307</v>
      </c>
      <c r="C64" s="238"/>
      <c r="D64" s="238"/>
      <c r="E64" s="221"/>
    </row>
    <row r="65" spans="1:5" s="244" customFormat="1" ht="13.5" thickBot="1">
      <c r="A65" s="196" t="s">
        <v>308</v>
      </c>
      <c r="B65" s="183" t="s">
        <v>353</v>
      </c>
      <c r="C65" s="238"/>
      <c r="D65" s="238">
        <v>24895</v>
      </c>
      <c r="E65" s="221">
        <v>24895</v>
      </c>
    </row>
    <row r="66" spans="1:5" s="244" customFormat="1" ht="13.5" thickBot="1">
      <c r="A66" s="256" t="s">
        <v>310</v>
      </c>
      <c r="B66" s="415" t="s">
        <v>311</v>
      </c>
      <c r="C66" s="234">
        <f>SUM(C67:C70)</f>
        <v>0</v>
      </c>
      <c r="D66" s="234">
        <f>SUM(D67:D70)</f>
        <v>0</v>
      </c>
      <c r="E66" s="217">
        <f>SUM(E67:E70)</f>
        <v>0</v>
      </c>
    </row>
    <row r="67" spans="1:5" s="244" customFormat="1" ht="12.75">
      <c r="A67" s="196" t="s">
        <v>103</v>
      </c>
      <c r="B67" s="412" t="s">
        <v>312</v>
      </c>
      <c r="C67" s="238"/>
      <c r="D67" s="238"/>
      <c r="E67" s="221"/>
    </row>
    <row r="68" spans="1:5" s="244" customFormat="1" ht="12.75">
      <c r="A68" s="196" t="s">
        <v>104</v>
      </c>
      <c r="B68" s="413" t="s">
        <v>313</v>
      </c>
      <c r="C68" s="238"/>
      <c r="D68" s="238"/>
      <c r="E68" s="221"/>
    </row>
    <row r="69" spans="1:5" s="244" customFormat="1" ht="12" customHeight="1">
      <c r="A69" s="196" t="s">
        <v>314</v>
      </c>
      <c r="B69" s="413" t="s">
        <v>315</v>
      </c>
      <c r="C69" s="238"/>
      <c r="D69" s="238"/>
      <c r="E69" s="221"/>
    </row>
    <row r="70" spans="1:5" s="244" customFormat="1" ht="12" customHeight="1" thickBot="1">
      <c r="A70" s="196" t="s">
        <v>316</v>
      </c>
      <c r="B70" s="414" t="s">
        <v>317</v>
      </c>
      <c r="C70" s="238"/>
      <c r="D70" s="238"/>
      <c r="E70" s="221"/>
    </row>
    <row r="71" spans="1:5" s="244" customFormat="1" ht="12" customHeight="1" thickBot="1">
      <c r="A71" s="256" t="s">
        <v>318</v>
      </c>
      <c r="B71" s="415" t="s">
        <v>319</v>
      </c>
      <c r="C71" s="234">
        <f>SUM(C72:C73)</f>
        <v>35714</v>
      </c>
      <c r="D71" s="234">
        <f>SUM(D72:D73)</f>
        <v>63619</v>
      </c>
      <c r="E71" s="217">
        <f>SUM(E72:E73)</f>
        <v>63619</v>
      </c>
    </row>
    <row r="72" spans="1:5" s="244" customFormat="1" ht="12" customHeight="1">
      <c r="A72" s="196" t="s">
        <v>320</v>
      </c>
      <c r="B72" s="412" t="s">
        <v>321</v>
      </c>
      <c r="C72" s="238">
        <v>35714</v>
      </c>
      <c r="D72" s="238">
        <v>63619</v>
      </c>
      <c r="E72" s="221">
        <v>63619</v>
      </c>
    </row>
    <row r="73" spans="1:5" s="244" customFormat="1" ht="12" customHeight="1" thickBot="1">
      <c r="A73" s="196" t="s">
        <v>322</v>
      </c>
      <c r="B73" s="414" t="s">
        <v>323</v>
      </c>
      <c r="C73" s="238"/>
      <c r="D73" s="238"/>
      <c r="E73" s="221"/>
    </row>
    <row r="74" spans="1:5" s="244" customFormat="1" ht="12" customHeight="1" thickBot="1">
      <c r="A74" s="256" t="s">
        <v>324</v>
      </c>
      <c r="B74" s="415" t="s">
        <v>325</v>
      </c>
      <c r="C74" s="234">
        <f>SUM(C75:C77)</f>
        <v>0</v>
      </c>
      <c r="D74" s="234">
        <f>SUM(D75:D77)</f>
        <v>12150</v>
      </c>
      <c r="E74" s="217">
        <f>SUM(E75:E77)</f>
        <v>12150</v>
      </c>
    </row>
    <row r="75" spans="1:5" s="244" customFormat="1" ht="12" customHeight="1">
      <c r="A75" s="196" t="s">
        <v>326</v>
      </c>
      <c r="B75" s="412" t="s">
        <v>327</v>
      </c>
      <c r="C75" s="238"/>
      <c r="D75" s="238">
        <v>12150</v>
      </c>
      <c r="E75" s="221">
        <v>12150</v>
      </c>
    </row>
    <row r="76" spans="1:5" s="244" customFormat="1" ht="12" customHeight="1">
      <c r="A76" s="196" t="s">
        <v>328</v>
      </c>
      <c r="B76" s="413" t="s">
        <v>329</v>
      </c>
      <c r="C76" s="238"/>
      <c r="D76" s="238"/>
      <c r="E76" s="221"/>
    </row>
    <row r="77" spans="1:5" s="244" customFormat="1" ht="12" customHeight="1" thickBot="1">
      <c r="A77" s="196" t="s">
        <v>330</v>
      </c>
      <c r="B77" s="414" t="s">
        <v>331</v>
      </c>
      <c r="C77" s="238"/>
      <c r="D77" s="238"/>
      <c r="E77" s="221"/>
    </row>
    <row r="78" spans="1:5" s="244" customFormat="1" ht="12" customHeight="1" thickBot="1">
      <c r="A78" s="256" t="s">
        <v>332</v>
      </c>
      <c r="B78" s="415" t="s">
        <v>333</v>
      </c>
      <c r="C78" s="234">
        <f>SUM(C79:C82)</f>
        <v>0</v>
      </c>
      <c r="D78" s="234">
        <f>SUM(D79:D82)</f>
        <v>0</v>
      </c>
      <c r="E78" s="217">
        <f>SUM(E79:E82)</f>
        <v>0</v>
      </c>
    </row>
    <row r="79" spans="1:5" s="244" customFormat="1" ht="12" customHeight="1">
      <c r="A79" s="406" t="s">
        <v>334</v>
      </c>
      <c r="B79" s="412" t="s">
        <v>335</v>
      </c>
      <c r="C79" s="238"/>
      <c r="D79" s="238"/>
      <c r="E79" s="221"/>
    </row>
    <row r="80" spans="1:5" s="244" customFormat="1" ht="12" customHeight="1">
      <c r="A80" s="407" t="s">
        <v>336</v>
      </c>
      <c r="B80" s="413" t="s">
        <v>337</v>
      </c>
      <c r="C80" s="238"/>
      <c r="D80" s="238"/>
      <c r="E80" s="221"/>
    </row>
    <row r="81" spans="1:5" s="244" customFormat="1" ht="12" customHeight="1">
      <c r="A81" s="407" t="s">
        <v>338</v>
      </c>
      <c r="B81" s="413" t="s">
        <v>339</v>
      </c>
      <c r="C81" s="238"/>
      <c r="D81" s="238"/>
      <c r="E81" s="221"/>
    </row>
    <row r="82" spans="1:5" s="244" customFormat="1" ht="12" customHeight="1" thickBot="1">
      <c r="A82" s="257" t="s">
        <v>340</v>
      </c>
      <c r="B82" s="414" t="s">
        <v>341</v>
      </c>
      <c r="C82" s="238"/>
      <c r="D82" s="238"/>
      <c r="E82" s="221"/>
    </row>
    <row r="83" spans="1:5" s="244" customFormat="1" ht="12" customHeight="1" thickBot="1">
      <c r="A83" s="256" t="s">
        <v>342</v>
      </c>
      <c r="B83" s="415" t="s">
        <v>343</v>
      </c>
      <c r="C83" s="259"/>
      <c r="D83" s="259"/>
      <c r="E83" s="260"/>
    </row>
    <row r="84" spans="1:5" s="244" customFormat="1" ht="13.5" customHeight="1" thickBot="1">
      <c r="A84" s="256" t="s">
        <v>344</v>
      </c>
      <c r="B84" s="181" t="s">
        <v>345</v>
      </c>
      <c r="C84" s="240">
        <f>+C62+C66+C71+C74+C78+C83</f>
        <v>35714</v>
      </c>
      <c r="D84" s="240">
        <f>+D62+D66+D71+D74+D78+D83</f>
        <v>100664</v>
      </c>
      <c r="E84" s="251">
        <f>+E62+E66+E71+E74+E78+E83</f>
        <v>100664</v>
      </c>
    </row>
    <row r="85" spans="1:5" s="244" customFormat="1" ht="12" customHeight="1" thickBot="1">
      <c r="A85" s="258" t="s">
        <v>346</v>
      </c>
      <c r="B85" s="184" t="s">
        <v>347</v>
      </c>
      <c r="C85" s="240">
        <f>+C61+C84</f>
        <v>1084391</v>
      </c>
      <c r="D85" s="240">
        <f>+D61+D84</f>
        <v>1418433</v>
      </c>
      <c r="E85" s="251">
        <f>+E61+E84</f>
        <v>1367387</v>
      </c>
    </row>
    <row r="86" spans="1:5" ht="16.5" customHeight="1">
      <c r="A86" s="761" t="s">
        <v>34</v>
      </c>
      <c r="B86" s="761"/>
      <c r="C86" s="761"/>
      <c r="D86" s="761"/>
      <c r="E86" s="761"/>
    </row>
    <row r="87" spans="1:5" s="248" customFormat="1" ht="16.5" customHeight="1" thickBot="1">
      <c r="A87" s="41" t="s">
        <v>106</v>
      </c>
      <c r="B87" s="41"/>
      <c r="C87" s="41"/>
      <c r="D87" s="211"/>
      <c r="E87" s="211" t="s">
        <v>151</v>
      </c>
    </row>
    <row r="88" spans="1:5" s="248" customFormat="1" ht="16.5" customHeight="1">
      <c r="A88" s="753" t="s">
        <v>57</v>
      </c>
      <c r="B88" s="755" t="s">
        <v>172</v>
      </c>
      <c r="C88" s="772" t="str">
        <f>+C3</f>
        <v>2013. év</v>
      </c>
      <c r="D88" s="757" t="str">
        <f>+D3</f>
        <v>2014. év </v>
      </c>
      <c r="E88" s="758"/>
    </row>
    <row r="89" spans="1:5" ht="37.5" customHeight="1" thickBot="1">
      <c r="A89" s="754"/>
      <c r="B89" s="756"/>
      <c r="C89" s="773"/>
      <c r="D89" s="42" t="s">
        <v>174</v>
      </c>
      <c r="E89" s="43" t="s">
        <v>175</v>
      </c>
    </row>
    <row r="90" spans="1:5" s="243" customFormat="1" ht="12" customHeight="1" thickBot="1">
      <c r="A90" s="207" t="s">
        <v>348</v>
      </c>
      <c r="B90" s="208" t="s">
        <v>349</v>
      </c>
      <c r="C90" s="208" t="s">
        <v>350</v>
      </c>
      <c r="D90" s="208" t="s">
        <v>352</v>
      </c>
      <c r="E90" s="254" t="s">
        <v>429</v>
      </c>
    </row>
    <row r="91" spans="1:5" ht="12" customHeight="1" thickBot="1">
      <c r="A91" s="204" t="s">
        <v>6</v>
      </c>
      <c r="B91" s="206" t="s">
        <v>464</v>
      </c>
      <c r="C91" s="233">
        <f>SUM(C92:C96)</f>
        <v>799294</v>
      </c>
      <c r="D91" s="233">
        <f>+D92+D93+D94+D95+D96</f>
        <v>924372</v>
      </c>
      <c r="E91" s="189">
        <f>+E92+E93+E94+E95+E96</f>
        <v>906169</v>
      </c>
    </row>
    <row r="92" spans="1:5" ht="12" customHeight="1">
      <c r="A92" s="199" t="s">
        <v>69</v>
      </c>
      <c r="B92" s="416" t="s">
        <v>35</v>
      </c>
      <c r="C92" s="48">
        <v>222460</v>
      </c>
      <c r="D92" s="48">
        <v>343125</v>
      </c>
      <c r="E92" s="188">
        <v>342013</v>
      </c>
    </row>
    <row r="93" spans="1:5" ht="12" customHeight="1">
      <c r="A93" s="196" t="s">
        <v>70</v>
      </c>
      <c r="B93" s="417" t="s">
        <v>126</v>
      </c>
      <c r="C93" s="235">
        <v>29475</v>
      </c>
      <c r="D93" s="235">
        <v>59192</v>
      </c>
      <c r="E93" s="218">
        <v>57976</v>
      </c>
    </row>
    <row r="94" spans="1:5" ht="12" customHeight="1">
      <c r="A94" s="196" t="s">
        <v>71</v>
      </c>
      <c r="B94" s="417" t="s">
        <v>95</v>
      </c>
      <c r="C94" s="237">
        <v>241349</v>
      </c>
      <c r="D94" s="237">
        <v>230169</v>
      </c>
      <c r="E94" s="220">
        <v>224095</v>
      </c>
    </row>
    <row r="95" spans="1:5" ht="12" customHeight="1">
      <c r="A95" s="196" t="s">
        <v>72</v>
      </c>
      <c r="B95" s="418" t="s">
        <v>127</v>
      </c>
      <c r="C95" s="237"/>
      <c r="D95" s="237">
        <v>187174</v>
      </c>
      <c r="E95" s="220">
        <v>183229</v>
      </c>
    </row>
    <row r="96" spans="1:5" ht="12" customHeight="1">
      <c r="A96" s="196" t="s">
        <v>80</v>
      </c>
      <c r="B96" s="419" t="s">
        <v>128</v>
      </c>
      <c r="C96" s="237">
        <v>306010</v>
      </c>
      <c r="D96" s="237">
        <v>104712</v>
      </c>
      <c r="E96" s="220">
        <v>98856</v>
      </c>
    </row>
    <row r="97" spans="1:5" ht="12" customHeight="1">
      <c r="A97" s="196" t="s">
        <v>73</v>
      </c>
      <c r="B97" s="417" t="s">
        <v>355</v>
      </c>
      <c r="C97" s="237"/>
      <c r="D97" s="237">
        <v>917</v>
      </c>
      <c r="E97" s="220">
        <v>917</v>
      </c>
    </row>
    <row r="98" spans="1:5" ht="12" customHeight="1">
      <c r="A98" s="196" t="s">
        <v>74</v>
      </c>
      <c r="B98" s="420" t="s">
        <v>356</v>
      </c>
      <c r="C98" s="237"/>
      <c r="D98" s="237"/>
      <c r="E98" s="220"/>
    </row>
    <row r="99" spans="1:5" ht="12" customHeight="1">
      <c r="A99" s="196" t="s">
        <v>81</v>
      </c>
      <c r="B99" s="417" t="s">
        <v>357</v>
      </c>
      <c r="C99" s="237"/>
      <c r="D99" s="237"/>
      <c r="E99" s="220"/>
    </row>
    <row r="100" spans="1:5" ht="12" customHeight="1">
      <c r="A100" s="196" t="s">
        <v>82</v>
      </c>
      <c r="B100" s="417" t="s">
        <v>358</v>
      </c>
      <c r="C100" s="237"/>
      <c r="D100" s="237"/>
      <c r="E100" s="220"/>
    </row>
    <row r="101" spans="1:5" ht="12" customHeight="1">
      <c r="A101" s="196" t="s">
        <v>83</v>
      </c>
      <c r="B101" s="420" t="s">
        <v>359</v>
      </c>
      <c r="C101" s="237">
        <v>78137</v>
      </c>
      <c r="D101" s="237">
        <v>89195</v>
      </c>
      <c r="E101" s="220">
        <v>86160</v>
      </c>
    </row>
    <row r="102" spans="1:5" ht="12" customHeight="1">
      <c r="A102" s="196" t="s">
        <v>84</v>
      </c>
      <c r="B102" s="420" t="s">
        <v>360</v>
      </c>
      <c r="C102" s="237"/>
      <c r="D102" s="237"/>
      <c r="E102" s="220"/>
    </row>
    <row r="103" spans="1:5" ht="12" customHeight="1">
      <c r="A103" s="196" t="s">
        <v>86</v>
      </c>
      <c r="B103" s="417" t="s">
        <v>361</v>
      </c>
      <c r="C103" s="237"/>
      <c r="D103" s="237">
        <v>2000</v>
      </c>
      <c r="E103" s="220">
        <v>2000</v>
      </c>
    </row>
    <row r="104" spans="1:5" ht="12" customHeight="1">
      <c r="A104" s="195" t="s">
        <v>129</v>
      </c>
      <c r="B104" s="421" t="s">
        <v>362</v>
      </c>
      <c r="C104" s="237"/>
      <c r="D104" s="237"/>
      <c r="E104" s="220"/>
    </row>
    <row r="105" spans="1:5" ht="12" customHeight="1">
      <c r="A105" s="196" t="s">
        <v>363</v>
      </c>
      <c r="B105" s="421" t="s">
        <v>364</v>
      </c>
      <c r="C105" s="237">
        <v>7037</v>
      </c>
      <c r="D105" s="237"/>
      <c r="E105" s="220"/>
    </row>
    <row r="106" spans="1:5" ht="12" customHeight="1" thickBot="1">
      <c r="A106" s="200" t="s">
        <v>365</v>
      </c>
      <c r="B106" s="422" t="s">
        <v>366</v>
      </c>
      <c r="C106" s="49">
        <v>12241</v>
      </c>
      <c r="D106" s="49">
        <v>12600</v>
      </c>
      <c r="E106" s="182">
        <v>9779</v>
      </c>
    </row>
    <row r="107" spans="1:5" ht="12" customHeight="1" thickBot="1">
      <c r="A107" s="202" t="s">
        <v>7</v>
      </c>
      <c r="B107" s="205" t="s">
        <v>465</v>
      </c>
      <c r="C107" s="234">
        <f>+C108+C110+C112</f>
        <v>96964</v>
      </c>
      <c r="D107" s="234">
        <f>+D108+D110+D112</f>
        <v>454522</v>
      </c>
      <c r="E107" s="217">
        <f>+E108+E110+E112</f>
        <v>393135</v>
      </c>
    </row>
    <row r="108" spans="1:5" ht="12" customHeight="1">
      <c r="A108" s="197" t="s">
        <v>75</v>
      </c>
      <c r="B108" s="417" t="s">
        <v>150</v>
      </c>
      <c r="C108" s="236">
        <v>70660</v>
      </c>
      <c r="D108" s="236">
        <v>371167</v>
      </c>
      <c r="E108" s="219">
        <v>316555</v>
      </c>
    </row>
    <row r="109" spans="1:5" ht="12" customHeight="1">
      <c r="A109" s="197" t="s">
        <v>76</v>
      </c>
      <c r="B109" s="421" t="s">
        <v>368</v>
      </c>
      <c r="C109" s="236"/>
      <c r="D109" s="236">
        <v>342526</v>
      </c>
      <c r="E109" s="219">
        <v>287998</v>
      </c>
    </row>
    <row r="110" spans="1:5" ht="15.75">
      <c r="A110" s="197" t="s">
        <v>77</v>
      </c>
      <c r="B110" s="421" t="s">
        <v>130</v>
      </c>
      <c r="C110" s="235">
        <v>2428</v>
      </c>
      <c r="D110" s="235">
        <v>67638</v>
      </c>
      <c r="E110" s="218">
        <v>61837</v>
      </c>
    </row>
    <row r="111" spans="1:5" ht="12" customHeight="1">
      <c r="A111" s="197" t="s">
        <v>78</v>
      </c>
      <c r="B111" s="421" t="s">
        <v>369</v>
      </c>
      <c r="C111" s="235"/>
      <c r="D111" s="235"/>
      <c r="E111" s="218"/>
    </row>
    <row r="112" spans="1:5" ht="12" customHeight="1">
      <c r="A112" s="197" t="s">
        <v>79</v>
      </c>
      <c r="B112" s="414" t="s">
        <v>153</v>
      </c>
      <c r="C112" s="235">
        <v>23876</v>
      </c>
      <c r="D112" s="235">
        <v>15717</v>
      </c>
      <c r="E112" s="218">
        <v>14743</v>
      </c>
    </row>
    <row r="113" spans="1:5" ht="15.75">
      <c r="A113" s="197" t="s">
        <v>85</v>
      </c>
      <c r="B113" s="413" t="s">
        <v>370</v>
      </c>
      <c r="C113" s="235"/>
      <c r="D113" s="235"/>
      <c r="E113" s="218"/>
    </row>
    <row r="114" spans="1:5" ht="15.75">
      <c r="A114" s="197" t="s">
        <v>87</v>
      </c>
      <c r="B114" s="423" t="s">
        <v>371</v>
      </c>
      <c r="C114" s="235"/>
      <c r="D114" s="235"/>
      <c r="E114" s="218"/>
    </row>
    <row r="115" spans="1:5" ht="12" customHeight="1">
      <c r="A115" s="197" t="s">
        <v>131</v>
      </c>
      <c r="B115" s="417" t="s">
        <v>358</v>
      </c>
      <c r="C115" s="235"/>
      <c r="D115" s="235"/>
      <c r="E115" s="218"/>
    </row>
    <row r="116" spans="1:5" ht="12" customHeight="1">
      <c r="A116" s="197" t="s">
        <v>132</v>
      </c>
      <c r="B116" s="417" t="s">
        <v>372</v>
      </c>
      <c r="C116" s="235">
        <v>7716</v>
      </c>
      <c r="D116" s="235">
        <v>3400</v>
      </c>
      <c r="E116" s="218">
        <v>3400</v>
      </c>
    </row>
    <row r="117" spans="1:5" ht="12" customHeight="1">
      <c r="A117" s="197" t="s">
        <v>133</v>
      </c>
      <c r="B117" s="417" t="s">
        <v>373</v>
      </c>
      <c r="C117" s="235"/>
      <c r="D117" s="235"/>
      <c r="E117" s="218"/>
    </row>
    <row r="118" spans="1:5" s="261" customFormat="1" ht="12" customHeight="1">
      <c r="A118" s="197" t="s">
        <v>374</v>
      </c>
      <c r="B118" s="417" t="s">
        <v>361</v>
      </c>
      <c r="C118" s="235"/>
      <c r="D118" s="235"/>
      <c r="E118" s="218"/>
    </row>
    <row r="119" spans="1:5" ht="12" customHeight="1">
      <c r="A119" s="197" t="s">
        <v>375</v>
      </c>
      <c r="B119" s="417" t="s">
        <v>376</v>
      </c>
      <c r="C119" s="235"/>
      <c r="D119" s="235"/>
      <c r="E119" s="218"/>
    </row>
    <row r="120" spans="1:5" ht="12" customHeight="1" thickBot="1">
      <c r="A120" s="195" t="s">
        <v>377</v>
      </c>
      <c r="B120" s="417" t="s">
        <v>378</v>
      </c>
      <c r="C120" s="237">
        <v>16160</v>
      </c>
      <c r="D120" s="237">
        <v>12317</v>
      </c>
      <c r="E120" s="220">
        <v>11343</v>
      </c>
    </row>
    <row r="121" spans="1:5" ht="12" customHeight="1" thickBot="1">
      <c r="A121" s="202" t="s">
        <v>8</v>
      </c>
      <c r="B121" s="401" t="s">
        <v>379</v>
      </c>
      <c r="C121" s="234">
        <f>+C122+C123</f>
        <v>0</v>
      </c>
      <c r="D121" s="234">
        <f>+D122+D123</f>
        <v>0</v>
      </c>
      <c r="E121" s="217">
        <f>+E122+E123</f>
        <v>0</v>
      </c>
    </row>
    <row r="122" spans="1:5" ht="12" customHeight="1">
      <c r="A122" s="197" t="s">
        <v>58</v>
      </c>
      <c r="B122" s="423" t="s">
        <v>44</v>
      </c>
      <c r="C122" s="236"/>
      <c r="D122" s="236"/>
      <c r="E122" s="219"/>
    </row>
    <row r="123" spans="1:5" ht="12" customHeight="1" thickBot="1">
      <c r="A123" s="198" t="s">
        <v>59</v>
      </c>
      <c r="B123" s="421" t="s">
        <v>45</v>
      </c>
      <c r="C123" s="237"/>
      <c r="D123" s="237"/>
      <c r="E123" s="220"/>
    </row>
    <row r="124" spans="1:5" ht="12" customHeight="1" thickBot="1">
      <c r="A124" s="202" t="s">
        <v>9</v>
      </c>
      <c r="B124" s="401" t="s">
        <v>380</v>
      </c>
      <c r="C124" s="234">
        <f>+C91+C107+C121</f>
        <v>896258</v>
      </c>
      <c r="D124" s="234">
        <f>+D91+D107+D121</f>
        <v>1378894</v>
      </c>
      <c r="E124" s="217">
        <f>+E91+E107+E121</f>
        <v>1299304</v>
      </c>
    </row>
    <row r="125" spans="1:5" ht="12" customHeight="1" thickBot="1">
      <c r="A125" s="202" t="s">
        <v>10</v>
      </c>
      <c r="B125" s="401" t="s">
        <v>381</v>
      </c>
      <c r="C125" s="234">
        <f>+C126+C127+C128</f>
        <v>124513</v>
      </c>
      <c r="D125" s="234">
        <f>+D126+D127+D128</f>
        <v>39539</v>
      </c>
      <c r="E125" s="217">
        <f>+E126+E127+E128</f>
        <v>39539</v>
      </c>
    </row>
    <row r="126" spans="1:5" ht="12" customHeight="1">
      <c r="A126" s="197" t="s">
        <v>62</v>
      </c>
      <c r="B126" s="423" t="s">
        <v>466</v>
      </c>
      <c r="C126" s="235">
        <v>53919</v>
      </c>
      <c r="D126" s="235">
        <v>39539</v>
      </c>
      <c r="E126" s="218">
        <v>39539</v>
      </c>
    </row>
    <row r="127" spans="1:5" ht="12" customHeight="1">
      <c r="A127" s="197" t="s">
        <v>63</v>
      </c>
      <c r="B127" s="423" t="s">
        <v>467</v>
      </c>
      <c r="C127" s="235">
        <v>70594</v>
      </c>
      <c r="D127" s="235"/>
      <c r="E127" s="218"/>
    </row>
    <row r="128" spans="1:5" ht="12" customHeight="1" thickBot="1">
      <c r="A128" s="195" t="s">
        <v>64</v>
      </c>
      <c r="B128" s="424" t="s">
        <v>468</v>
      </c>
      <c r="C128" s="235"/>
      <c r="D128" s="235"/>
      <c r="E128" s="218"/>
    </row>
    <row r="129" spans="1:5" ht="12" customHeight="1" thickBot="1">
      <c r="A129" s="202" t="s">
        <v>11</v>
      </c>
      <c r="B129" s="401" t="s">
        <v>385</v>
      </c>
      <c r="C129" s="234">
        <f>+C130+C131+C132+C133</f>
        <v>0</v>
      </c>
      <c r="D129" s="234">
        <f>+D130+D131+D132+D133</f>
        <v>0</v>
      </c>
      <c r="E129" s="217">
        <f>+E130+E131+E132+E133</f>
        <v>0</v>
      </c>
    </row>
    <row r="130" spans="1:5" ht="12" customHeight="1">
      <c r="A130" s="197" t="s">
        <v>65</v>
      </c>
      <c r="B130" s="423" t="s">
        <v>469</v>
      </c>
      <c r="C130" s="235"/>
      <c r="D130" s="235"/>
      <c r="E130" s="218"/>
    </row>
    <row r="131" spans="1:5" ht="12" customHeight="1">
      <c r="A131" s="197" t="s">
        <v>66</v>
      </c>
      <c r="B131" s="423" t="s">
        <v>470</v>
      </c>
      <c r="C131" s="235"/>
      <c r="D131" s="235"/>
      <c r="E131" s="218"/>
    </row>
    <row r="132" spans="1:5" ht="12" customHeight="1">
      <c r="A132" s="197" t="s">
        <v>282</v>
      </c>
      <c r="B132" s="423" t="s">
        <v>471</v>
      </c>
      <c r="C132" s="235"/>
      <c r="D132" s="235"/>
      <c r="E132" s="218"/>
    </row>
    <row r="133" spans="1:5" ht="12" customHeight="1" thickBot="1">
      <c r="A133" s="195" t="s">
        <v>284</v>
      </c>
      <c r="B133" s="424" t="s">
        <v>472</v>
      </c>
      <c r="C133" s="235"/>
      <c r="D133" s="235"/>
      <c r="E133" s="218"/>
    </row>
    <row r="134" spans="1:5" ht="12" customHeight="1" thickBot="1">
      <c r="A134" s="202" t="s">
        <v>12</v>
      </c>
      <c r="B134" s="401" t="s">
        <v>390</v>
      </c>
      <c r="C134" s="240">
        <f>+C135+C136+C137+C138</f>
        <v>0</v>
      </c>
      <c r="D134" s="240">
        <f>+D135+D136+D137+D138</f>
        <v>0</v>
      </c>
      <c r="E134" s="251">
        <f>+E135+E136+E137+E138</f>
        <v>0</v>
      </c>
    </row>
    <row r="135" spans="1:5" ht="12" customHeight="1">
      <c r="A135" s="197" t="s">
        <v>67</v>
      </c>
      <c r="B135" s="423" t="s">
        <v>391</v>
      </c>
      <c r="C135" s="235"/>
      <c r="D135" s="235"/>
      <c r="E135" s="218"/>
    </row>
    <row r="136" spans="1:5" ht="12" customHeight="1">
      <c r="A136" s="197" t="s">
        <v>68</v>
      </c>
      <c r="B136" s="423" t="s">
        <v>392</v>
      </c>
      <c r="C136" s="235"/>
      <c r="D136" s="235"/>
      <c r="E136" s="218"/>
    </row>
    <row r="137" spans="1:5" ht="12" customHeight="1">
      <c r="A137" s="197" t="s">
        <v>291</v>
      </c>
      <c r="B137" s="423" t="s">
        <v>473</v>
      </c>
      <c r="C137" s="235"/>
      <c r="D137" s="235"/>
      <c r="E137" s="218"/>
    </row>
    <row r="138" spans="1:5" ht="12" customHeight="1" thickBot="1">
      <c r="A138" s="195" t="s">
        <v>293</v>
      </c>
      <c r="B138" s="424" t="s">
        <v>436</v>
      </c>
      <c r="C138" s="235"/>
      <c r="D138" s="235"/>
      <c r="E138" s="218"/>
    </row>
    <row r="139" spans="1:9" ht="15" customHeight="1" thickBot="1">
      <c r="A139" s="202" t="s">
        <v>13</v>
      </c>
      <c r="B139" s="401" t="s">
        <v>441</v>
      </c>
      <c r="C139" s="50">
        <f>+C140+C141+C142+C143</f>
        <v>0</v>
      </c>
      <c r="D139" s="50">
        <f>+D140+D141+D142+D143</f>
        <v>0</v>
      </c>
      <c r="E139" s="187">
        <f>+E140+E141+E142+E143</f>
        <v>0</v>
      </c>
      <c r="F139" s="249"/>
      <c r="G139" s="250"/>
      <c r="H139" s="250"/>
      <c r="I139" s="250"/>
    </row>
    <row r="140" spans="1:5" s="244" customFormat="1" ht="12.75" customHeight="1">
      <c r="A140" s="197" t="s">
        <v>124</v>
      </c>
      <c r="B140" s="423" t="s">
        <v>396</v>
      </c>
      <c r="C140" s="235"/>
      <c r="D140" s="235"/>
      <c r="E140" s="218"/>
    </row>
    <row r="141" spans="1:5" ht="13.5" customHeight="1">
      <c r="A141" s="197" t="s">
        <v>125</v>
      </c>
      <c r="B141" s="423" t="s">
        <v>397</v>
      </c>
      <c r="C141" s="235"/>
      <c r="D141" s="235"/>
      <c r="E141" s="218"/>
    </row>
    <row r="142" spans="1:5" ht="13.5" customHeight="1">
      <c r="A142" s="197" t="s">
        <v>152</v>
      </c>
      <c r="B142" s="423" t="s">
        <v>398</v>
      </c>
      <c r="C142" s="235"/>
      <c r="D142" s="235"/>
      <c r="E142" s="218"/>
    </row>
    <row r="143" spans="1:5" ht="13.5" customHeight="1" thickBot="1">
      <c r="A143" s="197" t="s">
        <v>299</v>
      </c>
      <c r="B143" s="423" t="s">
        <v>399</v>
      </c>
      <c r="C143" s="235"/>
      <c r="D143" s="235"/>
      <c r="E143" s="218"/>
    </row>
    <row r="144" spans="1:5" ht="12.75" customHeight="1" thickBot="1">
      <c r="A144" s="202" t="s">
        <v>14</v>
      </c>
      <c r="B144" s="401" t="s">
        <v>400</v>
      </c>
      <c r="C144" s="185">
        <f>+C125+C129+C134+C139</f>
        <v>124513</v>
      </c>
      <c r="D144" s="185">
        <f>+D125+D129+D134+D139</f>
        <v>39539</v>
      </c>
      <c r="E144" s="186">
        <f>+E125+E129+E134+E139</f>
        <v>39539</v>
      </c>
    </row>
    <row r="145" spans="1:5" ht="13.5" customHeight="1" thickBot="1">
      <c r="A145" s="227" t="s">
        <v>15</v>
      </c>
      <c r="B145" s="425" t="s">
        <v>401</v>
      </c>
      <c r="C145" s="185">
        <f>+C124+C144</f>
        <v>1020771</v>
      </c>
      <c r="D145" s="185">
        <f>+D124+D144</f>
        <v>1418433</v>
      </c>
      <c r="E145" s="186">
        <f>+E124+E144</f>
        <v>1338843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Nagyhalász Város Önkormányzat
2014. ÉVI ZÁRSZÁMADÁSÁNAK PÉNZÜGYI MÉRLEGE&amp;10
&amp;R&amp;"Times New Roman CE,Félkövér dőlt"&amp;11 1. tájékoztató tábla a 7/2015. (V.28.) önkormányzati rendelethez</oddHeader>
  </headerFooter>
  <rowBreaks count="1" manualBreakCount="1">
    <brk id="85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view="pageLayout" workbookViewId="0" topLeftCell="B1">
      <selection activeCell="F8" sqref="F8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61"/>
      <c r="B1" s="62"/>
      <c r="C1" s="62"/>
      <c r="D1" s="62"/>
      <c r="E1" s="62"/>
      <c r="F1" s="62"/>
      <c r="G1" s="62"/>
      <c r="H1" s="62"/>
      <c r="I1" s="62"/>
      <c r="J1" s="63" t="s">
        <v>49</v>
      </c>
      <c r="K1" s="774" t="e">
        <f>+CONCATENATE("2. tájékoztató tábla a ......../",LEFT(#REF!,4)+1,". (........) önkormányzati rendelethez")</f>
        <v>#REF!</v>
      </c>
    </row>
    <row r="2" spans="1:11" s="67" customFormat="1" ht="26.25" customHeight="1">
      <c r="A2" s="775" t="s">
        <v>57</v>
      </c>
      <c r="B2" s="777" t="s">
        <v>176</v>
      </c>
      <c r="C2" s="777" t="s">
        <v>177</v>
      </c>
      <c r="D2" s="777" t="s">
        <v>178</v>
      </c>
      <c r="E2" s="777" t="s">
        <v>533</v>
      </c>
      <c r="F2" s="64" t="s">
        <v>179</v>
      </c>
      <c r="G2" s="65"/>
      <c r="H2" s="65"/>
      <c r="I2" s="66"/>
      <c r="J2" s="780" t="s">
        <v>180</v>
      </c>
      <c r="K2" s="774"/>
    </row>
    <row r="3" spans="1:11" s="71" customFormat="1" ht="32.25" customHeight="1" thickBot="1">
      <c r="A3" s="776"/>
      <c r="B3" s="778"/>
      <c r="C3" s="778"/>
      <c r="D3" s="779"/>
      <c r="E3" s="779"/>
      <c r="F3" s="68" t="s">
        <v>597</v>
      </c>
      <c r="G3" s="69" t="s">
        <v>599</v>
      </c>
      <c r="H3" s="69" t="s">
        <v>598</v>
      </c>
      <c r="I3" s="70" t="s">
        <v>600</v>
      </c>
      <c r="J3" s="781"/>
      <c r="K3" s="774"/>
    </row>
    <row r="4" spans="1:11" s="73" customFormat="1" ht="13.5" customHeight="1" thickBot="1">
      <c r="A4" s="403" t="s">
        <v>348</v>
      </c>
      <c r="B4" s="72" t="s">
        <v>474</v>
      </c>
      <c r="C4" s="404" t="s">
        <v>350</v>
      </c>
      <c r="D4" s="404" t="s">
        <v>351</v>
      </c>
      <c r="E4" s="404" t="s">
        <v>352</v>
      </c>
      <c r="F4" s="404" t="s">
        <v>429</v>
      </c>
      <c r="G4" s="404" t="s">
        <v>430</v>
      </c>
      <c r="H4" s="404" t="s">
        <v>431</v>
      </c>
      <c r="I4" s="404" t="s">
        <v>432</v>
      </c>
      <c r="J4" s="405" t="s">
        <v>483</v>
      </c>
      <c r="K4" s="774"/>
    </row>
    <row r="5" spans="1:11" ht="33.75" customHeight="1">
      <c r="A5" s="74" t="s">
        <v>6</v>
      </c>
      <c r="B5" s="75" t="s">
        <v>181</v>
      </c>
      <c r="C5" s="76"/>
      <c r="D5" s="77">
        <f aca="true" t="shared" si="0" ref="D5:I5">SUM(D6:D7)</f>
        <v>24895</v>
      </c>
      <c r="E5" s="77">
        <f t="shared" si="0"/>
        <v>0</v>
      </c>
      <c r="F5" s="77">
        <f t="shared" si="0"/>
        <v>24895</v>
      </c>
      <c r="G5" s="77">
        <f t="shared" si="0"/>
        <v>0</v>
      </c>
      <c r="H5" s="77">
        <f t="shared" si="0"/>
        <v>0</v>
      </c>
      <c r="I5" s="78">
        <f t="shared" si="0"/>
        <v>0</v>
      </c>
      <c r="J5" s="79">
        <f aca="true" t="shared" si="1" ref="J5:J17">SUM(F5:I5)</f>
        <v>24895</v>
      </c>
      <c r="K5" s="774"/>
    </row>
    <row r="6" spans="1:11" ht="21" customHeight="1">
      <c r="A6" s="80" t="s">
        <v>7</v>
      </c>
      <c r="B6" s="81" t="s">
        <v>604</v>
      </c>
      <c r="C6" s="82">
        <v>2014</v>
      </c>
      <c r="D6" s="2">
        <v>24895</v>
      </c>
      <c r="E6" s="2"/>
      <c r="F6" s="2">
        <v>24895</v>
      </c>
      <c r="G6" s="2"/>
      <c r="H6" s="2"/>
      <c r="I6" s="45"/>
      <c r="J6" s="83">
        <f t="shared" si="1"/>
        <v>24895</v>
      </c>
      <c r="K6" s="774"/>
    </row>
    <row r="7" spans="1:11" ht="21" customHeight="1">
      <c r="A7" s="80" t="s">
        <v>8</v>
      </c>
      <c r="B7" s="81" t="s">
        <v>182</v>
      </c>
      <c r="C7" s="82"/>
      <c r="D7" s="2"/>
      <c r="E7" s="2"/>
      <c r="F7" s="2"/>
      <c r="G7" s="2"/>
      <c r="H7" s="2"/>
      <c r="I7" s="45"/>
      <c r="J7" s="83">
        <f t="shared" si="1"/>
        <v>0</v>
      </c>
      <c r="K7" s="774"/>
    </row>
    <row r="8" spans="1:11" ht="36" customHeight="1">
      <c r="A8" s="80" t="s">
        <v>9</v>
      </c>
      <c r="B8" s="84" t="s">
        <v>183</v>
      </c>
      <c r="C8" s="85"/>
      <c r="D8" s="86">
        <f aca="true" t="shared" si="2" ref="D8:I8">SUM(D9:D10)</f>
        <v>0</v>
      </c>
      <c r="E8" s="86">
        <f t="shared" si="2"/>
        <v>0</v>
      </c>
      <c r="F8" s="86">
        <f t="shared" si="2"/>
        <v>0</v>
      </c>
      <c r="G8" s="86">
        <f t="shared" si="2"/>
        <v>0</v>
      </c>
      <c r="H8" s="86">
        <f t="shared" si="2"/>
        <v>0</v>
      </c>
      <c r="I8" s="87">
        <f t="shared" si="2"/>
        <v>0</v>
      </c>
      <c r="J8" s="88">
        <f t="shared" si="1"/>
        <v>0</v>
      </c>
      <c r="K8" s="774"/>
    </row>
    <row r="9" spans="1:11" ht="21" customHeight="1">
      <c r="A9" s="80" t="s">
        <v>10</v>
      </c>
      <c r="B9" s="81" t="s">
        <v>182</v>
      </c>
      <c r="C9" s="82"/>
      <c r="D9" s="2"/>
      <c r="E9" s="2"/>
      <c r="F9" s="2"/>
      <c r="G9" s="2"/>
      <c r="H9" s="2"/>
      <c r="I9" s="45"/>
      <c r="J9" s="83">
        <f t="shared" si="1"/>
        <v>0</v>
      </c>
      <c r="K9" s="774"/>
    </row>
    <row r="10" spans="1:11" ht="18" customHeight="1">
      <c r="A10" s="80" t="s">
        <v>11</v>
      </c>
      <c r="B10" s="81" t="s">
        <v>182</v>
      </c>
      <c r="C10" s="82"/>
      <c r="D10" s="2"/>
      <c r="E10" s="2"/>
      <c r="F10" s="2"/>
      <c r="G10" s="2"/>
      <c r="H10" s="2"/>
      <c r="I10" s="45"/>
      <c r="J10" s="83">
        <f t="shared" si="1"/>
        <v>0</v>
      </c>
      <c r="K10" s="774"/>
    </row>
    <row r="11" spans="1:11" ht="21" customHeight="1">
      <c r="A11" s="80" t="s">
        <v>12</v>
      </c>
      <c r="B11" s="89" t="s">
        <v>184</v>
      </c>
      <c r="C11" s="85"/>
      <c r="D11" s="86">
        <f aca="true" t="shared" si="3" ref="D11:I11">SUM(D12:D12)</f>
        <v>0</v>
      </c>
      <c r="E11" s="86">
        <f t="shared" si="3"/>
        <v>0</v>
      </c>
      <c r="F11" s="86">
        <f t="shared" si="3"/>
        <v>0</v>
      </c>
      <c r="G11" s="86">
        <f t="shared" si="3"/>
        <v>0</v>
      </c>
      <c r="H11" s="86">
        <f t="shared" si="3"/>
        <v>0</v>
      </c>
      <c r="I11" s="87">
        <f t="shared" si="3"/>
        <v>0</v>
      </c>
      <c r="J11" s="88">
        <f t="shared" si="1"/>
        <v>0</v>
      </c>
      <c r="K11" s="774"/>
    </row>
    <row r="12" spans="1:11" ht="21" customHeight="1">
      <c r="A12" s="80" t="s">
        <v>13</v>
      </c>
      <c r="B12" s="81" t="s">
        <v>182</v>
      </c>
      <c r="C12" s="82"/>
      <c r="D12" s="2"/>
      <c r="E12" s="2"/>
      <c r="F12" s="2"/>
      <c r="G12" s="2"/>
      <c r="H12" s="2"/>
      <c r="I12" s="45"/>
      <c r="J12" s="83">
        <f t="shared" si="1"/>
        <v>0</v>
      </c>
      <c r="K12" s="774"/>
    </row>
    <row r="13" spans="1:11" ht="21" customHeight="1">
      <c r="A13" s="80" t="s">
        <v>14</v>
      </c>
      <c r="B13" s="89" t="s">
        <v>185</v>
      </c>
      <c r="C13" s="85"/>
      <c r="D13" s="86">
        <f aca="true" t="shared" si="4" ref="D13:I13">SUM(D14:D14)</f>
        <v>0</v>
      </c>
      <c r="E13" s="86">
        <f t="shared" si="4"/>
        <v>0</v>
      </c>
      <c r="F13" s="86">
        <f t="shared" si="4"/>
        <v>0</v>
      </c>
      <c r="G13" s="86">
        <f t="shared" si="4"/>
        <v>0</v>
      </c>
      <c r="H13" s="86">
        <f t="shared" si="4"/>
        <v>0</v>
      </c>
      <c r="I13" s="87">
        <f t="shared" si="4"/>
        <v>0</v>
      </c>
      <c r="J13" s="88">
        <f t="shared" si="1"/>
        <v>0</v>
      </c>
      <c r="K13" s="774"/>
    </row>
    <row r="14" spans="1:11" ht="21" customHeight="1">
      <c r="A14" s="80" t="s">
        <v>15</v>
      </c>
      <c r="B14" s="81" t="s">
        <v>182</v>
      </c>
      <c r="C14" s="82"/>
      <c r="D14" s="2"/>
      <c r="E14" s="2"/>
      <c r="F14" s="2"/>
      <c r="G14" s="2"/>
      <c r="H14" s="2"/>
      <c r="I14" s="45"/>
      <c r="J14" s="83">
        <f t="shared" si="1"/>
        <v>0</v>
      </c>
      <c r="K14" s="774"/>
    </row>
    <row r="15" spans="1:11" ht="21" customHeight="1">
      <c r="A15" s="90" t="s">
        <v>16</v>
      </c>
      <c r="B15" s="91" t="s">
        <v>186</v>
      </c>
      <c r="C15" s="92"/>
      <c r="D15" s="93">
        <f aca="true" t="shared" si="5" ref="D15:I15">SUM(D16:D17)</f>
        <v>0</v>
      </c>
      <c r="E15" s="93">
        <f t="shared" si="5"/>
        <v>0</v>
      </c>
      <c r="F15" s="93">
        <f t="shared" si="5"/>
        <v>0</v>
      </c>
      <c r="G15" s="93">
        <f t="shared" si="5"/>
        <v>0</v>
      </c>
      <c r="H15" s="93">
        <f t="shared" si="5"/>
        <v>0</v>
      </c>
      <c r="I15" s="94">
        <f t="shared" si="5"/>
        <v>0</v>
      </c>
      <c r="J15" s="88">
        <f t="shared" si="1"/>
        <v>0</v>
      </c>
      <c r="K15" s="774"/>
    </row>
    <row r="16" spans="1:11" ht="21" customHeight="1">
      <c r="A16" s="90" t="s">
        <v>17</v>
      </c>
      <c r="B16" s="81" t="s">
        <v>182</v>
      </c>
      <c r="C16" s="82"/>
      <c r="D16" s="2"/>
      <c r="E16" s="2"/>
      <c r="F16" s="2"/>
      <c r="G16" s="2"/>
      <c r="H16" s="2"/>
      <c r="I16" s="45"/>
      <c r="J16" s="83">
        <f t="shared" si="1"/>
        <v>0</v>
      </c>
      <c r="K16" s="774"/>
    </row>
    <row r="17" spans="1:11" ht="21" customHeight="1" thickBot="1">
      <c r="A17" s="90" t="s">
        <v>18</v>
      </c>
      <c r="B17" s="81" t="s">
        <v>182</v>
      </c>
      <c r="C17" s="95"/>
      <c r="D17" s="96"/>
      <c r="E17" s="96"/>
      <c r="F17" s="96"/>
      <c r="G17" s="96"/>
      <c r="H17" s="96"/>
      <c r="I17" s="97"/>
      <c r="J17" s="83">
        <f t="shared" si="1"/>
        <v>0</v>
      </c>
      <c r="K17" s="774"/>
    </row>
    <row r="18" spans="1:11" ht="21" customHeight="1" thickBot="1">
      <c r="A18" s="98" t="s">
        <v>19</v>
      </c>
      <c r="B18" s="99" t="s">
        <v>187</v>
      </c>
      <c r="C18" s="100"/>
      <c r="D18" s="101">
        <f aca="true" t="shared" si="6" ref="D18:J18">D5+D8+D11+D13+D15</f>
        <v>24895</v>
      </c>
      <c r="E18" s="101">
        <f t="shared" si="6"/>
        <v>0</v>
      </c>
      <c r="F18" s="101">
        <f t="shared" si="6"/>
        <v>24895</v>
      </c>
      <c r="G18" s="101">
        <f t="shared" si="6"/>
        <v>0</v>
      </c>
      <c r="H18" s="101">
        <f t="shared" si="6"/>
        <v>0</v>
      </c>
      <c r="I18" s="102">
        <f t="shared" si="6"/>
        <v>0</v>
      </c>
      <c r="J18" s="103">
        <f t="shared" si="6"/>
        <v>24895</v>
      </c>
      <c r="K18" s="774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dőlt"&amp;12 2. tájékoztató tábla a   7/2015. (V.28.)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"/>
  <sheetViews>
    <sheetView view="pageLayout" workbookViewId="0" topLeftCell="B1">
      <selection activeCell="E6" sqref="E6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8" customFormat="1" ht="15.75" thickBot="1">
      <c r="A1" s="104"/>
      <c r="H1" s="105" t="s">
        <v>49</v>
      </c>
      <c r="I1" s="782"/>
    </row>
    <row r="2" spans="1:9" s="67" customFormat="1" ht="26.25" customHeight="1">
      <c r="A2" s="785" t="s">
        <v>57</v>
      </c>
      <c r="B2" s="787" t="s">
        <v>188</v>
      </c>
      <c r="C2" s="785" t="s">
        <v>189</v>
      </c>
      <c r="D2" s="785" t="s">
        <v>190</v>
      </c>
      <c r="E2" s="789" t="s">
        <v>601</v>
      </c>
      <c r="F2" s="791" t="s">
        <v>191</v>
      </c>
      <c r="G2" s="792"/>
      <c r="H2" s="783" t="s">
        <v>602</v>
      </c>
      <c r="I2" s="782"/>
    </row>
    <row r="3" spans="1:9" s="71" customFormat="1" ht="40.5" customHeight="1" thickBot="1">
      <c r="A3" s="786"/>
      <c r="B3" s="788"/>
      <c r="C3" s="788"/>
      <c r="D3" s="786"/>
      <c r="E3" s="790"/>
      <c r="F3" s="106" t="s">
        <v>597</v>
      </c>
      <c r="G3" s="107" t="s">
        <v>599</v>
      </c>
      <c r="H3" s="784"/>
      <c r="I3" s="782"/>
    </row>
    <row r="4" spans="1:9" s="111" customFormat="1" ht="12.75" customHeight="1" thickBot="1">
      <c r="A4" s="108" t="s">
        <v>348</v>
      </c>
      <c r="B4" s="60" t="s">
        <v>349</v>
      </c>
      <c r="C4" s="60" t="s">
        <v>350</v>
      </c>
      <c r="D4" s="109" t="s">
        <v>351</v>
      </c>
      <c r="E4" s="108" t="s">
        <v>352</v>
      </c>
      <c r="F4" s="109" t="s">
        <v>429</v>
      </c>
      <c r="G4" s="109" t="s">
        <v>430</v>
      </c>
      <c r="H4" s="110" t="s">
        <v>431</v>
      </c>
      <c r="I4" s="782"/>
    </row>
    <row r="5" spans="1:9" ht="22.5" customHeight="1" thickBot="1">
      <c r="A5" s="112" t="s">
        <v>6</v>
      </c>
      <c r="B5" s="113" t="s">
        <v>192</v>
      </c>
      <c r="C5" s="114"/>
      <c r="D5" s="115"/>
      <c r="E5" s="116">
        <f>SUM(E6:E8)</f>
        <v>2000</v>
      </c>
      <c r="F5" s="117">
        <f>SUM(F6:F8)</f>
        <v>0</v>
      </c>
      <c r="G5" s="117">
        <f>SUM(G6:G8)</f>
        <v>0</v>
      </c>
      <c r="H5" s="118">
        <f>SUM(H6:H8)</f>
        <v>0</v>
      </c>
      <c r="I5" s="782"/>
    </row>
    <row r="6" spans="1:9" ht="22.5" customHeight="1">
      <c r="A6" s="119" t="s">
        <v>7</v>
      </c>
      <c r="B6" s="120" t="s">
        <v>577</v>
      </c>
      <c r="C6" s="121">
        <v>2014</v>
      </c>
      <c r="D6" s="122">
        <v>2015</v>
      </c>
      <c r="E6" s="123">
        <v>2000</v>
      </c>
      <c r="F6" s="2"/>
      <c r="G6" s="2"/>
      <c r="H6" s="124"/>
      <c r="I6" s="782"/>
    </row>
    <row r="7" spans="1:9" ht="22.5" customHeight="1">
      <c r="A7" s="119" t="s">
        <v>8</v>
      </c>
      <c r="B7" s="120" t="s">
        <v>182</v>
      </c>
      <c r="C7" s="121"/>
      <c r="D7" s="122"/>
      <c r="E7" s="123"/>
      <c r="F7" s="2"/>
      <c r="G7" s="2"/>
      <c r="H7" s="124"/>
      <c r="I7" s="782"/>
    </row>
    <row r="8" spans="1:9" ht="22.5" customHeight="1" thickBot="1">
      <c r="A8" s="119" t="s">
        <v>9</v>
      </c>
      <c r="B8" s="120" t="s">
        <v>182</v>
      </c>
      <c r="C8" s="121"/>
      <c r="D8" s="122"/>
      <c r="E8" s="123"/>
      <c r="F8" s="2"/>
      <c r="G8" s="2"/>
      <c r="H8" s="124"/>
      <c r="I8" s="782"/>
    </row>
    <row r="9" spans="1:9" ht="22.5" customHeight="1" thickBot="1">
      <c r="A9" s="112" t="s">
        <v>13</v>
      </c>
      <c r="B9" s="113" t="s">
        <v>193</v>
      </c>
      <c r="C9" s="125"/>
      <c r="D9" s="126"/>
      <c r="E9" s="116">
        <f>SUM(E10:E12)</f>
        <v>0</v>
      </c>
      <c r="F9" s="117">
        <f>SUM(F10:F12)</f>
        <v>0</v>
      </c>
      <c r="G9" s="117">
        <f>SUM(G10:G12)</f>
        <v>0</v>
      </c>
      <c r="H9" s="118">
        <f>SUM(H10:H12)</f>
        <v>0</v>
      </c>
      <c r="I9" s="782"/>
    </row>
    <row r="10" spans="1:9" ht="22.5" customHeight="1">
      <c r="A10" s="119" t="s">
        <v>14</v>
      </c>
      <c r="B10" s="120" t="s">
        <v>182</v>
      </c>
      <c r="C10" s="121"/>
      <c r="D10" s="122"/>
      <c r="E10" s="123"/>
      <c r="F10" s="2"/>
      <c r="G10" s="2"/>
      <c r="H10" s="124"/>
      <c r="I10" s="782"/>
    </row>
    <row r="11" spans="1:9" ht="22.5" customHeight="1">
      <c r="A11" s="119" t="s">
        <v>15</v>
      </c>
      <c r="B11" s="120" t="s">
        <v>182</v>
      </c>
      <c r="C11" s="121"/>
      <c r="D11" s="122"/>
      <c r="E11" s="123"/>
      <c r="F11" s="2"/>
      <c r="G11" s="2"/>
      <c r="H11" s="124"/>
      <c r="I11" s="782"/>
    </row>
    <row r="12" spans="1:9" ht="22.5" customHeight="1" thickBot="1">
      <c r="A12" s="119" t="s">
        <v>16</v>
      </c>
      <c r="B12" s="120" t="s">
        <v>182</v>
      </c>
      <c r="C12" s="121"/>
      <c r="D12" s="122"/>
      <c r="E12" s="123"/>
      <c r="F12" s="2"/>
      <c r="G12" s="2"/>
      <c r="H12" s="124"/>
      <c r="I12" s="782"/>
    </row>
    <row r="13" spans="1:9" ht="22.5" customHeight="1" thickBot="1">
      <c r="A13" s="112" t="s">
        <v>20</v>
      </c>
      <c r="B13" s="113" t="s">
        <v>484</v>
      </c>
      <c r="C13" s="114"/>
      <c r="D13" s="115"/>
      <c r="E13" s="116">
        <f>E5+E9</f>
        <v>2000</v>
      </c>
      <c r="F13" s="117">
        <f>F5+F9</f>
        <v>0</v>
      </c>
      <c r="G13" s="117">
        <f>G5+G9</f>
        <v>0</v>
      </c>
      <c r="H13" s="118">
        <f>H5+H9</f>
        <v>0</v>
      </c>
      <c r="I13" s="782"/>
    </row>
    <row r="14" ht="19.5" customHeight="1"/>
  </sheetData>
  <sheetProtection/>
  <mergeCells count="8">
    <mergeCell ref="I1:I13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>
    <oddHeader>&amp;C&amp;"Times New Roman CE,Félkövér dőlt"&amp;12 3. tájékoztató tábla  7/2015. (V.28.) önkormányzati rendelethez&amp;"Times New Roman CE,Félkövér"
Az önkormányzat által nyújtott hitel és kölcsön alakulása
 lejárat és eszközök szerinti bontásban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166"/>
  <sheetViews>
    <sheetView view="pageLayout" zoomScaleNormal="120" zoomScaleSheetLayoutView="130" workbookViewId="0" topLeftCell="B1">
      <selection activeCell="E102" sqref="E102"/>
    </sheetView>
  </sheetViews>
  <sheetFormatPr defaultColWidth="9.00390625" defaultRowHeight="12.75"/>
  <cols>
    <col min="1" max="1" width="9.00390625" style="453" customWidth="1"/>
    <col min="2" max="2" width="75.875" style="453" customWidth="1"/>
    <col min="3" max="3" width="15.50390625" style="429" customWidth="1"/>
    <col min="4" max="5" width="15.50390625" style="453" customWidth="1"/>
    <col min="6" max="6" width="9.00390625" style="428" customWidth="1"/>
    <col min="7" max="16384" width="9.375" style="428" customWidth="1"/>
  </cols>
  <sheetData>
    <row r="1" spans="1:5" ht="15.75" customHeight="1">
      <c r="A1" s="761" t="s">
        <v>3</v>
      </c>
      <c r="B1" s="761"/>
      <c r="C1" s="761"/>
      <c r="D1" s="761"/>
      <c r="E1" s="761"/>
    </row>
    <row r="2" spans="1:5" ht="15.75" customHeight="1" thickBot="1">
      <c r="A2" s="760" t="s">
        <v>105</v>
      </c>
      <c r="B2" s="760"/>
      <c r="D2" s="212"/>
      <c r="E2" s="229" t="s">
        <v>151</v>
      </c>
    </row>
    <row r="3" spans="1:5" ht="15.75" customHeight="1">
      <c r="A3" s="753" t="s">
        <v>57</v>
      </c>
      <c r="B3" s="755" t="s">
        <v>5</v>
      </c>
      <c r="C3" s="757" t="s">
        <v>485</v>
      </c>
      <c r="D3" s="757"/>
      <c r="E3" s="758"/>
    </row>
    <row r="4" spans="1:5" ht="37.5" customHeight="1" thickBot="1">
      <c r="A4" s="754"/>
      <c r="B4" s="756"/>
      <c r="C4" s="42" t="s">
        <v>173</v>
      </c>
      <c r="D4" s="42" t="s">
        <v>174</v>
      </c>
      <c r="E4" s="43" t="s">
        <v>175</v>
      </c>
    </row>
    <row r="5" spans="1:5" s="430" customFormat="1" ht="12" customHeight="1" thickBot="1">
      <c r="A5" s="207">
        <v>1</v>
      </c>
      <c r="B5" s="208">
        <v>2</v>
      </c>
      <c r="C5" s="208">
        <v>3</v>
      </c>
      <c r="D5" s="208">
        <v>4</v>
      </c>
      <c r="E5" s="254">
        <v>5</v>
      </c>
    </row>
    <row r="6" spans="1:5" s="431" customFormat="1" ht="12" customHeight="1" thickBot="1">
      <c r="A6" s="202" t="s">
        <v>6</v>
      </c>
      <c r="B6" s="411" t="s">
        <v>232</v>
      </c>
      <c r="C6" s="234">
        <f>+C7+C8+C9+C10+C11+C12</f>
        <v>0</v>
      </c>
      <c r="D6" s="234">
        <f>+D7+D8+D9+D10+D11+D12</f>
        <v>0</v>
      </c>
      <c r="E6" s="217">
        <f>+E7+E8+E9+E10+E11+E12</f>
        <v>0</v>
      </c>
    </row>
    <row r="7" spans="1:5" s="431" customFormat="1" ht="12" customHeight="1">
      <c r="A7" s="197" t="s">
        <v>69</v>
      </c>
      <c r="B7" s="412" t="s">
        <v>233</v>
      </c>
      <c r="C7" s="236"/>
      <c r="D7" s="236"/>
      <c r="E7" s="219"/>
    </row>
    <row r="8" spans="1:5" s="431" customFormat="1" ht="12" customHeight="1">
      <c r="A8" s="196" t="s">
        <v>70</v>
      </c>
      <c r="B8" s="413" t="s">
        <v>234</v>
      </c>
      <c r="C8" s="235"/>
      <c r="D8" s="235"/>
      <c r="E8" s="218"/>
    </row>
    <row r="9" spans="1:5" s="431" customFormat="1" ht="12" customHeight="1">
      <c r="A9" s="196" t="s">
        <v>71</v>
      </c>
      <c r="B9" s="413" t="s">
        <v>235</v>
      </c>
      <c r="C9" s="235"/>
      <c r="D9" s="235"/>
      <c r="E9" s="218"/>
    </row>
    <row r="10" spans="1:5" s="431" customFormat="1" ht="12" customHeight="1">
      <c r="A10" s="196" t="s">
        <v>72</v>
      </c>
      <c r="B10" s="413" t="s">
        <v>236</v>
      </c>
      <c r="C10" s="235"/>
      <c r="D10" s="235"/>
      <c r="E10" s="218"/>
    </row>
    <row r="11" spans="1:5" s="431" customFormat="1" ht="12" customHeight="1">
      <c r="A11" s="196" t="s">
        <v>102</v>
      </c>
      <c r="B11" s="413" t="s">
        <v>237</v>
      </c>
      <c r="C11" s="408"/>
      <c r="D11" s="408"/>
      <c r="E11" s="432"/>
    </row>
    <row r="12" spans="1:5" s="431" customFormat="1" ht="12" customHeight="1" thickBot="1">
      <c r="A12" s="198" t="s">
        <v>73</v>
      </c>
      <c r="B12" s="414" t="s">
        <v>238</v>
      </c>
      <c r="C12" s="409"/>
      <c r="D12" s="409"/>
      <c r="E12" s="433"/>
    </row>
    <row r="13" spans="1:5" s="431" customFormat="1" ht="12" customHeight="1" thickBot="1">
      <c r="A13" s="202" t="s">
        <v>7</v>
      </c>
      <c r="B13" s="415" t="s">
        <v>239</v>
      </c>
      <c r="C13" s="234">
        <f>+C14+C15+C16+C17+C18</f>
        <v>17725</v>
      </c>
      <c r="D13" s="234">
        <f>+D14+D15+D16+D17+D18</f>
        <v>0</v>
      </c>
      <c r="E13" s="217">
        <f>+E14+E15+E16+E17+E18</f>
        <v>0</v>
      </c>
    </row>
    <row r="14" spans="1:5" s="431" customFormat="1" ht="12" customHeight="1">
      <c r="A14" s="197" t="s">
        <v>75</v>
      </c>
      <c r="B14" s="412" t="s">
        <v>240</v>
      </c>
      <c r="C14" s="236"/>
      <c r="D14" s="236"/>
      <c r="E14" s="219"/>
    </row>
    <row r="15" spans="1:5" s="431" customFormat="1" ht="12" customHeight="1">
      <c r="A15" s="196" t="s">
        <v>76</v>
      </c>
      <c r="B15" s="413" t="s">
        <v>241</v>
      </c>
      <c r="C15" s="235"/>
      <c r="D15" s="235"/>
      <c r="E15" s="218"/>
    </row>
    <row r="16" spans="1:5" s="431" customFormat="1" ht="12" customHeight="1">
      <c r="A16" s="196" t="s">
        <v>77</v>
      </c>
      <c r="B16" s="413" t="s">
        <v>242</v>
      </c>
      <c r="C16" s="235"/>
      <c r="D16" s="235"/>
      <c r="E16" s="218"/>
    </row>
    <row r="17" spans="1:5" s="431" customFormat="1" ht="12" customHeight="1">
      <c r="A17" s="196" t="s">
        <v>78</v>
      </c>
      <c r="B17" s="413" t="s">
        <v>243</v>
      </c>
      <c r="C17" s="235"/>
      <c r="D17" s="235"/>
      <c r="E17" s="218"/>
    </row>
    <row r="18" spans="1:5" s="431" customFormat="1" ht="12" customHeight="1">
      <c r="A18" s="196" t="s">
        <v>79</v>
      </c>
      <c r="B18" s="413" t="s">
        <v>244</v>
      </c>
      <c r="C18" s="235">
        <v>17725</v>
      </c>
      <c r="D18" s="235"/>
      <c r="E18" s="218"/>
    </row>
    <row r="19" spans="1:5" s="431" customFormat="1" ht="12" customHeight="1" thickBot="1">
      <c r="A19" s="198" t="s">
        <v>85</v>
      </c>
      <c r="B19" s="414" t="s">
        <v>245</v>
      </c>
      <c r="C19" s="237">
        <v>15575</v>
      </c>
      <c r="D19" s="237"/>
      <c r="E19" s="220"/>
    </row>
    <row r="20" spans="1:5" s="431" customFormat="1" ht="12" customHeight="1" thickBot="1">
      <c r="A20" s="202" t="s">
        <v>8</v>
      </c>
      <c r="B20" s="411" t="s">
        <v>246</v>
      </c>
      <c r="C20" s="234">
        <f>+C21+C22+C23+C24+C25</f>
        <v>1106</v>
      </c>
      <c r="D20" s="234">
        <f>+D21+D22+D23+D24+D25</f>
        <v>0</v>
      </c>
      <c r="E20" s="217">
        <f>+E21+E22+E23+E24+E25</f>
        <v>0</v>
      </c>
    </row>
    <row r="21" spans="1:5" s="431" customFormat="1" ht="12" customHeight="1">
      <c r="A21" s="197" t="s">
        <v>58</v>
      </c>
      <c r="B21" s="412" t="s">
        <v>247</v>
      </c>
      <c r="C21" s="236"/>
      <c r="D21" s="236"/>
      <c r="E21" s="219"/>
    </row>
    <row r="22" spans="1:5" s="431" customFormat="1" ht="12" customHeight="1">
      <c r="A22" s="196" t="s">
        <v>59</v>
      </c>
      <c r="B22" s="413" t="s">
        <v>248</v>
      </c>
      <c r="C22" s="235"/>
      <c r="D22" s="235"/>
      <c r="E22" s="218"/>
    </row>
    <row r="23" spans="1:5" s="431" customFormat="1" ht="12" customHeight="1">
      <c r="A23" s="196" t="s">
        <v>60</v>
      </c>
      <c r="B23" s="413" t="s">
        <v>249</v>
      </c>
      <c r="C23" s="235"/>
      <c r="D23" s="235"/>
      <c r="E23" s="218"/>
    </row>
    <row r="24" spans="1:5" s="431" customFormat="1" ht="12" customHeight="1">
      <c r="A24" s="196" t="s">
        <v>61</v>
      </c>
      <c r="B24" s="413" t="s">
        <v>250</v>
      </c>
      <c r="C24" s="235"/>
      <c r="D24" s="235"/>
      <c r="E24" s="218"/>
    </row>
    <row r="25" spans="1:5" s="431" customFormat="1" ht="12" customHeight="1">
      <c r="A25" s="196" t="s">
        <v>114</v>
      </c>
      <c r="B25" s="413" t="s">
        <v>251</v>
      </c>
      <c r="C25" s="235">
        <v>1106</v>
      </c>
      <c r="D25" s="235"/>
      <c r="E25" s="218"/>
    </row>
    <row r="26" spans="1:5" s="431" customFormat="1" ht="12" customHeight="1" thickBot="1">
      <c r="A26" s="198" t="s">
        <v>115</v>
      </c>
      <c r="B26" s="414" t="s">
        <v>252</v>
      </c>
      <c r="C26" s="237">
        <v>1106</v>
      </c>
      <c r="D26" s="237"/>
      <c r="E26" s="220"/>
    </row>
    <row r="27" spans="1:5" s="431" customFormat="1" ht="12" customHeight="1" thickBot="1">
      <c r="A27" s="202" t="s">
        <v>116</v>
      </c>
      <c r="B27" s="411" t="s">
        <v>253</v>
      </c>
      <c r="C27" s="240">
        <f>+C28+C31+C32+C33</f>
        <v>0</v>
      </c>
      <c r="D27" s="240">
        <f>+D28+D31+D32+D33</f>
        <v>0</v>
      </c>
      <c r="E27" s="251">
        <f>+E28+E31+E32+E33</f>
        <v>0</v>
      </c>
    </row>
    <row r="28" spans="1:5" s="431" customFormat="1" ht="12" customHeight="1">
      <c r="A28" s="197" t="s">
        <v>254</v>
      </c>
      <c r="B28" s="412" t="s">
        <v>255</v>
      </c>
      <c r="C28" s="253">
        <f>+C29+C30</f>
        <v>0</v>
      </c>
      <c r="D28" s="253">
        <f>+D29+D30</f>
        <v>0</v>
      </c>
      <c r="E28" s="252">
        <f>+E29+E30</f>
        <v>0</v>
      </c>
    </row>
    <row r="29" spans="1:5" s="431" customFormat="1" ht="12" customHeight="1">
      <c r="A29" s="196" t="s">
        <v>256</v>
      </c>
      <c r="B29" s="413" t="s">
        <v>257</v>
      </c>
      <c r="C29" s="235"/>
      <c r="D29" s="235"/>
      <c r="E29" s="218"/>
    </row>
    <row r="30" spans="1:5" s="431" customFormat="1" ht="12" customHeight="1">
      <c r="A30" s="196" t="s">
        <v>258</v>
      </c>
      <c r="B30" s="413" t="s">
        <v>259</v>
      </c>
      <c r="C30" s="235"/>
      <c r="D30" s="235"/>
      <c r="E30" s="218"/>
    </row>
    <row r="31" spans="1:5" s="431" customFormat="1" ht="12" customHeight="1">
      <c r="A31" s="196" t="s">
        <v>260</v>
      </c>
      <c r="B31" s="413" t="s">
        <v>261</v>
      </c>
      <c r="C31" s="235"/>
      <c r="D31" s="235"/>
      <c r="E31" s="218"/>
    </row>
    <row r="32" spans="1:5" s="431" customFormat="1" ht="12" customHeight="1">
      <c r="A32" s="196" t="s">
        <v>262</v>
      </c>
      <c r="B32" s="413" t="s">
        <v>263</v>
      </c>
      <c r="C32" s="235"/>
      <c r="D32" s="235"/>
      <c r="E32" s="218"/>
    </row>
    <row r="33" spans="1:5" s="431" customFormat="1" ht="12" customHeight="1" thickBot="1">
      <c r="A33" s="198" t="s">
        <v>264</v>
      </c>
      <c r="B33" s="414" t="s">
        <v>265</v>
      </c>
      <c r="C33" s="237"/>
      <c r="D33" s="237"/>
      <c r="E33" s="220"/>
    </row>
    <row r="34" spans="1:5" s="431" customFormat="1" ht="12" customHeight="1" thickBot="1">
      <c r="A34" s="202" t="s">
        <v>10</v>
      </c>
      <c r="B34" s="411" t="s">
        <v>266</v>
      </c>
      <c r="C34" s="234">
        <f>SUM(C35:C44)</f>
        <v>0</v>
      </c>
      <c r="D34" s="234">
        <f>SUM(D35:D44)</f>
        <v>0</v>
      </c>
      <c r="E34" s="217">
        <f>SUM(E35:E44)</f>
        <v>1</v>
      </c>
    </row>
    <row r="35" spans="1:5" s="431" customFormat="1" ht="12" customHeight="1">
      <c r="A35" s="197" t="s">
        <v>62</v>
      </c>
      <c r="B35" s="412" t="s">
        <v>267</v>
      </c>
      <c r="C35" s="236"/>
      <c r="D35" s="236"/>
      <c r="E35" s="219"/>
    </row>
    <row r="36" spans="1:5" s="431" customFormat="1" ht="12" customHeight="1">
      <c r="A36" s="196" t="s">
        <v>63</v>
      </c>
      <c r="B36" s="413" t="s">
        <v>268</v>
      </c>
      <c r="C36" s="235"/>
      <c r="D36" s="235"/>
      <c r="E36" s="218"/>
    </row>
    <row r="37" spans="1:5" s="431" customFormat="1" ht="12" customHeight="1">
      <c r="A37" s="196" t="s">
        <v>64</v>
      </c>
      <c r="B37" s="413" t="s">
        <v>269</v>
      </c>
      <c r="C37" s="235"/>
      <c r="D37" s="235"/>
      <c r="E37" s="218"/>
    </row>
    <row r="38" spans="1:5" s="431" customFormat="1" ht="12" customHeight="1">
      <c r="A38" s="196" t="s">
        <v>118</v>
      </c>
      <c r="B38" s="413" t="s">
        <v>270</v>
      </c>
      <c r="C38" s="235"/>
      <c r="D38" s="235"/>
      <c r="E38" s="218"/>
    </row>
    <row r="39" spans="1:5" s="431" customFormat="1" ht="12" customHeight="1">
      <c r="A39" s="196" t="s">
        <v>119</v>
      </c>
      <c r="B39" s="413" t="s">
        <v>271</v>
      </c>
      <c r="C39" s="235"/>
      <c r="D39" s="235"/>
      <c r="E39" s="218"/>
    </row>
    <row r="40" spans="1:5" s="431" customFormat="1" ht="12" customHeight="1">
      <c r="A40" s="196" t="s">
        <v>120</v>
      </c>
      <c r="B40" s="413" t="s">
        <v>272</v>
      </c>
      <c r="C40" s="235"/>
      <c r="D40" s="235"/>
      <c r="E40" s="218"/>
    </row>
    <row r="41" spans="1:5" s="431" customFormat="1" ht="12" customHeight="1">
      <c r="A41" s="196" t="s">
        <v>121</v>
      </c>
      <c r="B41" s="413" t="s">
        <v>273</v>
      </c>
      <c r="C41" s="235"/>
      <c r="D41" s="235"/>
      <c r="E41" s="218"/>
    </row>
    <row r="42" spans="1:5" s="431" customFormat="1" ht="12" customHeight="1">
      <c r="A42" s="196" t="s">
        <v>122</v>
      </c>
      <c r="B42" s="413" t="s">
        <v>274</v>
      </c>
      <c r="C42" s="235"/>
      <c r="D42" s="235"/>
      <c r="E42" s="218">
        <v>1</v>
      </c>
    </row>
    <row r="43" spans="1:5" s="431" customFormat="1" ht="12" customHeight="1">
      <c r="A43" s="196" t="s">
        <v>275</v>
      </c>
      <c r="B43" s="413" t="s">
        <v>276</v>
      </c>
      <c r="C43" s="238"/>
      <c r="D43" s="238"/>
      <c r="E43" s="221"/>
    </row>
    <row r="44" spans="1:5" s="431" customFormat="1" ht="12" customHeight="1" thickBot="1">
      <c r="A44" s="198" t="s">
        <v>277</v>
      </c>
      <c r="B44" s="414" t="s">
        <v>278</v>
      </c>
      <c r="C44" s="239"/>
      <c r="D44" s="239"/>
      <c r="E44" s="222"/>
    </row>
    <row r="45" spans="1:5" s="431" customFormat="1" ht="12" customHeight="1" thickBot="1">
      <c r="A45" s="202" t="s">
        <v>11</v>
      </c>
      <c r="B45" s="411" t="s">
        <v>279</v>
      </c>
      <c r="C45" s="234">
        <f>SUM(C46:C50)</f>
        <v>0</v>
      </c>
      <c r="D45" s="234">
        <f>SUM(D46:D50)</f>
        <v>0</v>
      </c>
      <c r="E45" s="217">
        <f>SUM(E46:E50)</f>
        <v>0</v>
      </c>
    </row>
    <row r="46" spans="1:5" s="431" customFormat="1" ht="12" customHeight="1">
      <c r="A46" s="197" t="s">
        <v>65</v>
      </c>
      <c r="B46" s="412" t="s">
        <v>280</v>
      </c>
      <c r="C46" s="255"/>
      <c r="D46" s="255"/>
      <c r="E46" s="223"/>
    </row>
    <row r="47" spans="1:5" s="431" customFormat="1" ht="12" customHeight="1">
      <c r="A47" s="196" t="s">
        <v>66</v>
      </c>
      <c r="B47" s="413" t="s">
        <v>281</v>
      </c>
      <c r="C47" s="238"/>
      <c r="D47" s="238"/>
      <c r="E47" s="221"/>
    </row>
    <row r="48" spans="1:5" s="431" customFormat="1" ht="12" customHeight="1">
      <c r="A48" s="196" t="s">
        <v>282</v>
      </c>
      <c r="B48" s="413" t="s">
        <v>283</v>
      </c>
      <c r="C48" s="238"/>
      <c r="D48" s="238"/>
      <c r="E48" s="221"/>
    </row>
    <row r="49" spans="1:5" s="431" customFormat="1" ht="12" customHeight="1">
      <c r="A49" s="196" t="s">
        <v>284</v>
      </c>
      <c r="B49" s="413" t="s">
        <v>285</v>
      </c>
      <c r="C49" s="238"/>
      <c r="D49" s="238"/>
      <c r="E49" s="221"/>
    </row>
    <row r="50" spans="1:5" s="431" customFormat="1" ht="12" customHeight="1" thickBot="1">
      <c r="A50" s="198" t="s">
        <v>286</v>
      </c>
      <c r="B50" s="414" t="s">
        <v>287</v>
      </c>
      <c r="C50" s="239"/>
      <c r="D50" s="239"/>
      <c r="E50" s="222"/>
    </row>
    <row r="51" spans="1:5" s="431" customFormat="1" ht="12" customHeight="1" thickBot="1">
      <c r="A51" s="202" t="s">
        <v>123</v>
      </c>
      <c r="B51" s="411" t="s">
        <v>288</v>
      </c>
      <c r="C51" s="234">
        <f>SUM(C52:C54)</f>
        <v>0</v>
      </c>
      <c r="D51" s="234">
        <f>SUM(D52:D54)</f>
        <v>17894</v>
      </c>
      <c r="E51" s="217">
        <f>SUM(E52:E54)</f>
        <v>16219</v>
      </c>
    </row>
    <row r="52" spans="1:5" s="431" customFormat="1" ht="12" customHeight="1">
      <c r="A52" s="197" t="s">
        <v>67</v>
      </c>
      <c r="B52" s="412" t="s">
        <v>289</v>
      </c>
      <c r="C52" s="236"/>
      <c r="D52" s="236"/>
      <c r="E52" s="219"/>
    </row>
    <row r="53" spans="1:5" s="431" customFormat="1" ht="12" customHeight="1">
      <c r="A53" s="196" t="s">
        <v>68</v>
      </c>
      <c r="B53" s="413" t="s">
        <v>462</v>
      </c>
      <c r="C53" s="235"/>
      <c r="D53" s="235"/>
      <c r="E53" s="218"/>
    </row>
    <row r="54" spans="1:5" s="431" customFormat="1" ht="12" customHeight="1">
      <c r="A54" s="196" t="s">
        <v>291</v>
      </c>
      <c r="B54" s="413" t="s">
        <v>292</v>
      </c>
      <c r="C54" s="235"/>
      <c r="D54" s="235">
        <v>17894</v>
      </c>
      <c r="E54" s="218">
        <v>16219</v>
      </c>
    </row>
    <row r="55" spans="1:5" s="431" customFormat="1" ht="12" customHeight="1" thickBot="1">
      <c r="A55" s="198" t="s">
        <v>293</v>
      </c>
      <c r="B55" s="414" t="s">
        <v>294</v>
      </c>
      <c r="C55" s="237"/>
      <c r="D55" s="237">
        <v>15575</v>
      </c>
      <c r="E55" s="220">
        <v>13900</v>
      </c>
    </row>
    <row r="56" spans="1:5" s="431" customFormat="1" ht="12" customHeight="1" thickBot="1">
      <c r="A56" s="202" t="s">
        <v>13</v>
      </c>
      <c r="B56" s="415" t="s">
        <v>295</v>
      </c>
      <c r="C56" s="234">
        <f>SUM(C57:C59)</f>
        <v>0</v>
      </c>
      <c r="D56" s="234">
        <f>SUM(D57:D59)</f>
        <v>1106</v>
      </c>
      <c r="E56" s="217">
        <f>SUM(E57:E59)</f>
        <v>1106</v>
      </c>
    </row>
    <row r="57" spans="1:5" s="431" customFormat="1" ht="12" customHeight="1">
      <c r="A57" s="196" t="s">
        <v>124</v>
      </c>
      <c r="B57" s="412" t="s">
        <v>296</v>
      </c>
      <c r="C57" s="238"/>
      <c r="D57" s="238"/>
      <c r="E57" s="221"/>
    </row>
    <row r="58" spans="1:5" s="431" customFormat="1" ht="12" customHeight="1">
      <c r="A58" s="196" t="s">
        <v>125</v>
      </c>
      <c r="B58" s="413" t="s">
        <v>463</v>
      </c>
      <c r="C58" s="238"/>
      <c r="D58" s="238"/>
      <c r="E58" s="221"/>
    </row>
    <row r="59" spans="1:5" s="431" customFormat="1" ht="12" customHeight="1">
      <c r="A59" s="196" t="s">
        <v>152</v>
      </c>
      <c r="B59" s="413" t="s">
        <v>298</v>
      </c>
      <c r="C59" s="238"/>
      <c r="D59" s="238">
        <v>1106</v>
      </c>
      <c r="E59" s="221">
        <v>1106</v>
      </c>
    </row>
    <row r="60" spans="1:5" s="431" customFormat="1" ht="12" customHeight="1" thickBot="1">
      <c r="A60" s="196" t="s">
        <v>299</v>
      </c>
      <c r="B60" s="414" t="s">
        <v>300</v>
      </c>
      <c r="C60" s="238"/>
      <c r="D60" s="238">
        <v>1106</v>
      </c>
      <c r="E60" s="221">
        <v>1106</v>
      </c>
    </row>
    <row r="61" spans="1:5" s="431" customFormat="1" ht="12" customHeight="1" thickBot="1">
      <c r="A61" s="202" t="s">
        <v>14</v>
      </c>
      <c r="B61" s="411" t="s">
        <v>301</v>
      </c>
      <c r="C61" s="240">
        <f>+C6+C13+C20+C27+C34+C45+C51+C56</f>
        <v>18831</v>
      </c>
      <c r="D61" s="240">
        <f>+D6+D13+D20+D27+D34+D45+D51+D56</f>
        <v>19000</v>
      </c>
      <c r="E61" s="251">
        <f>+E6+E13+E20+E27+E34+E45+E51+E56</f>
        <v>17326</v>
      </c>
    </row>
    <row r="62" spans="1:5" s="431" customFormat="1" ht="12" customHeight="1" thickBot="1">
      <c r="A62" s="256" t="s">
        <v>302</v>
      </c>
      <c r="B62" s="415" t="s">
        <v>303</v>
      </c>
      <c r="C62" s="234">
        <f>SUM(C63:C65)</f>
        <v>0</v>
      </c>
      <c r="D62" s="234">
        <f>SUM(D63:D65)</f>
        <v>0</v>
      </c>
      <c r="E62" s="217">
        <f>SUM(E63:E65)</f>
        <v>0</v>
      </c>
    </row>
    <row r="63" spans="1:5" s="431" customFormat="1" ht="12" customHeight="1">
      <c r="A63" s="196" t="s">
        <v>304</v>
      </c>
      <c r="B63" s="412" t="s">
        <v>305</v>
      </c>
      <c r="C63" s="238"/>
      <c r="D63" s="238"/>
      <c r="E63" s="221"/>
    </row>
    <row r="64" spans="1:5" s="431" customFormat="1" ht="12" customHeight="1">
      <c r="A64" s="196" t="s">
        <v>306</v>
      </c>
      <c r="B64" s="413" t="s">
        <v>307</v>
      </c>
      <c r="C64" s="238"/>
      <c r="D64" s="238"/>
      <c r="E64" s="221"/>
    </row>
    <row r="65" spans="1:5" s="431" customFormat="1" ht="12" customHeight="1" thickBot="1">
      <c r="A65" s="196" t="s">
        <v>308</v>
      </c>
      <c r="B65" s="183" t="s">
        <v>353</v>
      </c>
      <c r="C65" s="238"/>
      <c r="D65" s="238"/>
      <c r="E65" s="221"/>
    </row>
    <row r="66" spans="1:5" s="431" customFormat="1" ht="12" customHeight="1" thickBot="1">
      <c r="A66" s="256" t="s">
        <v>310</v>
      </c>
      <c r="B66" s="415" t="s">
        <v>311</v>
      </c>
      <c r="C66" s="234">
        <f>SUM(C67:C70)</f>
        <v>0</v>
      </c>
      <c r="D66" s="234">
        <f>SUM(D67:D70)</f>
        <v>0</v>
      </c>
      <c r="E66" s="217">
        <f>SUM(E67:E70)</f>
        <v>0</v>
      </c>
    </row>
    <row r="67" spans="1:5" s="431" customFormat="1" ht="12" customHeight="1">
      <c r="A67" s="196" t="s">
        <v>103</v>
      </c>
      <c r="B67" s="412" t="s">
        <v>312</v>
      </c>
      <c r="C67" s="238"/>
      <c r="D67" s="238"/>
      <c r="E67" s="221"/>
    </row>
    <row r="68" spans="1:5" s="431" customFormat="1" ht="12" customHeight="1">
      <c r="A68" s="196" t="s">
        <v>104</v>
      </c>
      <c r="B68" s="413" t="s">
        <v>313</v>
      </c>
      <c r="C68" s="238"/>
      <c r="D68" s="238"/>
      <c r="E68" s="221"/>
    </row>
    <row r="69" spans="1:5" s="431" customFormat="1" ht="12" customHeight="1">
      <c r="A69" s="196" t="s">
        <v>314</v>
      </c>
      <c r="B69" s="413" t="s">
        <v>315</v>
      </c>
      <c r="C69" s="238"/>
      <c r="D69" s="238"/>
      <c r="E69" s="221"/>
    </row>
    <row r="70" spans="1:7" s="431" customFormat="1" ht="12" customHeight="1" thickBot="1">
      <c r="A70" s="196" t="s">
        <v>316</v>
      </c>
      <c r="B70" s="414" t="s">
        <v>317</v>
      </c>
      <c r="C70" s="238"/>
      <c r="D70" s="238"/>
      <c r="E70" s="221"/>
      <c r="G70" s="434"/>
    </row>
    <row r="71" spans="1:5" s="431" customFormat="1" ht="12" customHeight="1" thickBot="1">
      <c r="A71" s="256" t="s">
        <v>318</v>
      </c>
      <c r="B71" s="415" t="s">
        <v>319</v>
      </c>
      <c r="C71" s="234">
        <f>SUM(C72:C73)</f>
        <v>2067</v>
      </c>
      <c r="D71" s="234">
        <f>SUM(D72:D73)</f>
        <v>2067</v>
      </c>
      <c r="E71" s="217">
        <f>SUM(E72:E73)</f>
        <v>2067</v>
      </c>
    </row>
    <row r="72" spans="1:5" s="431" customFormat="1" ht="12" customHeight="1">
      <c r="A72" s="196" t="s">
        <v>320</v>
      </c>
      <c r="B72" s="412" t="s">
        <v>321</v>
      </c>
      <c r="C72" s="238">
        <v>2067</v>
      </c>
      <c r="D72" s="238">
        <v>2067</v>
      </c>
      <c r="E72" s="221">
        <v>2067</v>
      </c>
    </row>
    <row r="73" spans="1:5" s="431" customFormat="1" ht="12" customHeight="1" thickBot="1">
      <c r="A73" s="196" t="s">
        <v>322</v>
      </c>
      <c r="B73" s="414" t="s">
        <v>323</v>
      </c>
      <c r="C73" s="238"/>
      <c r="D73" s="238"/>
      <c r="E73" s="221"/>
    </row>
    <row r="74" spans="1:5" s="431" customFormat="1" ht="12" customHeight="1" thickBot="1">
      <c r="A74" s="256" t="s">
        <v>324</v>
      </c>
      <c r="B74" s="415" t="s">
        <v>325</v>
      </c>
      <c r="C74" s="234">
        <f>SUM(C75:C77)</f>
        <v>0</v>
      </c>
      <c r="D74" s="234">
        <f>SUM(D75:D77)</f>
        <v>0</v>
      </c>
      <c r="E74" s="217">
        <f>SUM(E75:E77)</f>
        <v>0</v>
      </c>
    </row>
    <row r="75" spans="1:5" s="431" customFormat="1" ht="12" customHeight="1">
      <c r="A75" s="196" t="s">
        <v>326</v>
      </c>
      <c r="B75" s="412" t="s">
        <v>327</v>
      </c>
      <c r="C75" s="238"/>
      <c r="D75" s="238"/>
      <c r="E75" s="221"/>
    </row>
    <row r="76" spans="1:5" s="431" customFormat="1" ht="12" customHeight="1">
      <c r="A76" s="196" t="s">
        <v>328</v>
      </c>
      <c r="B76" s="413" t="s">
        <v>329</v>
      </c>
      <c r="C76" s="238"/>
      <c r="D76" s="238"/>
      <c r="E76" s="221"/>
    </row>
    <row r="77" spans="1:5" s="431" customFormat="1" ht="12" customHeight="1" thickBot="1">
      <c r="A77" s="196" t="s">
        <v>330</v>
      </c>
      <c r="B77" s="414" t="s">
        <v>331</v>
      </c>
      <c r="C77" s="238"/>
      <c r="D77" s="238"/>
      <c r="E77" s="221"/>
    </row>
    <row r="78" spans="1:5" s="431" customFormat="1" ht="12" customHeight="1" thickBot="1">
      <c r="A78" s="256" t="s">
        <v>332</v>
      </c>
      <c r="B78" s="415" t="s">
        <v>333</v>
      </c>
      <c r="C78" s="234">
        <f>SUM(C79:C82)</f>
        <v>0</v>
      </c>
      <c r="D78" s="234">
        <f>SUM(D79:D82)</f>
        <v>0</v>
      </c>
      <c r="E78" s="217">
        <f>SUM(E79:E82)</f>
        <v>0</v>
      </c>
    </row>
    <row r="79" spans="1:5" s="431" customFormat="1" ht="12" customHeight="1">
      <c r="A79" s="406" t="s">
        <v>334</v>
      </c>
      <c r="B79" s="412" t="s">
        <v>335</v>
      </c>
      <c r="C79" s="238"/>
      <c r="D79" s="238"/>
      <c r="E79" s="221"/>
    </row>
    <row r="80" spans="1:5" s="431" customFormat="1" ht="12" customHeight="1">
      <c r="A80" s="407" t="s">
        <v>336</v>
      </c>
      <c r="B80" s="413" t="s">
        <v>337</v>
      </c>
      <c r="C80" s="238"/>
      <c r="D80" s="238"/>
      <c r="E80" s="221"/>
    </row>
    <row r="81" spans="1:5" s="431" customFormat="1" ht="12" customHeight="1">
      <c r="A81" s="407" t="s">
        <v>338</v>
      </c>
      <c r="B81" s="413" t="s">
        <v>339</v>
      </c>
      <c r="C81" s="238"/>
      <c r="D81" s="238"/>
      <c r="E81" s="221"/>
    </row>
    <row r="82" spans="1:5" s="431" customFormat="1" ht="12" customHeight="1" thickBot="1">
      <c r="A82" s="257" t="s">
        <v>340</v>
      </c>
      <c r="B82" s="414" t="s">
        <v>341</v>
      </c>
      <c r="C82" s="238"/>
      <c r="D82" s="238"/>
      <c r="E82" s="221"/>
    </row>
    <row r="83" spans="1:5" s="431" customFormat="1" ht="12" customHeight="1" thickBot="1">
      <c r="A83" s="256" t="s">
        <v>342</v>
      </c>
      <c r="B83" s="415" t="s">
        <v>343</v>
      </c>
      <c r="C83" s="259"/>
      <c r="D83" s="259"/>
      <c r="E83" s="260"/>
    </row>
    <row r="84" spans="1:5" s="431" customFormat="1" ht="12" customHeight="1" thickBot="1">
      <c r="A84" s="256" t="s">
        <v>344</v>
      </c>
      <c r="B84" s="181" t="s">
        <v>345</v>
      </c>
      <c r="C84" s="240">
        <f>+C62+C66+C71+C74+C78+C83</f>
        <v>2067</v>
      </c>
      <c r="D84" s="240">
        <f>+D62+D66+D71+D74+D78+D83</f>
        <v>2067</v>
      </c>
      <c r="E84" s="251">
        <f>+E62+E66+E71+E74+E78+E83</f>
        <v>2067</v>
      </c>
    </row>
    <row r="85" spans="1:5" s="431" customFormat="1" ht="12" customHeight="1" thickBot="1">
      <c r="A85" s="258" t="s">
        <v>346</v>
      </c>
      <c r="B85" s="184" t="s">
        <v>347</v>
      </c>
      <c r="C85" s="240">
        <f>+C61+C84</f>
        <v>20898</v>
      </c>
      <c r="D85" s="240">
        <f>+D61+D84</f>
        <v>21067</v>
      </c>
      <c r="E85" s="251">
        <f>+E61+E84</f>
        <v>19393</v>
      </c>
    </row>
    <row r="86" spans="1:5" s="431" customFormat="1" ht="12" customHeight="1">
      <c r="A86" s="435"/>
      <c r="B86" s="436"/>
      <c r="C86" s="437"/>
      <c r="D86" s="438"/>
      <c r="E86" s="439"/>
    </row>
    <row r="87" spans="1:5" s="431" customFormat="1" ht="12" customHeight="1">
      <c r="A87" s="761" t="s">
        <v>34</v>
      </c>
      <c r="B87" s="761"/>
      <c r="C87" s="761"/>
      <c r="D87" s="761"/>
      <c r="E87" s="761"/>
    </row>
    <row r="88" spans="1:5" s="431" customFormat="1" ht="12" customHeight="1" thickBot="1">
      <c r="A88" s="752" t="s">
        <v>106</v>
      </c>
      <c r="B88" s="752"/>
      <c r="C88" s="429"/>
      <c r="D88" s="212"/>
      <c r="E88" s="229" t="s">
        <v>151</v>
      </c>
    </row>
    <row r="89" spans="1:5" s="431" customFormat="1" ht="12" customHeight="1">
      <c r="A89" s="753" t="s">
        <v>57</v>
      </c>
      <c r="B89" s="755" t="s">
        <v>172</v>
      </c>
      <c r="C89" s="757" t="s">
        <v>485</v>
      </c>
      <c r="D89" s="757"/>
      <c r="E89" s="758"/>
    </row>
    <row r="90" spans="1:6" s="431" customFormat="1" ht="24" customHeight="1" thickBot="1">
      <c r="A90" s="754"/>
      <c r="B90" s="756"/>
      <c r="C90" s="42" t="s">
        <v>173</v>
      </c>
      <c r="D90" s="42" t="s">
        <v>174</v>
      </c>
      <c r="E90" s="43" t="s">
        <v>175</v>
      </c>
      <c r="F90" s="440"/>
    </row>
    <row r="91" spans="1:6" s="431" customFormat="1" ht="12" customHeight="1" thickBot="1">
      <c r="A91" s="207">
        <v>1</v>
      </c>
      <c r="B91" s="208">
        <v>2</v>
      </c>
      <c r="C91" s="208">
        <v>3</v>
      </c>
      <c r="D91" s="208">
        <v>4</v>
      </c>
      <c r="E91" s="209">
        <v>5</v>
      </c>
      <c r="F91" s="440"/>
    </row>
    <row r="92" spans="1:6" s="431" customFormat="1" ht="15" customHeight="1" thickBot="1">
      <c r="A92" s="204" t="s">
        <v>6</v>
      </c>
      <c r="B92" s="206" t="s">
        <v>464</v>
      </c>
      <c r="C92" s="441">
        <f>SUM(C93:C97)</f>
        <v>22519</v>
      </c>
      <c r="D92" s="233">
        <f>+D93+D94+D95+D96+D97</f>
        <v>22688</v>
      </c>
      <c r="E92" s="189">
        <f>+E93+E94+E95+E96+E97</f>
        <v>21339</v>
      </c>
      <c r="F92" s="440"/>
    </row>
    <row r="93" spans="1:5" s="431" customFormat="1" ht="12.75" customHeight="1">
      <c r="A93" s="199" t="s">
        <v>69</v>
      </c>
      <c r="B93" s="416" t="s">
        <v>35</v>
      </c>
      <c r="C93" s="442">
        <v>4189</v>
      </c>
      <c r="D93" s="48">
        <v>4358</v>
      </c>
      <c r="E93" s="188">
        <v>4271</v>
      </c>
    </row>
    <row r="94" spans="1:5" ht="16.5" customHeight="1">
      <c r="A94" s="196" t="s">
        <v>70</v>
      </c>
      <c r="B94" s="417" t="s">
        <v>126</v>
      </c>
      <c r="C94" s="443">
        <v>1040</v>
      </c>
      <c r="D94" s="235">
        <v>1040</v>
      </c>
      <c r="E94" s="218">
        <v>902</v>
      </c>
    </row>
    <row r="95" spans="1:5" ht="15.75">
      <c r="A95" s="196" t="s">
        <v>71</v>
      </c>
      <c r="B95" s="417" t="s">
        <v>95</v>
      </c>
      <c r="C95" s="444">
        <v>13990</v>
      </c>
      <c r="D95" s="237">
        <v>13990</v>
      </c>
      <c r="E95" s="220">
        <v>12909</v>
      </c>
    </row>
    <row r="96" spans="1:5" s="430" customFormat="1" ht="12" customHeight="1">
      <c r="A96" s="196" t="s">
        <v>72</v>
      </c>
      <c r="B96" s="418" t="s">
        <v>127</v>
      </c>
      <c r="C96" s="444">
        <v>3300</v>
      </c>
      <c r="D96" s="237">
        <v>3300</v>
      </c>
      <c r="E96" s="220">
        <v>3257</v>
      </c>
    </row>
    <row r="97" spans="1:5" ht="12" customHeight="1">
      <c r="A97" s="196" t="s">
        <v>80</v>
      </c>
      <c r="B97" s="419" t="s">
        <v>128</v>
      </c>
      <c r="C97" s="444"/>
      <c r="D97" s="237"/>
      <c r="E97" s="220"/>
    </row>
    <row r="98" spans="1:5" ht="12" customHeight="1">
      <c r="A98" s="196" t="s">
        <v>73</v>
      </c>
      <c r="B98" s="417" t="s">
        <v>355</v>
      </c>
      <c r="C98" s="444"/>
      <c r="D98" s="237"/>
      <c r="E98" s="220"/>
    </row>
    <row r="99" spans="1:5" ht="12" customHeight="1">
      <c r="A99" s="196" t="s">
        <v>74</v>
      </c>
      <c r="B99" s="420" t="s">
        <v>356</v>
      </c>
      <c r="C99" s="444"/>
      <c r="D99" s="237"/>
      <c r="E99" s="220"/>
    </row>
    <row r="100" spans="1:5" ht="12" customHeight="1">
      <c r="A100" s="196" t="s">
        <v>81</v>
      </c>
      <c r="B100" s="417" t="s">
        <v>357</v>
      </c>
      <c r="C100" s="444"/>
      <c r="D100" s="237"/>
      <c r="E100" s="220"/>
    </row>
    <row r="101" spans="1:5" ht="12" customHeight="1">
      <c r="A101" s="196" t="s">
        <v>82</v>
      </c>
      <c r="B101" s="417" t="s">
        <v>358</v>
      </c>
      <c r="C101" s="444"/>
      <c r="D101" s="237"/>
      <c r="E101" s="220"/>
    </row>
    <row r="102" spans="1:5" ht="12" customHeight="1">
      <c r="A102" s="196" t="s">
        <v>83</v>
      </c>
      <c r="B102" s="420" t="s">
        <v>359</v>
      </c>
      <c r="C102" s="444"/>
      <c r="D102" s="237"/>
      <c r="E102" s="220"/>
    </row>
    <row r="103" spans="1:5" ht="12" customHeight="1">
      <c r="A103" s="196" t="s">
        <v>84</v>
      </c>
      <c r="B103" s="420" t="s">
        <v>360</v>
      </c>
      <c r="C103" s="444"/>
      <c r="D103" s="237"/>
      <c r="E103" s="220"/>
    </row>
    <row r="104" spans="1:5" ht="12" customHeight="1">
      <c r="A104" s="196" t="s">
        <v>86</v>
      </c>
      <c r="B104" s="417" t="s">
        <v>361</v>
      </c>
      <c r="C104" s="444"/>
      <c r="D104" s="237"/>
      <c r="E104" s="220"/>
    </row>
    <row r="105" spans="1:5" ht="12" customHeight="1">
      <c r="A105" s="195" t="s">
        <v>129</v>
      </c>
      <c r="B105" s="421" t="s">
        <v>362</v>
      </c>
      <c r="C105" s="444"/>
      <c r="D105" s="237"/>
      <c r="E105" s="220"/>
    </row>
    <row r="106" spans="1:5" ht="12" customHeight="1">
      <c r="A106" s="196" t="s">
        <v>363</v>
      </c>
      <c r="B106" s="421" t="s">
        <v>364</v>
      </c>
      <c r="C106" s="444"/>
      <c r="D106" s="237"/>
      <c r="E106" s="220"/>
    </row>
    <row r="107" spans="1:5" ht="12" customHeight="1" thickBot="1">
      <c r="A107" s="200" t="s">
        <v>365</v>
      </c>
      <c r="B107" s="422" t="s">
        <v>366</v>
      </c>
      <c r="C107" s="445"/>
      <c r="D107" s="49"/>
      <c r="E107" s="182"/>
    </row>
    <row r="108" spans="1:5" ht="12" customHeight="1" thickBot="1">
      <c r="A108" s="202" t="s">
        <v>7</v>
      </c>
      <c r="B108" s="205" t="s">
        <v>465</v>
      </c>
      <c r="C108" s="446">
        <f>+C109+C111+C113</f>
        <v>1106</v>
      </c>
      <c r="D108" s="234">
        <f>+D109+D111+D113</f>
        <v>1106</v>
      </c>
      <c r="E108" s="217">
        <f>+E109+E111+E113</f>
        <v>766</v>
      </c>
    </row>
    <row r="109" spans="1:5" ht="12" customHeight="1">
      <c r="A109" s="197" t="s">
        <v>75</v>
      </c>
      <c r="B109" s="417" t="s">
        <v>150</v>
      </c>
      <c r="C109" s="447">
        <v>1106</v>
      </c>
      <c r="D109" s="236">
        <v>1106</v>
      </c>
      <c r="E109" s="219">
        <v>766</v>
      </c>
    </row>
    <row r="110" spans="1:5" ht="12" customHeight="1">
      <c r="A110" s="197" t="s">
        <v>76</v>
      </c>
      <c r="B110" s="421" t="s">
        <v>368</v>
      </c>
      <c r="C110" s="447">
        <v>1106</v>
      </c>
      <c r="D110" s="236">
        <v>1106</v>
      </c>
      <c r="E110" s="219">
        <v>766</v>
      </c>
    </row>
    <row r="111" spans="1:5" ht="12" customHeight="1">
      <c r="A111" s="197" t="s">
        <v>77</v>
      </c>
      <c r="B111" s="421" t="s">
        <v>130</v>
      </c>
      <c r="C111" s="443"/>
      <c r="D111" s="235"/>
      <c r="E111" s="218"/>
    </row>
    <row r="112" spans="1:5" ht="12" customHeight="1">
      <c r="A112" s="197" t="s">
        <v>78</v>
      </c>
      <c r="B112" s="421" t="s">
        <v>369</v>
      </c>
      <c r="C112" s="448"/>
      <c r="D112" s="235"/>
      <c r="E112" s="218"/>
    </row>
    <row r="113" spans="1:5" ht="12" customHeight="1">
      <c r="A113" s="197" t="s">
        <v>79</v>
      </c>
      <c r="B113" s="414" t="s">
        <v>153</v>
      </c>
      <c r="C113" s="448"/>
      <c r="D113" s="235"/>
      <c r="E113" s="218"/>
    </row>
    <row r="114" spans="1:5" ht="12" customHeight="1">
      <c r="A114" s="197" t="s">
        <v>85</v>
      </c>
      <c r="B114" s="413" t="s">
        <v>370</v>
      </c>
      <c r="C114" s="448"/>
      <c r="D114" s="235"/>
      <c r="E114" s="218"/>
    </row>
    <row r="115" spans="1:5" ht="15.75">
      <c r="A115" s="197" t="s">
        <v>87</v>
      </c>
      <c r="B115" s="423" t="s">
        <v>371</v>
      </c>
      <c r="C115" s="448"/>
      <c r="D115" s="235"/>
      <c r="E115" s="218"/>
    </row>
    <row r="116" spans="1:5" ht="12" customHeight="1">
      <c r="A116" s="197" t="s">
        <v>131</v>
      </c>
      <c r="B116" s="417" t="s">
        <v>358</v>
      </c>
      <c r="C116" s="448"/>
      <c r="D116" s="235"/>
      <c r="E116" s="218"/>
    </row>
    <row r="117" spans="1:5" ht="12" customHeight="1">
      <c r="A117" s="197" t="s">
        <v>132</v>
      </c>
      <c r="B117" s="417" t="s">
        <v>372</v>
      </c>
      <c r="C117" s="448"/>
      <c r="D117" s="235"/>
      <c r="E117" s="218"/>
    </row>
    <row r="118" spans="1:5" ht="12" customHeight="1">
      <c r="A118" s="197" t="s">
        <v>133</v>
      </c>
      <c r="B118" s="417" t="s">
        <v>373</v>
      </c>
      <c r="C118" s="448"/>
      <c r="D118" s="235"/>
      <c r="E118" s="218"/>
    </row>
    <row r="119" spans="1:5" ht="12" customHeight="1">
      <c r="A119" s="197" t="s">
        <v>374</v>
      </c>
      <c r="B119" s="417" t="s">
        <v>361</v>
      </c>
      <c r="C119" s="448"/>
      <c r="D119" s="235"/>
      <c r="E119" s="218"/>
    </row>
    <row r="120" spans="1:5" ht="12" customHeight="1">
      <c r="A120" s="197" t="s">
        <v>375</v>
      </c>
      <c r="B120" s="417" t="s">
        <v>376</v>
      </c>
      <c r="C120" s="448"/>
      <c r="D120" s="235"/>
      <c r="E120" s="218"/>
    </row>
    <row r="121" spans="1:5" ht="12" customHeight="1" thickBot="1">
      <c r="A121" s="195" t="s">
        <v>377</v>
      </c>
      <c r="B121" s="417" t="s">
        <v>378</v>
      </c>
      <c r="C121" s="449"/>
      <c r="D121" s="237"/>
      <c r="E121" s="220"/>
    </row>
    <row r="122" spans="1:5" ht="12" customHeight="1" thickBot="1">
      <c r="A122" s="202" t="s">
        <v>8</v>
      </c>
      <c r="B122" s="401" t="s">
        <v>379</v>
      </c>
      <c r="C122" s="446">
        <f>+C123+C124</f>
        <v>70</v>
      </c>
      <c r="D122" s="234">
        <f>+D123+D124</f>
        <v>70</v>
      </c>
      <c r="E122" s="217">
        <f>+E123+E124</f>
        <v>0</v>
      </c>
    </row>
    <row r="123" spans="1:5" ht="12" customHeight="1">
      <c r="A123" s="197" t="s">
        <v>58</v>
      </c>
      <c r="B123" s="423" t="s">
        <v>44</v>
      </c>
      <c r="C123" s="447">
        <v>70</v>
      </c>
      <c r="D123" s="236">
        <v>70</v>
      </c>
      <c r="E123" s="219"/>
    </row>
    <row r="124" spans="1:5" ht="12" customHeight="1" thickBot="1">
      <c r="A124" s="198" t="s">
        <v>59</v>
      </c>
      <c r="B124" s="421" t="s">
        <v>45</v>
      </c>
      <c r="C124" s="444"/>
      <c r="D124" s="237"/>
      <c r="E124" s="220"/>
    </row>
    <row r="125" spans="1:5" ht="12" customHeight="1" thickBot="1">
      <c r="A125" s="202" t="s">
        <v>9</v>
      </c>
      <c r="B125" s="401" t="s">
        <v>380</v>
      </c>
      <c r="C125" s="446">
        <f>+C92+C108+C122</f>
        <v>23695</v>
      </c>
      <c r="D125" s="234">
        <f>+D92+D108+D122</f>
        <v>23864</v>
      </c>
      <c r="E125" s="217">
        <f>+E92+E108+E122</f>
        <v>22105</v>
      </c>
    </row>
    <row r="126" spans="1:5" ht="12" customHeight="1" thickBot="1">
      <c r="A126" s="202" t="s">
        <v>10</v>
      </c>
      <c r="B126" s="401" t="s">
        <v>381</v>
      </c>
      <c r="C126" s="446">
        <f>+C127+C128+C129</f>
        <v>0</v>
      </c>
      <c r="D126" s="234">
        <f>+D127+D128+D129</f>
        <v>0</v>
      </c>
      <c r="E126" s="217">
        <f>+E127+E128+E129</f>
        <v>0</v>
      </c>
    </row>
    <row r="127" spans="1:5" ht="12" customHeight="1">
      <c r="A127" s="197" t="s">
        <v>62</v>
      </c>
      <c r="B127" s="423" t="s">
        <v>466</v>
      </c>
      <c r="C127" s="448"/>
      <c r="D127" s="235"/>
      <c r="E127" s="218"/>
    </row>
    <row r="128" spans="1:5" ht="12" customHeight="1">
      <c r="A128" s="197" t="s">
        <v>63</v>
      </c>
      <c r="B128" s="423" t="s">
        <v>467</v>
      </c>
      <c r="C128" s="448"/>
      <c r="D128" s="235"/>
      <c r="E128" s="218"/>
    </row>
    <row r="129" spans="1:5" ht="12" customHeight="1" thickBot="1">
      <c r="A129" s="195" t="s">
        <v>64</v>
      </c>
      <c r="B129" s="424" t="s">
        <v>468</v>
      </c>
      <c r="C129" s="448"/>
      <c r="D129" s="235"/>
      <c r="E129" s="218"/>
    </row>
    <row r="130" spans="1:5" ht="12" customHeight="1" thickBot="1">
      <c r="A130" s="202" t="s">
        <v>11</v>
      </c>
      <c r="B130" s="401" t="s">
        <v>385</v>
      </c>
      <c r="C130" s="446">
        <f>+C131+C132+C133+C134</f>
        <v>0</v>
      </c>
      <c r="D130" s="234">
        <f>+D131+D132+D133+D134</f>
        <v>0</v>
      </c>
      <c r="E130" s="217">
        <f>+E131+E132+E133+E134</f>
        <v>0</v>
      </c>
    </row>
    <row r="131" spans="1:5" ht="12" customHeight="1">
      <c r="A131" s="197" t="s">
        <v>65</v>
      </c>
      <c r="B131" s="423" t="s">
        <v>469</v>
      </c>
      <c r="C131" s="448"/>
      <c r="D131" s="235"/>
      <c r="E131" s="218"/>
    </row>
    <row r="132" spans="1:5" ht="12" customHeight="1">
      <c r="A132" s="197" t="s">
        <v>66</v>
      </c>
      <c r="B132" s="423" t="s">
        <v>470</v>
      </c>
      <c r="C132" s="448"/>
      <c r="D132" s="235"/>
      <c r="E132" s="218"/>
    </row>
    <row r="133" spans="1:5" ht="12" customHeight="1">
      <c r="A133" s="197" t="s">
        <v>282</v>
      </c>
      <c r="B133" s="423" t="s">
        <v>471</v>
      </c>
      <c r="C133" s="448"/>
      <c r="D133" s="235"/>
      <c r="E133" s="218"/>
    </row>
    <row r="134" spans="1:5" ht="12" customHeight="1" thickBot="1">
      <c r="A134" s="195" t="s">
        <v>284</v>
      </c>
      <c r="B134" s="424" t="s">
        <v>472</v>
      </c>
      <c r="C134" s="448"/>
      <c r="D134" s="235"/>
      <c r="E134" s="218"/>
    </row>
    <row r="135" spans="1:5" ht="12" customHeight="1" thickBot="1">
      <c r="A135" s="202" t="s">
        <v>12</v>
      </c>
      <c r="B135" s="401" t="s">
        <v>390</v>
      </c>
      <c r="C135" s="450">
        <f>+C136+C137+C138+C139</f>
        <v>0</v>
      </c>
      <c r="D135" s="240">
        <f>+D136+D137+D138+D139</f>
        <v>0</v>
      </c>
      <c r="E135" s="251">
        <f>+E136+E137+E138+E139</f>
        <v>0</v>
      </c>
    </row>
    <row r="136" spans="1:5" ht="12" customHeight="1">
      <c r="A136" s="197" t="s">
        <v>67</v>
      </c>
      <c r="B136" s="423" t="s">
        <v>391</v>
      </c>
      <c r="C136" s="448"/>
      <c r="D136" s="235"/>
      <c r="E136" s="218"/>
    </row>
    <row r="137" spans="1:5" ht="12" customHeight="1">
      <c r="A137" s="197" t="s">
        <v>68</v>
      </c>
      <c r="B137" s="423" t="s">
        <v>392</v>
      </c>
      <c r="C137" s="448"/>
      <c r="D137" s="235"/>
      <c r="E137" s="218"/>
    </row>
    <row r="138" spans="1:5" ht="12" customHeight="1">
      <c r="A138" s="197" t="s">
        <v>291</v>
      </c>
      <c r="B138" s="423" t="s">
        <v>473</v>
      </c>
      <c r="C138" s="448"/>
      <c r="D138" s="235"/>
      <c r="E138" s="218"/>
    </row>
    <row r="139" spans="1:5" ht="12" customHeight="1" thickBot="1">
      <c r="A139" s="195" t="s">
        <v>293</v>
      </c>
      <c r="B139" s="424" t="s">
        <v>436</v>
      </c>
      <c r="C139" s="448"/>
      <c r="D139" s="235"/>
      <c r="E139" s="218"/>
    </row>
    <row r="140" spans="1:5" ht="12" customHeight="1" thickBot="1">
      <c r="A140" s="202" t="s">
        <v>13</v>
      </c>
      <c r="B140" s="401" t="s">
        <v>395</v>
      </c>
      <c r="C140" s="451">
        <f>+C141+C142+C143+C144</f>
        <v>0</v>
      </c>
      <c r="D140" s="50">
        <f>+D141+D142+D143+D144</f>
        <v>0</v>
      </c>
      <c r="E140" s="187">
        <f>+E141+E142+E143+E144</f>
        <v>0</v>
      </c>
    </row>
    <row r="141" spans="1:5" ht="12" customHeight="1">
      <c r="A141" s="197" t="s">
        <v>124</v>
      </c>
      <c r="B141" s="423" t="s">
        <v>396</v>
      </c>
      <c r="C141" s="448"/>
      <c r="D141" s="235"/>
      <c r="E141" s="218"/>
    </row>
    <row r="142" spans="1:5" ht="12" customHeight="1">
      <c r="A142" s="197" t="s">
        <v>125</v>
      </c>
      <c r="B142" s="423" t="s">
        <v>397</v>
      </c>
      <c r="C142" s="448"/>
      <c r="D142" s="235"/>
      <c r="E142" s="218"/>
    </row>
    <row r="143" spans="1:5" ht="12" customHeight="1">
      <c r="A143" s="197" t="s">
        <v>152</v>
      </c>
      <c r="B143" s="423" t="s">
        <v>398</v>
      </c>
      <c r="C143" s="448"/>
      <c r="D143" s="235"/>
      <c r="E143" s="218"/>
    </row>
    <row r="144" spans="1:5" ht="12" customHeight="1" thickBot="1">
      <c r="A144" s="197" t="s">
        <v>299</v>
      </c>
      <c r="B144" s="423" t="s">
        <v>399</v>
      </c>
      <c r="C144" s="448"/>
      <c r="D144" s="235"/>
      <c r="E144" s="218"/>
    </row>
    <row r="145" spans="1:5" ht="12" customHeight="1" thickBot="1">
      <c r="A145" s="202" t="s">
        <v>14</v>
      </c>
      <c r="B145" s="401" t="s">
        <v>400</v>
      </c>
      <c r="C145" s="452">
        <f>+C126+C130+C135+C140</f>
        <v>0</v>
      </c>
      <c r="D145" s="185">
        <f>+D126+D130+D135+D140</f>
        <v>0</v>
      </c>
      <c r="E145" s="186">
        <f>+E126+E130+E135+E140</f>
        <v>0</v>
      </c>
    </row>
    <row r="146" spans="1:5" ht="12" customHeight="1" thickBot="1">
      <c r="A146" s="227" t="s">
        <v>15</v>
      </c>
      <c r="B146" s="425" t="s">
        <v>401</v>
      </c>
      <c r="C146" s="452">
        <f>+C125+C145</f>
        <v>23695</v>
      </c>
      <c r="D146" s="185">
        <f>+D125+D145</f>
        <v>23864</v>
      </c>
      <c r="E146" s="186">
        <f>+E125+E145</f>
        <v>22105</v>
      </c>
    </row>
    <row r="147" ht="12" customHeight="1">
      <c r="C147" s="453"/>
    </row>
    <row r="148" spans="1:5" ht="18" customHeight="1">
      <c r="A148" s="759" t="s">
        <v>402</v>
      </c>
      <c r="B148" s="759"/>
      <c r="C148" s="759"/>
      <c r="D148" s="759"/>
      <c r="E148" s="759"/>
    </row>
    <row r="149" spans="1:7" ht="12" customHeight="1" thickBot="1">
      <c r="A149" s="760" t="s">
        <v>107</v>
      </c>
      <c r="B149" s="760"/>
      <c r="C149" s="212"/>
      <c r="D149" s="212"/>
      <c r="E149" s="229" t="s">
        <v>151</v>
      </c>
      <c r="F149" s="453"/>
      <c r="G149" s="453"/>
    </row>
    <row r="150" spans="1:7" ht="12" customHeight="1" thickBot="1">
      <c r="A150" s="202">
        <v>1</v>
      </c>
      <c r="B150" s="205" t="s">
        <v>403</v>
      </c>
      <c r="C150" s="454">
        <f>+C61-C125</f>
        <v>-4864</v>
      </c>
      <c r="D150" s="454">
        <f>+D61-D125</f>
        <v>-4864</v>
      </c>
      <c r="E150" s="455">
        <f>+E61-E125</f>
        <v>-4779</v>
      </c>
      <c r="F150" s="453"/>
      <c r="G150" s="453"/>
    </row>
    <row r="151" spans="1:7" ht="12" customHeight="1" thickBot="1">
      <c r="A151" s="202" t="s">
        <v>7</v>
      </c>
      <c r="B151" s="205" t="s">
        <v>404</v>
      </c>
      <c r="C151" s="454">
        <f>+C84-C145</f>
        <v>2067</v>
      </c>
      <c r="D151" s="454">
        <f>+D84-D145</f>
        <v>2067</v>
      </c>
      <c r="E151" s="455">
        <f>+E84-E145</f>
        <v>2067</v>
      </c>
      <c r="F151" s="453"/>
      <c r="G151" s="453"/>
    </row>
    <row r="152" spans="3:6" ht="15" customHeight="1">
      <c r="C152" s="456"/>
      <c r="D152" s="456"/>
      <c r="E152" s="456"/>
      <c r="F152" s="456"/>
    </row>
    <row r="153" s="431" customFormat="1" ht="12.75" customHeight="1"/>
    <row r="154" ht="15.75">
      <c r="C154" s="453"/>
    </row>
    <row r="155" ht="15.75">
      <c r="C155" s="453"/>
    </row>
    <row r="156" ht="15.75">
      <c r="C156" s="453"/>
    </row>
    <row r="157" ht="16.5" customHeight="1">
      <c r="C157" s="453"/>
    </row>
    <row r="158" ht="15.75">
      <c r="C158" s="453"/>
    </row>
    <row r="159" ht="15.75">
      <c r="C159" s="453"/>
    </row>
    <row r="160" ht="15.75">
      <c r="C160" s="453"/>
    </row>
    <row r="161" ht="15.75">
      <c r="C161" s="453"/>
    </row>
    <row r="162" ht="15.75">
      <c r="C162" s="453"/>
    </row>
    <row r="163" spans="6:7" s="453" customFormat="1" ht="15.75">
      <c r="F163" s="428"/>
      <c r="G163" s="428"/>
    </row>
    <row r="164" spans="6:7" s="453" customFormat="1" ht="15.75">
      <c r="F164" s="428"/>
      <c r="G164" s="428"/>
    </row>
    <row r="165" spans="6:7" s="453" customFormat="1" ht="15.75">
      <c r="F165" s="428"/>
      <c r="G165" s="428"/>
    </row>
    <row r="166" spans="6:7" s="453" customFormat="1" ht="15.75">
      <c r="F166" s="428"/>
      <c r="G166" s="428"/>
    </row>
  </sheetData>
  <sheetProtection/>
  <mergeCells count="12">
    <mergeCell ref="A1:E1"/>
    <mergeCell ref="A2:B2"/>
    <mergeCell ref="A3:A4"/>
    <mergeCell ref="B3:B4"/>
    <mergeCell ref="C3:E3"/>
    <mergeCell ref="A87:E87"/>
    <mergeCell ref="A88:B88"/>
    <mergeCell ref="A89:A90"/>
    <mergeCell ref="B89:B90"/>
    <mergeCell ref="C89:E89"/>
    <mergeCell ref="A148:E148"/>
    <mergeCell ref="A149:B149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1" r:id="rId1"/>
  <headerFooter alignWithMargins="0">
    <oddHeader>&amp;C&amp;"Times New Roman CE,Félkövér"&amp;12 3. melléklet a 7/2015. (V.28.) önkormányzati rendelethez&amp;U
&amp;UNagyhalász Város Önkormányzat
2014. ÉVI KÖLTSÉGVETÉS
ÖNKÉNT VÁLLALT FELADATAINAK MÉRLEGE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view="pageLayout" workbookViewId="0" topLeftCell="A1">
      <selection activeCell="E11" sqref="E11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00" t="s">
        <v>603</v>
      </c>
      <c r="B1" s="801"/>
      <c r="C1" s="801"/>
      <c r="D1" s="801"/>
      <c r="E1" s="801"/>
      <c r="F1" s="801"/>
      <c r="G1" s="801"/>
      <c r="H1" s="801"/>
      <c r="I1" s="801"/>
      <c r="J1" s="782" t="e">
        <f>+CONCATENATE("4. tájékoztató tábla a ......../",LEFT(#REF!,4)+1,". (........) önkormányzati rendelethez")</f>
        <v>#REF!</v>
      </c>
    </row>
    <row r="2" spans="8:10" ht="14.25" thickBot="1">
      <c r="H2" s="802" t="s">
        <v>194</v>
      </c>
      <c r="I2" s="802"/>
      <c r="J2" s="782"/>
    </row>
    <row r="3" spans="1:10" ht="13.5" thickBot="1">
      <c r="A3" s="803" t="s">
        <v>4</v>
      </c>
      <c r="B3" s="805" t="s">
        <v>195</v>
      </c>
      <c r="C3" s="807" t="s">
        <v>196</v>
      </c>
      <c r="D3" s="809" t="s">
        <v>197</v>
      </c>
      <c r="E3" s="810"/>
      <c r="F3" s="810"/>
      <c r="G3" s="810"/>
      <c r="H3" s="810"/>
      <c r="I3" s="811" t="s">
        <v>198</v>
      </c>
      <c r="J3" s="782"/>
    </row>
    <row r="4" spans="1:10" s="19" customFormat="1" ht="42" customHeight="1" thickBot="1">
      <c r="A4" s="804"/>
      <c r="B4" s="806"/>
      <c r="C4" s="808"/>
      <c r="D4" s="127" t="s">
        <v>199</v>
      </c>
      <c r="E4" s="127" t="s">
        <v>200</v>
      </c>
      <c r="F4" s="127" t="s">
        <v>201</v>
      </c>
      <c r="G4" s="128" t="s">
        <v>202</v>
      </c>
      <c r="H4" s="128" t="s">
        <v>203</v>
      </c>
      <c r="I4" s="812"/>
      <c r="J4" s="782"/>
    </row>
    <row r="5" spans="1:10" s="19" customFormat="1" ht="12" customHeight="1" thickBot="1">
      <c r="A5" s="400" t="s">
        <v>348</v>
      </c>
      <c r="B5" s="129" t="s">
        <v>349</v>
      </c>
      <c r="C5" s="129" t="s">
        <v>350</v>
      </c>
      <c r="D5" s="129" t="s">
        <v>351</v>
      </c>
      <c r="E5" s="129" t="s">
        <v>352</v>
      </c>
      <c r="F5" s="129" t="s">
        <v>429</v>
      </c>
      <c r="G5" s="129" t="s">
        <v>430</v>
      </c>
      <c r="H5" s="129" t="s">
        <v>475</v>
      </c>
      <c r="I5" s="130" t="s">
        <v>476</v>
      </c>
      <c r="J5" s="782"/>
    </row>
    <row r="6" spans="1:10" s="19" customFormat="1" ht="18" customHeight="1">
      <c r="A6" s="813" t="s">
        <v>204</v>
      </c>
      <c r="B6" s="814"/>
      <c r="C6" s="814"/>
      <c r="D6" s="814"/>
      <c r="E6" s="814"/>
      <c r="F6" s="814"/>
      <c r="G6" s="814"/>
      <c r="H6" s="814"/>
      <c r="I6" s="815"/>
      <c r="J6" s="782"/>
    </row>
    <row r="7" spans="1:10" ht="15.75" customHeight="1">
      <c r="A7" s="32" t="s">
        <v>6</v>
      </c>
      <c r="B7" s="30" t="s">
        <v>205</v>
      </c>
      <c r="C7" s="22">
        <v>33961</v>
      </c>
      <c r="D7" s="22"/>
      <c r="E7" s="22"/>
      <c r="F7" s="22"/>
      <c r="G7" s="132"/>
      <c r="H7" s="133">
        <f aca="true" t="shared" si="0" ref="H7:H13">SUM(D7:G7)</f>
        <v>0</v>
      </c>
      <c r="I7" s="33">
        <f aca="true" t="shared" si="1" ref="I7:I13">C7+H7</f>
        <v>33961</v>
      </c>
      <c r="J7" s="782"/>
    </row>
    <row r="8" spans="1:10" ht="22.5">
      <c r="A8" s="32" t="s">
        <v>7</v>
      </c>
      <c r="B8" s="30" t="s">
        <v>143</v>
      </c>
      <c r="C8" s="22">
        <v>12150</v>
      </c>
      <c r="D8" s="22"/>
      <c r="E8" s="22"/>
      <c r="F8" s="22"/>
      <c r="G8" s="132"/>
      <c r="H8" s="133">
        <f t="shared" si="0"/>
        <v>0</v>
      </c>
      <c r="I8" s="33">
        <f t="shared" si="1"/>
        <v>12150</v>
      </c>
      <c r="J8" s="782"/>
    </row>
    <row r="9" spans="1:10" ht="22.5">
      <c r="A9" s="32" t="s">
        <v>8</v>
      </c>
      <c r="B9" s="30" t="s">
        <v>144</v>
      </c>
      <c r="C9" s="22"/>
      <c r="D9" s="22"/>
      <c r="E9" s="22"/>
      <c r="F9" s="22"/>
      <c r="G9" s="132"/>
      <c r="H9" s="133">
        <f t="shared" si="0"/>
        <v>0</v>
      </c>
      <c r="I9" s="33">
        <f t="shared" si="1"/>
        <v>0</v>
      </c>
      <c r="J9" s="782"/>
    </row>
    <row r="10" spans="1:10" ht="15.75" customHeight="1">
      <c r="A10" s="32" t="s">
        <v>9</v>
      </c>
      <c r="B10" s="30" t="s">
        <v>145</v>
      </c>
      <c r="C10" s="22"/>
      <c r="D10" s="22"/>
      <c r="E10" s="22"/>
      <c r="F10" s="22"/>
      <c r="G10" s="132"/>
      <c r="H10" s="133">
        <f t="shared" si="0"/>
        <v>0</v>
      </c>
      <c r="I10" s="33">
        <f t="shared" si="1"/>
        <v>0</v>
      </c>
      <c r="J10" s="782"/>
    </row>
    <row r="11" spans="1:10" ht="22.5">
      <c r="A11" s="32" t="s">
        <v>10</v>
      </c>
      <c r="B11" s="30" t="s">
        <v>146</v>
      </c>
      <c r="C11" s="22"/>
      <c r="D11" s="22"/>
      <c r="E11" s="22"/>
      <c r="F11" s="22"/>
      <c r="G11" s="132"/>
      <c r="H11" s="133">
        <f t="shared" si="0"/>
        <v>0</v>
      </c>
      <c r="I11" s="33">
        <f t="shared" si="1"/>
        <v>0</v>
      </c>
      <c r="J11" s="782"/>
    </row>
    <row r="12" spans="1:10" ht="15.75" customHeight="1">
      <c r="A12" s="34" t="s">
        <v>11</v>
      </c>
      <c r="B12" s="35" t="s">
        <v>206</v>
      </c>
      <c r="C12" s="23"/>
      <c r="D12" s="23"/>
      <c r="E12" s="23"/>
      <c r="F12" s="23"/>
      <c r="G12" s="134"/>
      <c r="H12" s="133">
        <f t="shared" si="0"/>
        <v>0</v>
      </c>
      <c r="I12" s="33">
        <f t="shared" si="1"/>
        <v>0</v>
      </c>
      <c r="J12" s="782"/>
    </row>
    <row r="13" spans="1:10" ht="15.75" customHeight="1" thickBot="1">
      <c r="A13" s="135" t="s">
        <v>12</v>
      </c>
      <c r="B13" s="136" t="s">
        <v>207</v>
      </c>
      <c r="C13" s="138"/>
      <c r="D13" s="138"/>
      <c r="E13" s="138"/>
      <c r="F13" s="138"/>
      <c r="G13" s="139"/>
      <c r="H13" s="133">
        <f t="shared" si="0"/>
        <v>0</v>
      </c>
      <c r="I13" s="33">
        <f t="shared" si="1"/>
        <v>0</v>
      </c>
      <c r="J13" s="782"/>
    </row>
    <row r="14" spans="1:10" s="24" customFormat="1" ht="18" customHeight="1" thickBot="1">
      <c r="A14" s="796" t="s">
        <v>208</v>
      </c>
      <c r="B14" s="797"/>
      <c r="C14" s="36">
        <f aca="true" t="shared" si="2" ref="C14:I14">SUM(C7:C13)</f>
        <v>46111</v>
      </c>
      <c r="D14" s="36">
        <f>SUM(D7:D13)</f>
        <v>0</v>
      </c>
      <c r="E14" s="36">
        <f t="shared" si="2"/>
        <v>0</v>
      </c>
      <c r="F14" s="36">
        <f t="shared" si="2"/>
        <v>0</v>
      </c>
      <c r="G14" s="140">
        <f t="shared" si="2"/>
        <v>0</v>
      </c>
      <c r="H14" s="140">
        <f t="shared" si="2"/>
        <v>0</v>
      </c>
      <c r="I14" s="37">
        <f t="shared" si="2"/>
        <v>46111</v>
      </c>
      <c r="J14" s="782"/>
    </row>
    <row r="15" spans="1:10" s="21" customFormat="1" ht="18" customHeight="1">
      <c r="A15" s="793" t="s">
        <v>209</v>
      </c>
      <c r="B15" s="794"/>
      <c r="C15" s="794"/>
      <c r="D15" s="794"/>
      <c r="E15" s="794"/>
      <c r="F15" s="794"/>
      <c r="G15" s="794"/>
      <c r="H15" s="794"/>
      <c r="I15" s="795"/>
      <c r="J15" s="782"/>
    </row>
    <row r="16" spans="1:10" s="21" customFormat="1" ht="12.75">
      <c r="A16" s="32" t="s">
        <v>6</v>
      </c>
      <c r="B16" s="30" t="s">
        <v>210</v>
      </c>
      <c r="C16" s="22"/>
      <c r="D16" s="22"/>
      <c r="E16" s="22"/>
      <c r="F16" s="22"/>
      <c r="G16" s="132"/>
      <c r="H16" s="133">
        <f>SUM(D16:G16)</f>
        <v>0</v>
      </c>
      <c r="I16" s="33">
        <f>C16+H16</f>
        <v>0</v>
      </c>
      <c r="J16" s="782"/>
    </row>
    <row r="17" spans="1:10" ht="13.5" thickBot="1">
      <c r="A17" s="135" t="s">
        <v>7</v>
      </c>
      <c r="B17" s="136" t="s">
        <v>207</v>
      </c>
      <c r="C17" s="138"/>
      <c r="D17" s="138"/>
      <c r="E17" s="138"/>
      <c r="F17" s="138"/>
      <c r="G17" s="139"/>
      <c r="H17" s="133">
        <f>SUM(D17:G17)</f>
        <v>0</v>
      </c>
      <c r="I17" s="141">
        <f>C17+H17</f>
        <v>0</v>
      </c>
      <c r="J17" s="782"/>
    </row>
    <row r="18" spans="1:10" ht="15.75" customHeight="1" thickBot="1">
      <c r="A18" s="796" t="s">
        <v>211</v>
      </c>
      <c r="B18" s="797"/>
      <c r="C18" s="36">
        <f aca="true" t="shared" si="3" ref="C18:I18">SUM(C16:C17)</f>
        <v>0</v>
      </c>
      <c r="D18" s="36">
        <f t="shared" si="3"/>
        <v>0</v>
      </c>
      <c r="E18" s="36">
        <f t="shared" si="3"/>
        <v>0</v>
      </c>
      <c r="F18" s="36">
        <f t="shared" si="3"/>
        <v>0</v>
      </c>
      <c r="G18" s="140">
        <f t="shared" si="3"/>
        <v>0</v>
      </c>
      <c r="H18" s="140">
        <f t="shared" si="3"/>
        <v>0</v>
      </c>
      <c r="I18" s="37">
        <f t="shared" si="3"/>
        <v>0</v>
      </c>
      <c r="J18" s="782"/>
    </row>
    <row r="19" spans="1:10" ht="18" customHeight="1" thickBot="1">
      <c r="A19" s="798" t="s">
        <v>212</v>
      </c>
      <c r="B19" s="799"/>
      <c r="C19" s="142">
        <f aca="true" t="shared" si="4" ref="C19:I19">C14+C18</f>
        <v>46111</v>
      </c>
      <c r="D19" s="142">
        <f t="shared" si="4"/>
        <v>0</v>
      </c>
      <c r="E19" s="142">
        <f t="shared" si="4"/>
        <v>0</v>
      </c>
      <c r="F19" s="142">
        <f t="shared" si="4"/>
        <v>0</v>
      </c>
      <c r="G19" s="142">
        <f t="shared" si="4"/>
        <v>0</v>
      </c>
      <c r="H19" s="142">
        <f t="shared" si="4"/>
        <v>0</v>
      </c>
      <c r="I19" s="37">
        <f t="shared" si="4"/>
        <v>46111</v>
      </c>
      <c r="J19" s="782"/>
    </row>
  </sheetData>
  <sheetProtection/>
  <mergeCells count="13"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dőlt"&amp;12 4. tájékoztató tábla a  7/2015. (V.28.)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workbookViewId="0" topLeftCell="A1">
      <selection activeCell="B7" sqref="B7"/>
    </sheetView>
  </sheetViews>
  <sheetFormatPr defaultColWidth="9.00390625" defaultRowHeight="12.75"/>
  <cols>
    <col min="1" max="1" width="5.875" style="162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8" customFormat="1" ht="15.75" thickBot="1">
      <c r="A1" s="104"/>
      <c r="D1" s="105" t="s">
        <v>49</v>
      </c>
    </row>
    <row r="2" spans="1:4" s="19" customFormat="1" ht="48" customHeight="1" thickBot="1">
      <c r="A2" s="143" t="s">
        <v>4</v>
      </c>
      <c r="B2" s="127" t="s">
        <v>5</v>
      </c>
      <c r="C2" s="127" t="s">
        <v>213</v>
      </c>
      <c r="D2" s="144" t="s">
        <v>214</v>
      </c>
    </row>
    <row r="3" spans="1:4" s="19" customFormat="1" ht="13.5" customHeight="1" thickBot="1">
      <c r="A3" s="145" t="s">
        <v>348</v>
      </c>
      <c r="B3" s="146" t="s">
        <v>349</v>
      </c>
      <c r="C3" s="146" t="s">
        <v>350</v>
      </c>
      <c r="D3" s="147" t="s">
        <v>351</v>
      </c>
    </row>
    <row r="4" spans="1:4" ht="18" customHeight="1">
      <c r="A4" s="148" t="s">
        <v>6</v>
      </c>
      <c r="B4" s="149" t="s">
        <v>215</v>
      </c>
      <c r="C4" s="150"/>
      <c r="D4" s="151"/>
    </row>
    <row r="5" spans="1:4" ht="18" customHeight="1">
      <c r="A5" s="152" t="s">
        <v>7</v>
      </c>
      <c r="B5" s="153" t="s">
        <v>216</v>
      </c>
      <c r="C5" s="154"/>
      <c r="D5" s="155"/>
    </row>
    <row r="6" spans="1:4" ht="18" customHeight="1">
      <c r="A6" s="152" t="s">
        <v>8</v>
      </c>
      <c r="B6" s="153" t="s">
        <v>217</v>
      </c>
      <c r="C6" s="154"/>
      <c r="D6" s="155"/>
    </row>
    <row r="7" spans="1:4" ht="18" customHeight="1">
      <c r="A7" s="152" t="s">
        <v>9</v>
      </c>
      <c r="B7" s="153" t="s">
        <v>218</v>
      </c>
      <c r="C7" s="154"/>
      <c r="D7" s="155"/>
    </row>
    <row r="8" spans="1:4" ht="18" customHeight="1">
      <c r="A8" s="156" t="s">
        <v>10</v>
      </c>
      <c r="B8" s="153" t="s">
        <v>219</v>
      </c>
      <c r="C8" s="154">
        <v>3076</v>
      </c>
      <c r="D8" s="155">
        <v>1956</v>
      </c>
    </row>
    <row r="9" spans="1:4" ht="18" customHeight="1">
      <c r="A9" s="152" t="s">
        <v>11</v>
      </c>
      <c r="B9" s="153" t="s">
        <v>220</v>
      </c>
      <c r="C9" s="154"/>
      <c r="D9" s="155"/>
    </row>
    <row r="10" spans="1:4" ht="18" customHeight="1">
      <c r="A10" s="156" t="s">
        <v>12</v>
      </c>
      <c r="B10" s="157" t="s">
        <v>221</v>
      </c>
      <c r="C10" s="154"/>
      <c r="D10" s="155"/>
    </row>
    <row r="11" spans="1:4" ht="18" customHeight="1">
      <c r="A11" s="156" t="s">
        <v>13</v>
      </c>
      <c r="B11" s="157" t="s">
        <v>222</v>
      </c>
      <c r="C11" s="154">
        <v>3076</v>
      </c>
      <c r="D11" s="155">
        <v>1956</v>
      </c>
    </row>
    <row r="12" spans="1:4" ht="18" customHeight="1">
      <c r="A12" s="152" t="s">
        <v>14</v>
      </c>
      <c r="B12" s="157" t="s">
        <v>223</v>
      </c>
      <c r="C12" s="154"/>
      <c r="D12" s="155"/>
    </row>
    <row r="13" spans="1:4" ht="18" customHeight="1">
      <c r="A13" s="156" t="s">
        <v>15</v>
      </c>
      <c r="B13" s="157" t="s">
        <v>224</v>
      </c>
      <c r="C13" s="154"/>
      <c r="D13" s="155"/>
    </row>
    <row r="14" spans="1:4" ht="22.5">
      <c r="A14" s="152" t="s">
        <v>16</v>
      </c>
      <c r="B14" s="157" t="s">
        <v>225</v>
      </c>
      <c r="C14" s="154"/>
      <c r="D14" s="155"/>
    </row>
    <row r="15" spans="1:4" ht="18" customHeight="1">
      <c r="A15" s="156" t="s">
        <v>17</v>
      </c>
      <c r="B15" s="153" t="s">
        <v>226</v>
      </c>
      <c r="C15" s="154"/>
      <c r="D15" s="155"/>
    </row>
    <row r="16" spans="1:4" ht="18" customHeight="1">
      <c r="A16" s="152" t="s">
        <v>18</v>
      </c>
      <c r="B16" s="153" t="s">
        <v>227</v>
      </c>
      <c r="C16" s="154"/>
      <c r="D16" s="155"/>
    </row>
    <row r="17" spans="1:4" ht="18" customHeight="1">
      <c r="A17" s="156" t="s">
        <v>19</v>
      </c>
      <c r="B17" s="153" t="s">
        <v>228</v>
      </c>
      <c r="C17" s="154"/>
      <c r="D17" s="155"/>
    </row>
    <row r="18" spans="1:4" ht="18" customHeight="1">
      <c r="A18" s="152" t="s">
        <v>20</v>
      </c>
      <c r="B18" s="153" t="s">
        <v>229</v>
      </c>
      <c r="C18" s="154"/>
      <c r="D18" s="155"/>
    </row>
    <row r="19" spans="1:4" ht="18" customHeight="1">
      <c r="A19" s="156" t="s">
        <v>21</v>
      </c>
      <c r="B19" s="153" t="s">
        <v>230</v>
      </c>
      <c r="C19" s="154"/>
      <c r="D19" s="155"/>
    </row>
    <row r="20" spans="1:4" ht="18" customHeight="1">
      <c r="A20" s="152" t="s">
        <v>22</v>
      </c>
      <c r="B20" s="131"/>
      <c r="C20" s="154"/>
      <c r="D20" s="155"/>
    </row>
    <row r="21" spans="1:4" ht="18" customHeight="1">
      <c r="A21" s="156" t="s">
        <v>23</v>
      </c>
      <c r="B21" s="131"/>
      <c r="C21" s="154"/>
      <c r="D21" s="155"/>
    </row>
    <row r="22" spans="1:4" ht="18" customHeight="1">
      <c r="A22" s="152" t="s">
        <v>24</v>
      </c>
      <c r="B22" s="131"/>
      <c r="C22" s="154"/>
      <c r="D22" s="155"/>
    </row>
    <row r="23" spans="1:4" ht="18" customHeight="1">
      <c r="A23" s="156" t="s">
        <v>25</v>
      </c>
      <c r="B23" s="131"/>
      <c r="C23" s="154"/>
      <c r="D23" s="155"/>
    </row>
    <row r="24" spans="1:4" ht="18" customHeight="1">
      <c r="A24" s="152" t="s">
        <v>26</v>
      </c>
      <c r="B24" s="131"/>
      <c r="C24" s="154"/>
      <c r="D24" s="155"/>
    </row>
    <row r="25" spans="1:4" ht="18" customHeight="1">
      <c r="A25" s="156" t="s">
        <v>27</v>
      </c>
      <c r="B25" s="131"/>
      <c r="C25" s="154"/>
      <c r="D25" s="155"/>
    </row>
    <row r="26" spans="1:4" ht="18" customHeight="1">
      <c r="A26" s="152" t="s">
        <v>28</v>
      </c>
      <c r="B26" s="131"/>
      <c r="C26" s="154"/>
      <c r="D26" s="155"/>
    </row>
    <row r="27" spans="1:4" ht="18" customHeight="1">
      <c r="A27" s="156" t="s">
        <v>29</v>
      </c>
      <c r="B27" s="131"/>
      <c r="C27" s="154"/>
      <c r="D27" s="155"/>
    </row>
    <row r="28" spans="1:4" ht="18" customHeight="1" thickBot="1">
      <c r="A28" s="158" t="s">
        <v>30</v>
      </c>
      <c r="B28" s="137"/>
      <c r="C28" s="159"/>
      <c r="D28" s="160"/>
    </row>
    <row r="29" spans="1:4" ht="18" customHeight="1" thickBot="1">
      <c r="A29" s="163" t="s">
        <v>31</v>
      </c>
      <c r="B29" s="164" t="s">
        <v>37</v>
      </c>
      <c r="C29" s="165">
        <f>+C4+C5+C6+C7+C8+C15+C16+C17+C18+C19+C20+C21+C22+C23+C24+C25+C26+C27+C28</f>
        <v>3076</v>
      </c>
      <c r="D29" s="166">
        <f>+D4+D5+D6+D7+D8+D15+D16+D17+D18+D19+D20+D21+D22+D23+D24+D25+D26+D27+D28</f>
        <v>1956</v>
      </c>
    </row>
    <row r="30" spans="1:4" ht="25.5" customHeight="1">
      <c r="A30" s="161"/>
      <c r="B30" s="816" t="s">
        <v>231</v>
      </c>
      <c r="C30" s="816"/>
      <c r="D30" s="816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7/2015. (V.28.)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view="pageLayout" workbookViewId="0" topLeftCell="A1">
      <selection activeCell="A10" sqref="A10"/>
    </sheetView>
  </sheetViews>
  <sheetFormatPr defaultColWidth="9.00390625" defaultRowHeight="12.75"/>
  <cols>
    <col min="1" max="1" width="41.00390625" style="31" customWidth="1"/>
    <col min="2" max="2" width="11.875" style="31" customWidth="1"/>
    <col min="3" max="3" width="11.625" style="31" customWidth="1"/>
    <col min="4" max="6" width="11.875" style="31" customWidth="1"/>
    <col min="7" max="16384" width="9.375" style="31" customWidth="1"/>
  </cols>
  <sheetData>
    <row r="1" ht="14.25" thickBot="1">
      <c r="F1" s="38" t="s">
        <v>49</v>
      </c>
    </row>
    <row r="2" spans="1:6" s="170" customFormat="1" ht="36.75" customHeight="1" thickBot="1">
      <c r="A2" s="29" t="s">
        <v>50</v>
      </c>
      <c r="B2" s="29" t="s">
        <v>545</v>
      </c>
      <c r="C2" s="29" t="s">
        <v>546</v>
      </c>
      <c r="D2" s="29" t="s">
        <v>542</v>
      </c>
      <c r="E2" s="29" t="s">
        <v>543</v>
      </c>
      <c r="F2" s="426" t="s">
        <v>544</v>
      </c>
    </row>
    <row r="3" spans="1:6" ht="21.75" customHeight="1">
      <c r="A3" s="173" t="s">
        <v>578</v>
      </c>
      <c r="B3" s="174"/>
      <c r="C3" s="174">
        <v>189</v>
      </c>
      <c r="D3" s="175">
        <v>1860</v>
      </c>
      <c r="E3" s="174"/>
      <c r="F3" s="176">
        <f>SUM(B3:E3)</f>
        <v>2049</v>
      </c>
    </row>
    <row r="4" spans="1:6" ht="21.75" customHeight="1">
      <c r="A4" s="178" t="s">
        <v>579</v>
      </c>
      <c r="B4" s="2">
        <v>2858537</v>
      </c>
      <c r="C4" s="2">
        <v>30644</v>
      </c>
      <c r="D4" s="175">
        <v>49721</v>
      </c>
      <c r="E4" s="2">
        <v>37882</v>
      </c>
      <c r="F4" s="176">
        <f aca="true" t="shared" si="0" ref="F4:F21">SUM(B4:E4)</f>
        <v>2976784</v>
      </c>
    </row>
    <row r="5" spans="1:6" ht="21.75" customHeight="1">
      <c r="A5" s="178" t="s">
        <v>580</v>
      </c>
      <c r="B5" s="2">
        <v>108500</v>
      </c>
      <c r="C5" s="2"/>
      <c r="D5" s="175"/>
      <c r="E5" s="2"/>
      <c r="F5" s="176">
        <f t="shared" si="0"/>
        <v>108500</v>
      </c>
    </row>
    <row r="6" spans="1:6" ht="21.75" customHeight="1">
      <c r="A6" s="178" t="s">
        <v>581</v>
      </c>
      <c r="B6" s="2">
        <v>405817</v>
      </c>
      <c r="C6" s="2"/>
      <c r="D6" s="175"/>
      <c r="E6" s="2"/>
      <c r="F6" s="176">
        <f t="shared" si="0"/>
        <v>405817</v>
      </c>
    </row>
    <row r="7" spans="1:6" ht="21.75" customHeight="1">
      <c r="A7" s="178" t="s">
        <v>582</v>
      </c>
      <c r="B7" s="2">
        <v>3372854</v>
      </c>
      <c r="C7" s="2">
        <v>30833</v>
      </c>
      <c r="D7" s="175">
        <v>51581</v>
      </c>
      <c r="E7" s="2">
        <v>37882</v>
      </c>
      <c r="F7" s="176">
        <f t="shared" si="0"/>
        <v>3493150</v>
      </c>
    </row>
    <row r="8" spans="1:6" ht="21.75" customHeight="1">
      <c r="A8" s="178" t="s">
        <v>583</v>
      </c>
      <c r="B8" s="2"/>
      <c r="C8" s="2"/>
      <c r="D8" s="175"/>
      <c r="E8" s="2"/>
      <c r="F8" s="176">
        <f t="shared" si="0"/>
        <v>0</v>
      </c>
    </row>
    <row r="9" spans="1:6" ht="21.75" customHeight="1">
      <c r="A9" s="178" t="s">
        <v>584</v>
      </c>
      <c r="B9" s="2"/>
      <c r="C9" s="2"/>
      <c r="D9" s="175"/>
      <c r="E9" s="2"/>
      <c r="F9" s="176">
        <f t="shared" si="0"/>
        <v>0</v>
      </c>
    </row>
    <row r="10" spans="1:6" ht="21.75" customHeight="1">
      <c r="A10" s="178" t="s">
        <v>585</v>
      </c>
      <c r="B10" s="2"/>
      <c r="C10" s="2"/>
      <c r="D10" s="175"/>
      <c r="E10" s="2"/>
      <c r="F10" s="176">
        <f t="shared" si="0"/>
        <v>0</v>
      </c>
    </row>
    <row r="11" spans="1:6" ht="21.75" customHeight="1">
      <c r="A11" s="178" t="s">
        <v>586</v>
      </c>
      <c r="B11" s="2">
        <v>30920</v>
      </c>
      <c r="C11" s="2">
        <v>558</v>
      </c>
      <c r="D11" s="175">
        <v>410</v>
      </c>
      <c r="E11" s="2">
        <v>65</v>
      </c>
      <c r="F11" s="176">
        <f t="shared" si="0"/>
        <v>31953</v>
      </c>
    </row>
    <row r="12" spans="1:6" ht="21.75" customHeight="1">
      <c r="A12" s="178" t="s">
        <v>587</v>
      </c>
      <c r="B12" s="2">
        <v>14826</v>
      </c>
      <c r="C12" s="2">
        <v>300</v>
      </c>
      <c r="D12" s="175"/>
      <c r="E12" s="2"/>
      <c r="F12" s="176">
        <f t="shared" si="0"/>
        <v>15126</v>
      </c>
    </row>
    <row r="13" spans="1:6" ht="21.75" customHeight="1">
      <c r="A13" s="178" t="s">
        <v>588</v>
      </c>
      <c r="B13" s="2">
        <v>25488</v>
      </c>
      <c r="C13" s="2"/>
      <c r="D13" s="175"/>
      <c r="E13" s="2"/>
      <c r="F13" s="176">
        <f t="shared" si="0"/>
        <v>25488</v>
      </c>
    </row>
    <row r="14" spans="1:6" ht="21.75" customHeight="1">
      <c r="A14" s="178" t="s">
        <v>589</v>
      </c>
      <c r="B14" s="2"/>
      <c r="C14" s="2"/>
      <c r="D14" s="175"/>
      <c r="E14" s="2"/>
      <c r="F14" s="176">
        <f t="shared" si="0"/>
        <v>0</v>
      </c>
    </row>
    <row r="15" spans="1:6" ht="21.75" customHeight="1">
      <c r="A15" s="670" t="s">
        <v>590</v>
      </c>
      <c r="B15" s="671">
        <v>3444088</v>
      </c>
      <c r="C15" s="671">
        <v>31691</v>
      </c>
      <c r="D15" s="672">
        <v>51991</v>
      </c>
      <c r="E15" s="671">
        <v>37947</v>
      </c>
      <c r="F15" s="176">
        <f t="shared" si="0"/>
        <v>3565717</v>
      </c>
    </row>
    <row r="16" spans="1:6" ht="21.75" customHeight="1">
      <c r="A16" s="178" t="s">
        <v>591</v>
      </c>
      <c r="B16" s="2">
        <v>3216726</v>
      </c>
      <c r="C16" s="2">
        <v>24081</v>
      </c>
      <c r="D16" s="175">
        <v>51465</v>
      </c>
      <c r="E16" s="2">
        <v>37419</v>
      </c>
      <c r="F16" s="176">
        <f t="shared" si="0"/>
        <v>3329691</v>
      </c>
    </row>
    <row r="17" spans="1:6" ht="21.75" customHeight="1">
      <c r="A17" s="178" t="s">
        <v>592</v>
      </c>
      <c r="B17" s="2">
        <v>104090</v>
      </c>
      <c r="C17" s="2"/>
      <c r="D17" s="175"/>
      <c r="E17" s="2"/>
      <c r="F17" s="176">
        <f t="shared" si="0"/>
        <v>104090</v>
      </c>
    </row>
    <row r="18" spans="1:6" ht="21.75" customHeight="1">
      <c r="A18" s="178" t="s">
        <v>593</v>
      </c>
      <c r="B18" s="2"/>
      <c r="C18" s="2"/>
      <c r="D18" s="175"/>
      <c r="E18" s="2"/>
      <c r="F18" s="176">
        <f t="shared" si="0"/>
        <v>0</v>
      </c>
    </row>
    <row r="19" spans="1:6" ht="21.75" customHeight="1">
      <c r="A19" s="178" t="s">
        <v>594</v>
      </c>
      <c r="B19" s="2"/>
      <c r="C19" s="2"/>
      <c r="D19" s="175"/>
      <c r="E19" s="2"/>
      <c r="F19" s="176">
        <f t="shared" si="0"/>
        <v>0</v>
      </c>
    </row>
    <row r="20" spans="1:6" ht="21.75" customHeight="1">
      <c r="A20" s="178" t="s">
        <v>595</v>
      </c>
      <c r="B20" s="2">
        <v>123272</v>
      </c>
      <c r="C20" s="2">
        <v>7610</v>
      </c>
      <c r="D20" s="175">
        <v>526</v>
      </c>
      <c r="E20" s="2">
        <v>528</v>
      </c>
      <c r="F20" s="176">
        <f t="shared" si="0"/>
        <v>131936</v>
      </c>
    </row>
    <row r="21" spans="1:6" ht="21.75" customHeight="1">
      <c r="A21" s="670" t="s">
        <v>596</v>
      </c>
      <c r="B21" s="671">
        <v>3444088</v>
      </c>
      <c r="C21" s="671">
        <v>31691</v>
      </c>
      <c r="D21" s="672">
        <v>51991</v>
      </c>
      <c r="E21" s="671">
        <v>37947</v>
      </c>
      <c r="F21" s="176">
        <f t="shared" si="0"/>
        <v>3565717</v>
      </c>
    </row>
    <row r="22" spans="1:6" ht="21.75" customHeight="1">
      <c r="A22" s="178"/>
      <c r="B22" s="2"/>
      <c r="C22" s="2"/>
      <c r="D22" s="175"/>
      <c r="E22" s="2"/>
      <c r="F22" s="176"/>
    </row>
    <row r="23" spans="1:6" ht="21.75" customHeight="1">
      <c r="A23" s="178"/>
      <c r="B23" s="2"/>
      <c r="C23" s="2"/>
      <c r="D23" s="175"/>
      <c r="E23" s="2"/>
      <c r="F23" s="176"/>
    </row>
    <row r="24" spans="1:6" ht="21.75" customHeight="1">
      <c r="A24" s="178"/>
      <c r="B24" s="2"/>
      <c r="C24" s="2"/>
      <c r="D24" s="175"/>
      <c r="E24" s="2"/>
      <c r="F24" s="176"/>
    </row>
    <row r="25" spans="1:6" ht="21.75" customHeight="1">
      <c r="A25" s="178"/>
      <c r="B25" s="2"/>
      <c r="C25" s="2"/>
      <c r="D25" s="175"/>
      <c r="E25" s="2"/>
      <c r="F25" s="176"/>
    </row>
    <row r="26" spans="1:6" ht="21.75" customHeight="1">
      <c r="A26" s="178"/>
      <c r="B26" s="2"/>
      <c r="C26" s="2"/>
      <c r="D26" s="175"/>
      <c r="E26" s="2"/>
      <c r="F26" s="176"/>
    </row>
    <row r="27" spans="1:6" ht="21.75" customHeight="1">
      <c r="A27" s="178"/>
      <c r="B27" s="2"/>
      <c r="C27" s="2"/>
      <c r="D27" s="175"/>
      <c r="E27" s="2"/>
      <c r="F27" s="176"/>
    </row>
    <row r="28" spans="1:6" ht="21.75" customHeight="1">
      <c r="A28" s="178"/>
      <c r="B28" s="2"/>
      <c r="C28" s="2"/>
      <c r="D28" s="175"/>
      <c r="E28" s="2"/>
      <c r="F28" s="176"/>
    </row>
  </sheetData>
  <sheetProtection/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MÉRLEG 2014. december 31-én&amp;R&amp;"Times New Roman CE,Félkövér dőlt"&amp;12 6/1. tájékoztató tábla a 7/2015. (V.28.) önkormányzati rendelethez &amp;"Times New Roman CE,Dőlt"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SheetLayoutView="120" workbookViewId="0" topLeftCell="A31">
      <selection activeCell="C66" sqref="C66:D66"/>
    </sheetView>
  </sheetViews>
  <sheetFormatPr defaultColWidth="12.00390625" defaultRowHeight="12.75"/>
  <cols>
    <col min="1" max="1" width="67.125" style="693" customWidth="1"/>
    <col min="2" max="2" width="6.125" style="694" customWidth="1"/>
    <col min="3" max="4" width="12.125" style="693" customWidth="1"/>
    <col min="5" max="5" width="12.125" style="718" customWidth="1"/>
    <col min="6" max="16384" width="12.00390625" style="693" customWidth="1"/>
  </cols>
  <sheetData>
    <row r="1" spans="1:5" ht="49.5" customHeight="1">
      <c r="A1" s="818" t="str">
        <f>+CONCATENATE("VAGYONKIMUTATÁS",CHAR(10),"a könyvviteli mérlegben értékkel szereplő eszközökről",CHAR(10),LEFT('[1]ÖSSZEFÜGGÉSEK'!A4,4),".")</f>
        <v>VAGYONKIMUTATÁS
a könyvviteli mérlegben értékkel szereplő eszközökről
2014.</v>
      </c>
      <c r="B1" s="819"/>
      <c r="C1" s="819"/>
      <c r="D1" s="819"/>
      <c r="E1" s="819"/>
    </row>
    <row r="2" spans="3:5" ht="16.5" thickBot="1">
      <c r="C2" s="820" t="s">
        <v>605</v>
      </c>
      <c r="D2" s="820"/>
      <c r="E2" s="820"/>
    </row>
    <row r="3" spans="1:5" ht="15.75" customHeight="1">
      <c r="A3" s="821" t="s">
        <v>606</v>
      </c>
      <c r="B3" s="824" t="s">
        <v>607</v>
      </c>
      <c r="C3" s="827" t="s">
        <v>608</v>
      </c>
      <c r="D3" s="827" t="s">
        <v>609</v>
      </c>
      <c r="E3" s="829" t="s">
        <v>610</v>
      </c>
    </row>
    <row r="4" spans="1:5" ht="11.25" customHeight="1">
      <c r="A4" s="822"/>
      <c r="B4" s="825"/>
      <c r="C4" s="828"/>
      <c r="D4" s="828"/>
      <c r="E4" s="830"/>
    </row>
    <row r="5" spans="1:5" ht="15.75">
      <c r="A5" s="823"/>
      <c r="B5" s="826"/>
      <c r="C5" s="831" t="s">
        <v>611</v>
      </c>
      <c r="D5" s="831"/>
      <c r="E5" s="832"/>
    </row>
    <row r="6" spans="1:5" s="698" customFormat="1" ht="16.5" thickBot="1">
      <c r="A6" s="695" t="s">
        <v>660</v>
      </c>
      <c r="B6" s="696" t="s">
        <v>349</v>
      </c>
      <c r="C6" s="696" t="s">
        <v>350</v>
      </c>
      <c r="D6" s="696" t="s">
        <v>351</v>
      </c>
      <c r="E6" s="697" t="s">
        <v>352</v>
      </c>
    </row>
    <row r="7" spans="1:5" s="703" customFormat="1" ht="15.75">
      <c r="A7" s="699" t="s">
        <v>661</v>
      </c>
      <c r="B7" s="700" t="s">
        <v>612</v>
      </c>
      <c r="C7" s="701">
        <v>22549</v>
      </c>
      <c r="D7" s="701">
        <v>2049</v>
      </c>
      <c r="E7" s="702"/>
    </row>
    <row r="8" spans="1:5" s="703" customFormat="1" ht="15.75">
      <c r="A8" s="704" t="s">
        <v>662</v>
      </c>
      <c r="B8" s="685" t="s">
        <v>613</v>
      </c>
      <c r="C8" s="705">
        <f>+C9+C14+C19+C24+C29</f>
        <v>3478380</v>
      </c>
      <c r="D8" s="705">
        <f>+D9+D14+D19+D24+D29</f>
        <v>2976784</v>
      </c>
      <c r="E8" s="706">
        <f>+E9+E14+E19+E24+E29</f>
        <v>0</v>
      </c>
    </row>
    <row r="9" spans="1:5" s="703" customFormat="1" ht="15.75">
      <c r="A9" s="704" t="s">
        <v>663</v>
      </c>
      <c r="B9" s="685" t="s">
        <v>614</v>
      </c>
      <c r="C9" s="705">
        <f>+C10+C11+C12+C13</f>
        <v>3231986</v>
      </c>
      <c r="D9" s="705">
        <f>+D10+D11+D12+D13</f>
        <v>2907448</v>
      </c>
      <c r="E9" s="706">
        <f>+E10+E11+E12+E13</f>
        <v>0</v>
      </c>
    </row>
    <row r="10" spans="1:5" s="703" customFormat="1" ht="15.75">
      <c r="A10" s="707" t="s">
        <v>664</v>
      </c>
      <c r="B10" s="685" t="s">
        <v>615</v>
      </c>
      <c r="C10" s="676">
        <v>1107696</v>
      </c>
      <c r="D10" s="676">
        <v>962050</v>
      </c>
      <c r="E10" s="708"/>
    </row>
    <row r="11" spans="1:5" s="703" customFormat="1" ht="26.25" customHeight="1">
      <c r="A11" s="707" t="s">
        <v>665</v>
      </c>
      <c r="B11" s="685" t="s">
        <v>616</v>
      </c>
      <c r="C11" s="674"/>
      <c r="D11" s="674"/>
      <c r="E11" s="675"/>
    </row>
    <row r="12" spans="1:5" s="703" customFormat="1" ht="22.5">
      <c r="A12" s="707" t="s">
        <v>666</v>
      </c>
      <c r="B12" s="685" t="s">
        <v>617</v>
      </c>
      <c r="C12" s="674">
        <v>1862899</v>
      </c>
      <c r="D12" s="674">
        <v>1698071</v>
      </c>
      <c r="E12" s="675"/>
    </row>
    <row r="13" spans="1:5" s="703" customFormat="1" ht="15.75">
      <c r="A13" s="707" t="s">
        <v>667</v>
      </c>
      <c r="B13" s="685" t="s">
        <v>618</v>
      </c>
      <c r="C13" s="674">
        <v>261391</v>
      </c>
      <c r="D13" s="674">
        <v>247327</v>
      </c>
      <c r="E13" s="675"/>
    </row>
    <row r="14" spans="1:5" s="703" customFormat="1" ht="15.75">
      <c r="A14" s="704" t="s">
        <v>668</v>
      </c>
      <c r="B14" s="685" t="s">
        <v>619</v>
      </c>
      <c r="C14" s="709">
        <f>+C15+C16+C17+C18</f>
        <v>246394</v>
      </c>
      <c r="D14" s="709">
        <f>+D15+D16+D17+D18</f>
        <v>69336</v>
      </c>
      <c r="E14" s="710">
        <f>+E15+E16+E17+E18</f>
        <v>0</v>
      </c>
    </row>
    <row r="15" spans="1:5" s="703" customFormat="1" ht="15.75">
      <c r="A15" s="707" t="s">
        <v>669</v>
      </c>
      <c r="B15" s="685" t="s">
        <v>620</v>
      </c>
      <c r="C15" s="674">
        <v>2560</v>
      </c>
      <c r="D15" s="674">
        <v>2560</v>
      </c>
      <c r="E15" s="675"/>
    </row>
    <row r="16" spans="1:5" s="703" customFormat="1" ht="22.5">
      <c r="A16" s="707" t="s">
        <v>670</v>
      </c>
      <c r="B16" s="685" t="s">
        <v>15</v>
      </c>
      <c r="C16" s="674"/>
      <c r="D16" s="674"/>
      <c r="E16" s="675"/>
    </row>
    <row r="17" spans="1:5" s="703" customFormat="1" ht="15.75">
      <c r="A17" s="707" t="s">
        <v>671</v>
      </c>
      <c r="B17" s="685" t="s">
        <v>16</v>
      </c>
      <c r="C17" s="674"/>
      <c r="D17" s="674"/>
      <c r="E17" s="675"/>
    </row>
    <row r="18" spans="1:5" s="703" customFormat="1" ht="15.75">
      <c r="A18" s="707" t="s">
        <v>672</v>
      </c>
      <c r="B18" s="685" t="s">
        <v>17</v>
      </c>
      <c r="C18" s="674">
        <v>243834</v>
      </c>
      <c r="D18" s="674">
        <v>66776</v>
      </c>
      <c r="E18" s="675"/>
    </row>
    <row r="19" spans="1:5" s="703" customFormat="1" ht="15.75">
      <c r="A19" s="704" t="s">
        <v>673</v>
      </c>
      <c r="B19" s="685" t="s">
        <v>18</v>
      </c>
      <c r="C19" s="709">
        <f>+C20+C21+C22+C23</f>
        <v>0</v>
      </c>
      <c r="D19" s="709">
        <f>+D20+D21+D22+D23</f>
        <v>0</v>
      </c>
      <c r="E19" s="710">
        <f>+E20+E21+E22+E23</f>
        <v>0</v>
      </c>
    </row>
    <row r="20" spans="1:5" s="703" customFormat="1" ht="15.75">
      <c r="A20" s="707" t="s">
        <v>674</v>
      </c>
      <c r="B20" s="685" t="s">
        <v>19</v>
      </c>
      <c r="C20" s="674"/>
      <c r="D20" s="674"/>
      <c r="E20" s="675"/>
    </row>
    <row r="21" spans="1:5" s="703" customFormat="1" ht="15.75">
      <c r="A21" s="707" t="s">
        <v>675</v>
      </c>
      <c r="B21" s="685" t="s">
        <v>20</v>
      </c>
      <c r="C21" s="674"/>
      <c r="D21" s="674"/>
      <c r="E21" s="675"/>
    </row>
    <row r="22" spans="1:5" s="703" customFormat="1" ht="15.75">
      <c r="A22" s="707" t="s">
        <v>676</v>
      </c>
      <c r="B22" s="685" t="s">
        <v>21</v>
      </c>
      <c r="C22" s="674"/>
      <c r="D22" s="674"/>
      <c r="E22" s="675"/>
    </row>
    <row r="23" spans="1:5" s="703" customFormat="1" ht="15.75">
      <c r="A23" s="707" t="s">
        <v>677</v>
      </c>
      <c r="B23" s="685" t="s">
        <v>22</v>
      </c>
      <c r="C23" s="674"/>
      <c r="D23" s="674"/>
      <c r="E23" s="675"/>
    </row>
    <row r="24" spans="1:5" s="703" customFormat="1" ht="15.75">
      <c r="A24" s="704" t="s">
        <v>678</v>
      </c>
      <c r="B24" s="685" t="s">
        <v>23</v>
      </c>
      <c r="C24" s="709">
        <f>+C25+C26+C27+C28</f>
        <v>0</v>
      </c>
      <c r="D24" s="709">
        <f>+D25+D26+D27+D28</f>
        <v>0</v>
      </c>
      <c r="E24" s="710">
        <f>+E25+E26+E27+E28</f>
        <v>0</v>
      </c>
    </row>
    <row r="25" spans="1:5" s="703" customFormat="1" ht="15.75">
      <c r="A25" s="707" t="s">
        <v>679</v>
      </c>
      <c r="B25" s="685" t="s">
        <v>24</v>
      </c>
      <c r="C25" s="674"/>
      <c r="D25" s="674"/>
      <c r="E25" s="675"/>
    </row>
    <row r="26" spans="1:5" s="703" customFormat="1" ht="15.75">
      <c r="A26" s="707" t="s">
        <v>680</v>
      </c>
      <c r="B26" s="685" t="s">
        <v>25</v>
      </c>
      <c r="C26" s="674"/>
      <c r="D26" s="674"/>
      <c r="E26" s="675"/>
    </row>
    <row r="27" spans="1:5" s="703" customFormat="1" ht="15.75">
      <c r="A27" s="707" t="s">
        <v>681</v>
      </c>
      <c r="B27" s="685" t="s">
        <v>26</v>
      </c>
      <c r="C27" s="674"/>
      <c r="D27" s="674"/>
      <c r="E27" s="675"/>
    </row>
    <row r="28" spans="1:5" s="703" customFormat="1" ht="15.75">
      <c r="A28" s="707" t="s">
        <v>682</v>
      </c>
      <c r="B28" s="685" t="s">
        <v>27</v>
      </c>
      <c r="C28" s="674"/>
      <c r="D28" s="674"/>
      <c r="E28" s="675"/>
    </row>
    <row r="29" spans="1:5" s="703" customFormat="1" ht="15.75">
      <c r="A29" s="704" t="s">
        <v>683</v>
      </c>
      <c r="B29" s="685" t="s">
        <v>28</v>
      </c>
      <c r="C29" s="709">
        <f>+C30+C31+C32+C33</f>
        <v>0</v>
      </c>
      <c r="D29" s="709">
        <f>+D30+D31+D32+D33</f>
        <v>0</v>
      </c>
      <c r="E29" s="710">
        <f>+E30+E31+E32+E33</f>
        <v>0</v>
      </c>
    </row>
    <row r="30" spans="1:5" s="703" customFormat="1" ht="15.75">
      <c r="A30" s="707" t="s">
        <v>684</v>
      </c>
      <c r="B30" s="685" t="s">
        <v>29</v>
      </c>
      <c r="C30" s="674"/>
      <c r="D30" s="674"/>
      <c r="E30" s="675"/>
    </row>
    <row r="31" spans="1:5" s="703" customFormat="1" ht="22.5">
      <c r="A31" s="707" t="s">
        <v>685</v>
      </c>
      <c r="B31" s="685" t="s">
        <v>30</v>
      </c>
      <c r="C31" s="674"/>
      <c r="D31" s="674"/>
      <c r="E31" s="675"/>
    </row>
    <row r="32" spans="1:5" s="703" customFormat="1" ht="15.75">
      <c r="A32" s="707" t="s">
        <v>686</v>
      </c>
      <c r="B32" s="685" t="s">
        <v>31</v>
      </c>
      <c r="C32" s="674"/>
      <c r="D32" s="674"/>
      <c r="E32" s="675"/>
    </row>
    <row r="33" spans="1:5" s="703" customFormat="1" ht="15.75">
      <c r="A33" s="707" t="s">
        <v>687</v>
      </c>
      <c r="B33" s="685" t="s">
        <v>32</v>
      </c>
      <c r="C33" s="674"/>
      <c r="D33" s="674"/>
      <c r="E33" s="675"/>
    </row>
    <row r="34" spans="1:5" s="703" customFormat="1" ht="15.75">
      <c r="A34" s="704" t="s">
        <v>688</v>
      </c>
      <c r="B34" s="685" t="s">
        <v>33</v>
      </c>
      <c r="C34" s="709">
        <f>+C35+C40+C45</f>
        <v>108500</v>
      </c>
      <c r="D34" s="709">
        <f>+D35+D40+D45</f>
        <v>108500</v>
      </c>
      <c r="E34" s="710">
        <f>+E35+E40+E45</f>
        <v>0</v>
      </c>
    </row>
    <row r="35" spans="1:5" s="703" customFormat="1" ht="15.75">
      <c r="A35" s="704" t="s">
        <v>689</v>
      </c>
      <c r="B35" s="685" t="s">
        <v>621</v>
      </c>
      <c r="C35" s="709">
        <f>+C36+C37+C38+C39</f>
        <v>108500</v>
      </c>
      <c r="D35" s="709">
        <f>+D36+D37+D38+D39</f>
        <v>108500</v>
      </c>
      <c r="E35" s="710">
        <f>+E36+E37+E38+E39</f>
        <v>0</v>
      </c>
    </row>
    <row r="36" spans="1:5" s="703" customFormat="1" ht="15.75">
      <c r="A36" s="707" t="s">
        <v>690</v>
      </c>
      <c r="B36" s="685" t="s">
        <v>622</v>
      </c>
      <c r="C36" s="674"/>
      <c r="D36" s="674"/>
      <c r="E36" s="675"/>
    </row>
    <row r="37" spans="1:5" s="703" customFormat="1" ht="15.75">
      <c r="A37" s="707" t="s">
        <v>691</v>
      </c>
      <c r="B37" s="685" t="s">
        <v>623</v>
      </c>
      <c r="C37" s="674"/>
      <c r="D37" s="674"/>
      <c r="E37" s="675"/>
    </row>
    <row r="38" spans="1:5" s="703" customFormat="1" ht="15.75">
      <c r="A38" s="707" t="s">
        <v>692</v>
      </c>
      <c r="B38" s="685" t="s">
        <v>624</v>
      </c>
      <c r="C38" s="674"/>
      <c r="D38" s="674"/>
      <c r="E38" s="675"/>
    </row>
    <row r="39" spans="1:5" s="703" customFormat="1" ht="15.75">
      <c r="A39" s="707" t="s">
        <v>693</v>
      </c>
      <c r="B39" s="685" t="s">
        <v>625</v>
      </c>
      <c r="C39" s="674">
        <v>108500</v>
      </c>
      <c r="D39" s="674">
        <v>108500</v>
      </c>
      <c r="E39" s="675"/>
    </row>
    <row r="40" spans="1:5" s="703" customFormat="1" ht="15.75">
      <c r="A40" s="704" t="s">
        <v>694</v>
      </c>
      <c r="B40" s="685" t="s">
        <v>626</v>
      </c>
      <c r="C40" s="709">
        <f>+C41+C42+C43+C44</f>
        <v>0</v>
      </c>
      <c r="D40" s="709">
        <f>+D41+D42+D43+D44</f>
        <v>0</v>
      </c>
      <c r="E40" s="710">
        <f>+E41+E42+E43+E44</f>
        <v>0</v>
      </c>
    </row>
    <row r="41" spans="1:5" s="703" customFormat="1" ht="15.75">
      <c r="A41" s="707" t="s">
        <v>695</v>
      </c>
      <c r="B41" s="685" t="s">
        <v>627</v>
      </c>
      <c r="C41" s="674"/>
      <c r="D41" s="674"/>
      <c r="E41" s="675"/>
    </row>
    <row r="42" spans="1:5" s="703" customFormat="1" ht="22.5">
      <c r="A42" s="707" t="s">
        <v>696</v>
      </c>
      <c r="B42" s="685" t="s">
        <v>628</v>
      </c>
      <c r="C42" s="674"/>
      <c r="D42" s="674"/>
      <c r="E42" s="675"/>
    </row>
    <row r="43" spans="1:5" s="703" customFormat="1" ht="15.75">
      <c r="A43" s="707" t="s">
        <v>697</v>
      </c>
      <c r="B43" s="685" t="s">
        <v>629</v>
      </c>
      <c r="C43" s="674"/>
      <c r="D43" s="674"/>
      <c r="E43" s="675"/>
    </row>
    <row r="44" spans="1:5" s="703" customFormat="1" ht="15.75">
      <c r="A44" s="707" t="s">
        <v>698</v>
      </c>
      <c r="B44" s="685" t="s">
        <v>630</v>
      </c>
      <c r="C44" s="674"/>
      <c r="D44" s="674"/>
      <c r="E44" s="675"/>
    </row>
    <row r="45" spans="1:5" s="703" customFormat="1" ht="15.75">
      <c r="A45" s="704" t="s">
        <v>699</v>
      </c>
      <c r="B45" s="685" t="s">
        <v>631</v>
      </c>
      <c r="C45" s="709">
        <f>+C46+C47+C48+C49</f>
        <v>0</v>
      </c>
      <c r="D45" s="709">
        <f>+D46+D47+D48+D49</f>
        <v>0</v>
      </c>
      <c r="E45" s="710">
        <f>+E46+E47+E48+E49</f>
        <v>0</v>
      </c>
    </row>
    <row r="46" spans="1:5" s="703" customFormat="1" ht="15.75">
      <c r="A46" s="707" t="s">
        <v>700</v>
      </c>
      <c r="B46" s="685" t="s">
        <v>632</v>
      </c>
      <c r="C46" s="674"/>
      <c r="D46" s="674"/>
      <c r="E46" s="675"/>
    </row>
    <row r="47" spans="1:5" s="703" customFormat="1" ht="22.5">
      <c r="A47" s="707" t="s">
        <v>701</v>
      </c>
      <c r="B47" s="685" t="s">
        <v>633</v>
      </c>
      <c r="C47" s="674"/>
      <c r="D47" s="674"/>
      <c r="E47" s="675"/>
    </row>
    <row r="48" spans="1:5" s="703" customFormat="1" ht="15.75">
      <c r="A48" s="707" t="s">
        <v>702</v>
      </c>
      <c r="B48" s="685" t="s">
        <v>634</v>
      </c>
      <c r="C48" s="674"/>
      <c r="D48" s="674"/>
      <c r="E48" s="675"/>
    </row>
    <row r="49" spans="1:5" s="703" customFormat="1" ht="15.75">
      <c r="A49" s="707" t="s">
        <v>703</v>
      </c>
      <c r="B49" s="685" t="s">
        <v>635</v>
      </c>
      <c r="C49" s="674"/>
      <c r="D49" s="674"/>
      <c r="E49" s="675"/>
    </row>
    <row r="50" spans="1:5" s="703" customFormat="1" ht="15.75">
      <c r="A50" s="704" t="s">
        <v>704</v>
      </c>
      <c r="B50" s="685" t="s">
        <v>636</v>
      </c>
      <c r="C50" s="674">
        <v>469298</v>
      </c>
      <c r="D50" s="674">
        <v>405817</v>
      </c>
      <c r="E50" s="675"/>
    </row>
    <row r="51" spans="1:5" s="703" customFormat="1" ht="21">
      <c r="A51" s="704" t="s">
        <v>705</v>
      </c>
      <c r="B51" s="685" t="s">
        <v>637</v>
      </c>
      <c r="C51" s="709">
        <f>+C7+C8+C34+C50</f>
        <v>4078727</v>
      </c>
      <c r="D51" s="709">
        <f>+D7+D8+D34+D50</f>
        <v>3493150</v>
      </c>
      <c r="E51" s="710">
        <f>+E7+E8+E34+E50</f>
        <v>0</v>
      </c>
    </row>
    <row r="52" spans="1:5" s="703" customFormat="1" ht="15.75">
      <c r="A52" s="704" t="s">
        <v>706</v>
      </c>
      <c r="B52" s="685" t="s">
        <v>638</v>
      </c>
      <c r="C52" s="674"/>
      <c r="D52" s="674"/>
      <c r="E52" s="675"/>
    </row>
    <row r="53" spans="1:5" s="703" customFormat="1" ht="15.75">
      <c r="A53" s="704" t="s">
        <v>707</v>
      </c>
      <c r="B53" s="685" t="s">
        <v>639</v>
      </c>
      <c r="C53" s="674"/>
      <c r="D53" s="674"/>
      <c r="E53" s="675"/>
    </row>
    <row r="54" spans="1:5" s="703" customFormat="1" ht="15.75">
      <c r="A54" s="704" t="s">
        <v>708</v>
      </c>
      <c r="B54" s="685" t="s">
        <v>640</v>
      </c>
      <c r="C54" s="709">
        <f>+C52+C53</f>
        <v>0</v>
      </c>
      <c r="D54" s="709">
        <f>+D52+D53</f>
        <v>0</v>
      </c>
      <c r="E54" s="710">
        <f>+E52+E53</f>
        <v>0</v>
      </c>
    </row>
    <row r="55" spans="1:5" s="703" customFormat="1" ht="15.75">
      <c r="A55" s="704" t="s">
        <v>709</v>
      </c>
      <c r="B55" s="685" t="s">
        <v>641</v>
      </c>
      <c r="C55" s="674"/>
      <c r="D55" s="674"/>
      <c r="E55" s="675"/>
    </row>
    <row r="56" spans="1:5" s="703" customFormat="1" ht="15.75">
      <c r="A56" s="704" t="s">
        <v>710</v>
      </c>
      <c r="B56" s="685" t="s">
        <v>642</v>
      </c>
      <c r="C56" s="674">
        <v>1430</v>
      </c>
      <c r="D56" s="674">
        <v>1430</v>
      </c>
      <c r="E56" s="675"/>
    </row>
    <row r="57" spans="1:5" s="703" customFormat="1" ht="15.75">
      <c r="A57" s="704" t="s">
        <v>711</v>
      </c>
      <c r="B57" s="685" t="s">
        <v>643</v>
      </c>
      <c r="C57" s="674">
        <v>30523</v>
      </c>
      <c r="D57" s="674">
        <v>30523</v>
      </c>
      <c r="E57" s="675"/>
    </row>
    <row r="58" spans="1:5" s="703" customFormat="1" ht="15.75">
      <c r="A58" s="704" t="s">
        <v>712</v>
      </c>
      <c r="B58" s="685" t="s">
        <v>644</v>
      </c>
      <c r="C58" s="674"/>
      <c r="D58" s="674"/>
      <c r="E58" s="675"/>
    </row>
    <row r="59" spans="1:5" s="703" customFormat="1" ht="15.75">
      <c r="A59" s="704" t="s">
        <v>713</v>
      </c>
      <c r="B59" s="685" t="s">
        <v>645</v>
      </c>
      <c r="C59" s="709">
        <f>+C55+C56+C57+C58</f>
        <v>31953</v>
      </c>
      <c r="D59" s="709">
        <f>+D55+D56+D57+D58</f>
        <v>31953</v>
      </c>
      <c r="E59" s="710">
        <f>+E55+E56+E57+E58</f>
        <v>0</v>
      </c>
    </row>
    <row r="60" spans="1:5" s="703" customFormat="1" ht="15.75">
      <c r="A60" s="704" t="s">
        <v>714</v>
      </c>
      <c r="B60" s="685" t="s">
        <v>646</v>
      </c>
      <c r="C60" s="674">
        <v>12148</v>
      </c>
      <c r="D60" s="674">
        <v>12148</v>
      </c>
      <c r="E60" s="675"/>
    </row>
    <row r="61" spans="1:5" s="703" customFormat="1" ht="15.75">
      <c r="A61" s="704" t="s">
        <v>715</v>
      </c>
      <c r="B61" s="685" t="s">
        <v>647</v>
      </c>
      <c r="C61" s="674">
        <v>2000</v>
      </c>
      <c r="D61" s="674">
        <v>2000</v>
      </c>
      <c r="E61" s="675"/>
    </row>
    <row r="62" spans="1:5" s="703" customFormat="1" ht="15.75">
      <c r="A62" s="704" t="s">
        <v>716</v>
      </c>
      <c r="B62" s="685" t="s">
        <v>648</v>
      </c>
      <c r="C62" s="674">
        <v>978</v>
      </c>
      <c r="D62" s="674">
        <v>978</v>
      </c>
      <c r="E62" s="675"/>
    </row>
    <row r="63" spans="1:5" s="703" customFormat="1" ht="15.75">
      <c r="A63" s="704" t="s">
        <v>717</v>
      </c>
      <c r="B63" s="685" t="s">
        <v>649</v>
      </c>
      <c r="C63" s="709">
        <f>+C60+C61+C62</f>
        <v>15126</v>
      </c>
      <c r="D63" s="709">
        <f>+D60+D61+D62</f>
        <v>15126</v>
      </c>
      <c r="E63" s="710">
        <f>+E60+E61+E62</f>
        <v>0</v>
      </c>
    </row>
    <row r="64" spans="1:5" s="703" customFormat="1" ht="15.75">
      <c r="A64" s="704" t="s">
        <v>718</v>
      </c>
      <c r="B64" s="685" t="s">
        <v>650</v>
      </c>
      <c r="C64" s="674">
        <v>25488</v>
      </c>
      <c r="D64" s="674">
        <v>25488</v>
      </c>
      <c r="E64" s="675"/>
    </row>
    <row r="65" spans="1:5" s="703" customFormat="1" ht="21">
      <c r="A65" s="704" t="s">
        <v>719</v>
      </c>
      <c r="B65" s="685" t="s">
        <v>651</v>
      </c>
      <c r="C65" s="674"/>
      <c r="D65" s="674"/>
      <c r="E65" s="675"/>
    </row>
    <row r="66" spans="1:5" s="703" customFormat="1" ht="15.75">
      <c r="A66" s="704" t="s">
        <v>720</v>
      </c>
      <c r="B66" s="685" t="s">
        <v>652</v>
      </c>
      <c r="C66" s="709">
        <f>+C64+C65</f>
        <v>25488</v>
      </c>
      <c r="D66" s="709">
        <f>+D64+D65</f>
        <v>25488</v>
      </c>
      <c r="E66" s="710">
        <f>+E64+E65</f>
        <v>0</v>
      </c>
    </row>
    <row r="67" spans="1:5" s="703" customFormat="1" ht="15.75">
      <c r="A67" s="704" t="s">
        <v>721</v>
      </c>
      <c r="B67" s="685" t="s">
        <v>653</v>
      </c>
      <c r="C67" s="674"/>
      <c r="D67" s="674"/>
      <c r="E67" s="675"/>
    </row>
    <row r="68" spans="1:5" s="703" customFormat="1" ht="16.5" thickBot="1">
      <c r="A68" s="711" t="s">
        <v>722</v>
      </c>
      <c r="B68" s="689" t="s">
        <v>654</v>
      </c>
      <c r="C68" s="712">
        <f>+C51+C54+C59+C63+C66+C67</f>
        <v>4151294</v>
      </c>
      <c r="D68" s="712">
        <f>+D51+D54+D59+D63+D66+D67</f>
        <v>3565717</v>
      </c>
      <c r="E68" s="713">
        <f>+E51+E54+E59+E63+E66+E67</f>
        <v>0</v>
      </c>
    </row>
    <row r="69" spans="1:5" ht="15.75">
      <c r="A69" s="714"/>
      <c r="C69" s="715"/>
      <c r="D69" s="715"/>
      <c r="E69" s="716"/>
    </row>
    <row r="70" spans="1:5" ht="15.75">
      <c r="A70" s="714"/>
      <c r="C70" s="715"/>
      <c r="D70" s="715"/>
      <c r="E70" s="716"/>
    </row>
    <row r="71" spans="1:5" ht="15.75">
      <c r="A71" s="717"/>
      <c r="C71" s="715"/>
      <c r="D71" s="715"/>
      <c r="E71" s="716"/>
    </row>
    <row r="72" spans="1:5" ht="15.75">
      <c r="A72" s="817"/>
      <c r="B72" s="817"/>
      <c r="C72" s="817"/>
      <c r="D72" s="817"/>
      <c r="E72" s="817"/>
    </row>
    <row r="73" spans="1:5" ht="15.75">
      <c r="A73" s="817"/>
      <c r="B73" s="817"/>
      <c r="C73" s="817"/>
      <c r="D73" s="817"/>
      <c r="E73" s="817"/>
    </row>
  </sheetData>
  <sheetProtection sheet="1" objects="1" scenarios="1"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dőlt"Nagyhalász Város Önkormányzat&amp;R&amp;"Times New Roman,Félkövér dőlt"6/2. tájékoztató tábla a 7/2015. (V.28.) önkormányzati rendelethez</oddHeader>
    <oddFooter>&amp;C&amp;P</oddFooter>
  </headerFooter>
  <rowBreaks count="1" manualBreakCount="1">
    <brk id="44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4">
      <selection activeCell="C20" sqref="C20"/>
    </sheetView>
  </sheetViews>
  <sheetFormatPr defaultColWidth="9.00390625" defaultRowHeight="12.75"/>
  <cols>
    <col min="1" max="1" width="71.125" style="677" customWidth="1"/>
    <col min="2" max="2" width="6.125" style="691" customWidth="1"/>
    <col min="3" max="3" width="18.00390625" style="719" customWidth="1"/>
    <col min="4" max="16384" width="9.375" style="719" customWidth="1"/>
  </cols>
  <sheetData>
    <row r="1" spans="1:3" ht="32.25" customHeight="1">
      <c r="A1" s="834" t="s">
        <v>655</v>
      </c>
      <c r="B1" s="834"/>
      <c r="C1" s="834"/>
    </row>
    <row r="2" spans="1:3" ht="15.75">
      <c r="A2" s="835" t="str">
        <f>+CONCATENATE(LEFT('[1]ÖSSZEFÜGGÉSEK'!A4,4),". év")</f>
        <v>2014. év</v>
      </c>
      <c r="B2" s="835"/>
      <c r="C2" s="835"/>
    </row>
    <row r="4" spans="2:3" ht="13.5" thickBot="1">
      <c r="B4" s="836" t="s">
        <v>605</v>
      </c>
      <c r="C4" s="836"/>
    </row>
    <row r="5" spans="1:3" s="678" customFormat="1" ht="31.5" customHeight="1">
      <c r="A5" s="837" t="s">
        <v>656</v>
      </c>
      <c r="B5" s="839" t="s">
        <v>607</v>
      </c>
      <c r="C5" s="841" t="s">
        <v>657</v>
      </c>
    </row>
    <row r="6" spans="1:3" s="678" customFormat="1" ht="12.75">
      <c r="A6" s="838"/>
      <c r="B6" s="840"/>
      <c r="C6" s="842"/>
    </row>
    <row r="7" spans="1:3" s="682" customFormat="1" ht="13.5" thickBot="1">
      <c r="A7" s="679" t="s">
        <v>348</v>
      </c>
      <c r="B7" s="680" t="s">
        <v>349</v>
      </c>
      <c r="C7" s="681" t="s">
        <v>350</v>
      </c>
    </row>
    <row r="8" spans="1:3" ht="15.75" customHeight="1">
      <c r="A8" s="704" t="s">
        <v>723</v>
      </c>
      <c r="B8" s="683" t="s">
        <v>612</v>
      </c>
      <c r="C8" s="684">
        <v>3650993</v>
      </c>
    </row>
    <row r="9" spans="1:3" ht="15.75" customHeight="1">
      <c r="A9" s="704" t="s">
        <v>724</v>
      </c>
      <c r="B9" s="685" t="s">
        <v>613</v>
      </c>
      <c r="C9" s="684"/>
    </row>
    <row r="10" spans="1:3" ht="15.75" customHeight="1">
      <c r="A10" s="704" t="s">
        <v>725</v>
      </c>
      <c r="B10" s="685" t="s">
        <v>614</v>
      </c>
      <c r="C10" s="684">
        <v>46083</v>
      </c>
    </row>
    <row r="11" spans="1:3" ht="15.75" customHeight="1">
      <c r="A11" s="704" t="s">
        <v>726</v>
      </c>
      <c r="B11" s="685" t="s">
        <v>615</v>
      </c>
      <c r="C11" s="686">
        <v>-459527</v>
      </c>
    </row>
    <row r="12" spans="1:3" ht="15.75" customHeight="1">
      <c r="A12" s="704" t="s">
        <v>727</v>
      </c>
      <c r="B12" s="685" t="s">
        <v>616</v>
      </c>
      <c r="C12" s="686"/>
    </row>
    <row r="13" spans="1:3" ht="15.75" customHeight="1">
      <c r="A13" s="704" t="s">
        <v>728</v>
      </c>
      <c r="B13" s="685" t="s">
        <v>617</v>
      </c>
      <c r="C13" s="686">
        <v>92142</v>
      </c>
    </row>
    <row r="14" spans="1:3" ht="15.75" customHeight="1">
      <c r="A14" s="704" t="s">
        <v>729</v>
      </c>
      <c r="B14" s="685" t="s">
        <v>618</v>
      </c>
      <c r="C14" s="687">
        <f>+C8+C9+C10+C11+C12+C13</f>
        <v>3329691</v>
      </c>
    </row>
    <row r="15" spans="1:3" ht="15.75" customHeight="1">
      <c r="A15" s="704" t="s">
        <v>730</v>
      </c>
      <c r="B15" s="685" t="s">
        <v>619</v>
      </c>
      <c r="C15" s="720"/>
    </row>
    <row r="16" spans="1:3" ht="15.75" customHeight="1">
      <c r="A16" s="704" t="s">
        <v>731</v>
      </c>
      <c r="B16" s="685" t="s">
        <v>620</v>
      </c>
      <c r="C16" s="686">
        <v>71006</v>
      </c>
    </row>
    <row r="17" spans="1:3" ht="15.75" customHeight="1">
      <c r="A17" s="704" t="s">
        <v>732</v>
      </c>
      <c r="B17" s="685" t="s">
        <v>15</v>
      </c>
      <c r="C17" s="686">
        <v>33084</v>
      </c>
    </row>
    <row r="18" spans="1:3" ht="15.75" customHeight="1">
      <c r="A18" s="704" t="s">
        <v>733</v>
      </c>
      <c r="B18" s="685" t="s">
        <v>16</v>
      </c>
      <c r="C18" s="687">
        <f>+C15+C16+C17</f>
        <v>104090</v>
      </c>
    </row>
    <row r="19" spans="1:3" s="721" customFormat="1" ht="15.75" customHeight="1">
      <c r="A19" s="704" t="s">
        <v>734</v>
      </c>
      <c r="B19" s="685" t="s">
        <v>17</v>
      </c>
      <c r="C19" s="686"/>
    </row>
    <row r="20" spans="1:3" ht="15.75" customHeight="1">
      <c r="A20" s="704" t="s">
        <v>735</v>
      </c>
      <c r="B20" s="685" t="s">
        <v>18</v>
      </c>
      <c r="C20" s="686">
        <v>131936</v>
      </c>
    </row>
    <row r="21" spans="1:3" ht="15.75" customHeight="1" thickBot="1">
      <c r="A21" s="688" t="s">
        <v>736</v>
      </c>
      <c r="B21" s="689" t="s">
        <v>19</v>
      </c>
      <c r="C21" s="690">
        <f>+C14+C18+C19+C20</f>
        <v>3565717</v>
      </c>
    </row>
    <row r="22" spans="1:5" ht="15.75">
      <c r="A22" s="714"/>
      <c r="B22" s="717"/>
      <c r="C22" s="715"/>
      <c r="D22" s="715"/>
      <c r="E22" s="715"/>
    </row>
    <row r="23" spans="1:5" ht="15.75">
      <c r="A23" s="714"/>
      <c r="B23" s="717"/>
      <c r="C23" s="715"/>
      <c r="D23" s="715"/>
      <c r="E23" s="715"/>
    </row>
    <row r="24" spans="1:5" ht="15.75">
      <c r="A24" s="717"/>
      <c r="B24" s="717"/>
      <c r="C24" s="715"/>
      <c r="D24" s="715"/>
      <c r="E24" s="715"/>
    </row>
    <row r="25" spans="1:5" ht="15.75">
      <c r="A25" s="833"/>
      <c r="B25" s="833"/>
      <c r="C25" s="833"/>
      <c r="D25" s="722"/>
      <c r="E25" s="722"/>
    </row>
    <row r="26" spans="1:5" ht="15.75">
      <c r="A26" s="833"/>
      <c r="B26" s="833"/>
      <c r="C26" s="833"/>
      <c r="D26" s="722"/>
      <c r="E26" s="722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dőlt"Nagyhalász Város Önkormányzat&amp;R&amp;"Times New Roman CE,Félkövér dőlt"6/3. tájékoztató tábla a 7/2015. (V.28.)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view="pageLayout" workbookViewId="0" topLeftCell="A25">
      <selection activeCell="D11" sqref="D11"/>
    </sheetView>
  </sheetViews>
  <sheetFormatPr defaultColWidth="12.00390625" defaultRowHeight="12.75"/>
  <cols>
    <col min="1" max="1" width="56.125" style="673" customWidth="1"/>
    <col min="2" max="2" width="6.875" style="673" customWidth="1"/>
    <col min="3" max="3" width="17.125" style="673" customWidth="1"/>
    <col min="4" max="4" width="19.125" style="673" customWidth="1"/>
    <col min="5" max="16384" width="12.00390625" style="673" customWidth="1"/>
  </cols>
  <sheetData>
    <row r="1" spans="1:4" ht="48.75" customHeight="1">
      <c r="A1" s="843" t="str">
        <f>+CONCATENATE("VAGYONKIMUTATÁS",CHAR(10),"a függő követelésekről éa kötelezettségekről, a biztos (jövőbeni) követelésekről",CHAR(10),LEFT('[1]ÖSSZEFÜGGÉSEK'!A4,4),".")</f>
        <v>VAGYONKIMUTATÁS
a függő követelésekről éa kötelezettségekről, a biztos (jövőbeni) követelésekről
2014.</v>
      </c>
      <c r="B1" s="844"/>
      <c r="C1" s="844"/>
      <c r="D1" s="844"/>
    </row>
    <row r="2" ht="16.5" thickBot="1"/>
    <row r="3" spans="1:4" ht="64.5" thickBot="1">
      <c r="A3" s="723" t="s">
        <v>50</v>
      </c>
      <c r="B3" s="692" t="s">
        <v>607</v>
      </c>
      <c r="C3" s="724" t="s">
        <v>737</v>
      </c>
      <c r="D3" s="725" t="s">
        <v>738</v>
      </c>
    </row>
    <row r="4" spans="1:4" ht="16.5" thickBot="1">
      <c r="A4" s="726" t="s">
        <v>348</v>
      </c>
      <c r="B4" s="727" t="s">
        <v>349</v>
      </c>
      <c r="C4" s="727" t="s">
        <v>350</v>
      </c>
      <c r="D4" s="728" t="s">
        <v>351</v>
      </c>
    </row>
    <row r="5" spans="1:4" ht="15.75" customHeight="1">
      <c r="A5" s="729" t="s">
        <v>739</v>
      </c>
      <c r="B5" s="730" t="s">
        <v>6</v>
      </c>
      <c r="C5" s="731"/>
      <c r="D5" s="732"/>
    </row>
    <row r="6" spans="1:4" ht="15.75" customHeight="1">
      <c r="A6" s="729" t="s">
        <v>740</v>
      </c>
      <c r="B6" s="733" t="s">
        <v>7</v>
      </c>
      <c r="C6" s="734"/>
      <c r="D6" s="735"/>
    </row>
    <row r="7" spans="1:4" ht="15.75" customHeight="1" thickBot="1">
      <c r="A7" s="736" t="s">
        <v>741</v>
      </c>
      <c r="B7" s="737" t="s">
        <v>8</v>
      </c>
      <c r="C7" s="738">
        <v>69</v>
      </c>
      <c r="D7" s="739">
        <v>15126</v>
      </c>
    </row>
    <row r="8" spans="1:4" ht="15.75" customHeight="1" thickBot="1">
      <c r="A8" s="740" t="s">
        <v>742</v>
      </c>
      <c r="B8" s="741" t="s">
        <v>9</v>
      </c>
      <c r="C8" s="742"/>
      <c r="D8" s="743">
        <f>+D5+D6+D7</f>
        <v>15126</v>
      </c>
    </row>
    <row r="9" spans="1:4" ht="15.75" customHeight="1">
      <c r="A9" s="744" t="s">
        <v>743</v>
      </c>
      <c r="B9" s="730" t="s">
        <v>10</v>
      </c>
      <c r="C9" s="731"/>
      <c r="D9" s="732"/>
    </row>
    <row r="10" spans="1:4" ht="15.75" customHeight="1">
      <c r="A10" s="729" t="s">
        <v>744</v>
      </c>
      <c r="B10" s="733" t="s">
        <v>11</v>
      </c>
      <c r="C10" s="734"/>
      <c r="D10" s="735"/>
    </row>
    <row r="11" spans="1:4" ht="15.75" customHeight="1">
      <c r="A11" s="729" t="s">
        <v>745</v>
      </c>
      <c r="B11" s="733" t="s">
        <v>12</v>
      </c>
      <c r="C11" s="734"/>
      <c r="D11" s="735"/>
    </row>
    <row r="12" spans="1:4" ht="15.75" customHeight="1">
      <c r="A12" s="729" t="s">
        <v>746</v>
      </c>
      <c r="B12" s="733" t="s">
        <v>13</v>
      </c>
      <c r="C12" s="734">
        <v>1</v>
      </c>
      <c r="D12" s="735">
        <v>28252</v>
      </c>
    </row>
    <row r="13" spans="1:4" ht="15.75" customHeight="1" thickBot="1">
      <c r="A13" s="736" t="s">
        <v>747</v>
      </c>
      <c r="B13" s="737" t="s">
        <v>14</v>
      </c>
      <c r="C13" s="738">
        <v>5</v>
      </c>
      <c r="D13" s="739">
        <v>75838</v>
      </c>
    </row>
    <row r="14" spans="1:4" ht="15.75" customHeight="1" thickBot="1">
      <c r="A14" s="740" t="s">
        <v>748</v>
      </c>
      <c r="B14" s="741" t="s">
        <v>15</v>
      </c>
      <c r="C14" s="745"/>
      <c r="D14" s="743">
        <f>+D9+D10+D11+D12+D13</f>
        <v>104090</v>
      </c>
    </row>
    <row r="15" spans="1:4" ht="15.75" customHeight="1">
      <c r="A15" s="744"/>
      <c r="B15" s="730" t="s">
        <v>16</v>
      </c>
      <c r="C15" s="731"/>
      <c r="D15" s="732"/>
    </row>
    <row r="16" spans="1:4" ht="15.75" customHeight="1">
      <c r="A16" s="729"/>
      <c r="B16" s="733" t="s">
        <v>17</v>
      </c>
      <c r="C16" s="734"/>
      <c r="D16" s="735"/>
    </row>
    <row r="17" spans="1:4" ht="15.75" customHeight="1">
      <c r="A17" s="729"/>
      <c r="B17" s="733" t="s">
        <v>18</v>
      </c>
      <c r="C17" s="734"/>
      <c r="D17" s="735"/>
    </row>
    <row r="18" spans="1:4" ht="15.75" customHeight="1">
      <c r="A18" s="729"/>
      <c r="B18" s="733" t="s">
        <v>19</v>
      </c>
      <c r="C18" s="734"/>
      <c r="D18" s="735"/>
    </row>
    <row r="19" spans="1:4" ht="15.75" customHeight="1">
      <c r="A19" s="729"/>
      <c r="B19" s="733" t="s">
        <v>20</v>
      </c>
      <c r="C19" s="734"/>
      <c r="D19" s="735"/>
    </row>
    <row r="20" spans="1:4" ht="15.75" customHeight="1">
      <c r="A20" s="729"/>
      <c r="B20" s="733" t="s">
        <v>21</v>
      </c>
      <c r="C20" s="734"/>
      <c r="D20" s="735"/>
    </row>
    <row r="21" spans="1:4" ht="15.75" customHeight="1">
      <c r="A21" s="729"/>
      <c r="B21" s="733" t="s">
        <v>22</v>
      </c>
      <c r="C21" s="734"/>
      <c r="D21" s="735"/>
    </row>
    <row r="22" spans="1:4" ht="15.75" customHeight="1">
      <c r="A22" s="729"/>
      <c r="B22" s="733" t="s">
        <v>23</v>
      </c>
      <c r="C22" s="734"/>
      <c r="D22" s="735"/>
    </row>
    <row r="23" spans="1:4" ht="15.75" customHeight="1">
      <c r="A23" s="729"/>
      <c r="B23" s="733" t="s">
        <v>24</v>
      </c>
      <c r="C23" s="734"/>
      <c r="D23" s="735"/>
    </row>
    <row r="24" spans="1:4" ht="15.75" customHeight="1">
      <c r="A24" s="729"/>
      <c r="B24" s="733" t="s">
        <v>25</v>
      </c>
      <c r="C24" s="734"/>
      <c r="D24" s="735"/>
    </row>
    <row r="25" spans="1:4" ht="15.75" customHeight="1">
      <c r="A25" s="729"/>
      <c r="B25" s="733" t="s">
        <v>26</v>
      </c>
      <c r="C25" s="734"/>
      <c r="D25" s="735"/>
    </row>
    <row r="26" spans="1:4" ht="15.75" customHeight="1">
      <c r="A26" s="729"/>
      <c r="B26" s="733" t="s">
        <v>27</v>
      </c>
      <c r="C26" s="734"/>
      <c r="D26" s="735"/>
    </row>
    <row r="27" spans="1:4" ht="15.75" customHeight="1">
      <c r="A27" s="729"/>
      <c r="B27" s="733" t="s">
        <v>28</v>
      </c>
      <c r="C27" s="734"/>
      <c r="D27" s="735"/>
    </row>
    <row r="28" spans="1:4" ht="15.75" customHeight="1">
      <c r="A28" s="729"/>
      <c r="B28" s="733" t="s">
        <v>29</v>
      </c>
      <c r="C28" s="734"/>
      <c r="D28" s="735"/>
    </row>
    <row r="29" spans="1:4" ht="15.75" customHeight="1">
      <c r="A29" s="729"/>
      <c r="B29" s="733" t="s">
        <v>30</v>
      </c>
      <c r="C29" s="734"/>
      <c r="D29" s="735"/>
    </row>
    <row r="30" spans="1:4" ht="15.75" customHeight="1">
      <c r="A30" s="729"/>
      <c r="B30" s="733" t="s">
        <v>31</v>
      </c>
      <c r="C30" s="734"/>
      <c r="D30" s="735"/>
    </row>
    <row r="31" spans="1:4" ht="15.75" customHeight="1">
      <c r="A31" s="729"/>
      <c r="B31" s="733" t="s">
        <v>32</v>
      </c>
      <c r="C31" s="734"/>
      <c r="D31" s="735"/>
    </row>
    <row r="32" spans="1:4" ht="15.75" customHeight="1">
      <c r="A32" s="729"/>
      <c r="B32" s="733" t="s">
        <v>33</v>
      </c>
      <c r="C32" s="734"/>
      <c r="D32" s="735"/>
    </row>
    <row r="33" spans="1:4" ht="15.75" customHeight="1">
      <c r="A33" s="729"/>
      <c r="B33" s="733" t="s">
        <v>621</v>
      </c>
      <c r="C33" s="734"/>
      <c r="D33" s="735"/>
    </row>
    <row r="34" spans="1:4" ht="15.75" customHeight="1">
      <c r="A34" s="729"/>
      <c r="B34" s="733" t="s">
        <v>622</v>
      </c>
      <c r="C34" s="734"/>
      <c r="D34" s="735"/>
    </row>
    <row r="35" spans="1:4" ht="15.75" customHeight="1">
      <c r="A35" s="729"/>
      <c r="B35" s="733" t="s">
        <v>623</v>
      </c>
      <c r="C35" s="734"/>
      <c r="D35" s="735"/>
    </row>
    <row r="36" spans="1:4" ht="15.75" customHeight="1">
      <c r="A36" s="729"/>
      <c r="B36" s="733" t="s">
        <v>624</v>
      </c>
      <c r="C36" s="734"/>
      <c r="D36" s="735"/>
    </row>
    <row r="37" spans="1:4" ht="15.75" customHeight="1" thickBot="1">
      <c r="A37" s="746"/>
      <c r="B37" s="747" t="s">
        <v>625</v>
      </c>
      <c r="C37" s="748"/>
      <c r="D37" s="749"/>
    </row>
    <row r="38" spans="1:6" ht="15.75" customHeight="1" thickBot="1">
      <c r="A38" s="845" t="s">
        <v>749</v>
      </c>
      <c r="B38" s="846"/>
      <c r="C38" s="750"/>
      <c r="D38" s="743">
        <f>+D8+D14+SUM(D15:D37)</f>
        <v>119216</v>
      </c>
      <c r="F38" s="751"/>
    </row>
  </sheetData>
  <sheetProtection sheet="1" objects="1" scenarios="1"/>
  <mergeCells count="2">
    <mergeCell ref="A1:D1"/>
    <mergeCell ref="A38:B38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dőlt"Nagyhalász Város Önkormányzat&amp;R&amp;"Times New Roman,Félkövér dőlt"6/4. tájékoztató tábla a 7/2015. (V.28)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view="pageLayout" workbookViewId="0" topLeftCell="A1">
      <selection activeCell="F8" sqref="F8"/>
    </sheetView>
  </sheetViews>
  <sheetFormatPr defaultColWidth="9.00390625" defaultRowHeight="12.75"/>
  <cols>
    <col min="1" max="1" width="5.50390625" style="169" customWidth="1"/>
    <col min="2" max="2" width="32.00390625" style="31" customWidth="1"/>
    <col min="3" max="3" width="12.50390625" style="31" customWidth="1"/>
    <col min="4" max="6" width="11.875" style="31" customWidth="1"/>
    <col min="7" max="7" width="12.875" style="31" customWidth="1"/>
    <col min="8" max="16384" width="9.375" style="31" customWidth="1"/>
  </cols>
  <sheetData>
    <row r="1" ht="14.25" thickBot="1">
      <c r="G1" s="38" t="s">
        <v>49</v>
      </c>
    </row>
    <row r="2" spans="1:7" s="170" customFormat="1" ht="57.75" customHeight="1" thickBot="1">
      <c r="A2" s="669"/>
      <c r="B2" s="29" t="s">
        <v>50</v>
      </c>
      <c r="C2" s="29" t="s">
        <v>545</v>
      </c>
      <c r="D2" s="29" t="s">
        <v>546</v>
      </c>
      <c r="E2" s="29" t="s">
        <v>542</v>
      </c>
      <c r="F2" s="29" t="s">
        <v>543</v>
      </c>
      <c r="G2" s="426" t="s">
        <v>544</v>
      </c>
    </row>
    <row r="3" spans="1:7" ht="27" customHeight="1">
      <c r="A3" s="172" t="s">
        <v>6</v>
      </c>
      <c r="B3" s="173" t="s">
        <v>549</v>
      </c>
      <c r="C3" s="174">
        <v>80254</v>
      </c>
      <c r="D3" s="174">
        <v>2141</v>
      </c>
      <c r="E3" s="175">
        <v>163</v>
      </c>
      <c r="F3" s="174">
        <v>1199</v>
      </c>
      <c r="G3" s="176">
        <f>SUM(C3:F3)</f>
        <v>83757</v>
      </c>
    </row>
    <row r="4" spans="1:7" ht="27" customHeight="1">
      <c r="A4" s="177" t="s">
        <v>7</v>
      </c>
      <c r="B4" s="178" t="s">
        <v>547</v>
      </c>
      <c r="C4" s="2">
        <v>0</v>
      </c>
      <c r="D4" s="2"/>
      <c r="E4" s="175"/>
      <c r="F4" s="2"/>
      <c r="G4" s="176">
        <f aca="true" t="shared" si="0" ref="G4:G18">SUM(C4:F4)</f>
        <v>0</v>
      </c>
    </row>
    <row r="5" spans="1:7" ht="27" customHeight="1">
      <c r="A5" s="177" t="s">
        <v>8</v>
      </c>
      <c r="B5" s="178" t="s">
        <v>548</v>
      </c>
      <c r="C5" s="2">
        <v>798717</v>
      </c>
      <c r="D5" s="2">
        <v>264578</v>
      </c>
      <c r="E5" s="175">
        <v>9419</v>
      </c>
      <c r="F5" s="2">
        <v>20270</v>
      </c>
      <c r="G5" s="176">
        <f t="shared" si="0"/>
        <v>1092984</v>
      </c>
    </row>
    <row r="6" spans="1:7" ht="27" customHeight="1">
      <c r="A6" s="177" t="s">
        <v>9</v>
      </c>
      <c r="B6" s="178" t="s">
        <v>550</v>
      </c>
      <c r="C6" s="2">
        <v>124990</v>
      </c>
      <c r="D6" s="2">
        <v>18493</v>
      </c>
      <c r="E6" s="175">
        <v>3586</v>
      </c>
      <c r="F6" s="2">
        <v>12612</v>
      </c>
      <c r="G6" s="176">
        <f t="shared" si="0"/>
        <v>159681</v>
      </c>
    </row>
    <row r="7" spans="1:7" ht="27" customHeight="1">
      <c r="A7" s="177" t="s">
        <v>10</v>
      </c>
      <c r="B7" s="178" t="s">
        <v>551</v>
      </c>
      <c r="C7" s="2">
        <v>338494</v>
      </c>
      <c r="D7" s="2">
        <v>88358</v>
      </c>
      <c r="E7" s="175">
        <v>5990</v>
      </c>
      <c r="F7" s="2">
        <v>9652</v>
      </c>
      <c r="G7" s="176">
        <f t="shared" si="0"/>
        <v>442494</v>
      </c>
    </row>
    <row r="8" spans="1:7" ht="27" customHeight="1">
      <c r="A8" s="177" t="s">
        <v>11</v>
      </c>
      <c r="B8" s="178" t="s">
        <v>552</v>
      </c>
      <c r="C8" s="2">
        <v>109935</v>
      </c>
      <c r="D8" s="2">
        <v>2214</v>
      </c>
      <c r="E8" s="175">
        <v>2456</v>
      </c>
      <c r="F8" s="2">
        <v>1805</v>
      </c>
      <c r="G8" s="176">
        <f t="shared" si="0"/>
        <v>116410</v>
      </c>
    </row>
    <row r="9" spans="1:7" ht="27" customHeight="1">
      <c r="A9" s="177" t="s">
        <v>12</v>
      </c>
      <c r="B9" s="178" t="s">
        <v>553</v>
      </c>
      <c r="C9" s="2">
        <v>535974</v>
      </c>
      <c r="D9" s="2">
        <v>1702314</v>
      </c>
      <c r="E9" s="175">
        <v>567</v>
      </c>
      <c r="F9" s="2">
        <v>1640</v>
      </c>
      <c r="G9" s="176">
        <f t="shared" si="0"/>
        <v>2240495</v>
      </c>
    </row>
    <row r="10" spans="1:7" ht="27" customHeight="1">
      <c r="A10" s="177" t="s">
        <v>13</v>
      </c>
      <c r="B10" s="178" t="s">
        <v>554</v>
      </c>
      <c r="C10" s="2">
        <v>-230422</v>
      </c>
      <c r="D10" s="2">
        <v>-12560</v>
      </c>
      <c r="E10" s="175">
        <v>-3017</v>
      </c>
      <c r="F10" s="2">
        <v>-4240</v>
      </c>
      <c r="G10" s="176">
        <f t="shared" si="0"/>
        <v>-250239</v>
      </c>
    </row>
    <row r="11" spans="1:7" ht="27" customHeight="1">
      <c r="A11" s="177" t="s">
        <v>14</v>
      </c>
      <c r="B11" s="178" t="s">
        <v>555</v>
      </c>
      <c r="C11" s="2">
        <v>42</v>
      </c>
      <c r="D11" s="2">
        <v>3</v>
      </c>
      <c r="E11" s="175"/>
      <c r="F11" s="2">
        <v>1</v>
      </c>
      <c r="G11" s="176">
        <f t="shared" si="0"/>
        <v>46</v>
      </c>
    </row>
    <row r="12" spans="1:7" ht="27" customHeight="1">
      <c r="A12" s="177" t="s">
        <v>15</v>
      </c>
      <c r="B12" s="178" t="s">
        <v>556</v>
      </c>
      <c r="C12" s="2">
        <v>1092</v>
      </c>
      <c r="D12" s="2"/>
      <c r="E12" s="175"/>
      <c r="F12" s="2"/>
      <c r="G12" s="176">
        <f t="shared" si="0"/>
        <v>1092</v>
      </c>
    </row>
    <row r="13" spans="1:7" ht="27" customHeight="1">
      <c r="A13" s="177" t="s">
        <v>16</v>
      </c>
      <c r="B13" s="178" t="s">
        <v>557</v>
      </c>
      <c r="C13" s="2">
        <v>-1050</v>
      </c>
      <c r="D13" s="2">
        <v>3</v>
      </c>
      <c r="E13" s="175"/>
      <c r="F13" s="2">
        <v>1</v>
      </c>
      <c r="G13" s="176">
        <f t="shared" si="0"/>
        <v>-1046</v>
      </c>
    </row>
    <row r="14" spans="1:7" ht="27" customHeight="1">
      <c r="A14" s="177" t="s">
        <v>17</v>
      </c>
      <c r="B14" s="178" t="s">
        <v>558</v>
      </c>
      <c r="C14" s="2">
        <v>-231472</v>
      </c>
      <c r="D14" s="2">
        <v>-12557</v>
      </c>
      <c r="E14" s="175">
        <v>-3017</v>
      </c>
      <c r="F14" s="2">
        <v>-4239</v>
      </c>
      <c r="G14" s="176">
        <f t="shared" si="0"/>
        <v>-251285</v>
      </c>
    </row>
    <row r="15" spans="1:7" ht="27" customHeight="1">
      <c r="A15" s="177" t="s">
        <v>18</v>
      </c>
      <c r="B15" s="178" t="s">
        <v>559</v>
      </c>
      <c r="C15" s="2">
        <v>358169</v>
      </c>
      <c r="D15" s="2"/>
      <c r="E15" s="175"/>
      <c r="F15" s="2"/>
      <c r="G15" s="176">
        <f t="shared" si="0"/>
        <v>358169</v>
      </c>
    </row>
    <row r="16" spans="1:7" ht="27" customHeight="1">
      <c r="A16" s="177" t="s">
        <v>19</v>
      </c>
      <c r="B16" s="178" t="s">
        <v>560</v>
      </c>
      <c r="C16" s="2">
        <v>14742</v>
      </c>
      <c r="D16" s="2"/>
      <c r="E16" s="175"/>
      <c r="F16" s="2"/>
      <c r="G16" s="176">
        <f t="shared" si="0"/>
        <v>14742</v>
      </c>
    </row>
    <row r="17" spans="1:7" ht="27" customHeight="1">
      <c r="A17" s="177" t="s">
        <v>20</v>
      </c>
      <c r="B17" s="178" t="s">
        <v>561</v>
      </c>
      <c r="C17" s="2">
        <v>343427</v>
      </c>
      <c r="D17" s="2"/>
      <c r="E17" s="175"/>
      <c r="F17" s="2"/>
      <c r="G17" s="176">
        <f t="shared" si="0"/>
        <v>343427</v>
      </c>
    </row>
    <row r="18" spans="1:7" ht="27" customHeight="1">
      <c r="A18" s="177" t="s">
        <v>21</v>
      </c>
      <c r="B18" s="178" t="s">
        <v>562</v>
      </c>
      <c r="C18" s="2">
        <v>111955</v>
      </c>
      <c r="D18" s="2">
        <v>-12557</v>
      </c>
      <c r="E18" s="175">
        <v>-3017</v>
      </c>
      <c r="F18" s="2">
        <v>-4239</v>
      </c>
      <c r="G18" s="176">
        <f t="shared" si="0"/>
        <v>92142</v>
      </c>
    </row>
  </sheetData>
  <sheetProtection/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EREDMÉNYKIMUTATÁSA&amp;R&amp;"Times New Roman CE,Félkövér dőlt"&amp;12 7. tájékoztató tábla a 7/2015. (V.28.) önkormányzati rendelethez &amp;"Times New Roman CE,Dőlt"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166"/>
  <sheetViews>
    <sheetView view="pageLayout" zoomScaleNormal="120" zoomScaleSheetLayoutView="130" workbookViewId="0" topLeftCell="B1">
      <selection activeCell="E110" sqref="E110"/>
    </sheetView>
  </sheetViews>
  <sheetFormatPr defaultColWidth="9.00390625" defaultRowHeight="12.75"/>
  <cols>
    <col min="1" max="1" width="9.00390625" style="453" customWidth="1"/>
    <col min="2" max="2" width="75.875" style="453" customWidth="1"/>
    <col min="3" max="3" width="15.50390625" style="429" customWidth="1"/>
    <col min="4" max="5" width="15.50390625" style="453" customWidth="1"/>
    <col min="6" max="6" width="9.00390625" style="428" customWidth="1"/>
    <col min="7" max="16384" width="9.375" style="428" customWidth="1"/>
  </cols>
  <sheetData>
    <row r="1" spans="1:5" ht="15.75" customHeight="1">
      <c r="A1" s="761" t="s">
        <v>3</v>
      </c>
      <c r="B1" s="761"/>
      <c r="C1" s="761"/>
      <c r="D1" s="761"/>
      <c r="E1" s="761"/>
    </row>
    <row r="2" spans="1:5" ht="15.75" customHeight="1" thickBot="1">
      <c r="A2" s="760" t="s">
        <v>105</v>
      </c>
      <c r="B2" s="760"/>
      <c r="D2" s="212"/>
      <c r="E2" s="229" t="s">
        <v>151</v>
      </c>
    </row>
    <row r="3" spans="1:5" ht="15.75" customHeight="1">
      <c r="A3" s="753" t="s">
        <v>57</v>
      </c>
      <c r="B3" s="755" t="s">
        <v>5</v>
      </c>
      <c r="C3" s="757" t="s">
        <v>485</v>
      </c>
      <c r="D3" s="757"/>
      <c r="E3" s="758"/>
    </row>
    <row r="4" spans="1:5" ht="37.5" customHeight="1" thickBot="1">
      <c r="A4" s="754"/>
      <c r="B4" s="756"/>
      <c r="C4" s="42" t="s">
        <v>173</v>
      </c>
      <c r="D4" s="42" t="s">
        <v>174</v>
      </c>
      <c r="E4" s="43" t="s">
        <v>175</v>
      </c>
    </row>
    <row r="5" spans="1:5" s="430" customFormat="1" ht="12" customHeight="1" thickBot="1">
      <c r="A5" s="207">
        <v>1</v>
      </c>
      <c r="B5" s="208">
        <v>2</v>
      </c>
      <c r="C5" s="208">
        <v>3</v>
      </c>
      <c r="D5" s="208">
        <v>4</v>
      </c>
      <c r="E5" s="254">
        <v>5</v>
      </c>
    </row>
    <row r="6" spans="1:5" s="431" customFormat="1" ht="12" customHeight="1" thickBot="1">
      <c r="A6" s="202" t="s">
        <v>6</v>
      </c>
      <c r="B6" s="411" t="s">
        <v>232</v>
      </c>
      <c r="C6" s="234">
        <f>+C7+C8+C9+C10+C11+C12</f>
        <v>0</v>
      </c>
      <c r="D6" s="234">
        <f>+D7+D8+D9+D10+D11+D12</f>
        <v>0</v>
      </c>
      <c r="E6" s="217">
        <f>+E7+E8+E9+E10+E11+E12</f>
        <v>0</v>
      </c>
    </row>
    <row r="7" spans="1:5" s="431" customFormat="1" ht="12" customHeight="1">
      <c r="A7" s="197" t="s">
        <v>69</v>
      </c>
      <c r="B7" s="412" t="s">
        <v>233</v>
      </c>
      <c r="C7" s="236"/>
      <c r="D7" s="236"/>
      <c r="E7" s="219"/>
    </row>
    <row r="8" spans="1:5" s="431" customFormat="1" ht="12" customHeight="1">
      <c r="A8" s="196" t="s">
        <v>70</v>
      </c>
      <c r="B8" s="413" t="s">
        <v>234</v>
      </c>
      <c r="C8" s="235"/>
      <c r="D8" s="235"/>
      <c r="E8" s="218"/>
    </row>
    <row r="9" spans="1:5" s="431" customFormat="1" ht="12" customHeight="1">
      <c r="A9" s="196" t="s">
        <v>71</v>
      </c>
      <c r="B9" s="413" t="s">
        <v>235</v>
      </c>
      <c r="C9" s="235"/>
      <c r="D9" s="235"/>
      <c r="E9" s="218"/>
    </row>
    <row r="10" spans="1:5" s="431" customFormat="1" ht="12" customHeight="1">
      <c r="A10" s="196" t="s">
        <v>72</v>
      </c>
      <c r="B10" s="413" t="s">
        <v>236</v>
      </c>
      <c r="C10" s="235"/>
      <c r="D10" s="235"/>
      <c r="E10" s="218"/>
    </row>
    <row r="11" spans="1:5" s="431" customFormat="1" ht="12" customHeight="1">
      <c r="A11" s="196" t="s">
        <v>102</v>
      </c>
      <c r="B11" s="413" t="s">
        <v>237</v>
      </c>
      <c r="C11" s="408"/>
      <c r="D11" s="408"/>
      <c r="E11" s="432"/>
    </row>
    <row r="12" spans="1:5" s="431" customFormat="1" ht="12" customHeight="1" thickBot="1">
      <c r="A12" s="198" t="s">
        <v>73</v>
      </c>
      <c r="B12" s="414" t="s">
        <v>238</v>
      </c>
      <c r="C12" s="409"/>
      <c r="D12" s="409"/>
      <c r="E12" s="433"/>
    </row>
    <row r="13" spans="1:5" s="431" customFormat="1" ht="12" customHeight="1" thickBot="1">
      <c r="A13" s="202" t="s">
        <v>7</v>
      </c>
      <c r="B13" s="415" t="s">
        <v>239</v>
      </c>
      <c r="C13" s="234">
        <f>+C14+C15+C16+C17+C18</f>
        <v>0</v>
      </c>
      <c r="D13" s="234">
        <f>+D14+D15+D16+D17+D18</f>
        <v>3627</v>
      </c>
      <c r="E13" s="217">
        <f>+E14+E15+E16+E17+E18</f>
        <v>3627</v>
      </c>
    </row>
    <row r="14" spans="1:5" s="431" customFormat="1" ht="12" customHeight="1">
      <c r="A14" s="197" t="s">
        <v>75</v>
      </c>
      <c r="B14" s="412" t="s">
        <v>240</v>
      </c>
      <c r="C14" s="236"/>
      <c r="D14" s="236"/>
      <c r="E14" s="219"/>
    </row>
    <row r="15" spans="1:5" s="431" customFormat="1" ht="12" customHeight="1">
      <c r="A15" s="196" t="s">
        <v>76</v>
      </c>
      <c r="B15" s="413" t="s">
        <v>241</v>
      </c>
      <c r="C15" s="235"/>
      <c r="D15" s="235"/>
      <c r="E15" s="218"/>
    </row>
    <row r="16" spans="1:5" s="431" customFormat="1" ht="12" customHeight="1">
      <c r="A16" s="196" t="s">
        <v>77</v>
      </c>
      <c r="B16" s="413" t="s">
        <v>242</v>
      </c>
      <c r="C16" s="235"/>
      <c r="D16" s="235"/>
      <c r="E16" s="218"/>
    </row>
    <row r="17" spans="1:5" s="431" customFormat="1" ht="12" customHeight="1">
      <c r="A17" s="196" t="s">
        <v>78</v>
      </c>
      <c r="B17" s="413" t="s">
        <v>243</v>
      </c>
      <c r="C17" s="235"/>
      <c r="D17" s="235"/>
      <c r="E17" s="218"/>
    </row>
    <row r="18" spans="1:5" s="431" customFormat="1" ht="12" customHeight="1">
      <c r="A18" s="196" t="s">
        <v>79</v>
      </c>
      <c r="B18" s="413" t="s">
        <v>244</v>
      </c>
      <c r="C18" s="235"/>
      <c r="D18" s="235">
        <v>3627</v>
      </c>
      <c r="E18" s="218">
        <v>3627</v>
      </c>
    </row>
    <row r="19" spans="1:5" s="431" customFormat="1" ht="12" customHeight="1" thickBot="1">
      <c r="A19" s="198" t="s">
        <v>85</v>
      </c>
      <c r="B19" s="414" t="s">
        <v>245</v>
      </c>
      <c r="C19" s="237"/>
      <c r="D19" s="237"/>
      <c r="E19" s="220"/>
    </row>
    <row r="20" spans="1:5" s="431" customFormat="1" ht="12" customHeight="1" thickBot="1">
      <c r="A20" s="202" t="s">
        <v>8</v>
      </c>
      <c r="B20" s="411" t="s">
        <v>246</v>
      </c>
      <c r="C20" s="234">
        <f>+C21+C22+C23+C24+C25</f>
        <v>0</v>
      </c>
      <c r="D20" s="234">
        <f>+D21+D22+D23+D24+D25</f>
        <v>0</v>
      </c>
      <c r="E20" s="217">
        <f>+E21+E22+E23+E24+E25</f>
        <v>0</v>
      </c>
    </row>
    <row r="21" spans="1:5" s="431" customFormat="1" ht="12" customHeight="1">
      <c r="A21" s="197" t="s">
        <v>58</v>
      </c>
      <c r="B21" s="412" t="s">
        <v>247</v>
      </c>
      <c r="C21" s="236"/>
      <c r="D21" s="236"/>
      <c r="E21" s="219"/>
    </row>
    <row r="22" spans="1:5" s="431" customFormat="1" ht="12" customHeight="1">
      <c r="A22" s="196" t="s">
        <v>59</v>
      </c>
      <c r="B22" s="413" t="s">
        <v>248</v>
      </c>
      <c r="C22" s="235"/>
      <c r="D22" s="235"/>
      <c r="E22" s="218"/>
    </row>
    <row r="23" spans="1:5" s="431" customFormat="1" ht="12" customHeight="1">
      <c r="A23" s="196" t="s">
        <v>60</v>
      </c>
      <c r="B23" s="413" t="s">
        <v>249</v>
      </c>
      <c r="C23" s="235"/>
      <c r="D23" s="235"/>
      <c r="E23" s="218"/>
    </row>
    <row r="24" spans="1:5" s="431" customFormat="1" ht="12" customHeight="1">
      <c r="A24" s="196" t="s">
        <v>61</v>
      </c>
      <c r="B24" s="413" t="s">
        <v>250</v>
      </c>
      <c r="C24" s="235"/>
      <c r="D24" s="235"/>
      <c r="E24" s="218"/>
    </row>
    <row r="25" spans="1:5" s="431" customFormat="1" ht="12" customHeight="1">
      <c r="A25" s="196" t="s">
        <v>114</v>
      </c>
      <c r="B25" s="413" t="s">
        <v>251</v>
      </c>
      <c r="C25" s="235"/>
      <c r="D25" s="235"/>
      <c r="E25" s="218"/>
    </row>
    <row r="26" spans="1:5" s="431" customFormat="1" ht="12" customHeight="1" thickBot="1">
      <c r="A26" s="198" t="s">
        <v>115</v>
      </c>
      <c r="B26" s="414" t="s">
        <v>252</v>
      </c>
      <c r="C26" s="237"/>
      <c r="D26" s="237"/>
      <c r="E26" s="220"/>
    </row>
    <row r="27" spans="1:5" s="431" customFormat="1" ht="12" customHeight="1" thickBot="1">
      <c r="A27" s="202" t="s">
        <v>116</v>
      </c>
      <c r="B27" s="411" t="s">
        <v>253</v>
      </c>
      <c r="C27" s="240">
        <f>+C28+C31+C32+C33</f>
        <v>0</v>
      </c>
      <c r="D27" s="240">
        <f>+D28+D31+D32+D33</f>
        <v>0</v>
      </c>
      <c r="E27" s="251">
        <f>+E28+E31+E32+E33</f>
        <v>0</v>
      </c>
    </row>
    <row r="28" spans="1:5" s="431" customFormat="1" ht="12" customHeight="1">
      <c r="A28" s="197" t="s">
        <v>254</v>
      </c>
      <c r="B28" s="412" t="s">
        <v>255</v>
      </c>
      <c r="C28" s="253">
        <f>+C29+C30</f>
        <v>0</v>
      </c>
      <c r="D28" s="253">
        <f>+D29+D30</f>
        <v>0</v>
      </c>
      <c r="E28" s="252">
        <f>+E29+E30</f>
        <v>0</v>
      </c>
    </row>
    <row r="29" spans="1:5" s="431" customFormat="1" ht="12" customHeight="1">
      <c r="A29" s="196" t="s">
        <v>256</v>
      </c>
      <c r="B29" s="413" t="s">
        <v>257</v>
      </c>
      <c r="C29" s="235"/>
      <c r="D29" s="235"/>
      <c r="E29" s="218"/>
    </row>
    <row r="30" spans="1:5" s="431" customFormat="1" ht="12" customHeight="1">
      <c r="A30" s="196" t="s">
        <v>258</v>
      </c>
      <c r="B30" s="413" t="s">
        <v>259</v>
      </c>
      <c r="C30" s="235"/>
      <c r="D30" s="235"/>
      <c r="E30" s="218"/>
    </row>
    <row r="31" spans="1:5" s="431" customFormat="1" ht="12" customHeight="1">
      <c r="A31" s="196" t="s">
        <v>260</v>
      </c>
      <c r="B31" s="413" t="s">
        <v>261</v>
      </c>
      <c r="C31" s="235"/>
      <c r="D31" s="235"/>
      <c r="E31" s="218"/>
    </row>
    <row r="32" spans="1:5" s="431" customFormat="1" ht="12" customHeight="1">
      <c r="A32" s="196" t="s">
        <v>262</v>
      </c>
      <c r="B32" s="413" t="s">
        <v>263</v>
      </c>
      <c r="C32" s="235"/>
      <c r="D32" s="235"/>
      <c r="E32" s="218"/>
    </row>
    <row r="33" spans="1:5" s="431" customFormat="1" ht="12" customHeight="1" thickBot="1">
      <c r="A33" s="198" t="s">
        <v>264</v>
      </c>
      <c r="B33" s="414" t="s">
        <v>265</v>
      </c>
      <c r="C33" s="237"/>
      <c r="D33" s="237"/>
      <c r="E33" s="220"/>
    </row>
    <row r="34" spans="1:5" s="431" customFormat="1" ht="12" customHeight="1" thickBot="1">
      <c r="A34" s="202" t="s">
        <v>10</v>
      </c>
      <c r="B34" s="411" t="s">
        <v>266</v>
      </c>
      <c r="C34" s="234">
        <f>SUM(C35:C44)</f>
        <v>1280</v>
      </c>
      <c r="D34" s="234">
        <f>SUM(D35:D44)</f>
        <v>2538</v>
      </c>
      <c r="E34" s="217">
        <f>SUM(E35:E44)</f>
        <v>2494</v>
      </c>
    </row>
    <row r="35" spans="1:5" s="431" customFormat="1" ht="12" customHeight="1">
      <c r="A35" s="197" t="s">
        <v>62</v>
      </c>
      <c r="B35" s="412" t="s">
        <v>267</v>
      </c>
      <c r="C35" s="236"/>
      <c r="D35" s="236"/>
      <c r="E35" s="219"/>
    </row>
    <row r="36" spans="1:5" s="431" customFormat="1" ht="12" customHeight="1">
      <c r="A36" s="196" t="s">
        <v>63</v>
      </c>
      <c r="B36" s="413" t="s">
        <v>268</v>
      </c>
      <c r="C36" s="235">
        <v>1050</v>
      </c>
      <c r="D36" s="235">
        <v>300</v>
      </c>
      <c r="E36" s="218">
        <v>294</v>
      </c>
    </row>
    <row r="37" spans="1:5" s="431" customFormat="1" ht="12" customHeight="1">
      <c r="A37" s="196" t="s">
        <v>64</v>
      </c>
      <c r="B37" s="413" t="s">
        <v>269</v>
      </c>
      <c r="C37" s="235"/>
      <c r="D37" s="235">
        <v>1885</v>
      </c>
      <c r="E37" s="218">
        <v>1847</v>
      </c>
    </row>
    <row r="38" spans="1:5" s="431" customFormat="1" ht="12" customHeight="1">
      <c r="A38" s="196" t="s">
        <v>118</v>
      </c>
      <c r="B38" s="413" t="s">
        <v>270</v>
      </c>
      <c r="C38" s="235"/>
      <c r="D38" s="235"/>
      <c r="E38" s="218"/>
    </row>
    <row r="39" spans="1:5" s="431" customFormat="1" ht="12" customHeight="1">
      <c r="A39" s="196" t="s">
        <v>119</v>
      </c>
      <c r="B39" s="413" t="s">
        <v>271</v>
      </c>
      <c r="C39" s="235"/>
      <c r="D39" s="235"/>
      <c r="E39" s="218"/>
    </row>
    <row r="40" spans="1:5" s="431" customFormat="1" ht="12" customHeight="1">
      <c r="A40" s="196" t="s">
        <v>120</v>
      </c>
      <c r="B40" s="413" t="s">
        <v>272</v>
      </c>
      <c r="C40" s="235">
        <v>230</v>
      </c>
      <c r="D40" s="235">
        <v>340</v>
      </c>
      <c r="E40" s="218">
        <v>340</v>
      </c>
    </row>
    <row r="41" spans="1:5" s="431" customFormat="1" ht="12" customHeight="1">
      <c r="A41" s="196" t="s">
        <v>121</v>
      </c>
      <c r="B41" s="413" t="s">
        <v>273</v>
      </c>
      <c r="C41" s="235"/>
      <c r="D41" s="235"/>
      <c r="E41" s="218"/>
    </row>
    <row r="42" spans="1:5" s="431" customFormat="1" ht="12" customHeight="1">
      <c r="A42" s="196" t="s">
        <v>122</v>
      </c>
      <c r="B42" s="413" t="s">
        <v>274</v>
      </c>
      <c r="C42" s="235"/>
      <c r="D42" s="235">
        <v>3</v>
      </c>
      <c r="E42" s="218">
        <v>3</v>
      </c>
    </row>
    <row r="43" spans="1:5" s="431" customFormat="1" ht="12" customHeight="1">
      <c r="A43" s="196" t="s">
        <v>275</v>
      </c>
      <c r="B43" s="413" t="s">
        <v>276</v>
      </c>
      <c r="C43" s="238"/>
      <c r="D43" s="238"/>
      <c r="E43" s="221"/>
    </row>
    <row r="44" spans="1:5" s="431" customFormat="1" ht="12" customHeight="1" thickBot="1">
      <c r="A44" s="198" t="s">
        <v>277</v>
      </c>
      <c r="B44" s="414" t="s">
        <v>278</v>
      </c>
      <c r="C44" s="239"/>
      <c r="D44" s="239">
        <v>10</v>
      </c>
      <c r="E44" s="222">
        <v>10</v>
      </c>
    </row>
    <row r="45" spans="1:5" s="431" customFormat="1" ht="12" customHeight="1" thickBot="1">
      <c r="A45" s="202" t="s">
        <v>11</v>
      </c>
      <c r="B45" s="411" t="s">
        <v>279</v>
      </c>
      <c r="C45" s="234">
        <f>SUM(C46:C50)</f>
        <v>0</v>
      </c>
      <c r="D45" s="234">
        <f>SUM(D46:D50)</f>
        <v>0</v>
      </c>
      <c r="E45" s="217">
        <f>SUM(E46:E50)</f>
        <v>0</v>
      </c>
    </row>
    <row r="46" spans="1:5" s="431" customFormat="1" ht="12" customHeight="1">
      <c r="A46" s="197" t="s">
        <v>65</v>
      </c>
      <c r="B46" s="412" t="s">
        <v>280</v>
      </c>
      <c r="C46" s="255"/>
      <c r="D46" s="255"/>
      <c r="E46" s="223"/>
    </row>
    <row r="47" spans="1:5" s="431" customFormat="1" ht="12" customHeight="1">
      <c r="A47" s="196" t="s">
        <v>66</v>
      </c>
      <c r="B47" s="413" t="s">
        <v>281</v>
      </c>
      <c r="C47" s="238"/>
      <c r="D47" s="238"/>
      <c r="E47" s="221"/>
    </row>
    <row r="48" spans="1:5" s="431" customFormat="1" ht="12" customHeight="1">
      <c r="A48" s="196" t="s">
        <v>282</v>
      </c>
      <c r="B48" s="413" t="s">
        <v>283</v>
      </c>
      <c r="C48" s="238"/>
      <c r="D48" s="238"/>
      <c r="E48" s="221"/>
    </row>
    <row r="49" spans="1:5" s="431" customFormat="1" ht="12" customHeight="1">
      <c r="A49" s="196" t="s">
        <v>284</v>
      </c>
      <c r="B49" s="413" t="s">
        <v>285</v>
      </c>
      <c r="C49" s="238"/>
      <c r="D49" s="238"/>
      <c r="E49" s="221"/>
    </row>
    <row r="50" spans="1:5" s="431" customFormat="1" ht="12" customHeight="1" thickBot="1">
      <c r="A50" s="198" t="s">
        <v>286</v>
      </c>
      <c r="B50" s="414" t="s">
        <v>287</v>
      </c>
      <c r="C50" s="239"/>
      <c r="D50" s="239"/>
      <c r="E50" s="222"/>
    </row>
    <row r="51" spans="1:5" s="431" customFormat="1" ht="12" customHeight="1" thickBot="1">
      <c r="A51" s="202" t="s">
        <v>123</v>
      </c>
      <c r="B51" s="411" t="s">
        <v>288</v>
      </c>
      <c r="C51" s="234">
        <f>SUM(C52:C54)</f>
        <v>0</v>
      </c>
      <c r="D51" s="234">
        <f>SUM(D52:D54)</f>
        <v>0</v>
      </c>
      <c r="E51" s="217">
        <f>SUM(E52:E54)</f>
        <v>0</v>
      </c>
    </row>
    <row r="52" spans="1:5" s="431" customFormat="1" ht="12" customHeight="1">
      <c r="A52" s="197" t="s">
        <v>67</v>
      </c>
      <c r="B52" s="412" t="s">
        <v>289</v>
      </c>
      <c r="C52" s="236"/>
      <c r="D52" s="236"/>
      <c r="E52" s="219"/>
    </row>
    <row r="53" spans="1:5" s="431" customFormat="1" ht="12" customHeight="1">
      <c r="A53" s="196" t="s">
        <v>68</v>
      </c>
      <c r="B53" s="413" t="s">
        <v>462</v>
      </c>
      <c r="C53" s="235"/>
      <c r="D53" s="235"/>
      <c r="E53" s="218"/>
    </row>
    <row r="54" spans="1:5" s="431" customFormat="1" ht="12" customHeight="1">
      <c r="A54" s="196" t="s">
        <v>291</v>
      </c>
      <c r="B54" s="413" t="s">
        <v>292</v>
      </c>
      <c r="C54" s="235"/>
      <c r="D54" s="235"/>
      <c r="E54" s="218"/>
    </row>
    <row r="55" spans="1:5" s="431" customFormat="1" ht="12" customHeight="1" thickBot="1">
      <c r="A55" s="198" t="s">
        <v>293</v>
      </c>
      <c r="B55" s="414" t="s">
        <v>294</v>
      </c>
      <c r="C55" s="237"/>
      <c r="D55" s="237"/>
      <c r="E55" s="220"/>
    </row>
    <row r="56" spans="1:5" s="431" customFormat="1" ht="12" customHeight="1" thickBot="1">
      <c r="A56" s="202" t="s">
        <v>13</v>
      </c>
      <c r="B56" s="415" t="s">
        <v>295</v>
      </c>
      <c r="C56" s="234">
        <f>SUM(C57:C59)</f>
        <v>0</v>
      </c>
      <c r="D56" s="234">
        <f>SUM(D57:D59)</f>
        <v>0</v>
      </c>
      <c r="E56" s="217">
        <f>SUM(E57:E59)</f>
        <v>0</v>
      </c>
    </row>
    <row r="57" spans="1:5" s="431" customFormat="1" ht="12" customHeight="1">
      <c r="A57" s="196" t="s">
        <v>124</v>
      </c>
      <c r="B57" s="412" t="s">
        <v>296</v>
      </c>
      <c r="C57" s="238"/>
      <c r="D57" s="238"/>
      <c r="E57" s="221"/>
    </row>
    <row r="58" spans="1:5" s="431" customFormat="1" ht="12" customHeight="1">
      <c r="A58" s="196" t="s">
        <v>125</v>
      </c>
      <c r="B58" s="413" t="s">
        <v>463</v>
      </c>
      <c r="C58" s="238"/>
      <c r="D58" s="238"/>
      <c r="E58" s="221"/>
    </row>
    <row r="59" spans="1:5" s="431" customFormat="1" ht="12" customHeight="1">
      <c r="A59" s="196" t="s">
        <v>152</v>
      </c>
      <c r="B59" s="413" t="s">
        <v>298</v>
      </c>
      <c r="C59" s="238"/>
      <c r="D59" s="238"/>
      <c r="E59" s="221"/>
    </row>
    <row r="60" spans="1:5" s="431" customFormat="1" ht="12" customHeight="1" thickBot="1">
      <c r="A60" s="196" t="s">
        <v>299</v>
      </c>
      <c r="B60" s="414" t="s">
        <v>300</v>
      </c>
      <c r="C60" s="238"/>
      <c r="D60" s="238"/>
      <c r="E60" s="221"/>
    </row>
    <row r="61" spans="1:5" s="431" customFormat="1" ht="12" customHeight="1" thickBot="1">
      <c r="A61" s="202" t="s">
        <v>14</v>
      </c>
      <c r="B61" s="411" t="s">
        <v>301</v>
      </c>
      <c r="C61" s="240">
        <f>+C6+C13+C20+C27+C34+C45+C51+C56</f>
        <v>1280</v>
      </c>
      <c r="D61" s="240">
        <f>+D6+D13+D20+D27+D34+D45+D51+D56</f>
        <v>6165</v>
      </c>
      <c r="E61" s="251">
        <f>+E6+E13+E20+E27+E34+E45+E51+E56</f>
        <v>6121</v>
      </c>
    </row>
    <row r="62" spans="1:5" s="431" customFormat="1" ht="12" customHeight="1" thickBot="1">
      <c r="A62" s="256" t="s">
        <v>302</v>
      </c>
      <c r="B62" s="415" t="s">
        <v>303</v>
      </c>
      <c r="C62" s="234">
        <f>SUM(C63:C65)</f>
        <v>0</v>
      </c>
      <c r="D62" s="234">
        <f>SUM(D63:D65)</f>
        <v>0</v>
      </c>
      <c r="E62" s="217">
        <f>SUM(E63:E65)</f>
        <v>0</v>
      </c>
    </row>
    <row r="63" spans="1:5" s="431" customFormat="1" ht="12" customHeight="1">
      <c r="A63" s="196" t="s">
        <v>304</v>
      </c>
      <c r="B63" s="412" t="s">
        <v>305</v>
      </c>
      <c r="C63" s="238"/>
      <c r="D63" s="238"/>
      <c r="E63" s="221"/>
    </row>
    <row r="64" spans="1:5" s="431" customFormat="1" ht="12" customHeight="1">
      <c r="A64" s="196" t="s">
        <v>306</v>
      </c>
      <c r="B64" s="413" t="s">
        <v>307</v>
      </c>
      <c r="C64" s="238"/>
      <c r="D64" s="238"/>
      <c r="E64" s="221"/>
    </row>
    <row r="65" spans="1:5" s="431" customFormat="1" ht="12" customHeight="1" thickBot="1">
      <c r="A65" s="196" t="s">
        <v>308</v>
      </c>
      <c r="B65" s="183" t="s">
        <v>353</v>
      </c>
      <c r="C65" s="238"/>
      <c r="D65" s="238"/>
      <c r="E65" s="221"/>
    </row>
    <row r="66" spans="1:5" s="431" customFormat="1" ht="12" customHeight="1" thickBot="1">
      <c r="A66" s="256" t="s">
        <v>310</v>
      </c>
      <c r="B66" s="415" t="s">
        <v>311</v>
      </c>
      <c r="C66" s="234">
        <f>SUM(C67:C70)</f>
        <v>0</v>
      </c>
      <c r="D66" s="234">
        <f>SUM(D67:D70)</f>
        <v>0</v>
      </c>
      <c r="E66" s="217">
        <f>SUM(E67:E70)</f>
        <v>0</v>
      </c>
    </row>
    <row r="67" spans="1:5" s="431" customFormat="1" ht="12" customHeight="1">
      <c r="A67" s="196" t="s">
        <v>103</v>
      </c>
      <c r="B67" s="412" t="s">
        <v>312</v>
      </c>
      <c r="C67" s="238"/>
      <c r="D67" s="238"/>
      <c r="E67" s="221"/>
    </row>
    <row r="68" spans="1:5" s="431" customFormat="1" ht="12" customHeight="1">
      <c r="A68" s="196" t="s">
        <v>104</v>
      </c>
      <c r="B68" s="413" t="s">
        <v>313</v>
      </c>
      <c r="C68" s="238"/>
      <c r="D68" s="238"/>
      <c r="E68" s="221"/>
    </row>
    <row r="69" spans="1:5" s="431" customFormat="1" ht="12" customHeight="1">
      <c r="A69" s="196" t="s">
        <v>314</v>
      </c>
      <c r="B69" s="413" t="s">
        <v>315</v>
      </c>
      <c r="C69" s="238"/>
      <c r="D69" s="238"/>
      <c r="E69" s="221"/>
    </row>
    <row r="70" spans="1:7" s="431" customFormat="1" ht="12" customHeight="1" thickBot="1">
      <c r="A70" s="196" t="s">
        <v>316</v>
      </c>
      <c r="B70" s="414" t="s">
        <v>317</v>
      </c>
      <c r="C70" s="238"/>
      <c r="D70" s="238"/>
      <c r="E70" s="221"/>
      <c r="G70" s="434"/>
    </row>
    <row r="71" spans="1:5" s="431" customFormat="1" ht="12" customHeight="1" thickBot="1">
      <c r="A71" s="256" t="s">
        <v>318</v>
      </c>
      <c r="B71" s="415" t="s">
        <v>319</v>
      </c>
      <c r="C71" s="234">
        <f>SUM(C72:C73)</f>
        <v>2100</v>
      </c>
      <c r="D71" s="234">
        <f>SUM(D72:D73)</f>
        <v>4175</v>
      </c>
      <c r="E71" s="217">
        <f>SUM(E72:E73)</f>
        <v>4175</v>
      </c>
    </row>
    <row r="72" spans="1:5" s="431" customFormat="1" ht="12" customHeight="1">
      <c r="A72" s="196" t="s">
        <v>320</v>
      </c>
      <c r="B72" s="412" t="s">
        <v>321</v>
      </c>
      <c r="C72" s="238">
        <v>2100</v>
      </c>
      <c r="D72" s="238">
        <v>4175</v>
      </c>
      <c r="E72" s="221">
        <v>4175</v>
      </c>
    </row>
    <row r="73" spans="1:5" s="431" customFormat="1" ht="12" customHeight="1" thickBot="1">
      <c r="A73" s="196" t="s">
        <v>322</v>
      </c>
      <c r="B73" s="414" t="s">
        <v>323</v>
      </c>
      <c r="C73" s="238"/>
      <c r="D73" s="238"/>
      <c r="E73" s="221"/>
    </row>
    <row r="74" spans="1:5" s="431" customFormat="1" ht="12" customHeight="1" thickBot="1">
      <c r="A74" s="256" t="s">
        <v>324</v>
      </c>
      <c r="B74" s="415" t="s">
        <v>325</v>
      </c>
      <c r="C74" s="234">
        <f>SUM(C75:C77)</f>
        <v>0</v>
      </c>
      <c r="D74" s="234">
        <f>SUM(D75:D77)</f>
        <v>0</v>
      </c>
      <c r="E74" s="217">
        <f>SUM(E75:E77)</f>
        <v>0</v>
      </c>
    </row>
    <row r="75" spans="1:5" s="431" customFormat="1" ht="12" customHeight="1">
      <c r="A75" s="196" t="s">
        <v>326</v>
      </c>
      <c r="B75" s="412" t="s">
        <v>327</v>
      </c>
      <c r="C75" s="238"/>
      <c r="D75" s="238"/>
      <c r="E75" s="221"/>
    </row>
    <row r="76" spans="1:5" s="431" customFormat="1" ht="12" customHeight="1">
      <c r="A76" s="196" t="s">
        <v>328</v>
      </c>
      <c r="B76" s="413" t="s">
        <v>329</v>
      </c>
      <c r="C76" s="238"/>
      <c r="D76" s="238"/>
      <c r="E76" s="221"/>
    </row>
    <row r="77" spans="1:5" s="431" customFormat="1" ht="12" customHeight="1" thickBot="1">
      <c r="A77" s="196" t="s">
        <v>330</v>
      </c>
      <c r="B77" s="414" t="s">
        <v>331</v>
      </c>
      <c r="C77" s="238"/>
      <c r="D77" s="238"/>
      <c r="E77" s="221"/>
    </row>
    <row r="78" spans="1:5" s="431" customFormat="1" ht="12" customHeight="1" thickBot="1">
      <c r="A78" s="256" t="s">
        <v>332</v>
      </c>
      <c r="B78" s="415" t="s">
        <v>333</v>
      </c>
      <c r="C78" s="234">
        <f>SUM(C79:C82)</f>
        <v>0</v>
      </c>
      <c r="D78" s="234">
        <f>SUM(D79:D82)</f>
        <v>0</v>
      </c>
      <c r="E78" s="217">
        <f>SUM(E79:E82)</f>
        <v>0</v>
      </c>
    </row>
    <row r="79" spans="1:5" s="431" customFormat="1" ht="12" customHeight="1">
      <c r="A79" s="406" t="s">
        <v>334</v>
      </c>
      <c r="B79" s="412" t="s">
        <v>335</v>
      </c>
      <c r="C79" s="238"/>
      <c r="D79" s="238"/>
      <c r="E79" s="221"/>
    </row>
    <row r="80" spans="1:5" s="431" customFormat="1" ht="12" customHeight="1">
      <c r="A80" s="407" t="s">
        <v>336</v>
      </c>
      <c r="B80" s="413" t="s">
        <v>337</v>
      </c>
      <c r="C80" s="238"/>
      <c r="D80" s="238"/>
      <c r="E80" s="221"/>
    </row>
    <row r="81" spans="1:5" s="431" customFormat="1" ht="12" customHeight="1">
      <c r="A81" s="407" t="s">
        <v>338</v>
      </c>
      <c r="B81" s="413" t="s">
        <v>339</v>
      </c>
      <c r="C81" s="238"/>
      <c r="D81" s="238"/>
      <c r="E81" s="221"/>
    </row>
    <row r="82" spans="1:5" s="431" customFormat="1" ht="12" customHeight="1" thickBot="1">
      <c r="A82" s="257" t="s">
        <v>340</v>
      </c>
      <c r="B82" s="414" t="s">
        <v>341</v>
      </c>
      <c r="C82" s="238"/>
      <c r="D82" s="238"/>
      <c r="E82" s="221"/>
    </row>
    <row r="83" spans="1:5" s="431" customFormat="1" ht="12" customHeight="1" thickBot="1">
      <c r="A83" s="256" t="s">
        <v>342</v>
      </c>
      <c r="B83" s="415" t="s">
        <v>343</v>
      </c>
      <c r="C83" s="259"/>
      <c r="D83" s="259"/>
      <c r="E83" s="260"/>
    </row>
    <row r="84" spans="1:5" s="431" customFormat="1" ht="12" customHeight="1" thickBot="1">
      <c r="A84" s="256" t="s">
        <v>344</v>
      </c>
      <c r="B84" s="181" t="s">
        <v>345</v>
      </c>
      <c r="C84" s="240">
        <f>+C62+C66+C71+C74+C78+C83</f>
        <v>2100</v>
      </c>
      <c r="D84" s="240">
        <f>+D62+D66+D71+D74+D78+D83</f>
        <v>4175</v>
      </c>
      <c r="E84" s="251">
        <f>+E62+E66+E71+E74+E78+E83</f>
        <v>4175</v>
      </c>
    </row>
    <row r="85" spans="1:5" s="431" customFormat="1" ht="12" customHeight="1" thickBot="1">
      <c r="A85" s="258" t="s">
        <v>346</v>
      </c>
      <c r="B85" s="184" t="s">
        <v>347</v>
      </c>
      <c r="C85" s="240">
        <f>+C61+C84</f>
        <v>3380</v>
      </c>
      <c r="D85" s="240">
        <f>+D61+D84</f>
        <v>10340</v>
      </c>
      <c r="E85" s="251">
        <f>+E61+E84</f>
        <v>10296</v>
      </c>
    </row>
    <row r="86" spans="1:5" s="431" customFormat="1" ht="12" customHeight="1">
      <c r="A86" s="435"/>
      <c r="B86" s="436"/>
      <c r="C86" s="437"/>
      <c r="D86" s="438"/>
      <c r="E86" s="439"/>
    </row>
    <row r="87" spans="1:5" s="431" customFormat="1" ht="12" customHeight="1">
      <c r="A87" s="761" t="s">
        <v>34</v>
      </c>
      <c r="B87" s="761"/>
      <c r="C87" s="761"/>
      <c r="D87" s="761"/>
      <c r="E87" s="761"/>
    </row>
    <row r="88" spans="1:5" s="431" customFormat="1" ht="12" customHeight="1" thickBot="1">
      <c r="A88" s="752" t="s">
        <v>106</v>
      </c>
      <c r="B88" s="752"/>
      <c r="C88" s="429"/>
      <c r="D88" s="212"/>
      <c r="E88" s="229" t="s">
        <v>151</v>
      </c>
    </row>
    <row r="89" spans="1:5" s="431" customFormat="1" ht="12" customHeight="1">
      <c r="A89" s="753" t="s">
        <v>57</v>
      </c>
      <c r="B89" s="755" t="s">
        <v>172</v>
      </c>
      <c r="C89" s="757" t="s">
        <v>485</v>
      </c>
      <c r="D89" s="757"/>
      <c r="E89" s="758"/>
    </row>
    <row r="90" spans="1:6" s="431" customFormat="1" ht="24" customHeight="1" thickBot="1">
      <c r="A90" s="754"/>
      <c r="B90" s="756"/>
      <c r="C90" s="42" t="s">
        <v>173</v>
      </c>
      <c r="D90" s="42" t="s">
        <v>174</v>
      </c>
      <c r="E90" s="43" t="s">
        <v>175</v>
      </c>
      <c r="F90" s="440"/>
    </row>
    <row r="91" spans="1:6" s="431" customFormat="1" ht="12" customHeight="1" thickBot="1">
      <c r="A91" s="207">
        <v>1</v>
      </c>
      <c r="B91" s="208">
        <v>2</v>
      </c>
      <c r="C91" s="208">
        <v>3</v>
      </c>
      <c r="D91" s="208">
        <v>4</v>
      </c>
      <c r="E91" s="209">
        <v>5</v>
      </c>
      <c r="F91" s="440"/>
    </row>
    <row r="92" spans="1:6" s="431" customFormat="1" ht="15" customHeight="1" thickBot="1">
      <c r="A92" s="204" t="s">
        <v>6</v>
      </c>
      <c r="B92" s="206" t="s">
        <v>464</v>
      </c>
      <c r="C92" s="441">
        <f>SUM(C93:C97)</f>
        <v>285233</v>
      </c>
      <c r="D92" s="233">
        <f>+D93+D94+D95+D96+D97</f>
        <v>275999</v>
      </c>
      <c r="E92" s="189">
        <f>+E93+E94+E95+E96+E97</f>
        <v>267004</v>
      </c>
      <c r="F92" s="440"/>
    </row>
    <row r="93" spans="1:5" s="431" customFormat="1" ht="12.75" customHeight="1">
      <c r="A93" s="199" t="s">
        <v>69</v>
      </c>
      <c r="B93" s="416" t="s">
        <v>35</v>
      </c>
      <c r="C93" s="442">
        <v>56749</v>
      </c>
      <c r="D93" s="48">
        <v>62596</v>
      </c>
      <c r="E93" s="188">
        <v>62356</v>
      </c>
    </row>
    <row r="94" spans="1:5" ht="16.5" customHeight="1">
      <c r="A94" s="196" t="s">
        <v>70</v>
      </c>
      <c r="B94" s="417" t="s">
        <v>126</v>
      </c>
      <c r="C94" s="443">
        <v>15412</v>
      </c>
      <c r="D94" s="235">
        <v>17063</v>
      </c>
      <c r="E94" s="218">
        <v>16389</v>
      </c>
    </row>
    <row r="95" spans="1:5" ht="15.75">
      <c r="A95" s="196" t="s">
        <v>71</v>
      </c>
      <c r="B95" s="417" t="s">
        <v>95</v>
      </c>
      <c r="C95" s="444">
        <v>23918</v>
      </c>
      <c r="D95" s="237">
        <v>26466</v>
      </c>
      <c r="E95" s="220">
        <v>22287</v>
      </c>
    </row>
    <row r="96" spans="1:5" s="430" customFormat="1" ht="12" customHeight="1">
      <c r="A96" s="196" t="s">
        <v>72</v>
      </c>
      <c r="B96" s="418" t="s">
        <v>127</v>
      </c>
      <c r="C96" s="444">
        <v>189154</v>
      </c>
      <c r="D96" s="237">
        <v>169874</v>
      </c>
      <c r="E96" s="220">
        <v>165972</v>
      </c>
    </row>
    <row r="97" spans="1:5" ht="12" customHeight="1">
      <c r="A97" s="196" t="s">
        <v>80</v>
      </c>
      <c r="B97" s="419" t="s">
        <v>128</v>
      </c>
      <c r="C97" s="444"/>
      <c r="D97" s="237"/>
      <c r="E97" s="220"/>
    </row>
    <row r="98" spans="1:5" ht="12" customHeight="1">
      <c r="A98" s="196" t="s">
        <v>73</v>
      </c>
      <c r="B98" s="417" t="s">
        <v>355</v>
      </c>
      <c r="C98" s="444"/>
      <c r="D98" s="237"/>
      <c r="E98" s="220"/>
    </row>
    <row r="99" spans="1:5" ht="12" customHeight="1">
      <c r="A99" s="196" t="s">
        <v>74</v>
      </c>
      <c r="B99" s="420" t="s">
        <v>356</v>
      </c>
      <c r="C99" s="444"/>
      <c r="D99" s="237"/>
      <c r="E99" s="220"/>
    </row>
    <row r="100" spans="1:5" ht="12" customHeight="1">
      <c r="A100" s="196" t="s">
        <v>81</v>
      </c>
      <c r="B100" s="417" t="s">
        <v>357</v>
      </c>
      <c r="C100" s="444"/>
      <c r="D100" s="237"/>
      <c r="E100" s="220"/>
    </row>
    <row r="101" spans="1:5" ht="12" customHeight="1">
      <c r="A101" s="196" t="s">
        <v>82</v>
      </c>
      <c r="B101" s="417" t="s">
        <v>358</v>
      </c>
      <c r="C101" s="444"/>
      <c r="D101" s="237"/>
      <c r="E101" s="220"/>
    </row>
    <row r="102" spans="1:5" ht="12" customHeight="1">
      <c r="A102" s="196" t="s">
        <v>83</v>
      </c>
      <c r="B102" s="420" t="s">
        <v>359</v>
      </c>
      <c r="C102" s="444"/>
      <c r="D102" s="237"/>
      <c r="E102" s="220"/>
    </row>
    <row r="103" spans="1:5" ht="12" customHeight="1">
      <c r="A103" s="196" t="s">
        <v>84</v>
      </c>
      <c r="B103" s="420" t="s">
        <v>360</v>
      </c>
      <c r="C103" s="444"/>
      <c r="D103" s="237"/>
      <c r="E103" s="220"/>
    </row>
    <row r="104" spans="1:5" ht="12" customHeight="1">
      <c r="A104" s="196" t="s">
        <v>86</v>
      </c>
      <c r="B104" s="417" t="s">
        <v>361</v>
      </c>
      <c r="C104" s="444"/>
      <c r="D104" s="237"/>
      <c r="E104" s="220"/>
    </row>
    <row r="105" spans="1:5" ht="12" customHeight="1">
      <c r="A105" s="195" t="s">
        <v>129</v>
      </c>
      <c r="B105" s="421" t="s">
        <v>362</v>
      </c>
      <c r="C105" s="444"/>
      <c r="D105" s="237"/>
      <c r="E105" s="220"/>
    </row>
    <row r="106" spans="1:5" ht="12" customHeight="1">
      <c r="A106" s="196" t="s">
        <v>363</v>
      </c>
      <c r="B106" s="421" t="s">
        <v>364</v>
      </c>
      <c r="C106" s="444"/>
      <c r="D106" s="237"/>
      <c r="E106" s="220"/>
    </row>
    <row r="107" spans="1:5" ht="12" customHeight="1" thickBot="1">
      <c r="A107" s="200" t="s">
        <v>365</v>
      </c>
      <c r="B107" s="422" t="s">
        <v>366</v>
      </c>
      <c r="C107" s="445"/>
      <c r="D107" s="49"/>
      <c r="E107" s="182"/>
    </row>
    <row r="108" spans="1:5" ht="12" customHeight="1" thickBot="1">
      <c r="A108" s="202" t="s">
        <v>7</v>
      </c>
      <c r="B108" s="205" t="s">
        <v>465</v>
      </c>
      <c r="C108" s="446">
        <f>+C109+C111+C113</f>
        <v>1270</v>
      </c>
      <c r="D108" s="234">
        <f>+D109+D111+D113</f>
        <v>1370</v>
      </c>
      <c r="E108" s="217">
        <f>+E109+E111+E113</f>
        <v>1357</v>
      </c>
    </row>
    <row r="109" spans="1:5" ht="12" customHeight="1">
      <c r="A109" s="197" t="s">
        <v>75</v>
      </c>
      <c r="B109" s="417" t="s">
        <v>150</v>
      </c>
      <c r="C109" s="447">
        <v>1270</v>
      </c>
      <c r="D109" s="236">
        <v>1370</v>
      </c>
      <c r="E109" s="219">
        <v>1357</v>
      </c>
    </row>
    <row r="110" spans="1:5" ht="12" customHeight="1">
      <c r="A110" s="197" t="s">
        <v>76</v>
      </c>
      <c r="B110" s="421" t="s">
        <v>368</v>
      </c>
      <c r="C110" s="447"/>
      <c r="D110" s="236"/>
      <c r="E110" s="219"/>
    </row>
    <row r="111" spans="1:5" ht="12" customHeight="1">
      <c r="A111" s="197" t="s">
        <v>77</v>
      </c>
      <c r="B111" s="421" t="s">
        <v>130</v>
      </c>
      <c r="C111" s="443"/>
      <c r="D111" s="235"/>
      <c r="E111" s="218"/>
    </row>
    <row r="112" spans="1:5" ht="12" customHeight="1">
      <c r="A112" s="197" t="s">
        <v>78</v>
      </c>
      <c r="B112" s="421" t="s">
        <v>369</v>
      </c>
      <c r="C112" s="448"/>
      <c r="D112" s="235"/>
      <c r="E112" s="218"/>
    </row>
    <row r="113" spans="1:5" ht="12" customHeight="1">
      <c r="A113" s="197" t="s">
        <v>79</v>
      </c>
      <c r="B113" s="414" t="s">
        <v>153</v>
      </c>
      <c r="C113" s="448"/>
      <c r="D113" s="235"/>
      <c r="E113" s="218"/>
    </row>
    <row r="114" spans="1:5" ht="12" customHeight="1">
      <c r="A114" s="197" t="s">
        <v>85</v>
      </c>
      <c r="B114" s="413" t="s">
        <v>370</v>
      </c>
      <c r="C114" s="448"/>
      <c r="D114" s="235"/>
      <c r="E114" s="218"/>
    </row>
    <row r="115" spans="1:5" ht="15.75">
      <c r="A115" s="197" t="s">
        <v>87</v>
      </c>
      <c r="B115" s="423" t="s">
        <v>371</v>
      </c>
      <c r="C115" s="448"/>
      <c r="D115" s="235"/>
      <c r="E115" s="218"/>
    </row>
    <row r="116" spans="1:5" ht="12" customHeight="1">
      <c r="A116" s="197" t="s">
        <v>131</v>
      </c>
      <c r="B116" s="417" t="s">
        <v>358</v>
      </c>
      <c r="C116" s="448"/>
      <c r="D116" s="235"/>
      <c r="E116" s="218"/>
    </row>
    <row r="117" spans="1:5" ht="12" customHeight="1">
      <c r="A117" s="197" t="s">
        <v>132</v>
      </c>
      <c r="B117" s="417" t="s">
        <v>372</v>
      </c>
      <c r="C117" s="448"/>
      <c r="D117" s="235"/>
      <c r="E117" s="218"/>
    </row>
    <row r="118" spans="1:5" ht="12" customHeight="1">
      <c r="A118" s="197" t="s">
        <v>133</v>
      </c>
      <c r="B118" s="417" t="s">
        <v>373</v>
      </c>
      <c r="C118" s="448"/>
      <c r="D118" s="235"/>
      <c r="E118" s="218"/>
    </row>
    <row r="119" spans="1:5" ht="12" customHeight="1">
      <c r="A119" s="197" t="s">
        <v>374</v>
      </c>
      <c r="B119" s="417" t="s">
        <v>361</v>
      </c>
      <c r="C119" s="448"/>
      <c r="D119" s="235"/>
      <c r="E119" s="218"/>
    </row>
    <row r="120" spans="1:5" ht="12" customHeight="1">
      <c r="A120" s="197" t="s">
        <v>375</v>
      </c>
      <c r="B120" s="417" t="s">
        <v>376</v>
      </c>
      <c r="C120" s="448"/>
      <c r="D120" s="235"/>
      <c r="E120" s="218"/>
    </row>
    <row r="121" spans="1:5" ht="12" customHeight="1" thickBot="1">
      <c r="A121" s="195" t="s">
        <v>377</v>
      </c>
      <c r="B121" s="417" t="s">
        <v>378</v>
      </c>
      <c r="C121" s="449"/>
      <c r="D121" s="237"/>
      <c r="E121" s="220"/>
    </row>
    <row r="122" spans="1:5" ht="12" customHeight="1" thickBot="1">
      <c r="A122" s="202" t="s">
        <v>8</v>
      </c>
      <c r="B122" s="401" t="s">
        <v>379</v>
      </c>
      <c r="C122" s="446">
        <f>+C123+C124</f>
        <v>0</v>
      </c>
      <c r="D122" s="234">
        <f>+D123+D124</f>
        <v>0</v>
      </c>
      <c r="E122" s="217">
        <f>+E123+E124</f>
        <v>0</v>
      </c>
    </row>
    <row r="123" spans="1:5" ht="12" customHeight="1">
      <c r="A123" s="197" t="s">
        <v>58</v>
      </c>
      <c r="B123" s="423" t="s">
        <v>44</v>
      </c>
      <c r="C123" s="447"/>
      <c r="D123" s="236"/>
      <c r="E123" s="219"/>
    </row>
    <row r="124" spans="1:5" ht="12" customHeight="1" thickBot="1">
      <c r="A124" s="198" t="s">
        <v>59</v>
      </c>
      <c r="B124" s="421" t="s">
        <v>45</v>
      </c>
      <c r="C124" s="444"/>
      <c r="D124" s="237"/>
      <c r="E124" s="220"/>
    </row>
    <row r="125" spans="1:5" ht="12" customHeight="1" thickBot="1">
      <c r="A125" s="202" t="s">
        <v>9</v>
      </c>
      <c r="B125" s="401" t="s">
        <v>380</v>
      </c>
      <c r="C125" s="446">
        <f>+C92+C108+C122</f>
        <v>286503</v>
      </c>
      <c r="D125" s="234">
        <f>+D92+D108+D122</f>
        <v>277369</v>
      </c>
      <c r="E125" s="217">
        <f>+E92+E108+E122</f>
        <v>268361</v>
      </c>
    </row>
    <row r="126" spans="1:5" ht="12" customHeight="1" thickBot="1">
      <c r="A126" s="202" t="s">
        <v>10</v>
      </c>
      <c r="B126" s="401" t="s">
        <v>381</v>
      </c>
      <c r="C126" s="446">
        <f>+C127+C128+C129</f>
        <v>0</v>
      </c>
      <c r="D126" s="234">
        <f>+D127+D128+D129</f>
        <v>0</v>
      </c>
      <c r="E126" s="217">
        <f>+E127+E128+E129</f>
        <v>0</v>
      </c>
    </row>
    <row r="127" spans="1:5" ht="12" customHeight="1">
      <c r="A127" s="197" t="s">
        <v>62</v>
      </c>
      <c r="B127" s="423" t="s">
        <v>466</v>
      </c>
      <c r="C127" s="448"/>
      <c r="D127" s="235"/>
      <c r="E127" s="218"/>
    </row>
    <row r="128" spans="1:5" ht="12" customHeight="1">
      <c r="A128" s="197" t="s">
        <v>63</v>
      </c>
      <c r="B128" s="423" t="s">
        <v>467</v>
      </c>
      <c r="C128" s="448"/>
      <c r="D128" s="235"/>
      <c r="E128" s="218"/>
    </row>
    <row r="129" spans="1:5" ht="12" customHeight="1" thickBot="1">
      <c r="A129" s="195" t="s">
        <v>64</v>
      </c>
      <c r="B129" s="424" t="s">
        <v>468</v>
      </c>
      <c r="C129" s="448"/>
      <c r="D129" s="235"/>
      <c r="E129" s="218"/>
    </row>
    <row r="130" spans="1:5" ht="12" customHeight="1" thickBot="1">
      <c r="A130" s="202" t="s">
        <v>11</v>
      </c>
      <c r="B130" s="401" t="s">
        <v>385</v>
      </c>
      <c r="C130" s="446">
        <f>+C131+C132+C133+C134</f>
        <v>0</v>
      </c>
      <c r="D130" s="234">
        <f>+D131+D132+D133+D134</f>
        <v>0</v>
      </c>
      <c r="E130" s="217">
        <f>+E131+E132+E133+E134</f>
        <v>0</v>
      </c>
    </row>
    <row r="131" spans="1:5" ht="12" customHeight="1">
      <c r="A131" s="197" t="s">
        <v>65</v>
      </c>
      <c r="B131" s="423" t="s">
        <v>469</v>
      </c>
      <c r="C131" s="448"/>
      <c r="D131" s="235"/>
      <c r="E131" s="218"/>
    </row>
    <row r="132" spans="1:5" ht="12" customHeight="1">
      <c r="A132" s="197" t="s">
        <v>66</v>
      </c>
      <c r="B132" s="423" t="s">
        <v>470</v>
      </c>
      <c r="C132" s="448"/>
      <c r="D132" s="235"/>
      <c r="E132" s="218"/>
    </row>
    <row r="133" spans="1:5" ht="12" customHeight="1">
      <c r="A133" s="197" t="s">
        <v>282</v>
      </c>
      <c r="B133" s="423" t="s">
        <v>471</v>
      </c>
      <c r="C133" s="448"/>
      <c r="D133" s="235"/>
      <c r="E133" s="218"/>
    </row>
    <row r="134" spans="1:5" ht="12" customHeight="1" thickBot="1">
      <c r="A134" s="195" t="s">
        <v>284</v>
      </c>
      <c r="B134" s="424" t="s">
        <v>472</v>
      </c>
      <c r="C134" s="448"/>
      <c r="D134" s="235"/>
      <c r="E134" s="218"/>
    </row>
    <row r="135" spans="1:5" ht="12" customHeight="1" thickBot="1">
      <c r="A135" s="202" t="s">
        <v>12</v>
      </c>
      <c r="B135" s="401" t="s">
        <v>390</v>
      </c>
      <c r="C135" s="450">
        <f>+C136+C137+C138+C139</f>
        <v>0</v>
      </c>
      <c r="D135" s="240">
        <f>+D136+D137+D138+D139</f>
        <v>0</v>
      </c>
      <c r="E135" s="251">
        <f>+E136+E137+E138+E139</f>
        <v>0</v>
      </c>
    </row>
    <row r="136" spans="1:5" ht="12" customHeight="1">
      <c r="A136" s="197" t="s">
        <v>67</v>
      </c>
      <c r="B136" s="423" t="s">
        <v>391</v>
      </c>
      <c r="C136" s="448"/>
      <c r="D136" s="235"/>
      <c r="E136" s="218"/>
    </row>
    <row r="137" spans="1:5" ht="12" customHeight="1">
      <c r="A137" s="197" t="s">
        <v>68</v>
      </c>
      <c r="B137" s="423" t="s">
        <v>392</v>
      </c>
      <c r="C137" s="448"/>
      <c r="D137" s="235"/>
      <c r="E137" s="218"/>
    </row>
    <row r="138" spans="1:5" ht="12" customHeight="1">
      <c r="A138" s="197" t="s">
        <v>291</v>
      </c>
      <c r="B138" s="423" t="s">
        <v>473</v>
      </c>
      <c r="C138" s="448"/>
      <c r="D138" s="235"/>
      <c r="E138" s="218"/>
    </row>
    <row r="139" spans="1:5" ht="12" customHeight="1" thickBot="1">
      <c r="A139" s="195" t="s">
        <v>293</v>
      </c>
      <c r="B139" s="424" t="s">
        <v>436</v>
      </c>
      <c r="C139" s="448"/>
      <c r="D139" s="235"/>
      <c r="E139" s="218"/>
    </row>
    <row r="140" spans="1:5" ht="12" customHeight="1" thickBot="1">
      <c r="A140" s="202" t="s">
        <v>13</v>
      </c>
      <c r="B140" s="401" t="s">
        <v>395</v>
      </c>
      <c r="C140" s="451">
        <f>+C141+C142+C143+C144</f>
        <v>0</v>
      </c>
      <c r="D140" s="50">
        <f>+D141+D142+D143+D144</f>
        <v>0</v>
      </c>
      <c r="E140" s="187">
        <f>+E141+E142+E143+E144</f>
        <v>0</v>
      </c>
    </row>
    <row r="141" spans="1:5" ht="12" customHeight="1">
      <c r="A141" s="197" t="s">
        <v>124</v>
      </c>
      <c r="B141" s="423" t="s">
        <v>396</v>
      </c>
      <c r="C141" s="448"/>
      <c r="D141" s="235"/>
      <c r="E141" s="218"/>
    </row>
    <row r="142" spans="1:5" ht="12" customHeight="1">
      <c r="A142" s="197" t="s">
        <v>125</v>
      </c>
      <c r="B142" s="423" t="s">
        <v>397</v>
      </c>
      <c r="C142" s="448"/>
      <c r="D142" s="235"/>
      <c r="E142" s="218"/>
    </row>
    <row r="143" spans="1:5" ht="12" customHeight="1">
      <c r="A143" s="197" t="s">
        <v>152</v>
      </c>
      <c r="B143" s="423" t="s">
        <v>398</v>
      </c>
      <c r="C143" s="448"/>
      <c r="D143" s="235"/>
      <c r="E143" s="218"/>
    </row>
    <row r="144" spans="1:5" ht="12" customHeight="1" thickBot="1">
      <c r="A144" s="197" t="s">
        <v>299</v>
      </c>
      <c r="B144" s="423" t="s">
        <v>399</v>
      </c>
      <c r="C144" s="448"/>
      <c r="D144" s="235"/>
      <c r="E144" s="218"/>
    </row>
    <row r="145" spans="1:5" ht="12" customHeight="1" thickBot="1">
      <c r="A145" s="202" t="s">
        <v>14</v>
      </c>
      <c r="B145" s="401" t="s">
        <v>400</v>
      </c>
      <c r="C145" s="452">
        <f>+C126+C130+C135+C140</f>
        <v>0</v>
      </c>
      <c r="D145" s="185">
        <f>+D126+D130+D135+D140</f>
        <v>0</v>
      </c>
      <c r="E145" s="186">
        <f>+E126+E130+E135+E140</f>
        <v>0</v>
      </c>
    </row>
    <row r="146" spans="1:5" ht="12" customHeight="1" thickBot="1">
      <c r="A146" s="227" t="s">
        <v>15</v>
      </c>
      <c r="B146" s="425" t="s">
        <v>401</v>
      </c>
      <c r="C146" s="452">
        <f>+C125+C145</f>
        <v>286503</v>
      </c>
      <c r="D146" s="185">
        <f>+D125+D145</f>
        <v>277369</v>
      </c>
      <c r="E146" s="186">
        <f>+E125+E145</f>
        <v>268361</v>
      </c>
    </row>
    <row r="147" ht="12" customHeight="1">
      <c r="C147" s="453"/>
    </row>
    <row r="148" spans="1:5" ht="18" customHeight="1">
      <c r="A148" s="759" t="s">
        <v>402</v>
      </c>
      <c r="B148" s="759"/>
      <c r="C148" s="759"/>
      <c r="D148" s="759"/>
      <c r="E148" s="759"/>
    </row>
    <row r="149" spans="1:7" ht="12" customHeight="1" thickBot="1">
      <c r="A149" s="760" t="s">
        <v>107</v>
      </c>
      <c r="B149" s="760"/>
      <c r="C149" s="212"/>
      <c r="D149" s="212"/>
      <c r="E149" s="229" t="s">
        <v>151</v>
      </c>
      <c r="F149" s="453"/>
      <c r="G149" s="453"/>
    </row>
    <row r="150" spans="1:7" ht="12" customHeight="1" thickBot="1">
      <c r="A150" s="202">
        <v>1</v>
      </c>
      <c r="B150" s="205" t="s">
        <v>403</v>
      </c>
      <c r="C150" s="454">
        <f>+C61-C125</f>
        <v>-285223</v>
      </c>
      <c r="D150" s="454">
        <f>+D61-D125</f>
        <v>-271204</v>
      </c>
      <c r="E150" s="455">
        <f>+E61-E125</f>
        <v>-262240</v>
      </c>
      <c r="F150" s="453"/>
      <c r="G150" s="453"/>
    </row>
    <row r="151" spans="1:7" ht="12" customHeight="1" thickBot="1">
      <c r="A151" s="202" t="s">
        <v>7</v>
      </c>
      <c r="B151" s="205" t="s">
        <v>404</v>
      </c>
      <c r="C151" s="454">
        <f>+C84-C145</f>
        <v>2100</v>
      </c>
      <c r="D151" s="454">
        <f>+D84-D145</f>
        <v>4175</v>
      </c>
      <c r="E151" s="455">
        <f>+E84-E145</f>
        <v>4175</v>
      </c>
      <c r="F151" s="453"/>
      <c r="G151" s="453"/>
    </row>
    <row r="152" spans="3:6" ht="15" customHeight="1">
      <c r="C152" s="456"/>
      <c r="D152" s="456"/>
      <c r="E152" s="456"/>
      <c r="F152" s="456"/>
    </row>
    <row r="153" s="431" customFormat="1" ht="12.75" customHeight="1"/>
    <row r="154" ht="15.75">
      <c r="C154" s="453"/>
    </row>
    <row r="155" ht="15.75">
      <c r="C155" s="453"/>
    </row>
    <row r="156" ht="15.75">
      <c r="C156" s="453"/>
    </row>
    <row r="157" ht="16.5" customHeight="1">
      <c r="C157" s="453"/>
    </row>
    <row r="158" ht="15.75">
      <c r="C158" s="453"/>
    </row>
    <row r="159" ht="15.75">
      <c r="C159" s="453"/>
    </row>
    <row r="160" ht="15.75">
      <c r="C160" s="453"/>
    </row>
    <row r="161" ht="15.75">
      <c r="C161" s="453"/>
    </row>
    <row r="162" ht="15.75">
      <c r="C162" s="453"/>
    </row>
    <row r="163" spans="6:7" s="453" customFormat="1" ht="15.75">
      <c r="F163" s="428"/>
      <c r="G163" s="428"/>
    </row>
    <row r="164" spans="6:7" s="453" customFormat="1" ht="15.75">
      <c r="F164" s="428"/>
      <c r="G164" s="428"/>
    </row>
    <row r="165" spans="6:7" s="453" customFormat="1" ht="15.75">
      <c r="F165" s="428"/>
      <c r="G165" s="428"/>
    </row>
    <row r="166" spans="6:7" s="453" customFormat="1" ht="15.75">
      <c r="F166" s="428"/>
      <c r="G166" s="428"/>
    </row>
  </sheetData>
  <sheetProtection/>
  <mergeCells count="12">
    <mergeCell ref="A1:E1"/>
    <mergeCell ref="A2:B2"/>
    <mergeCell ref="A3:A4"/>
    <mergeCell ref="B3:B4"/>
    <mergeCell ref="C3:E3"/>
    <mergeCell ref="A87:E87"/>
    <mergeCell ref="A88:B88"/>
    <mergeCell ref="A89:A90"/>
    <mergeCell ref="B89:B90"/>
    <mergeCell ref="C89:E89"/>
    <mergeCell ref="A148:E148"/>
    <mergeCell ref="A149:B149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1" r:id="rId1"/>
  <headerFooter alignWithMargins="0">
    <oddHeader>&amp;C&amp;"Times New Roman CE,Félkövér"&amp;12 4. melléklet a 7/2015. (V.28.) önkormányzati rendelethez
Nagyhalász Város Önkormányzat
2014. ÉVI KÖLTSÉGVETÉS
ÁLLAMI (ÁLLAMIGAZGATÁSI) FELADATOK MÉRLEGE&amp;U
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30"/>
  <sheetViews>
    <sheetView view="pageLayout" zoomScaleSheetLayoutView="100" workbookViewId="0" topLeftCell="D1">
      <selection activeCell="J1" sqref="J1:J30"/>
    </sheetView>
  </sheetViews>
  <sheetFormatPr defaultColWidth="9.00390625" defaultRowHeight="12.75"/>
  <cols>
    <col min="1" max="1" width="6.875" style="9" customWidth="1"/>
    <col min="2" max="2" width="55.125" style="25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6384" width="9.375" style="9" customWidth="1"/>
  </cols>
  <sheetData>
    <row r="1" spans="2:10" ht="39.75" customHeight="1">
      <c r="B1" s="273" t="s">
        <v>110</v>
      </c>
      <c r="C1" s="274"/>
      <c r="D1" s="274"/>
      <c r="E1" s="274"/>
      <c r="F1" s="274"/>
      <c r="G1" s="274"/>
      <c r="H1" s="274"/>
      <c r="I1" s="274"/>
      <c r="J1" s="762" t="s">
        <v>659</v>
      </c>
    </row>
    <row r="2" spans="7:10" ht="14.25" thickBot="1">
      <c r="G2" s="38"/>
      <c r="H2" s="38"/>
      <c r="I2" s="38" t="s">
        <v>49</v>
      </c>
      <c r="J2" s="762"/>
    </row>
    <row r="3" spans="1:10" ht="18" customHeight="1" thickBot="1">
      <c r="A3" s="763" t="s">
        <v>57</v>
      </c>
      <c r="B3" s="301" t="s">
        <v>41</v>
      </c>
      <c r="C3" s="302"/>
      <c r="D3" s="302"/>
      <c r="E3" s="302"/>
      <c r="F3" s="301" t="s">
        <v>42</v>
      </c>
      <c r="G3" s="303"/>
      <c r="H3" s="303"/>
      <c r="I3" s="303"/>
      <c r="J3" s="762"/>
    </row>
    <row r="4" spans="1:10" s="275" customFormat="1" ht="35.25" customHeight="1" thickBot="1">
      <c r="A4" s="764"/>
      <c r="B4" s="26" t="s">
        <v>50</v>
      </c>
      <c r="C4" s="457" t="s">
        <v>486</v>
      </c>
      <c r="D4" s="458" t="s">
        <v>487</v>
      </c>
      <c r="E4" s="457" t="s">
        <v>534</v>
      </c>
      <c r="F4" s="26" t="s">
        <v>50</v>
      </c>
      <c r="G4" s="457" t="s">
        <v>486</v>
      </c>
      <c r="H4" s="458" t="s">
        <v>487</v>
      </c>
      <c r="I4" s="110" t="s">
        <v>534</v>
      </c>
      <c r="J4" s="762"/>
    </row>
    <row r="5" spans="1:10" s="276" customFormat="1" ht="12" customHeight="1" thickBot="1">
      <c r="A5" s="304">
        <v>1</v>
      </c>
      <c r="B5" s="305">
        <v>2</v>
      </c>
      <c r="C5" s="306">
        <v>3</v>
      </c>
      <c r="D5" s="306">
        <v>4</v>
      </c>
      <c r="E5" s="306">
        <v>5</v>
      </c>
      <c r="F5" s="305">
        <v>6</v>
      </c>
      <c r="G5" s="306">
        <v>7</v>
      </c>
      <c r="H5" s="306">
        <v>8</v>
      </c>
      <c r="I5" s="307">
        <v>9</v>
      </c>
      <c r="J5" s="762"/>
    </row>
    <row r="6" spans="1:10" ht="15" customHeight="1">
      <c r="A6" s="277" t="s">
        <v>6</v>
      </c>
      <c r="B6" s="278" t="s">
        <v>405</v>
      </c>
      <c r="C6" s="264">
        <v>446848</v>
      </c>
      <c r="D6" s="264">
        <v>452977</v>
      </c>
      <c r="E6" s="264">
        <v>452977</v>
      </c>
      <c r="F6" s="278" t="s">
        <v>51</v>
      </c>
      <c r="G6" s="56">
        <v>141112</v>
      </c>
      <c r="H6" s="459">
        <v>343125</v>
      </c>
      <c r="I6" s="270">
        <v>342013</v>
      </c>
      <c r="J6" s="762"/>
    </row>
    <row r="7" spans="1:10" ht="15" customHeight="1">
      <c r="A7" s="279" t="s">
        <v>7</v>
      </c>
      <c r="B7" s="280" t="s">
        <v>406</v>
      </c>
      <c r="C7" s="265">
        <v>90727</v>
      </c>
      <c r="D7" s="265">
        <v>340630</v>
      </c>
      <c r="E7" s="265">
        <v>339988</v>
      </c>
      <c r="F7" s="280" t="s">
        <v>126</v>
      </c>
      <c r="G7" s="265">
        <v>30306</v>
      </c>
      <c r="H7" s="410">
        <v>59192</v>
      </c>
      <c r="I7" s="271">
        <v>57976</v>
      </c>
      <c r="J7" s="762"/>
    </row>
    <row r="8" spans="1:10" ht="15" customHeight="1">
      <c r="A8" s="279" t="s">
        <v>8</v>
      </c>
      <c r="B8" s="280" t="s">
        <v>407</v>
      </c>
      <c r="C8" s="265">
        <v>15575</v>
      </c>
      <c r="D8" s="265"/>
      <c r="E8" s="265"/>
      <c r="F8" s="280" t="s">
        <v>156</v>
      </c>
      <c r="G8" s="265">
        <v>168339</v>
      </c>
      <c r="H8" s="410">
        <v>230169</v>
      </c>
      <c r="I8" s="271">
        <v>224095</v>
      </c>
      <c r="J8" s="762"/>
    </row>
    <row r="9" spans="1:10" ht="15" customHeight="1">
      <c r="A9" s="279" t="s">
        <v>9</v>
      </c>
      <c r="B9" s="280" t="s">
        <v>117</v>
      </c>
      <c r="C9" s="265">
        <v>60750</v>
      </c>
      <c r="D9" s="265">
        <v>74899</v>
      </c>
      <c r="E9" s="265">
        <v>74810</v>
      </c>
      <c r="F9" s="280" t="s">
        <v>127</v>
      </c>
      <c r="G9" s="265">
        <v>199854</v>
      </c>
      <c r="H9" s="410">
        <v>187174</v>
      </c>
      <c r="I9" s="271">
        <v>183229</v>
      </c>
      <c r="J9" s="762"/>
    </row>
    <row r="10" spans="1:10" ht="15" customHeight="1">
      <c r="A10" s="279" t="s">
        <v>10</v>
      </c>
      <c r="B10" s="281" t="s">
        <v>408</v>
      </c>
      <c r="C10" s="265"/>
      <c r="D10" s="265">
        <v>17894</v>
      </c>
      <c r="E10" s="265">
        <v>16219</v>
      </c>
      <c r="F10" s="280" t="s">
        <v>128</v>
      </c>
      <c r="G10" s="265">
        <v>86569</v>
      </c>
      <c r="H10" s="410">
        <v>104712</v>
      </c>
      <c r="I10" s="271">
        <v>98856</v>
      </c>
      <c r="J10" s="762"/>
    </row>
    <row r="11" spans="1:10" ht="15" customHeight="1">
      <c r="A11" s="279" t="s">
        <v>11</v>
      </c>
      <c r="B11" s="280" t="s">
        <v>477</v>
      </c>
      <c r="C11" s="266"/>
      <c r="D11" s="266">
        <v>15575</v>
      </c>
      <c r="E11" s="266">
        <v>13900</v>
      </c>
      <c r="F11" s="280" t="s">
        <v>36</v>
      </c>
      <c r="G11" s="265">
        <v>6070</v>
      </c>
      <c r="H11" s="410"/>
      <c r="I11" s="271"/>
      <c r="J11" s="762"/>
    </row>
    <row r="12" spans="1:10" ht="15" customHeight="1">
      <c r="A12" s="279" t="s">
        <v>12</v>
      </c>
      <c r="B12" s="280" t="s">
        <v>278</v>
      </c>
      <c r="C12" s="265">
        <v>10142</v>
      </c>
      <c r="D12" s="265">
        <v>23516</v>
      </c>
      <c r="E12" s="265">
        <v>22889</v>
      </c>
      <c r="F12" s="7"/>
      <c r="G12" s="265"/>
      <c r="H12" s="410"/>
      <c r="I12" s="271"/>
      <c r="J12" s="762"/>
    </row>
    <row r="13" spans="1:10" ht="15" customHeight="1">
      <c r="A13" s="279" t="s">
        <v>13</v>
      </c>
      <c r="B13" s="7"/>
      <c r="C13" s="265"/>
      <c r="D13" s="265"/>
      <c r="E13" s="265"/>
      <c r="F13" s="7"/>
      <c r="G13" s="265"/>
      <c r="H13" s="410"/>
      <c r="I13" s="271"/>
      <c r="J13" s="762"/>
    </row>
    <row r="14" spans="1:10" ht="15" customHeight="1">
      <c r="A14" s="279" t="s">
        <v>14</v>
      </c>
      <c r="B14" s="290"/>
      <c r="C14" s="266"/>
      <c r="D14" s="266"/>
      <c r="E14" s="266"/>
      <c r="F14" s="7"/>
      <c r="G14" s="265"/>
      <c r="H14" s="410"/>
      <c r="I14" s="271"/>
      <c r="J14" s="762"/>
    </row>
    <row r="15" spans="1:10" ht="15" customHeight="1">
      <c r="A15" s="279" t="s">
        <v>15</v>
      </c>
      <c r="B15" s="7"/>
      <c r="C15" s="265"/>
      <c r="D15" s="265"/>
      <c r="E15" s="265"/>
      <c r="F15" s="7"/>
      <c r="G15" s="265"/>
      <c r="H15" s="410"/>
      <c r="I15" s="271"/>
      <c r="J15" s="762"/>
    </row>
    <row r="16" spans="1:10" ht="15" customHeight="1">
      <c r="A16" s="279" t="s">
        <v>16</v>
      </c>
      <c r="B16" s="7"/>
      <c r="C16" s="265"/>
      <c r="D16" s="265"/>
      <c r="E16" s="265"/>
      <c r="F16" s="7"/>
      <c r="G16" s="265"/>
      <c r="H16" s="410"/>
      <c r="I16" s="271"/>
      <c r="J16" s="762"/>
    </row>
    <row r="17" spans="1:10" ht="15" customHeight="1" thickBot="1">
      <c r="A17" s="279" t="s">
        <v>17</v>
      </c>
      <c r="B17" s="11"/>
      <c r="C17" s="267"/>
      <c r="D17" s="267"/>
      <c r="E17" s="267"/>
      <c r="F17" s="7"/>
      <c r="G17" s="267"/>
      <c r="H17" s="267"/>
      <c r="I17" s="374"/>
      <c r="J17" s="762"/>
    </row>
    <row r="18" spans="1:10" ht="15" customHeight="1" thickBot="1">
      <c r="A18" s="282" t="s">
        <v>18</v>
      </c>
      <c r="B18" s="263" t="s">
        <v>409</v>
      </c>
      <c r="C18" s="268">
        <f>+C6+C7+C9+C10+C12+C13+C14+C15+C16+C17</f>
        <v>608467</v>
      </c>
      <c r="D18" s="268">
        <f>+D6+D7+D9+D10+D12+D13+D14+D15+D16+D17</f>
        <v>909916</v>
      </c>
      <c r="E18" s="268">
        <f>+E6+E7+E9+E10+E12+E13+E14+E15+E16+E17</f>
        <v>906883</v>
      </c>
      <c r="F18" s="263" t="s">
        <v>416</v>
      </c>
      <c r="G18" s="268">
        <f>SUM(G6:G17)</f>
        <v>632250</v>
      </c>
      <c r="H18" s="268">
        <f>SUM(H6:H17)</f>
        <v>924372</v>
      </c>
      <c r="I18" s="388">
        <f>SUM(I6:I17)</f>
        <v>906169</v>
      </c>
      <c r="J18" s="762"/>
    </row>
    <row r="19" spans="1:10" ht="15" customHeight="1">
      <c r="A19" s="283" t="s">
        <v>19</v>
      </c>
      <c r="B19" s="284" t="s">
        <v>410</v>
      </c>
      <c r="C19" s="39">
        <f>+C20+C21+C22+C23</f>
        <v>23783</v>
      </c>
      <c r="D19" s="39">
        <v>56014</v>
      </c>
      <c r="E19" s="39">
        <f>+E20+E21+E22+E23</f>
        <v>56014</v>
      </c>
      <c r="F19" s="285" t="s">
        <v>134</v>
      </c>
      <c r="G19" s="269"/>
      <c r="H19" s="269"/>
      <c r="I19" s="376"/>
      <c r="J19" s="762"/>
    </row>
    <row r="20" spans="1:10" ht="15" customHeight="1">
      <c r="A20" s="286" t="s">
        <v>20</v>
      </c>
      <c r="B20" s="285" t="s">
        <v>148</v>
      </c>
      <c r="C20" s="262">
        <v>23783</v>
      </c>
      <c r="D20" s="262">
        <v>43864</v>
      </c>
      <c r="E20" s="262">
        <v>43864</v>
      </c>
      <c r="F20" s="285" t="s">
        <v>417</v>
      </c>
      <c r="G20" s="262"/>
      <c r="H20" s="262"/>
      <c r="I20" s="399"/>
      <c r="J20" s="762"/>
    </row>
    <row r="21" spans="1:10" ht="15" customHeight="1">
      <c r="A21" s="286" t="s">
        <v>21</v>
      </c>
      <c r="B21" s="285" t="s">
        <v>149</v>
      </c>
      <c r="C21" s="262"/>
      <c r="D21" s="262"/>
      <c r="E21" s="262"/>
      <c r="F21" s="285" t="s">
        <v>108</v>
      </c>
      <c r="G21" s="262"/>
      <c r="H21" s="262"/>
      <c r="I21" s="399"/>
      <c r="J21" s="762"/>
    </row>
    <row r="22" spans="1:10" ht="15" customHeight="1">
      <c r="A22" s="286" t="s">
        <v>22</v>
      </c>
      <c r="B22" s="285" t="s">
        <v>154</v>
      </c>
      <c r="C22" s="262"/>
      <c r="D22" s="262"/>
      <c r="E22" s="262"/>
      <c r="F22" s="285" t="s">
        <v>109</v>
      </c>
      <c r="G22" s="262"/>
      <c r="H22" s="262"/>
      <c r="I22" s="399"/>
      <c r="J22" s="762"/>
    </row>
    <row r="23" spans="1:10" ht="15" customHeight="1">
      <c r="A23" s="286" t="s">
        <v>23</v>
      </c>
      <c r="B23" s="285" t="s">
        <v>155</v>
      </c>
      <c r="C23" s="262"/>
      <c r="D23" s="262">
        <v>12150</v>
      </c>
      <c r="E23" s="262">
        <v>12150</v>
      </c>
      <c r="F23" s="284" t="s">
        <v>157</v>
      </c>
      <c r="G23" s="262"/>
      <c r="H23" s="262"/>
      <c r="I23" s="399"/>
      <c r="J23" s="762"/>
    </row>
    <row r="24" spans="1:10" ht="15" customHeight="1">
      <c r="A24" s="286" t="s">
        <v>24</v>
      </c>
      <c r="B24" s="285" t="s">
        <v>411</v>
      </c>
      <c r="C24" s="287">
        <f>+C25+C26</f>
        <v>0</v>
      </c>
      <c r="D24" s="287">
        <f>+D25+D26</f>
        <v>0</v>
      </c>
      <c r="E24" s="287">
        <f>+E25+E26</f>
        <v>0</v>
      </c>
      <c r="F24" s="285" t="s">
        <v>135</v>
      </c>
      <c r="G24" s="262"/>
      <c r="H24" s="262"/>
      <c r="I24" s="399"/>
      <c r="J24" s="762"/>
    </row>
    <row r="25" spans="1:10" ht="15" customHeight="1">
      <c r="A25" s="283" t="s">
        <v>25</v>
      </c>
      <c r="B25" s="284" t="s">
        <v>412</v>
      </c>
      <c r="C25" s="269"/>
      <c r="D25" s="269"/>
      <c r="E25" s="269"/>
      <c r="F25" s="278" t="s">
        <v>136</v>
      </c>
      <c r="G25" s="269"/>
      <c r="H25" s="269"/>
      <c r="I25" s="376"/>
      <c r="J25" s="762"/>
    </row>
    <row r="26" spans="1:10" ht="15" customHeight="1" thickBot="1">
      <c r="A26" s="286" t="s">
        <v>26</v>
      </c>
      <c r="B26" s="285" t="s">
        <v>413</v>
      </c>
      <c r="C26" s="262"/>
      <c r="D26" s="262"/>
      <c r="E26" s="262"/>
      <c r="F26" s="7"/>
      <c r="G26" s="262"/>
      <c r="H26" s="262"/>
      <c r="I26" s="399"/>
      <c r="J26" s="762"/>
    </row>
    <row r="27" spans="1:10" ht="15" customHeight="1" thickBot="1">
      <c r="A27" s="282" t="s">
        <v>27</v>
      </c>
      <c r="B27" s="263" t="s">
        <v>414</v>
      </c>
      <c r="C27" s="268">
        <f>+C19+C24</f>
        <v>23783</v>
      </c>
      <c r="D27" s="268">
        <f>+D19+D24</f>
        <v>56014</v>
      </c>
      <c r="E27" s="268">
        <f>+E19+E24</f>
        <v>56014</v>
      </c>
      <c r="F27" s="263" t="s">
        <v>418</v>
      </c>
      <c r="G27" s="268">
        <f>SUM(G19:G26)</f>
        <v>0</v>
      </c>
      <c r="H27" s="268">
        <f>SUM(H19:H26)</f>
        <v>0</v>
      </c>
      <c r="I27" s="388">
        <f>SUM(I19:I26)</f>
        <v>0</v>
      </c>
      <c r="J27" s="762"/>
    </row>
    <row r="28" spans="1:10" ht="15" customHeight="1" thickBot="1">
      <c r="A28" s="282" t="s">
        <v>28</v>
      </c>
      <c r="B28" s="288" t="s">
        <v>415</v>
      </c>
      <c r="C28" s="51">
        <f>+C18+C27</f>
        <v>632250</v>
      </c>
      <c r="D28" s="51">
        <f>+D18+D27</f>
        <v>965930</v>
      </c>
      <c r="E28" s="289">
        <f>+E18+E27</f>
        <v>962897</v>
      </c>
      <c r="F28" s="288" t="s">
        <v>419</v>
      </c>
      <c r="G28" s="51">
        <f>+G18+G27</f>
        <v>632250</v>
      </c>
      <c r="H28" s="51">
        <f>+H18+H27</f>
        <v>924372</v>
      </c>
      <c r="I28" s="289">
        <f>+I18+I27</f>
        <v>906169</v>
      </c>
      <c r="J28" s="762"/>
    </row>
    <row r="29" spans="1:10" ht="15" customHeight="1" thickBot="1">
      <c r="A29" s="282" t="s">
        <v>29</v>
      </c>
      <c r="B29" s="288" t="s">
        <v>112</v>
      </c>
      <c r="C29" s="51">
        <f>IF(C18-G18&lt;0,C18-G18,"-")</f>
        <v>-23783</v>
      </c>
      <c r="D29" s="51">
        <f>IF(D18-H18&lt;0,D18-H18,"-")</f>
        <v>-14456</v>
      </c>
      <c r="E29" s="51" t="str">
        <f>IF(E18-I18&lt;0,E18-I18,"-")</f>
        <v>-</v>
      </c>
      <c r="F29" s="288" t="s">
        <v>113</v>
      </c>
      <c r="G29" s="51" t="str">
        <f>IF(C18-G18&gt;0,C18-G18,"-")</f>
        <v>-</v>
      </c>
      <c r="H29" s="51" t="str">
        <f>IF(D18-H18&gt;0,D18-H18,"-")</f>
        <v>-</v>
      </c>
      <c r="I29" s="289">
        <f>IF(E18-I18&gt;0,E18-I18,"-")</f>
        <v>714</v>
      </c>
      <c r="J29" s="762"/>
    </row>
    <row r="30" spans="1:10" ht="15" customHeight="1" thickBot="1">
      <c r="A30" s="282" t="s">
        <v>30</v>
      </c>
      <c r="B30" s="288" t="s">
        <v>158</v>
      </c>
      <c r="C30" s="51" t="str">
        <f>IF(C18+C19-G28&lt;0,G28-(C18+C19),"-")</f>
        <v>-</v>
      </c>
      <c r="D30" s="51" t="str">
        <f>IF(D18+D19-H28&lt;0,H28-(D18+D19),"-")</f>
        <v>-</v>
      </c>
      <c r="E30" s="289" t="str">
        <f>IF(E18+E19-I28&lt;0,I28-(E18+E19),"-")</f>
        <v>-</v>
      </c>
      <c r="F30" s="288" t="s">
        <v>159</v>
      </c>
      <c r="G30" s="51" t="str">
        <f>IF(C18+C19-G28&gt;0,C18+C19-G28,"-")</f>
        <v>-</v>
      </c>
      <c r="H30" s="51">
        <f>IF(D18+D19-H28&gt;0,D18+D19-H28,"-")</f>
        <v>41558</v>
      </c>
      <c r="I30" s="289">
        <f>IF(E18+E19-I28&gt;0,E18+E19-I28,"-")</f>
        <v>56728</v>
      </c>
      <c r="J30" s="762"/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33"/>
  <sheetViews>
    <sheetView view="pageBreakPreview" zoomScale="115" zoomScaleSheetLayoutView="115" workbookViewId="0" topLeftCell="E1">
      <selection activeCell="J1" sqref="J1:J33"/>
    </sheetView>
  </sheetViews>
  <sheetFormatPr defaultColWidth="9.00390625" defaultRowHeight="12.75"/>
  <cols>
    <col min="1" max="1" width="6.875" style="9" customWidth="1"/>
    <col min="2" max="2" width="55.125" style="25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6384" width="9.375" style="9" customWidth="1"/>
  </cols>
  <sheetData>
    <row r="1" spans="2:10" ht="39.75" customHeight="1">
      <c r="B1" s="273" t="s">
        <v>111</v>
      </c>
      <c r="C1" s="274"/>
      <c r="D1" s="274"/>
      <c r="E1" s="274"/>
      <c r="F1" s="274"/>
      <c r="G1" s="274"/>
      <c r="H1" s="274"/>
      <c r="I1" s="274"/>
      <c r="J1" s="765" t="s">
        <v>658</v>
      </c>
    </row>
    <row r="2" spans="7:10" ht="14.25" thickBot="1">
      <c r="G2" s="38"/>
      <c r="H2" s="38"/>
      <c r="I2" s="38" t="s">
        <v>49</v>
      </c>
      <c r="J2" s="765"/>
    </row>
    <row r="3" spans="1:10" ht="24" customHeight="1" thickBot="1">
      <c r="A3" s="766" t="s">
        <v>57</v>
      </c>
      <c r="B3" s="301" t="s">
        <v>41</v>
      </c>
      <c r="C3" s="302"/>
      <c r="D3" s="302"/>
      <c r="E3" s="302"/>
      <c r="F3" s="301" t="s">
        <v>42</v>
      </c>
      <c r="G3" s="303"/>
      <c r="H3" s="303"/>
      <c r="I3" s="303"/>
      <c r="J3" s="765"/>
    </row>
    <row r="4" spans="1:10" s="275" customFormat="1" ht="35.25" customHeight="1" thickBot="1">
      <c r="A4" s="767"/>
      <c r="B4" s="26" t="s">
        <v>50</v>
      </c>
      <c r="C4" s="457" t="s">
        <v>486</v>
      </c>
      <c r="D4" s="458" t="s">
        <v>487</v>
      </c>
      <c r="E4" s="457" t="s">
        <v>534</v>
      </c>
      <c r="F4" s="26" t="s">
        <v>50</v>
      </c>
      <c r="G4" s="457" t="s">
        <v>486</v>
      </c>
      <c r="H4" s="458" t="s">
        <v>487</v>
      </c>
      <c r="I4" s="457" t="s">
        <v>534</v>
      </c>
      <c r="J4" s="765"/>
    </row>
    <row r="5" spans="1:10" s="275" customFormat="1" ht="13.5" thickBot="1">
      <c r="A5" s="304">
        <v>1</v>
      </c>
      <c r="B5" s="305">
        <v>2</v>
      </c>
      <c r="C5" s="306">
        <v>3</v>
      </c>
      <c r="D5" s="306">
        <v>4</v>
      </c>
      <c r="E5" s="306">
        <v>5</v>
      </c>
      <c r="F5" s="305">
        <v>6</v>
      </c>
      <c r="G5" s="306">
        <v>7</v>
      </c>
      <c r="H5" s="306">
        <v>8</v>
      </c>
      <c r="I5" s="307">
        <v>9</v>
      </c>
      <c r="J5" s="765"/>
    </row>
    <row r="6" spans="1:10" ht="12.75" customHeight="1">
      <c r="A6" s="277" t="s">
        <v>6</v>
      </c>
      <c r="B6" s="278" t="s">
        <v>420</v>
      </c>
      <c r="C6" s="264">
        <v>389506</v>
      </c>
      <c r="D6" s="264">
        <v>53900</v>
      </c>
      <c r="E6" s="264">
        <v>53757</v>
      </c>
      <c r="F6" s="278" t="s">
        <v>150</v>
      </c>
      <c r="G6" s="56">
        <v>329914</v>
      </c>
      <c r="H6" s="56">
        <v>371167</v>
      </c>
      <c r="I6" s="460">
        <v>316555</v>
      </c>
      <c r="J6" s="765"/>
    </row>
    <row r="7" spans="1:10" ht="22.5" customHeight="1">
      <c r="A7" s="279" t="s">
        <v>7</v>
      </c>
      <c r="B7" s="280" t="s">
        <v>421</v>
      </c>
      <c r="C7" s="265">
        <v>346203</v>
      </c>
      <c r="D7" s="265"/>
      <c r="E7" s="265"/>
      <c r="F7" s="280" t="s">
        <v>433</v>
      </c>
      <c r="G7" s="265">
        <v>327138</v>
      </c>
      <c r="H7" s="265">
        <v>342526</v>
      </c>
      <c r="I7" s="59">
        <v>287998</v>
      </c>
      <c r="J7" s="765"/>
    </row>
    <row r="8" spans="1:10" ht="12.75" customHeight="1">
      <c r="A8" s="279" t="s">
        <v>8</v>
      </c>
      <c r="B8" s="280" t="s">
        <v>422</v>
      </c>
      <c r="C8" s="265"/>
      <c r="D8" s="265">
        <v>1600</v>
      </c>
      <c r="E8" s="265">
        <v>1600</v>
      </c>
      <c r="F8" s="280" t="s">
        <v>130</v>
      </c>
      <c r="G8" s="265">
        <v>28753</v>
      </c>
      <c r="H8" s="265">
        <v>67638</v>
      </c>
      <c r="I8" s="59">
        <v>61837</v>
      </c>
      <c r="J8" s="765"/>
    </row>
    <row r="9" spans="1:10" ht="12.75" customHeight="1">
      <c r="A9" s="279" t="s">
        <v>9</v>
      </c>
      <c r="B9" s="280" t="s">
        <v>423</v>
      </c>
      <c r="C9" s="265"/>
      <c r="D9" s="265">
        <v>352353</v>
      </c>
      <c r="E9" s="265">
        <v>304483</v>
      </c>
      <c r="F9" s="280" t="s">
        <v>434</v>
      </c>
      <c r="G9" s="265">
        <v>6304</v>
      </c>
      <c r="H9" s="265"/>
      <c r="I9" s="59"/>
      <c r="J9" s="765"/>
    </row>
    <row r="10" spans="1:10" ht="12.75" customHeight="1">
      <c r="A10" s="279" t="s">
        <v>10</v>
      </c>
      <c r="B10" s="280" t="s">
        <v>424</v>
      </c>
      <c r="C10" s="265"/>
      <c r="D10" s="265">
        <v>349032</v>
      </c>
      <c r="E10" s="265">
        <v>301101</v>
      </c>
      <c r="F10" s="280" t="s">
        <v>153</v>
      </c>
      <c r="G10" s="265">
        <v>13117</v>
      </c>
      <c r="H10" s="265">
        <v>15717</v>
      </c>
      <c r="I10" s="59">
        <v>14743</v>
      </c>
      <c r="J10" s="765"/>
    </row>
    <row r="11" spans="1:10" ht="12.75" customHeight="1">
      <c r="A11" s="279" t="s">
        <v>11</v>
      </c>
      <c r="B11" s="280" t="s">
        <v>425</v>
      </c>
      <c r="C11" s="266"/>
      <c r="D11" s="266"/>
      <c r="E11" s="266"/>
      <c r="F11" s="461"/>
      <c r="G11" s="265"/>
      <c r="H11" s="265"/>
      <c r="I11" s="59"/>
      <c r="J11" s="765"/>
    </row>
    <row r="12" spans="1:10" ht="12.75" customHeight="1">
      <c r="A12" s="279" t="s">
        <v>12</v>
      </c>
      <c r="B12" s="7"/>
      <c r="C12" s="265"/>
      <c r="D12" s="265"/>
      <c r="E12" s="265"/>
      <c r="F12" s="461"/>
      <c r="G12" s="265"/>
      <c r="H12" s="265"/>
      <c r="I12" s="59"/>
      <c r="J12" s="765"/>
    </row>
    <row r="13" spans="1:10" ht="12.75" customHeight="1">
      <c r="A13" s="279" t="s">
        <v>13</v>
      </c>
      <c r="B13" s="7"/>
      <c r="C13" s="265"/>
      <c r="D13" s="265"/>
      <c r="E13" s="265"/>
      <c r="F13" s="462"/>
      <c r="G13" s="265"/>
      <c r="H13" s="265"/>
      <c r="I13" s="59"/>
      <c r="J13" s="765"/>
    </row>
    <row r="14" spans="1:10" ht="12.75" customHeight="1">
      <c r="A14" s="279" t="s">
        <v>14</v>
      </c>
      <c r="B14" s="461"/>
      <c r="C14" s="266"/>
      <c r="D14" s="266"/>
      <c r="E14" s="266"/>
      <c r="F14" s="461"/>
      <c r="G14" s="265"/>
      <c r="H14" s="265"/>
      <c r="I14" s="59"/>
      <c r="J14" s="765"/>
    </row>
    <row r="15" spans="1:10" ht="22.5" customHeight="1">
      <c r="A15" s="279" t="s">
        <v>15</v>
      </c>
      <c r="B15" s="7"/>
      <c r="C15" s="266"/>
      <c r="D15" s="266"/>
      <c r="E15" s="266"/>
      <c r="F15" s="461"/>
      <c r="G15" s="265"/>
      <c r="H15" s="265"/>
      <c r="I15" s="59"/>
      <c r="J15" s="765"/>
    </row>
    <row r="16" spans="1:10" ht="12.75" customHeight="1" thickBot="1">
      <c r="A16" s="317" t="s">
        <v>16</v>
      </c>
      <c r="B16" s="320"/>
      <c r="C16" s="319"/>
      <c r="D16" s="319"/>
      <c r="E16" s="319"/>
      <c r="F16" s="318" t="s">
        <v>36</v>
      </c>
      <c r="G16" s="57"/>
      <c r="H16" s="57"/>
      <c r="I16" s="378"/>
      <c r="J16" s="765"/>
    </row>
    <row r="17" spans="1:10" ht="12.75" customHeight="1" thickBot="1">
      <c r="A17" s="282" t="s">
        <v>17</v>
      </c>
      <c r="B17" s="263" t="s">
        <v>426</v>
      </c>
      <c r="C17" s="268">
        <f>+C6+C8+C9+C11+C12+C13+C14+C15+C16</f>
        <v>389506</v>
      </c>
      <c r="D17" s="268">
        <f>+D6+D8+D9+D11+D12+D13+D14+D15+D16</f>
        <v>407853</v>
      </c>
      <c r="E17" s="268">
        <f>+E6+E8+E9+E11+E12+E13+E14+E15+E16</f>
        <v>359840</v>
      </c>
      <c r="F17" s="263" t="s">
        <v>435</v>
      </c>
      <c r="G17" s="268">
        <f>+G6+G8+G10+G11+G12+G13+G14+G15+G16</f>
        <v>371784</v>
      </c>
      <c r="H17" s="268">
        <f>+H6+H8+H10+H11+H12+H13+H14+H15+H16</f>
        <v>454522</v>
      </c>
      <c r="I17" s="388">
        <f>+I6+I8+I10+I11+I12+I13+I14+I15+I16</f>
        <v>393135</v>
      </c>
      <c r="J17" s="765"/>
    </row>
    <row r="18" spans="1:10" ht="15.75" customHeight="1">
      <c r="A18" s="277" t="s">
        <v>18</v>
      </c>
      <c r="B18" s="309" t="s">
        <v>171</v>
      </c>
      <c r="C18" s="316">
        <f>+C19+C20+C21+C22+C23</f>
        <v>15513</v>
      </c>
      <c r="D18" s="316">
        <f>+D19+D20+D21+D22+D23</f>
        <v>19755</v>
      </c>
      <c r="E18" s="316">
        <f>+E19+E20+E21+E22+E23</f>
        <v>19755</v>
      </c>
      <c r="F18" s="285" t="s">
        <v>134</v>
      </c>
      <c r="G18" s="53"/>
      <c r="H18" s="53"/>
      <c r="I18" s="377"/>
      <c r="J18" s="765"/>
    </row>
    <row r="19" spans="1:10" ht="12.75" customHeight="1">
      <c r="A19" s="279" t="s">
        <v>19</v>
      </c>
      <c r="B19" s="310" t="s">
        <v>160</v>
      </c>
      <c r="C19" s="262">
        <v>15513</v>
      </c>
      <c r="D19" s="262">
        <v>19755</v>
      </c>
      <c r="E19" s="262">
        <v>19755</v>
      </c>
      <c r="F19" s="285" t="s">
        <v>137</v>
      </c>
      <c r="G19" s="262">
        <v>39539</v>
      </c>
      <c r="H19" s="262">
        <v>39539</v>
      </c>
      <c r="I19" s="399">
        <v>39539</v>
      </c>
      <c r="J19" s="765"/>
    </row>
    <row r="20" spans="1:10" ht="12.75" customHeight="1">
      <c r="A20" s="277" t="s">
        <v>20</v>
      </c>
      <c r="B20" s="310" t="s">
        <v>161</v>
      </c>
      <c r="C20" s="262"/>
      <c r="D20" s="262"/>
      <c r="E20" s="262"/>
      <c r="F20" s="285" t="s">
        <v>108</v>
      </c>
      <c r="G20" s="262"/>
      <c r="H20" s="262"/>
      <c r="I20" s="399"/>
      <c r="J20" s="765"/>
    </row>
    <row r="21" spans="1:10" ht="12.75" customHeight="1">
      <c r="A21" s="279" t="s">
        <v>21</v>
      </c>
      <c r="B21" s="310" t="s">
        <v>162</v>
      </c>
      <c r="C21" s="262"/>
      <c r="D21" s="262"/>
      <c r="E21" s="262"/>
      <c r="F21" s="285" t="s">
        <v>109</v>
      </c>
      <c r="G21" s="262"/>
      <c r="H21" s="262"/>
      <c r="I21" s="399"/>
      <c r="J21" s="765"/>
    </row>
    <row r="22" spans="1:10" ht="12.75" customHeight="1">
      <c r="A22" s="277" t="s">
        <v>22</v>
      </c>
      <c r="B22" s="310" t="s">
        <v>163</v>
      </c>
      <c r="C22" s="262"/>
      <c r="D22" s="262"/>
      <c r="E22" s="262"/>
      <c r="F22" s="284" t="s">
        <v>157</v>
      </c>
      <c r="G22" s="262"/>
      <c r="H22" s="262"/>
      <c r="I22" s="399"/>
      <c r="J22" s="765"/>
    </row>
    <row r="23" spans="1:10" ht="12.75" customHeight="1">
      <c r="A23" s="279" t="s">
        <v>23</v>
      </c>
      <c r="B23" s="311" t="s">
        <v>164</v>
      </c>
      <c r="C23" s="262"/>
      <c r="D23" s="262"/>
      <c r="E23" s="262"/>
      <c r="F23" s="285" t="s">
        <v>138</v>
      </c>
      <c r="G23" s="262"/>
      <c r="H23" s="262"/>
      <c r="I23" s="399"/>
      <c r="J23" s="765"/>
    </row>
    <row r="24" spans="1:10" ht="12.75" customHeight="1">
      <c r="A24" s="277" t="s">
        <v>24</v>
      </c>
      <c r="B24" s="312" t="s">
        <v>165</v>
      </c>
      <c r="C24" s="287">
        <f>+C25+C26+C27+C28+C29</f>
        <v>6304</v>
      </c>
      <c r="D24" s="287">
        <f>+D25+D26+D27+D28+D29</f>
        <v>24895</v>
      </c>
      <c r="E24" s="287">
        <f>+E25+E26+E27+E28+E29</f>
        <v>24895</v>
      </c>
      <c r="F24" s="313" t="s">
        <v>136</v>
      </c>
      <c r="G24" s="262"/>
      <c r="H24" s="262"/>
      <c r="I24" s="399"/>
      <c r="J24" s="765"/>
    </row>
    <row r="25" spans="1:10" ht="12.75" customHeight="1">
      <c r="A25" s="279" t="s">
        <v>25</v>
      </c>
      <c r="B25" s="311" t="s">
        <v>166</v>
      </c>
      <c r="C25" s="262">
        <v>6304</v>
      </c>
      <c r="D25" s="262"/>
      <c r="E25" s="262"/>
      <c r="F25" s="313" t="s">
        <v>436</v>
      </c>
      <c r="G25" s="262"/>
      <c r="H25" s="262"/>
      <c r="I25" s="399"/>
      <c r="J25" s="765"/>
    </row>
    <row r="26" spans="1:10" ht="12.75" customHeight="1">
      <c r="A26" s="277" t="s">
        <v>26</v>
      </c>
      <c r="B26" s="311" t="s">
        <v>167</v>
      </c>
      <c r="C26" s="262"/>
      <c r="D26" s="262"/>
      <c r="E26" s="262"/>
      <c r="F26" s="308"/>
      <c r="G26" s="262"/>
      <c r="H26" s="262"/>
      <c r="I26" s="399"/>
      <c r="J26" s="765"/>
    </row>
    <row r="27" spans="1:10" ht="12.75" customHeight="1">
      <c r="A27" s="279" t="s">
        <v>27</v>
      </c>
      <c r="B27" s="310" t="s">
        <v>168</v>
      </c>
      <c r="C27" s="262"/>
      <c r="D27" s="262">
        <v>24895</v>
      </c>
      <c r="E27" s="262">
        <v>24895</v>
      </c>
      <c r="F27" s="297"/>
      <c r="G27" s="262"/>
      <c r="H27" s="262"/>
      <c r="I27" s="399"/>
      <c r="J27" s="765"/>
    </row>
    <row r="28" spans="1:10" ht="12.75" customHeight="1">
      <c r="A28" s="277" t="s">
        <v>28</v>
      </c>
      <c r="B28" s="314" t="s">
        <v>169</v>
      </c>
      <c r="C28" s="262"/>
      <c r="D28" s="262"/>
      <c r="E28" s="262"/>
      <c r="F28" s="7"/>
      <c r="G28" s="262"/>
      <c r="H28" s="262"/>
      <c r="I28" s="399"/>
      <c r="J28" s="765"/>
    </row>
    <row r="29" spans="1:10" ht="12.75" customHeight="1" thickBot="1">
      <c r="A29" s="279" t="s">
        <v>29</v>
      </c>
      <c r="B29" s="315" t="s">
        <v>170</v>
      </c>
      <c r="C29" s="262"/>
      <c r="D29" s="262"/>
      <c r="E29" s="262"/>
      <c r="F29" s="297"/>
      <c r="G29" s="262"/>
      <c r="H29" s="262"/>
      <c r="I29" s="399"/>
      <c r="J29" s="765"/>
    </row>
    <row r="30" spans="1:10" ht="12.75" customHeight="1" thickBot="1">
      <c r="A30" s="282" t="s">
        <v>30</v>
      </c>
      <c r="B30" s="263" t="s">
        <v>427</v>
      </c>
      <c r="C30" s="268">
        <f>+C18+C24</f>
        <v>21817</v>
      </c>
      <c r="D30" s="268">
        <f>+D18+D24</f>
        <v>44650</v>
      </c>
      <c r="E30" s="268">
        <f>+E18+E24</f>
        <v>44650</v>
      </c>
      <c r="F30" s="263" t="s">
        <v>488</v>
      </c>
      <c r="G30" s="268">
        <f>SUM(G18:G29)</f>
        <v>39539</v>
      </c>
      <c r="H30" s="268">
        <f>SUM(H18:H29)</f>
        <v>39539</v>
      </c>
      <c r="I30" s="388">
        <f>SUM(I18:I29)</f>
        <v>39539</v>
      </c>
      <c r="J30" s="765"/>
    </row>
    <row r="31" spans="1:10" ht="21.75" customHeight="1" thickBot="1">
      <c r="A31" s="282" t="s">
        <v>31</v>
      </c>
      <c r="B31" s="288" t="s">
        <v>428</v>
      </c>
      <c r="C31" s="51">
        <f>+C17+C30</f>
        <v>411323</v>
      </c>
      <c r="D31" s="51">
        <f>+D17+D30</f>
        <v>452503</v>
      </c>
      <c r="E31" s="289">
        <f>+E17+E30</f>
        <v>404490</v>
      </c>
      <c r="F31" s="288" t="s">
        <v>437</v>
      </c>
      <c r="G31" s="51">
        <f>+G17+G30</f>
        <v>411323</v>
      </c>
      <c r="H31" s="51">
        <f>+H17+H30</f>
        <v>494061</v>
      </c>
      <c r="I31" s="289">
        <f>+I17+I30</f>
        <v>432674</v>
      </c>
      <c r="J31" s="765"/>
    </row>
    <row r="32" spans="1:10" ht="18" customHeight="1" thickBot="1">
      <c r="A32" s="282" t="s">
        <v>32</v>
      </c>
      <c r="B32" s="288" t="s">
        <v>112</v>
      </c>
      <c r="C32" s="51" t="str">
        <f>IF(C17-G17&lt;0,G17-C17,"-")</f>
        <v>-</v>
      </c>
      <c r="D32" s="51">
        <f>IF(D17-H17&lt;0,H17-D17,"-")</f>
        <v>46669</v>
      </c>
      <c r="E32" s="289">
        <f>IF(E17-I17&lt;0,I17-E17,"-")</f>
        <v>33295</v>
      </c>
      <c r="F32" s="288" t="s">
        <v>113</v>
      </c>
      <c r="G32" s="51">
        <f>IF(C17-G17&gt;0,C17-G17,"-")</f>
        <v>17722</v>
      </c>
      <c r="H32" s="51" t="str">
        <f>IF(D17-H17&gt;0,D17-H17,"-")</f>
        <v>-</v>
      </c>
      <c r="I32" s="289" t="str">
        <f>IF(E17-I17&gt;0,E17-I17,"-")</f>
        <v>-</v>
      </c>
      <c r="J32" s="765"/>
    </row>
    <row r="33" spans="1:10" ht="18" customHeight="1" thickBot="1">
      <c r="A33" s="282" t="s">
        <v>33</v>
      </c>
      <c r="B33" s="288" t="s">
        <v>158</v>
      </c>
      <c r="C33" s="51">
        <f>IF(C17+C18-G31&lt;0,G31-(C17+C18),"-")</f>
        <v>6304</v>
      </c>
      <c r="D33" s="51">
        <f>IF(D17+D18-H31&lt;0,H31-(D17+D18),"-")</f>
        <v>66453</v>
      </c>
      <c r="E33" s="51">
        <f>IF(E17+E18-I31&lt;0,I31-(E17+E18),"-")</f>
        <v>53079</v>
      </c>
      <c r="F33" s="288" t="s">
        <v>159</v>
      </c>
      <c r="G33" s="51" t="str">
        <f>IF(C17+C18-G31&gt;0,C17+C18-G31,"-")</f>
        <v>-</v>
      </c>
      <c r="H33" s="51" t="str">
        <f>IF(D17+D18-H31&gt;0,D17+D18-H31,"-")</f>
        <v>-</v>
      </c>
      <c r="I33" s="52" t="str">
        <f>IF(E17+E18-I31&gt;0,E17+E18-I31,"-")</f>
        <v>-</v>
      </c>
      <c r="J33" s="765"/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25"/>
  <sheetViews>
    <sheetView view="pageLayout" workbookViewId="0" topLeftCell="A1">
      <selection activeCell="F18" sqref="F18:F20"/>
    </sheetView>
  </sheetViews>
  <sheetFormatPr defaultColWidth="9.00390625" defaultRowHeight="12.75"/>
  <cols>
    <col min="1" max="1" width="42.375" style="5" customWidth="1"/>
    <col min="2" max="7" width="15.625" style="4" customWidth="1"/>
    <col min="8" max="8" width="13.875" style="4" customWidth="1"/>
    <col min="9" max="16384" width="9.375" style="4" customWidth="1"/>
  </cols>
  <sheetData>
    <row r="1" spans="1:7" ht="18" customHeight="1">
      <c r="A1" s="768" t="s">
        <v>0</v>
      </c>
      <c r="B1" s="768"/>
      <c r="C1" s="768"/>
      <c r="D1" s="768"/>
      <c r="E1" s="768"/>
      <c r="F1" s="768"/>
      <c r="G1" s="768"/>
    </row>
    <row r="2" spans="1:7" ht="22.5" customHeight="1" thickBot="1">
      <c r="A2" s="25"/>
      <c r="B2" s="9"/>
      <c r="C2" s="9"/>
      <c r="D2" s="9"/>
      <c r="E2" s="9"/>
      <c r="F2" s="769" t="s">
        <v>49</v>
      </c>
      <c r="G2" s="769"/>
    </row>
    <row r="3" spans="1:7" s="6" customFormat="1" ht="50.25" customHeight="1" thickBot="1">
      <c r="A3" s="26" t="s">
        <v>53</v>
      </c>
      <c r="B3" s="27" t="s">
        <v>54</v>
      </c>
      <c r="C3" s="27" t="s">
        <v>55</v>
      </c>
      <c r="D3" s="27" t="s">
        <v>489</v>
      </c>
      <c r="E3" s="27" t="s">
        <v>487</v>
      </c>
      <c r="F3" s="463" t="s">
        <v>539</v>
      </c>
      <c r="G3" s="291" t="s">
        <v>540</v>
      </c>
    </row>
    <row r="4" spans="1:7" s="9" customFormat="1" ht="12" customHeight="1" thickBot="1">
      <c r="A4" s="292">
        <v>1</v>
      </c>
      <c r="B4" s="293">
        <v>2</v>
      </c>
      <c r="C4" s="293">
        <v>3</v>
      </c>
      <c r="D4" s="293">
        <v>4</v>
      </c>
      <c r="E4" s="293">
        <v>5</v>
      </c>
      <c r="F4" s="44" t="s">
        <v>11</v>
      </c>
      <c r="G4" s="294" t="s">
        <v>490</v>
      </c>
    </row>
    <row r="5" spans="1:7" ht="15.75" customHeight="1">
      <c r="A5" s="7" t="s">
        <v>491</v>
      </c>
      <c r="B5" s="2">
        <v>354337</v>
      </c>
      <c r="C5" s="167">
        <v>2014</v>
      </c>
      <c r="D5" s="2">
        <v>11811</v>
      </c>
      <c r="E5" s="2">
        <v>342526</v>
      </c>
      <c r="F5" s="45">
        <v>272047</v>
      </c>
      <c r="G5" s="46">
        <f>+D5+F5</f>
        <v>283858</v>
      </c>
    </row>
    <row r="6" spans="1:7" ht="15.75" customHeight="1">
      <c r="A6" s="7" t="s">
        <v>492</v>
      </c>
      <c r="B6" s="2">
        <v>5728</v>
      </c>
      <c r="C6" s="167">
        <v>2014</v>
      </c>
      <c r="D6" s="2"/>
      <c r="E6" s="2">
        <v>5728</v>
      </c>
      <c r="F6" s="45">
        <v>22269</v>
      </c>
      <c r="G6" s="46">
        <f aca="true" t="shared" si="0" ref="G6:G23">+D6+F6</f>
        <v>22269</v>
      </c>
    </row>
    <row r="7" spans="1:7" ht="15.75" customHeight="1">
      <c r="A7" s="7" t="s">
        <v>493</v>
      </c>
      <c r="B7" s="2">
        <v>1106</v>
      </c>
      <c r="C7" s="167">
        <v>2014</v>
      </c>
      <c r="D7" s="2"/>
      <c r="E7" s="2">
        <v>1106</v>
      </c>
      <c r="F7" s="45">
        <v>766</v>
      </c>
      <c r="G7" s="46">
        <f t="shared" si="0"/>
        <v>766</v>
      </c>
    </row>
    <row r="8" spans="1:7" ht="15.75" customHeight="1">
      <c r="A8" s="464" t="s">
        <v>494</v>
      </c>
      <c r="B8" s="2">
        <v>1370</v>
      </c>
      <c r="C8" s="167">
        <v>2014</v>
      </c>
      <c r="D8" s="2"/>
      <c r="E8" s="2">
        <v>1370</v>
      </c>
      <c r="F8" s="45">
        <v>1357</v>
      </c>
      <c r="G8" s="46">
        <f t="shared" si="0"/>
        <v>1357</v>
      </c>
    </row>
    <row r="9" spans="1:7" ht="15.75" customHeight="1">
      <c r="A9" s="465" t="s">
        <v>495</v>
      </c>
      <c r="B9" s="2">
        <v>3500</v>
      </c>
      <c r="C9" s="167">
        <v>2014</v>
      </c>
      <c r="D9" s="2"/>
      <c r="E9" s="2">
        <v>3500</v>
      </c>
      <c r="F9" s="45">
        <v>3250</v>
      </c>
      <c r="G9" s="46">
        <f t="shared" si="0"/>
        <v>3250</v>
      </c>
    </row>
    <row r="10" spans="1:7" ht="15.75" customHeight="1">
      <c r="A10" s="464" t="s">
        <v>496</v>
      </c>
      <c r="B10" s="2">
        <v>15800</v>
      </c>
      <c r="C10" s="167">
        <v>2014</v>
      </c>
      <c r="D10" s="2"/>
      <c r="E10" s="2">
        <v>15800</v>
      </c>
      <c r="F10" s="45">
        <v>15800</v>
      </c>
      <c r="G10" s="46">
        <f t="shared" si="0"/>
        <v>15800</v>
      </c>
    </row>
    <row r="11" spans="1:7" ht="15.75" customHeight="1">
      <c r="A11" s="7" t="s">
        <v>537</v>
      </c>
      <c r="B11" s="2">
        <v>1000</v>
      </c>
      <c r="C11" s="167">
        <v>2014</v>
      </c>
      <c r="D11" s="2"/>
      <c r="E11" s="2">
        <v>1000</v>
      </c>
      <c r="F11" s="45">
        <v>1000</v>
      </c>
      <c r="G11" s="46">
        <f t="shared" si="0"/>
        <v>1000</v>
      </c>
    </row>
    <row r="12" spans="1:7" ht="15.75" customHeight="1">
      <c r="A12" s="7" t="s">
        <v>538</v>
      </c>
      <c r="B12" s="2">
        <v>137</v>
      </c>
      <c r="C12" s="167">
        <v>2014</v>
      </c>
      <c r="D12" s="2"/>
      <c r="E12" s="2">
        <v>137</v>
      </c>
      <c r="F12" s="45">
        <v>66</v>
      </c>
      <c r="G12" s="46">
        <f t="shared" si="0"/>
        <v>66</v>
      </c>
    </row>
    <row r="13" spans="1:7" ht="15.75" customHeight="1">
      <c r="A13" s="7"/>
      <c r="B13" s="2"/>
      <c r="C13" s="167"/>
      <c r="D13" s="2"/>
      <c r="E13" s="2"/>
      <c r="F13" s="45"/>
      <c r="G13" s="46">
        <f t="shared" si="0"/>
        <v>0</v>
      </c>
    </row>
    <row r="14" spans="1:7" ht="15.75" customHeight="1">
      <c r="A14" s="7"/>
      <c r="B14" s="2"/>
      <c r="C14" s="167"/>
      <c r="D14" s="2"/>
      <c r="E14" s="2"/>
      <c r="F14" s="45"/>
      <c r="G14" s="46">
        <f t="shared" si="0"/>
        <v>0</v>
      </c>
    </row>
    <row r="15" spans="1:7" ht="15.75" customHeight="1">
      <c r="A15" s="7"/>
      <c r="B15" s="2"/>
      <c r="C15" s="167"/>
      <c r="D15" s="2"/>
      <c r="E15" s="2"/>
      <c r="F15" s="45"/>
      <c r="G15" s="46">
        <f t="shared" si="0"/>
        <v>0</v>
      </c>
    </row>
    <row r="16" spans="1:7" ht="15.75" customHeight="1">
      <c r="A16" s="7"/>
      <c r="B16" s="2"/>
      <c r="C16" s="167"/>
      <c r="D16" s="2"/>
      <c r="E16" s="2"/>
      <c r="F16" s="45"/>
      <c r="G16" s="46">
        <f t="shared" si="0"/>
        <v>0</v>
      </c>
    </row>
    <row r="17" spans="1:7" ht="15.75" customHeight="1">
      <c r="A17" s="7"/>
      <c r="B17" s="2"/>
      <c r="C17" s="167"/>
      <c r="D17" s="2"/>
      <c r="E17" s="2"/>
      <c r="F17" s="45"/>
      <c r="G17" s="46">
        <f t="shared" si="0"/>
        <v>0</v>
      </c>
    </row>
    <row r="18" spans="1:7" ht="15.75" customHeight="1">
      <c r="A18" s="7"/>
      <c r="B18" s="2"/>
      <c r="C18" s="167"/>
      <c r="D18" s="2"/>
      <c r="E18" s="2"/>
      <c r="F18" s="45"/>
      <c r="G18" s="46">
        <f t="shared" si="0"/>
        <v>0</v>
      </c>
    </row>
    <row r="19" spans="1:7" ht="15.75" customHeight="1">
      <c r="A19" s="7"/>
      <c r="B19" s="2"/>
      <c r="C19" s="167"/>
      <c r="D19" s="2"/>
      <c r="E19" s="2"/>
      <c r="F19" s="45"/>
      <c r="G19" s="46">
        <f t="shared" si="0"/>
        <v>0</v>
      </c>
    </row>
    <row r="20" spans="1:7" ht="15.75" customHeight="1">
      <c r="A20" s="7"/>
      <c r="B20" s="2"/>
      <c r="C20" s="167"/>
      <c r="D20" s="2"/>
      <c r="E20" s="2"/>
      <c r="F20" s="45"/>
      <c r="G20" s="46">
        <f t="shared" si="0"/>
        <v>0</v>
      </c>
    </row>
    <row r="21" spans="1:7" ht="15.75" customHeight="1">
      <c r="A21" s="7"/>
      <c r="B21" s="2"/>
      <c r="C21" s="167"/>
      <c r="D21" s="2"/>
      <c r="E21" s="2"/>
      <c r="F21" s="45"/>
      <c r="G21" s="46">
        <f t="shared" si="0"/>
        <v>0</v>
      </c>
    </row>
    <row r="22" spans="1:7" ht="15.75" customHeight="1">
      <c r="A22" s="7"/>
      <c r="B22" s="2"/>
      <c r="C22" s="167"/>
      <c r="D22" s="2"/>
      <c r="E22" s="2"/>
      <c r="F22" s="45"/>
      <c r="G22" s="46">
        <f t="shared" si="0"/>
        <v>0</v>
      </c>
    </row>
    <row r="23" spans="1:7" ht="15.75" customHeight="1" thickBot="1">
      <c r="A23" s="11"/>
      <c r="B23" s="3"/>
      <c r="C23" s="168"/>
      <c r="D23" s="3"/>
      <c r="E23" s="3"/>
      <c r="F23" s="47"/>
      <c r="G23" s="46">
        <f t="shared" si="0"/>
        <v>0</v>
      </c>
    </row>
    <row r="24" spans="1:7" s="15" customFormat="1" ht="18" customHeight="1" thickBot="1">
      <c r="A24" s="28" t="s">
        <v>52</v>
      </c>
      <c r="B24" s="13">
        <f>SUM(B5:B23)</f>
        <v>382978</v>
      </c>
      <c r="C24" s="20"/>
      <c r="D24" s="13">
        <f>SUM(D5:D23)</f>
        <v>11811</v>
      </c>
      <c r="E24" s="13">
        <f>SUM(E5:E23)</f>
        <v>371167</v>
      </c>
      <c r="F24" s="13">
        <f>SUM(F5:F23)</f>
        <v>316555</v>
      </c>
      <c r="G24" s="14">
        <f>SUM(G5:G23)</f>
        <v>328366</v>
      </c>
    </row>
    <row r="25" spans="6:7" ht="12.75">
      <c r="F25" s="15"/>
      <c r="G25" s="15"/>
    </row>
  </sheetData>
  <sheetProtection formatCells="0" selectLockedCells="1" selectUnlockedCells="1"/>
  <mergeCells count="2">
    <mergeCell ref="A1:G1"/>
    <mergeCell ref="F2:G2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5" r:id="rId1"/>
  <headerFooter alignWithMargins="0">
    <oddHeader>&amp;C7. melléklet a 7/2015. (V.28.) önkorányzati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23"/>
  <sheetViews>
    <sheetView view="pageLayout" workbookViewId="0" topLeftCell="B1">
      <selection activeCell="F11" sqref="F11"/>
    </sheetView>
  </sheetViews>
  <sheetFormatPr defaultColWidth="9.00390625" defaultRowHeight="12.75"/>
  <cols>
    <col min="1" max="1" width="56.875" style="5" customWidth="1"/>
    <col min="2" max="7" width="15.875" style="4" customWidth="1"/>
    <col min="8" max="8" width="12.875" style="4" customWidth="1"/>
    <col min="9" max="9" width="13.875" style="4" customWidth="1"/>
    <col min="10" max="16384" width="9.375" style="4" customWidth="1"/>
  </cols>
  <sheetData>
    <row r="1" spans="1:7" ht="24.75" customHeight="1">
      <c r="A1" s="768" t="s">
        <v>1</v>
      </c>
      <c r="B1" s="768"/>
      <c r="C1" s="768"/>
      <c r="D1" s="768"/>
      <c r="E1" s="768"/>
      <c r="F1" s="768"/>
      <c r="G1" s="768"/>
    </row>
    <row r="2" spans="1:7" ht="23.25" customHeight="1" thickBot="1">
      <c r="A2" s="25"/>
      <c r="B2" s="9"/>
      <c r="C2" s="9"/>
      <c r="D2" s="9"/>
      <c r="E2" s="9"/>
      <c r="F2" s="769" t="s">
        <v>49</v>
      </c>
      <c r="G2" s="769"/>
    </row>
    <row r="3" spans="1:7" s="6" customFormat="1" ht="48.75" customHeight="1" thickBot="1">
      <c r="A3" s="26" t="s">
        <v>56</v>
      </c>
      <c r="B3" s="27" t="s">
        <v>54</v>
      </c>
      <c r="C3" s="27" t="s">
        <v>55</v>
      </c>
      <c r="D3" s="27" t="s">
        <v>489</v>
      </c>
      <c r="E3" s="27" t="s">
        <v>487</v>
      </c>
      <c r="F3" s="55" t="s">
        <v>576</v>
      </c>
      <c r="G3" s="54" t="s">
        <v>541</v>
      </c>
    </row>
    <row r="4" spans="1:7" s="9" customFormat="1" ht="15" customHeight="1" thickBot="1">
      <c r="A4" s="292">
        <v>1</v>
      </c>
      <c r="B4" s="293">
        <v>2</v>
      </c>
      <c r="C4" s="293">
        <v>3</v>
      </c>
      <c r="D4" s="293">
        <v>4</v>
      </c>
      <c r="E4" s="293">
        <v>5</v>
      </c>
      <c r="F4" s="44">
        <v>6</v>
      </c>
      <c r="G4" s="294" t="s">
        <v>490</v>
      </c>
    </row>
    <row r="5" spans="1:7" ht="15.75" customHeight="1">
      <c r="A5" s="16" t="s">
        <v>497</v>
      </c>
      <c r="B5" s="2">
        <v>10080</v>
      </c>
      <c r="C5" s="10">
        <v>2014</v>
      </c>
      <c r="D5" s="2"/>
      <c r="E5" s="2">
        <v>11080</v>
      </c>
      <c r="F5" s="2">
        <v>10803</v>
      </c>
      <c r="G5" s="46">
        <f>+D5+F5</f>
        <v>10803</v>
      </c>
    </row>
    <row r="6" spans="1:7" ht="15.75" customHeight="1">
      <c r="A6" s="16" t="s">
        <v>498</v>
      </c>
      <c r="B6" s="2">
        <v>31937</v>
      </c>
      <c r="C6" s="10">
        <v>2014</v>
      </c>
      <c r="D6" s="2"/>
      <c r="E6" s="2">
        <v>31934</v>
      </c>
      <c r="F6" s="2">
        <v>31372</v>
      </c>
      <c r="G6" s="46">
        <f aca="true" t="shared" si="0" ref="G6:G22">+D6+F6</f>
        <v>31372</v>
      </c>
    </row>
    <row r="7" spans="1:7" ht="15.75" customHeight="1">
      <c r="A7" s="16" t="s">
        <v>499</v>
      </c>
      <c r="B7" s="2">
        <v>3925</v>
      </c>
      <c r="C7" s="10">
        <v>2014</v>
      </c>
      <c r="D7" s="2"/>
      <c r="E7" s="2">
        <v>3925</v>
      </c>
      <c r="F7" s="2">
        <v>3763</v>
      </c>
      <c r="G7" s="46">
        <f t="shared" si="0"/>
        <v>3763</v>
      </c>
    </row>
    <row r="8" spans="1:7" ht="15.75" customHeight="1">
      <c r="A8" s="16" t="s">
        <v>500</v>
      </c>
      <c r="B8" s="2">
        <v>23399</v>
      </c>
      <c r="C8" s="10">
        <v>2013</v>
      </c>
      <c r="D8" s="2">
        <v>6700</v>
      </c>
      <c r="E8" s="2">
        <v>14899</v>
      </c>
      <c r="F8" s="2">
        <v>10177</v>
      </c>
      <c r="G8" s="46">
        <f t="shared" si="0"/>
        <v>16877</v>
      </c>
    </row>
    <row r="9" spans="1:7" ht="15.75" customHeight="1">
      <c r="A9" s="16" t="s">
        <v>501</v>
      </c>
      <c r="B9" s="2">
        <v>5000</v>
      </c>
      <c r="C9" s="10">
        <v>2014</v>
      </c>
      <c r="D9" s="2"/>
      <c r="E9" s="2">
        <v>5800</v>
      </c>
      <c r="F9" s="2">
        <v>5722</v>
      </c>
      <c r="G9" s="46">
        <f t="shared" si="0"/>
        <v>5722</v>
      </c>
    </row>
    <row r="10" spans="1:7" ht="15.75" customHeight="1">
      <c r="A10" s="16"/>
      <c r="B10" s="2"/>
      <c r="C10" s="10"/>
      <c r="D10" s="2"/>
      <c r="E10" s="2"/>
      <c r="F10" s="2"/>
      <c r="G10" s="46">
        <f t="shared" si="0"/>
        <v>0</v>
      </c>
    </row>
    <row r="11" spans="1:7" ht="15.75" customHeight="1">
      <c r="A11" s="16"/>
      <c r="B11" s="2"/>
      <c r="C11" s="10"/>
      <c r="D11" s="2"/>
      <c r="E11" s="2"/>
      <c r="F11" s="2"/>
      <c r="G11" s="46">
        <f t="shared" si="0"/>
        <v>0</v>
      </c>
    </row>
    <row r="12" spans="1:7" ht="15.75" customHeight="1">
      <c r="A12" s="16"/>
      <c r="B12" s="2"/>
      <c r="C12" s="10"/>
      <c r="D12" s="2"/>
      <c r="E12" s="2"/>
      <c r="F12" s="2"/>
      <c r="G12" s="46">
        <f t="shared" si="0"/>
        <v>0</v>
      </c>
    </row>
    <row r="13" spans="1:7" ht="15.75" customHeight="1">
      <c r="A13" s="16"/>
      <c r="B13" s="2"/>
      <c r="C13" s="10"/>
      <c r="D13" s="2"/>
      <c r="E13" s="2"/>
      <c r="F13" s="2"/>
      <c r="G13" s="46">
        <f t="shared" si="0"/>
        <v>0</v>
      </c>
    </row>
    <row r="14" spans="1:7" ht="15.75" customHeight="1">
      <c r="A14" s="16"/>
      <c r="B14" s="2"/>
      <c r="C14" s="10"/>
      <c r="D14" s="2"/>
      <c r="E14" s="2"/>
      <c r="F14" s="2"/>
      <c r="G14" s="46">
        <f t="shared" si="0"/>
        <v>0</v>
      </c>
    </row>
    <row r="15" spans="1:7" ht="15.75" customHeight="1">
      <c r="A15" s="16"/>
      <c r="B15" s="2"/>
      <c r="C15" s="10"/>
      <c r="D15" s="2"/>
      <c r="E15" s="2"/>
      <c r="F15" s="2"/>
      <c r="G15" s="46">
        <f t="shared" si="0"/>
        <v>0</v>
      </c>
    </row>
    <row r="16" spans="1:7" ht="15.75" customHeight="1">
      <c r="A16" s="16"/>
      <c r="B16" s="2"/>
      <c r="C16" s="10"/>
      <c r="D16" s="2"/>
      <c r="E16" s="2"/>
      <c r="F16" s="2"/>
      <c r="G16" s="46">
        <f t="shared" si="0"/>
        <v>0</v>
      </c>
    </row>
    <row r="17" spans="1:7" ht="15.75" customHeight="1">
      <c r="A17" s="16"/>
      <c r="B17" s="2"/>
      <c r="C17" s="10"/>
      <c r="D17" s="2"/>
      <c r="E17" s="2"/>
      <c r="F17" s="2"/>
      <c r="G17" s="46">
        <f t="shared" si="0"/>
        <v>0</v>
      </c>
    </row>
    <row r="18" spans="1:7" ht="15.75" customHeight="1">
      <c r="A18" s="16"/>
      <c r="B18" s="2"/>
      <c r="C18" s="10"/>
      <c r="D18" s="2"/>
      <c r="E18" s="2"/>
      <c r="F18" s="2"/>
      <c r="G18" s="46">
        <f t="shared" si="0"/>
        <v>0</v>
      </c>
    </row>
    <row r="19" spans="1:7" ht="15.75" customHeight="1">
      <c r="A19" s="16"/>
      <c r="B19" s="2"/>
      <c r="C19" s="10"/>
      <c r="D19" s="2"/>
      <c r="E19" s="2"/>
      <c r="F19" s="2"/>
      <c r="G19" s="46">
        <f t="shared" si="0"/>
        <v>0</v>
      </c>
    </row>
    <row r="20" spans="1:7" ht="15.75" customHeight="1">
      <c r="A20" s="16"/>
      <c r="B20" s="2"/>
      <c r="C20" s="10"/>
      <c r="D20" s="2"/>
      <c r="E20" s="2"/>
      <c r="F20" s="2"/>
      <c r="G20" s="46">
        <f t="shared" si="0"/>
        <v>0</v>
      </c>
    </row>
    <row r="21" spans="1:7" ht="15.75" customHeight="1">
      <c r="A21" s="16"/>
      <c r="B21" s="2"/>
      <c r="C21" s="10"/>
      <c r="D21" s="2"/>
      <c r="E21" s="2"/>
      <c r="F21" s="2"/>
      <c r="G21" s="46">
        <f t="shared" si="0"/>
        <v>0</v>
      </c>
    </row>
    <row r="22" spans="1:7" ht="15.75" customHeight="1" thickBot="1">
      <c r="A22" s="17"/>
      <c r="B22" s="3"/>
      <c r="C22" s="12"/>
      <c r="D22" s="3"/>
      <c r="E22" s="3"/>
      <c r="F22" s="3"/>
      <c r="G22" s="46">
        <f t="shared" si="0"/>
        <v>0</v>
      </c>
    </row>
    <row r="23" spans="1:7" s="15" customFormat="1" ht="18" customHeight="1" thickBot="1">
      <c r="A23" s="28" t="s">
        <v>52</v>
      </c>
      <c r="B23" s="13">
        <f>SUM(B5:B22)</f>
        <v>74341</v>
      </c>
      <c r="C23" s="20"/>
      <c r="D23" s="13">
        <f>SUM(D5:D22)</f>
        <v>6700</v>
      </c>
      <c r="E23" s="13">
        <f>SUM(E5:E22)</f>
        <v>67638</v>
      </c>
      <c r="F23" s="13">
        <f>SUM(F5:F22)</f>
        <v>61837</v>
      </c>
      <c r="G23" s="14">
        <f>SUM(G5:G22)</f>
        <v>68537</v>
      </c>
    </row>
  </sheetData>
  <sheetProtection selectLockedCells="1" selectUnlockedCells="1"/>
  <mergeCells count="2">
    <mergeCell ref="A1:G1"/>
    <mergeCell ref="F2:G2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95" r:id="rId1"/>
  <headerFooter alignWithMargins="0">
    <oddHeader>&amp;C8. melléklet a 7/2015. (V.28.)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D131"/>
  <sheetViews>
    <sheetView view="pageLayout" workbookViewId="0" topLeftCell="A1">
      <selection activeCell="D129" sqref="D129"/>
    </sheetView>
  </sheetViews>
  <sheetFormatPr defaultColWidth="9.00390625" defaultRowHeight="12.75"/>
  <cols>
    <col min="1" max="1" width="38.625" style="8" customWidth="1"/>
    <col min="2" max="4" width="13.875" style="8" customWidth="1"/>
    <col min="5" max="16384" width="9.375" style="8" customWidth="1"/>
  </cols>
  <sheetData>
    <row r="1" spans="1:4" ht="30" customHeight="1">
      <c r="A1" s="770" t="s">
        <v>502</v>
      </c>
      <c r="B1" s="770"/>
      <c r="C1" s="770"/>
      <c r="D1" s="770"/>
    </row>
    <row r="2" spans="1:4" ht="12.75">
      <c r="A2" s="298"/>
      <c r="B2" s="298"/>
      <c r="C2" s="298"/>
      <c r="D2" s="298"/>
    </row>
    <row r="3" spans="1:4" ht="15.75">
      <c r="A3" s="299" t="s">
        <v>503</v>
      </c>
      <c r="B3" s="771" t="s">
        <v>504</v>
      </c>
      <c r="C3" s="771"/>
      <c r="D3" s="771"/>
    </row>
    <row r="4" spans="1:4" ht="14.25" thickBot="1">
      <c r="A4" s="298" t="s">
        <v>505</v>
      </c>
      <c r="B4" s="298"/>
      <c r="C4" s="298"/>
      <c r="D4" s="466" t="s">
        <v>194</v>
      </c>
    </row>
    <row r="5" spans="1:4" ht="15" customHeight="1" thickBot="1">
      <c r="A5" s="467" t="s">
        <v>88</v>
      </c>
      <c r="B5" s="468" t="s">
        <v>479</v>
      </c>
      <c r="C5" s="468" t="s">
        <v>506</v>
      </c>
      <c r="D5" s="468" t="s">
        <v>535</v>
      </c>
    </row>
    <row r="6" spans="1:4" ht="12.75">
      <c r="A6" s="469" t="s">
        <v>89</v>
      </c>
      <c r="B6" s="470"/>
      <c r="C6" s="470"/>
      <c r="D6" s="470"/>
    </row>
    <row r="7" spans="1:4" ht="12.75">
      <c r="A7" s="471" t="s">
        <v>100</v>
      </c>
      <c r="B7" s="472"/>
      <c r="C7" s="472"/>
      <c r="D7" s="472"/>
    </row>
    <row r="8" spans="1:4" ht="12.75">
      <c r="A8" s="473" t="s">
        <v>90</v>
      </c>
      <c r="B8" s="474">
        <v>547</v>
      </c>
      <c r="C8" s="474">
        <v>547</v>
      </c>
      <c r="D8" s="474">
        <v>10</v>
      </c>
    </row>
    <row r="9" spans="1:4" ht="12.75">
      <c r="A9" s="473" t="s">
        <v>101</v>
      </c>
      <c r="B9" s="474"/>
      <c r="C9" s="474"/>
      <c r="D9" s="474"/>
    </row>
    <row r="10" spans="1:4" ht="12.75">
      <c r="A10" s="473" t="s">
        <v>91</v>
      </c>
      <c r="B10" s="474"/>
      <c r="C10" s="474"/>
      <c r="D10" s="474"/>
    </row>
    <row r="11" spans="1:4" ht="12.75">
      <c r="A11" s="473" t="s">
        <v>92</v>
      </c>
      <c r="B11" s="474"/>
      <c r="C11" s="474"/>
      <c r="D11" s="474"/>
    </row>
    <row r="12" spans="1:4" ht="13.5" thickBot="1">
      <c r="A12" s="475"/>
      <c r="B12" s="476"/>
      <c r="C12" s="476"/>
      <c r="D12" s="476"/>
    </row>
    <row r="13" spans="1:4" ht="13.5" thickBot="1">
      <c r="A13" s="477" t="s">
        <v>94</v>
      </c>
      <c r="B13" s="478">
        <f>B6+SUM(B8:B12)</f>
        <v>547</v>
      </c>
      <c r="C13" s="478">
        <f>C6+SUM(C8:C12)</f>
        <v>547</v>
      </c>
      <c r="D13" s="478">
        <f>D6+SUM(D8:D12)</f>
        <v>10</v>
      </c>
    </row>
    <row r="14" spans="1:4" ht="13.5" thickBot="1">
      <c r="A14" s="479"/>
      <c r="B14" s="479"/>
      <c r="C14" s="479"/>
      <c r="D14" s="479"/>
    </row>
    <row r="15" spans="1:4" ht="15" customHeight="1" thickBot="1">
      <c r="A15" s="467" t="s">
        <v>93</v>
      </c>
      <c r="B15" s="468" t="s">
        <v>479</v>
      </c>
      <c r="C15" s="468" t="s">
        <v>506</v>
      </c>
      <c r="D15" s="468" t="s">
        <v>535</v>
      </c>
    </row>
    <row r="16" spans="1:4" ht="12.75">
      <c r="A16" s="469" t="s">
        <v>96</v>
      </c>
      <c r="B16" s="470">
        <v>394</v>
      </c>
      <c r="C16" s="470">
        <v>394</v>
      </c>
      <c r="D16" s="470">
        <v>182</v>
      </c>
    </row>
    <row r="17" spans="1:4" ht="12.75">
      <c r="A17" s="480" t="s">
        <v>97</v>
      </c>
      <c r="B17" s="474"/>
      <c r="C17" s="474"/>
      <c r="D17" s="474"/>
    </row>
    <row r="18" spans="1:4" ht="12.75">
      <c r="A18" s="473" t="s">
        <v>98</v>
      </c>
      <c r="B18" s="474"/>
      <c r="C18" s="474"/>
      <c r="D18" s="474"/>
    </row>
    <row r="19" spans="1:4" ht="12.75">
      <c r="A19" s="473" t="s">
        <v>99</v>
      </c>
      <c r="B19" s="474"/>
      <c r="C19" s="474"/>
      <c r="D19" s="474"/>
    </row>
    <row r="20" spans="1:4" ht="12.75">
      <c r="A20" s="481"/>
      <c r="B20" s="474"/>
      <c r="C20" s="474"/>
      <c r="D20" s="474"/>
    </row>
    <row r="21" spans="1:4" ht="12.75">
      <c r="A21" s="481"/>
      <c r="B21" s="474"/>
      <c r="C21" s="474"/>
      <c r="D21" s="474"/>
    </row>
    <row r="22" spans="1:4" ht="13.5" thickBot="1">
      <c r="A22" s="475"/>
      <c r="B22" s="476"/>
      <c r="C22" s="476"/>
      <c r="D22" s="476"/>
    </row>
    <row r="23" spans="1:4" ht="13.5" thickBot="1">
      <c r="A23" s="477" t="s">
        <v>37</v>
      </c>
      <c r="B23" s="478">
        <f>SUM(B16:B22)</f>
        <v>394</v>
      </c>
      <c r="C23" s="478">
        <f>SUM(C16:C22)</f>
        <v>394</v>
      </c>
      <c r="D23" s="478">
        <f>SUM(D16:D22)</f>
        <v>182</v>
      </c>
    </row>
    <row r="24" spans="1:4" ht="12.75">
      <c r="A24" s="298"/>
      <c r="B24" s="298"/>
      <c r="C24" s="298"/>
      <c r="D24" s="298"/>
    </row>
    <row r="25" spans="1:4" ht="12.75">
      <c r="A25" s="298"/>
      <c r="B25" s="298"/>
      <c r="C25" s="298"/>
      <c r="D25" s="298"/>
    </row>
    <row r="26" spans="1:4" ht="15.75">
      <c r="A26" s="299" t="s">
        <v>503</v>
      </c>
      <c r="B26" s="771" t="s">
        <v>508</v>
      </c>
      <c r="C26" s="771"/>
      <c r="D26" s="771"/>
    </row>
    <row r="27" spans="1:4" ht="14.25" thickBot="1">
      <c r="A27" s="298" t="s">
        <v>509</v>
      </c>
      <c r="B27" s="298"/>
      <c r="C27" s="298"/>
      <c r="D27" s="466" t="s">
        <v>194</v>
      </c>
    </row>
    <row r="28" spans="1:4" ht="13.5" thickBot="1">
      <c r="A28" s="467" t="s">
        <v>88</v>
      </c>
      <c r="B28" s="468" t="s">
        <v>479</v>
      </c>
      <c r="C28" s="468" t="s">
        <v>506</v>
      </c>
      <c r="D28" s="468" t="s">
        <v>535</v>
      </c>
    </row>
    <row r="29" spans="1:4" ht="12.75">
      <c r="A29" s="469" t="s">
        <v>89</v>
      </c>
      <c r="B29" s="470"/>
      <c r="C29" s="470"/>
      <c r="D29" s="470"/>
    </row>
    <row r="30" spans="1:4" ht="12.75">
      <c r="A30" s="471" t="s">
        <v>100</v>
      </c>
      <c r="B30" s="472"/>
      <c r="C30" s="472"/>
      <c r="D30" s="472"/>
    </row>
    <row r="31" spans="1:4" ht="12.75">
      <c r="A31" s="473" t="s">
        <v>90</v>
      </c>
      <c r="B31" s="474">
        <v>10505</v>
      </c>
      <c r="C31" s="474">
        <v>10505</v>
      </c>
      <c r="D31" s="474">
        <v>10390</v>
      </c>
    </row>
    <row r="32" spans="1:4" ht="12.75">
      <c r="A32" s="473" t="s">
        <v>101</v>
      </c>
      <c r="B32" s="474"/>
      <c r="C32" s="474"/>
      <c r="D32" s="474"/>
    </row>
    <row r="33" spans="1:4" ht="12.75">
      <c r="A33" s="473" t="s">
        <v>91</v>
      </c>
      <c r="B33" s="474"/>
      <c r="C33" s="474"/>
      <c r="D33" s="474"/>
    </row>
    <row r="34" spans="1:4" ht="12.75">
      <c r="A34" s="473" t="s">
        <v>92</v>
      </c>
      <c r="B34" s="474"/>
      <c r="C34" s="474"/>
      <c r="D34" s="474"/>
    </row>
    <row r="35" spans="1:4" ht="13.5" thickBot="1">
      <c r="A35" s="475"/>
      <c r="B35" s="476"/>
      <c r="C35" s="476"/>
      <c r="D35" s="476"/>
    </row>
    <row r="36" spans="1:4" ht="13.5" thickBot="1">
      <c r="A36" s="477" t="s">
        <v>94</v>
      </c>
      <c r="B36" s="478">
        <f>B29+SUM(B31:B35)</f>
        <v>10505</v>
      </c>
      <c r="C36" s="478">
        <f>C29+SUM(C31:C35)</f>
        <v>10505</v>
      </c>
      <c r="D36" s="478">
        <f>D29+SUM(D31:D35)</f>
        <v>10390</v>
      </c>
    </row>
    <row r="37" spans="1:4" ht="13.5" thickBot="1">
      <c r="A37" s="479"/>
      <c r="B37" s="479"/>
      <c r="C37" s="479"/>
      <c r="D37" s="479"/>
    </row>
    <row r="38" spans="1:4" ht="13.5" thickBot="1">
      <c r="A38" s="467" t="s">
        <v>93</v>
      </c>
      <c r="B38" s="468" t="s">
        <v>479</v>
      </c>
      <c r="C38" s="468" t="s">
        <v>506</v>
      </c>
      <c r="D38" s="468" t="s">
        <v>535</v>
      </c>
    </row>
    <row r="39" spans="1:4" ht="12.75">
      <c r="A39" s="469" t="s">
        <v>96</v>
      </c>
      <c r="B39" s="470">
        <v>1907</v>
      </c>
      <c r="C39" s="470">
        <v>1907</v>
      </c>
      <c r="D39" s="470">
        <v>1894</v>
      </c>
    </row>
    <row r="40" spans="1:4" ht="12.75">
      <c r="A40" s="480" t="s">
        <v>97</v>
      </c>
      <c r="B40" s="474">
        <v>3522</v>
      </c>
      <c r="C40" s="474">
        <v>3522</v>
      </c>
      <c r="D40" s="474">
        <v>3522</v>
      </c>
    </row>
    <row r="41" spans="1:4" ht="12.75">
      <c r="A41" s="473" t="s">
        <v>98</v>
      </c>
      <c r="B41" s="474">
        <v>4726</v>
      </c>
      <c r="C41" s="474">
        <v>4726</v>
      </c>
      <c r="D41" s="474">
        <v>4676</v>
      </c>
    </row>
    <row r="42" spans="1:4" ht="12.75">
      <c r="A42" s="473" t="s">
        <v>99</v>
      </c>
      <c r="B42" s="474"/>
      <c r="C42" s="474"/>
      <c r="D42" s="474"/>
    </row>
    <row r="43" spans="1:4" ht="12.75">
      <c r="A43" s="481"/>
      <c r="B43" s="474"/>
      <c r="C43" s="474"/>
      <c r="D43" s="474"/>
    </row>
    <row r="44" spans="1:4" ht="12.75">
      <c r="A44" s="481"/>
      <c r="B44" s="474"/>
      <c r="C44" s="474"/>
      <c r="D44" s="474"/>
    </row>
    <row r="45" spans="1:4" ht="13.5" thickBot="1">
      <c r="A45" s="475"/>
      <c r="B45" s="476"/>
      <c r="C45" s="476"/>
      <c r="D45" s="476"/>
    </row>
    <row r="46" spans="1:4" ht="13.5" thickBot="1">
      <c r="A46" s="477" t="s">
        <v>37</v>
      </c>
      <c r="B46" s="478">
        <f>SUM(B39:B45)</f>
        <v>10155</v>
      </c>
      <c r="C46" s="478">
        <f>SUM(C39:C45)</f>
        <v>10155</v>
      </c>
      <c r="D46" s="478">
        <f>SUM(D39:D45)</f>
        <v>10092</v>
      </c>
    </row>
    <row r="47" spans="1:4" ht="12.75">
      <c r="A47" s="482"/>
      <c r="B47" s="483"/>
      <c r="C47" s="483"/>
      <c r="D47" s="483"/>
    </row>
    <row r="48" spans="1:4" ht="12.75">
      <c r="A48" s="482"/>
      <c r="B48" s="483"/>
      <c r="C48" s="483"/>
      <c r="D48" s="483"/>
    </row>
    <row r="49" spans="1:4" ht="12.75">
      <c r="A49" s="482"/>
      <c r="B49" s="483"/>
      <c r="C49" s="483"/>
      <c r="D49" s="483"/>
    </row>
    <row r="50" spans="1:4" ht="12.75">
      <c r="A50" s="482"/>
      <c r="B50" s="483"/>
      <c r="C50" s="483"/>
      <c r="D50" s="483"/>
    </row>
    <row r="51" spans="1:4" ht="12.75">
      <c r="A51" s="482"/>
      <c r="B51" s="483"/>
      <c r="C51" s="483"/>
      <c r="D51" s="483"/>
    </row>
    <row r="52" spans="1:4" ht="12.75">
      <c r="A52" s="298"/>
      <c r="B52" s="298"/>
      <c r="C52" s="298"/>
      <c r="D52" s="298"/>
    </row>
    <row r="53" spans="1:4" ht="15.75">
      <c r="A53" s="299" t="s">
        <v>503</v>
      </c>
      <c r="B53" s="771" t="s">
        <v>510</v>
      </c>
      <c r="C53" s="771"/>
      <c r="D53" s="771"/>
    </row>
    <row r="54" spans="1:4" ht="14.25" thickBot="1">
      <c r="A54" s="298" t="s">
        <v>511</v>
      </c>
      <c r="B54" s="298"/>
      <c r="C54" s="298"/>
      <c r="D54" s="466" t="s">
        <v>194</v>
      </c>
    </row>
    <row r="55" spans="1:4" ht="13.5" thickBot="1">
      <c r="A55" s="467" t="s">
        <v>88</v>
      </c>
      <c r="B55" s="468" t="s">
        <v>479</v>
      </c>
      <c r="C55" s="468" t="s">
        <v>506</v>
      </c>
      <c r="D55" s="468" t="s">
        <v>535</v>
      </c>
    </row>
    <row r="56" spans="1:4" ht="12.75">
      <c r="A56" s="469" t="s">
        <v>89</v>
      </c>
      <c r="B56" s="470"/>
      <c r="C56" s="470"/>
      <c r="D56" s="470"/>
    </row>
    <row r="57" spans="1:4" ht="12.75">
      <c r="A57" s="471" t="s">
        <v>100</v>
      </c>
      <c r="B57" s="472"/>
      <c r="C57" s="472"/>
      <c r="D57" s="472"/>
    </row>
    <row r="58" spans="1:4" ht="12.75">
      <c r="A58" s="473" t="s">
        <v>90</v>
      </c>
      <c r="B58" s="474">
        <v>626</v>
      </c>
      <c r="C58" s="474">
        <v>626</v>
      </c>
      <c r="D58" s="474">
        <v>304</v>
      </c>
    </row>
    <row r="59" spans="1:4" ht="12.75">
      <c r="A59" s="473" t="s">
        <v>101</v>
      </c>
      <c r="B59" s="474"/>
      <c r="C59" s="474"/>
      <c r="D59" s="474"/>
    </row>
    <row r="60" spans="1:4" ht="12.75">
      <c r="A60" s="473" t="s">
        <v>91</v>
      </c>
      <c r="B60" s="474"/>
      <c r="C60" s="474"/>
      <c r="D60" s="474"/>
    </row>
    <row r="61" spans="1:4" ht="12.75">
      <c r="A61" s="473" t="s">
        <v>92</v>
      </c>
      <c r="B61" s="474"/>
      <c r="C61" s="474"/>
      <c r="D61" s="474"/>
    </row>
    <row r="62" spans="1:4" ht="13.5" thickBot="1">
      <c r="A62" s="475" t="s">
        <v>512</v>
      </c>
      <c r="B62" s="476">
        <v>29</v>
      </c>
      <c r="C62" s="476">
        <v>29</v>
      </c>
      <c r="D62" s="476">
        <v>29</v>
      </c>
    </row>
    <row r="63" spans="1:4" ht="13.5" thickBot="1">
      <c r="A63" s="477" t="s">
        <v>94</v>
      </c>
      <c r="B63" s="478">
        <f>B56+SUM(B58:B62)</f>
        <v>655</v>
      </c>
      <c r="C63" s="478">
        <f>C56+SUM(C58:C62)</f>
        <v>655</v>
      </c>
      <c r="D63" s="478">
        <f>D56+SUM(D58:D62)</f>
        <v>333</v>
      </c>
    </row>
    <row r="64" spans="1:4" ht="13.5" thickBot="1">
      <c r="A64" s="479"/>
      <c r="B64" s="479"/>
      <c r="C64" s="479"/>
      <c r="D64" s="479"/>
    </row>
    <row r="65" spans="1:4" ht="13.5" thickBot="1">
      <c r="A65" s="467" t="s">
        <v>93</v>
      </c>
      <c r="B65" s="468" t="s">
        <v>479</v>
      </c>
      <c r="C65" s="468" t="s">
        <v>506</v>
      </c>
      <c r="D65" s="468" t="s">
        <v>507</v>
      </c>
    </row>
    <row r="66" spans="1:4" ht="12.75">
      <c r="A66" s="469" t="s">
        <v>96</v>
      </c>
      <c r="B66" s="470"/>
      <c r="C66" s="470"/>
      <c r="D66" s="470"/>
    </row>
    <row r="67" spans="1:4" ht="12.75">
      <c r="A67" s="480" t="s">
        <v>97</v>
      </c>
      <c r="B67" s="474"/>
      <c r="C67" s="474"/>
      <c r="D67" s="474"/>
    </row>
    <row r="68" spans="1:4" ht="12.75">
      <c r="A68" s="473" t="s">
        <v>98</v>
      </c>
      <c r="B68" s="474">
        <v>655</v>
      </c>
      <c r="C68" s="474">
        <v>655</v>
      </c>
      <c r="D68" s="474">
        <v>300</v>
      </c>
    </row>
    <row r="69" spans="1:4" ht="12.75">
      <c r="A69" s="473" t="s">
        <v>99</v>
      </c>
      <c r="B69" s="474"/>
      <c r="C69" s="474"/>
      <c r="D69" s="474"/>
    </row>
    <row r="70" spans="1:4" ht="12.75">
      <c r="A70" s="481"/>
      <c r="B70" s="474"/>
      <c r="C70" s="474"/>
      <c r="D70" s="474"/>
    </row>
    <row r="71" spans="1:4" ht="12.75">
      <c r="A71" s="481"/>
      <c r="B71" s="474"/>
      <c r="C71" s="474"/>
      <c r="D71" s="474"/>
    </row>
    <row r="72" spans="1:4" ht="13.5" thickBot="1">
      <c r="A72" s="475"/>
      <c r="B72" s="476"/>
      <c r="C72" s="476"/>
      <c r="D72" s="476"/>
    </row>
    <row r="73" spans="1:4" ht="13.5" thickBot="1">
      <c r="A73" s="477" t="s">
        <v>37</v>
      </c>
      <c r="B73" s="478">
        <f>SUM(B66:B72)</f>
        <v>655</v>
      </c>
      <c r="C73" s="478">
        <f>SUM(C66:C72)</f>
        <v>655</v>
      </c>
      <c r="D73" s="478">
        <f>SUM(D66:D72)</f>
        <v>300</v>
      </c>
    </row>
    <row r="74" spans="1:4" ht="12.75">
      <c r="A74" s="298"/>
      <c r="B74" s="298"/>
      <c r="C74" s="298"/>
      <c r="D74" s="298"/>
    </row>
    <row r="76" spans="1:4" ht="15.75">
      <c r="A76" s="299" t="s">
        <v>503</v>
      </c>
      <c r="B76" s="771" t="s">
        <v>513</v>
      </c>
      <c r="C76" s="771"/>
      <c r="D76" s="771"/>
    </row>
    <row r="77" spans="1:4" ht="14.25" thickBot="1">
      <c r="A77" s="298" t="s">
        <v>514</v>
      </c>
      <c r="B77" s="298"/>
      <c r="C77" s="298"/>
      <c r="D77" s="466" t="s">
        <v>194</v>
      </c>
    </row>
    <row r="78" spans="1:4" ht="13.5" thickBot="1">
      <c r="A78" s="467" t="s">
        <v>88</v>
      </c>
      <c r="B78" s="468" t="s">
        <v>479</v>
      </c>
      <c r="C78" s="468" t="s">
        <v>506</v>
      </c>
      <c r="D78" s="468" t="s">
        <v>535</v>
      </c>
    </row>
    <row r="79" spans="1:4" ht="12.75">
      <c r="A79" s="469" t="s">
        <v>89</v>
      </c>
      <c r="B79" s="470"/>
      <c r="C79" s="470"/>
      <c r="D79" s="470"/>
    </row>
    <row r="80" spans="1:4" ht="12.75">
      <c r="A80" s="471" t="s">
        <v>100</v>
      </c>
      <c r="B80" s="472"/>
      <c r="C80" s="472"/>
      <c r="D80" s="472"/>
    </row>
    <row r="81" spans="1:4" ht="12.75">
      <c r="A81" s="473" t="s">
        <v>90</v>
      </c>
      <c r="B81" s="474">
        <v>5003</v>
      </c>
      <c r="C81" s="474">
        <v>5003</v>
      </c>
      <c r="D81" s="474">
        <v>4303</v>
      </c>
    </row>
    <row r="82" spans="1:4" ht="12.75">
      <c r="A82" s="473" t="s">
        <v>101</v>
      </c>
      <c r="B82" s="474"/>
      <c r="C82" s="474"/>
      <c r="D82" s="474"/>
    </row>
    <row r="83" spans="1:4" ht="12.75">
      <c r="A83" s="473" t="s">
        <v>91</v>
      </c>
      <c r="B83" s="474"/>
      <c r="C83" s="474"/>
      <c r="D83" s="474"/>
    </row>
    <row r="84" spans="1:4" ht="12.75">
      <c r="A84" s="473" t="s">
        <v>92</v>
      </c>
      <c r="B84" s="474"/>
      <c r="C84" s="474"/>
      <c r="D84" s="474"/>
    </row>
    <row r="85" spans="1:4" ht="13.5" thickBot="1">
      <c r="A85" s="475" t="s">
        <v>512</v>
      </c>
      <c r="B85" s="476">
        <v>2038</v>
      </c>
      <c r="C85" s="476">
        <v>2038</v>
      </c>
      <c r="D85" s="476">
        <v>2038</v>
      </c>
    </row>
    <row r="86" spans="1:4" ht="13.5" thickBot="1">
      <c r="A86" s="477" t="s">
        <v>94</v>
      </c>
      <c r="B86" s="478">
        <f>B79+SUM(B81:B85)</f>
        <v>7041</v>
      </c>
      <c r="C86" s="478">
        <f>C79+SUM(C81:C85)</f>
        <v>7041</v>
      </c>
      <c r="D86" s="478">
        <f>D79+SUM(D81:D85)</f>
        <v>6341</v>
      </c>
    </row>
    <row r="87" spans="1:4" ht="13.5" thickBot="1">
      <c r="A87" s="479"/>
      <c r="B87" s="479"/>
      <c r="C87" s="479"/>
      <c r="D87" s="479"/>
    </row>
    <row r="88" spans="1:4" ht="13.5" thickBot="1">
      <c r="A88" s="467" t="s">
        <v>93</v>
      </c>
      <c r="B88" s="468" t="s">
        <v>479</v>
      </c>
      <c r="C88" s="468" t="s">
        <v>506</v>
      </c>
      <c r="D88" s="468" t="s">
        <v>535</v>
      </c>
    </row>
    <row r="89" spans="1:4" ht="12.75">
      <c r="A89" s="469" t="s">
        <v>96</v>
      </c>
      <c r="B89" s="470">
        <v>778</v>
      </c>
      <c r="C89" s="470">
        <v>778</v>
      </c>
      <c r="D89" s="470">
        <v>778</v>
      </c>
    </row>
    <row r="90" spans="1:4" ht="12.75">
      <c r="A90" s="480" t="s">
        <v>97</v>
      </c>
      <c r="B90" s="474">
        <v>4106</v>
      </c>
      <c r="C90" s="474">
        <v>4106</v>
      </c>
      <c r="D90" s="474">
        <v>3020</v>
      </c>
    </row>
    <row r="91" spans="1:4" ht="12.75">
      <c r="A91" s="473" t="s">
        <v>98</v>
      </c>
      <c r="B91" s="474">
        <v>2157</v>
      </c>
      <c r="C91" s="474">
        <v>2157</v>
      </c>
      <c r="D91" s="474">
        <v>2157</v>
      </c>
    </row>
    <row r="92" spans="1:4" ht="12.75">
      <c r="A92" s="473" t="s">
        <v>99</v>
      </c>
      <c r="B92" s="474"/>
      <c r="C92" s="474"/>
      <c r="D92" s="474"/>
    </row>
    <row r="93" spans="1:4" ht="12.75">
      <c r="A93" s="481"/>
      <c r="B93" s="474"/>
      <c r="C93" s="474"/>
      <c r="D93" s="474"/>
    </row>
    <row r="94" spans="1:4" ht="12.75">
      <c r="A94" s="481"/>
      <c r="B94" s="474"/>
      <c r="C94" s="474"/>
      <c r="D94" s="474"/>
    </row>
    <row r="95" spans="1:4" ht="13.5" thickBot="1">
      <c r="A95" s="475"/>
      <c r="B95" s="476"/>
      <c r="C95" s="476"/>
      <c r="D95" s="476"/>
    </row>
    <row r="96" spans="1:4" ht="13.5" thickBot="1">
      <c r="A96" s="477" t="s">
        <v>37</v>
      </c>
      <c r="B96" s="478">
        <f>SUM(B89:B95)</f>
        <v>7041</v>
      </c>
      <c r="C96" s="478">
        <f>SUM(C89:C95)</f>
        <v>7041</v>
      </c>
      <c r="D96" s="478">
        <f>SUM(D89:D95)</f>
        <v>5955</v>
      </c>
    </row>
    <row r="111" spans="1:4" ht="15.75">
      <c r="A111" s="299" t="s">
        <v>503</v>
      </c>
      <c r="B111" s="771" t="s">
        <v>515</v>
      </c>
      <c r="C111" s="771"/>
      <c r="D111" s="771"/>
    </row>
    <row r="112" spans="1:4" ht="14.25" thickBot="1">
      <c r="A112" s="298" t="s">
        <v>516</v>
      </c>
      <c r="B112" s="298"/>
      <c r="C112" s="298"/>
      <c r="D112" s="466" t="s">
        <v>194</v>
      </c>
    </row>
    <row r="113" spans="1:4" ht="13.5" thickBot="1">
      <c r="A113" s="467" t="s">
        <v>88</v>
      </c>
      <c r="B113" s="468" t="s">
        <v>479</v>
      </c>
      <c r="C113" s="468" t="s">
        <v>506</v>
      </c>
      <c r="D113" s="468" t="s">
        <v>535</v>
      </c>
    </row>
    <row r="114" spans="1:4" ht="12.75">
      <c r="A114" s="469" t="s">
        <v>89</v>
      </c>
      <c r="B114" s="470"/>
      <c r="C114" s="470"/>
      <c r="D114" s="470"/>
    </row>
    <row r="115" spans="1:4" ht="12.75">
      <c r="A115" s="471" t="s">
        <v>100</v>
      </c>
      <c r="B115" s="472"/>
      <c r="C115" s="472"/>
      <c r="D115" s="472"/>
    </row>
    <row r="116" spans="1:4" ht="12.75">
      <c r="A116" s="473" t="s">
        <v>90</v>
      </c>
      <c r="B116" s="474">
        <v>345097</v>
      </c>
      <c r="C116" s="474">
        <v>360485</v>
      </c>
      <c r="D116" s="474">
        <v>299994</v>
      </c>
    </row>
    <row r="117" spans="1:4" ht="12.75">
      <c r="A117" s="473" t="s">
        <v>101</v>
      </c>
      <c r="B117" s="474"/>
      <c r="C117" s="474"/>
      <c r="D117" s="474"/>
    </row>
    <row r="118" spans="1:4" ht="12.75">
      <c r="A118" s="473" t="s">
        <v>91</v>
      </c>
      <c r="B118" s="474"/>
      <c r="C118" s="474"/>
      <c r="D118" s="474"/>
    </row>
    <row r="119" spans="1:4" ht="12.75">
      <c r="A119" s="473" t="s">
        <v>92</v>
      </c>
      <c r="B119" s="474"/>
      <c r="C119" s="474"/>
      <c r="D119" s="474"/>
    </row>
    <row r="120" spans="1:4" ht="13.5" thickBot="1">
      <c r="A120" s="475" t="s">
        <v>512</v>
      </c>
      <c r="B120" s="476">
        <v>13189</v>
      </c>
      <c r="C120" s="476">
        <v>13189</v>
      </c>
      <c r="D120" s="476">
        <v>13189</v>
      </c>
    </row>
    <row r="121" spans="1:4" ht="13.5" thickBot="1">
      <c r="A121" s="477" t="s">
        <v>94</v>
      </c>
      <c r="B121" s="478">
        <f>B114+SUM(B116:B120)</f>
        <v>358286</v>
      </c>
      <c r="C121" s="478">
        <f>C114+SUM(C116:C120)</f>
        <v>373674</v>
      </c>
      <c r="D121" s="478">
        <f>D114+SUM(D116:D120)</f>
        <v>313183</v>
      </c>
    </row>
    <row r="122" spans="1:4" ht="13.5" thickBot="1">
      <c r="A122" s="479"/>
      <c r="B122" s="479"/>
      <c r="C122" s="479"/>
      <c r="D122" s="479"/>
    </row>
    <row r="123" spans="1:4" ht="13.5" thickBot="1">
      <c r="A123" s="467" t="s">
        <v>93</v>
      </c>
      <c r="B123" s="468" t="s">
        <v>479</v>
      </c>
      <c r="C123" s="468" t="s">
        <v>506</v>
      </c>
      <c r="D123" s="468" t="s">
        <v>535</v>
      </c>
    </row>
    <row r="124" spans="1:4" ht="12.75">
      <c r="A124" s="469" t="s">
        <v>96</v>
      </c>
      <c r="B124" s="470"/>
      <c r="C124" s="470"/>
      <c r="D124" s="470"/>
    </row>
    <row r="125" spans="1:4" ht="12.75">
      <c r="A125" s="480" t="s">
        <v>97</v>
      </c>
      <c r="B125" s="474">
        <v>327138</v>
      </c>
      <c r="C125" s="474">
        <v>342526</v>
      </c>
      <c r="D125" s="474">
        <v>272047</v>
      </c>
    </row>
    <row r="126" spans="1:4" ht="12.75">
      <c r="A126" s="473" t="s">
        <v>98</v>
      </c>
      <c r="B126" s="474">
        <v>31148</v>
      </c>
      <c r="C126" s="474">
        <v>31148</v>
      </c>
      <c r="D126" s="474"/>
    </row>
    <row r="127" spans="1:4" ht="12.75">
      <c r="A127" s="473" t="s">
        <v>99</v>
      </c>
      <c r="B127" s="474"/>
      <c r="C127" s="474"/>
      <c r="D127" s="474"/>
    </row>
    <row r="128" spans="1:4" ht="12.75">
      <c r="A128" s="481"/>
      <c r="B128" s="474"/>
      <c r="C128" s="474"/>
      <c r="D128" s="474"/>
    </row>
    <row r="129" spans="1:4" ht="12.75">
      <c r="A129" s="481"/>
      <c r="B129" s="474"/>
      <c r="C129" s="474"/>
      <c r="D129" s="474"/>
    </row>
    <row r="130" spans="1:4" ht="13.5" thickBot="1">
      <c r="A130" s="475"/>
      <c r="B130" s="476"/>
      <c r="C130" s="476"/>
      <c r="D130" s="476"/>
    </row>
    <row r="131" spans="1:4" ht="13.5" thickBot="1">
      <c r="A131" s="477" t="s">
        <v>37</v>
      </c>
      <c r="B131" s="478">
        <f>SUM(B124:B130)</f>
        <v>358286</v>
      </c>
      <c r="C131" s="478">
        <f>SUM(C124:C130)</f>
        <v>373674</v>
      </c>
      <c r="D131" s="478">
        <f>SUM(D124:D130)</f>
        <v>272047</v>
      </c>
    </row>
  </sheetData>
  <sheetProtection/>
  <mergeCells count="6">
    <mergeCell ref="A1:D1"/>
    <mergeCell ref="B3:D3"/>
    <mergeCell ref="B26:D26"/>
    <mergeCell ref="B53:D53"/>
    <mergeCell ref="B76:D76"/>
    <mergeCell ref="B111:D111"/>
  </mergeCells>
  <conditionalFormatting sqref="B13:D13 B23:D23 B63:D63 B73:D73 B36:D36 B46:D51 B86:D86 B96:D96 B121:D121 B131:D13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 dőlt"&amp;11 9. melléklet a 7/2015. (V.28.)önkormányzati rendelethez&amp;"Times New Roman CE,Félkövér"&amp;12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2015-05-29T05:54:47Z</cp:lastPrinted>
  <dcterms:created xsi:type="dcterms:W3CDTF">1999-10-30T10:30:45Z</dcterms:created>
  <dcterms:modified xsi:type="dcterms:W3CDTF">2015-05-29T09:00:57Z</dcterms:modified>
  <cp:category/>
  <cp:version/>
  <cp:contentType/>
  <cp:contentStatus/>
</cp:coreProperties>
</file>