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vételek" sheetId="1" r:id="rId1"/>
  </sheets>
  <externalReferences>
    <externalReference r:id="rId4"/>
  </externalReferences>
  <definedNames>
    <definedName name="_xlnm.Print_Area" localSheetId="0">'bevételek'!$A$2:$N$79</definedName>
    <definedName name="onev">#REF!</definedName>
  </definedNames>
  <calcPr fullCalcOnLoad="1"/>
</workbook>
</file>

<file path=xl/sharedStrings.xml><?xml version="1.0" encoding="utf-8"?>
<sst xmlns="http://schemas.openxmlformats.org/spreadsheetml/2006/main" count="115" uniqueCount="98">
  <si>
    <t>1. melléklet a 7/2014. (IV. 30.) önkormányzati rendelethez</t>
  </si>
  <si>
    <t>E Ft</t>
  </si>
  <si>
    <t>A</t>
  </si>
  <si>
    <t>B</t>
  </si>
  <si>
    <t>C</t>
  </si>
  <si>
    <t>D</t>
  </si>
  <si>
    <t>E</t>
  </si>
  <si>
    <t>F</t>
  </si>
  <si>
    <t>2012. évi ei</t>
  </si>
  <si>
    <t>2013. évi eredeti előirányzati</t>
  </si>
  <si>
    <t>2013. évi módosított előirányzat</t>
  </si>
  <si>
    <t>2013. évi teljesítés</t>
  </si>
  <si>
    <t>Elszámolás</t>
  </si>
  <si>
    <t>I.</t>
  </si>
  <si>
    <t>Működési bevételek</t>
  </si>
  <si>
    <t>Önkormányzatok sajátos működési bevételei</t>
  </si>
  <si>
    <t>Helyi adók</t>
  </si>
  <si>
    <t>magánszemélyek kommunális adója</t>
  </si>
  <si>
    <t>iparűzési adó</t>
  </si>
  <si>
    <t>pótlékok,bírságok</t>
  </si>
  <si>
    <t>Önkormányzatokat megillető adó</t>
  </si>
  <si>
    <t>gépjárműadó</t>
  </si>
  <si>
    <t>Bírságok, pótlékok és egyéb sajátos bevételek</t>
  </si>
  <si>
    <t>igazgatási szolgáltatási díj</t>
  </si>
  <si>
    <t>Egyéb bevételek:</t>
  </si>
  <si>
    <t>bérleti díj bevétel</t>
  </si>
  <si>
    <t>kamatbevétel</t>
  </si>
  <si>
    <t>intézményi térítési díj bevétel</t>
  </si>
  <si>
    <t>II.</t>
  </si>
  <si>
    <t>Támogatások</t>
  </si>
  <si>
    <t>Önkormányzatok költségvetési támogatása</t>
  </si>
  <si>
    <t>1.</t>
  </si>
  <si>
    <t>Települési önkormányzatok működésének támogatása</t>
  </si>
  <si>
    <t>2.</t>
  </si>
  <si>
    <t>Pénzbeli szociális ellátások</t>
  </si>
  <si>
    <t>3.</t>
  </si>
  <si>
    <t>Egyes szociális és gyermekjóléti feladatok támogatása</t>
  </si>
  <si>
    <t>4.</t>
  </si>
  <si>
    <t>Könyvtári, közművelődési feladatok támogatása</t>
  </si>
  <si>
    <t>Települési önkormányzatok egyes köznevelési és gyermekétkeztetési feladatok támogatása</t>
  </si>
  <si>
    <t>Óvodaműködtetési támogatás</t>
  </si>
  <si>
    <t>Óvoda pedagógusok munkáját segítők támogatása</t>
  </si>
  <si>
    <t>Óvodai, iskolai étkeztetés támogatása</t>
  </si>
  <si>
    <t>Társulás által fenntartott óvodába bejárók utaztatásának támogatása</t>
  </si>
  <si>
    <t>III.</t>
  </si>
  <si>
    <t>Központosított előirányzatok</t>
  </si>
  <si>
    <t>Helyi önkormányzatok normatív, kötött felhasználású támogatásai</t>
  </si>
  <si>
    <t>oktatáshoz kapcsolodó norm.kötött.felhasz.támog.</t>
  </si>
  <si>
    <t>I.1.</t>
  </si>
  <si>
    <t>pedagógus szakvizsga és továbbképzés 2007/2008-as tanév</t>
  </si>
  <si>
    <t>pedagógus szakvizsga és továbbképzés 2008/2009-es tanév</t>
  </si>
  <si>
    <t>I.1.(2)1</t>
  </si>
  <si>
    <t>pedagógus szakvizsga és továbbképzés 8 havi óvoda</t>
  </si>
  <si>
    <t>I.1.(2)2</t>
  </si>
  <si>
    <t>pedagógus szakvizsga és továbbképzés 4 havi óvoda</t>
  </si>
  <si>
    <t>I.1.(3)1</t>
  </si>
  <si>
    <t>pedagógus szakvizsga és továbbképzés 8 havi iskola</t>
  </si>
  <si>
    <t>I.1.(3)2</t>
  </si>
  <si>
    <t>pedagógus szakvizsga és továbbképzés 4 havi iskola</t>
  </si>
  <si>
    <t>I.4.1</t>
  </si>
  <si>
    <t>diáksporttal kapcsolatos fa. 2008/2009.tanév</t>
  </si>
  <si>
    <t>I.4.2</t>
  </si>
  <si>
    <t>diáksporttal kapcsolatos fa. 2009/2010.tanév</t>
  </si>
  <si>
    <t>Foglalkoztatást helyettesítő támogatás</t>
  </si>
  <si>
    <t>Rendszeres szociális segély</t>
  </si>
  <si>
    <t>Ápolási díjak támogatása</t>
  </si>
  <si>
    <t>Normatív lakásfenntartási támogatás</t>
  </si>
  <si>
    <t>Egyéb központi támogatás</t>
  </si>
  <si>
    <t>Helyi önkormányzatok kiegészítő támogatása</t>
  </si>
  <si>
    <t xml:space="preserve">Felhalmozási és tőke jellegű bevételek (szennyvízberuházás) </t>
  </si>
  <si>
    <t>Viziközmű társulástól pénzeszközátvétel</t>
  </si>
  <si>
    <t>KDOP- pályázat</t>
  </si>
  <si>
    <t>Szennyvízcsatorna - visszaigényelhető áfa</t>
  </si>
  <si>
    <t>IV.</t>
  </si>
  <si>
    <t>Véglegesen átvett pénzeszközök</t>
  </si>
  <si>
    <t>OEP-től</t>
  </si>
  <si>
    <t>Támogatás értékű működési bevétel központi költségvetésből</t>
  </si>
  <si>
    <t>Közmunkaprogram támogatása</t>
  </si>
  <si>
    <t>Körjegyzőség 2012.12.31. napi számlaegyenlege</t>
  </si>
  <si>
    <t>Előző évi költségvetési visszatérülés, kiegészítés</t>
  </si>
  <si>
    <t>Finanszírozás Oroszitól</t>
  </si>
  <si>
    <t>szociális alapellátás</t>
  </si>
  <si>
    <t xml:space="preserve"> óvodai ellátás</t>
  </si>
  <si>
    <t>oktatási intézményi étkeztetés</t>
  </si>
  <si>
    <t xml:space="preserve">Finanszírozás Bakonypölöskéről </t>
  </si>
  <si>
    <t>védőnői szolgálatra</t>
  </si>
  <si>
    <t xml:space="preserve">Finanszírozás Dobától </t>
  </si>
  <si>
    <t>óvodai normatíva + önkormányzati hozzájárulás</t>
  </si>
  <si>
    <t xml:space="preserve">Finanszírozás Magyarpolánytól </t>
  </si>
  <si>
    <t>2012. Zárszámadási kötelezettség Bakonypölöske</t>
  </si>
  <si>
    <t>2012. Zárszámadási kötelezettség Magyarpolány</t>
  </si>
  <si>
    <t>V.</t>
  </si>
  <si>
    <t>Hitelek</t>
  </si>
  <si>
    <t>VI.</t>
  </si>
  <si>
    <t>Pénzforgalom nélküli bevételek</t>
  </si>
  <si>
    <t>Előző évi működési célú előirányzat-maradvány, pénzmaradvány átvétel</t>
  </si>
  <si>
    <t>Előző évi felhalmozási célú előirányzat-maradvány, pénzmaradvány átvétel</t>
  </si>
  <si>
    <t>BEVÉTELEK MINDÖSSZESEN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</si>
</sst>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_-* #,##0\ _F_t_-;\-* #,##0\ _F_t_-;_-* \-??\ _F_t_-;_-@_-"/>
    <numFmt numFmtId="168" formatCode="#,##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4" borderId="0" applyBorder="0">
      <alignment horizontal="center" vertical="center"/>
      <protection/>
    </xf>
    <xf numFmtId="164" fontId="0" fillId="24" borderId="0" applyBorder="0">
      <alignment horizontal="center" vertical="center"/>
      <protection/>
    </xf>
    <xf numFmtId="164" fontId="20" fillId="22" borderId="1" applyNumberFormat="0" applyAlignment="0" applyProtection="0"/>
    <xf numFmtId="166" fontId="0" fillId="0" borderId="0" applyFill="0" applyBorder="0" applyAlignment="0" applyProtection="0"/>
    <xf numFmtId="164" fontId="21" fillId="0" borderId="9" applyNumberFormat="0" applyFill="0" applyAlignment="0" applyProtection="0"/>
  </cellStyleXfs>
  <cellXfs count="77">
    <xf numFmtId="164" fontId="0" fillId="0" borderId="0" xfId="0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22" fillId="0" borderId="0" xfId="0" applyFont="1" applyFill="1" applyAlignment="1">
      <alignment/>
    </xf>
    <xf numFmtId="164" fontId="23" fillId="0" borderId="0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3" fillId="0" borderId="0" xfId="0" applyFont="1" applyBorder="1" applyAlignment="1">
      <alignment horizontal="right"/>
    </xf>
    <xf numFmtId="164" fontId="25" fillId="0" borderId="10" xfId="0" applyFont="1" applyBorder="1" applyAlignment="1">
      <alignment horizontal="center"/>
    </xf>
    <xf numFmtId="164" fontId="25" fillId="0" borderId="11" xfId="0" applyFont="1" applyBorder="1" applyAlignment="1">
      <alignment horizontal="center"/>
    </xf>
    <xf numFmtId="164" fontId="25" fillId="0" borderId="12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7" fontId="25" fillId="0" borderId="0" xfId="45" applyNumberFormat="1" applyFont="1" applyFill="1" applyBorder="1" applyAlignment="1" applyProtection="1">
      <alignment horizontal="center" wrapText="1"/>
      <protection/>
    </xf>
    <xf numFmtId="167" fontId="25" fillId="0" borderId="12" xfId="45" applyNumberFormat="1" applyFont="1" applyFill="1" applyBorder="1" applyAlignment="1" applyProtection="1">
      <alignment horizontal="center" wrapText="1"/>
      <protection/>
    </xf>
    <xf numFmtId="164" fontId="25" fillId="0" borderId="0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5" fillId="0" borderId="15" xfId="0" applyFont="1" applyBorder="1" applyAlignment="1">
      <alignment/>
    </xf>
    <xf numFmtId="164" fontId="25" fillId="0" borderId="13" xfId="0" applyFont="1" applyBorder="1" applyAlignment="1">
      <alignment/>
    </xf>
    <xf numFmtId="167" fontId="22" fillId="0" borderId="0" xfId="45" applyNumberFormat="1" applyFont="1" applyFill="1" applyBorder="1" applyAlignment="1" applyProtection="1">
      <alignment/>
      <protection/>
    </xf>
    <xf numFmtId="167" fontId="25" fillId="0" borderId="12" xfId="45" applyNumberFormat="1" applyFont="1" applyFill="1" applyBorder="1" applyAlignment="1" applyProtection="1">
      <alignment/>
      <protection/>
    </xf>
    <xf numFmtId="167" fontId="25" fillId="0" borderId="0" xfId="45" applyNumberFormat="1" applyFont="1" applyFill="1" applyBorder="1" applyAlignment="1" applyProtection="1">
      <alignment/>
      <protection/>
    </xf>
    <xf numFmtId="164" fontId="25" fillId="0" borderId="0" xfId="0" applyFont="1" applyBorder="1" applyAlignment="1">
      <alignment/>
    </xf>
    <xf numFmtId="164" fontId="25" fillId="0" borderId="13" xfId="0" applyFont="1" applyFill="1" applyBorder="1" applyAlignment="1">
      <alignment/>
    </xf>
    <xf numFmtId="164" fontId="25" fillId="0" borderId="15" xfId="0" applyFont="1" applyFill="1" applyBorder="1" applyAlignment="1">
      <alignment/>
    </xf>
    <xf numFmtId="167" fontId="25" fillId="0" borderId="12" xfId="45" applyNumberFormat="1" applyFont="1" applyFill="1" applyBorder="1" applyAlignment="1" applyProtection="1">
      <alignment horizontal="right"/>
      <protection/>
    </xf>
    <xf numFmtId="164" fontId="25" fillId="0" borderId="12" xfId="45" applyNumberFormat="1" applyFont="1" applyFill="1" applyBorder="1" applyAlignment="1" applyProtection="1">
      <alignment/>
      <protection/>
    </xf>
    <xf numFmtId="164" fontId="22" fillId="0" borderId="13" xfId="0" applyFont="1" applyFill="1" applyBorder="1" applyAlignment="1">
      <alignment/>
    </xf>
    <xf numFmtId="164" fontId="22" fillId="0" borderId="15" xfId="0" applyFont="1" applyFill="1" applyBorder="1" applyAlignment="1">
      <alignment/>
    </xf>
    <xf numFmtId="164" fontId="22" fillId="0" borderId="13" xfId="0" applyFont="1" applyFill="1" applyBorder="1" applyAlignment="1">
      <alignment horizontal="left"/>
    </xf>
    <xf numFmtId="164" fontId="22" fillId="0" borderId="15" xfId="0" applyFont="1" applyFill="1" applyBorder="1" applyAlignment="1">
      <alignment horizontal="left"/>
    </xf>
    <xf numFmtId="167" fontId="22" fillId="0" borderId="12" xfId="45" applyNumberFormat="1" applyFont="1" applyFill="1" applyBorder="1" applyAlignment="1" applyProtection="1">
      <alignment horizontal="right"/>
      <protection/>
    </xf>
    <xf numFmtId="167" fontId="22" fillId="0" borderId="12" xfId="45" applyNumberFormat="1" applyFont="1" applyFill="1" applyBorder="1" applyAlignment="1" applyProtection="1">
      <alignment/>
      <protection/>
    </xf>
    <xf numFmtId="164" fontId="25" fillId="0" borderId="12" xfId="45" applyNumberFormat="1" applyFont="1" applyFill="1" applyBorder="1" applyAlignment="1" applyProtection="1">
      <alignment horizontal="right"/>
      <protection/>
    </xf>
    <xf numFmtId="164" fontId="22" fillId="0" borderId="12" xfId="45" applyNumberFormat="1" applyFont="1" applyFill="1" applyBorder="1" applyAlignment="1" applyProtection="1">
      <alignment horizontal="right"/>
      <protection/>
    </xf>
    <xf numFmtId="164" fontId="22" fillId="0" borderId="13" xfId="0" applyFont="1" applyBorder="1" applyAlignment="1">
      <alignment/>
    </xf>
    <xf numFmtId="164" fontId="22" fillId="0" borderId="16" xfId="0" applyFont="1" applyFill="1" applyBorder="1" applyAlignment="1">
      <alignment/>
    </xf>
    <xf numFmtId="164" fontId="22" fillId="0" borderId="17" xfId="0" applyFont="1" applyFill="1" applyBorder="1" applyAlignment="1">
      <alignment/>
    </xf>
    <xf numFmtId="164" fontId="22" fillId="0" borderId="17" xfId="0" applyFont="1" applyFill="1" applyBorder="1" applyAlignment="1">
      <alignment horizontal="left"/>
    </xf>
    <xf numFmtId="164" fontId="22" fillId="0" borderId="12" xfId="45" applyNumberFormat="1" applyFont="1" applyFill="1" applyBorder="1" applyAlignment="1" applyProtection="1">
      <alignment horizontal="right" wrapText="1"/>
      <protection/>
    </xf>
    <xf numFmtId="164" fontId="25" fillId="0" borderId="16" xfId="0" applyFont="1" applyFill="1" applyBorder="1" applyAlignment="1">
      <alignment wrapText="1"/>
    </xf>
    <xf numFmtId="164" fontId="26" fillId="0" borderId="0" xfId="0" applyFont="1" applyFill="1" applyBorder="1" applyAlignment="1">
      <alignment/>
    </xf>
    <xf numFmtId="164" fontId="22" fillId="0" borderId="18" xfId="0" applyFont="1" applyFill="1" applyBorder="1" applyAlignment="1">
      <alignment/>
    </xf>
    <xf numFmtId="164" fontId="26" fillId="0" borderId="19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25" fillId="0" borderId="19" xfId="0" applyFont="1" applyFill="1" applyBorder="1" applyAlignment="1">
      <alignment/>
    </xf>
    <xf numFmtId="164" fontId="22" fillId="0" borderId="0" xfId="0" applyFont="1" applyFill="1" applyBorder="1" applyAlignment="1">
      <alignment horizontal="left"/>
    </xf>
    <xf numFmtId="168" fontId="25" fillId="0" borderId="12" xfId="45" applyNumberFormat="1" applyFont="1" applyFill="1" applyBorder="1" applyAlignment="1" applyProtection="1">
      <alignment horizontal="right"/>
      <protection/>
    </xf>
    <xf numFmtId="168" fontId="22" fillId="0" borderId="12" xfId="45" applyNumberFormat="1" applyFont="1" applyFill="1" applyBorder="1" applyAlignment="1" applyProtection="1">
      <alignment horizontal="right"/>
      <protection/>
    </xf>
    <xf numFmtId="164" fontId="22" fillId="0" borderId="19" xfId="0" applyFont="1" applyFill="1" applyBorder="1" applyAlignment="1">
      <alignment/>
    </xf>
    <xf numFmtId="164" fontId="22" fillId="0" borderId="20" xfId="0" applyFont="1" applyBorder="1" applyAlignment="1">
      <alignment horizontal="center"/>
    </xf>
    <xf numFmtId="164" fontId="22" fillId="0" borderId="21" xfId="0" applyFont="1" applyFill="1" applyBorder="1" applyAlignment="1">
      <alignment/>
    </xf>
    <xf numFmtId="167" fontId="25" fillId="0" borderId="0" xfId="45" applyNumberFormat="1" applyFont="1" applyFill="1" applyBorder="1" applyAlignment="1" applyProtection="1">
      <alignment horizontal="center"/>
      <protection/>
    </xf>
    <xf numFmtId="167" fontId="22" fillId="0" borderId="0" xfId="45" applyNumberFormat="1" applyFont="1" applyFill="1" applyBorder="1" applyAlignment="1" applyProtection="1">
      <alignment horizontal="center"/>
      <protection/>
    </xf>
    <xf numFmtId="164" fontId="22" fillId="0" borderId="16" xfId="0" applyFont="1" applyFill="1" applyBorder="1" applyAlignment="1">
      <alignment horizontal="left"/>
    </xf>
    <xf numFmtId="164" fontId="25" fillId="0" borderId="17" xfId="0" applyFont="1" applyFill="1" applyBorder="1" applyAlignment="1">
      <alignment/>
    </xf>
    <xf numFmtId="164" fontId="25" fillId="0" borderId="16" xfId="0" applyFont="1" applyFill="1" applyBorder="1" applyAlignment="1">
      <alignment/>
    </xf>
    <xf numFmtId="167" fontId="25" fillId="0" borderId="0" xfId="0" applyNumberFormat="1" applyFont="1" applyBorder="1" applyAlignment="1">
      <alignment/>
    </xf>
    <xf numFmtId="164" fontId="22" fillId="0" borderId="11" xfId="0" applyFont="1" applyFill="1" applyBorder="1" applyAlignment="1">
      <alignment/>
    </xf>
    <xf numFmtId="167" fontId="25" fillId="25" borderId="0" xfId="45" applyNumberFormat="1" applyFont="1" applyFill="1" applyBorder="1" applyAlignment="1" applyProtection="1">
      <alignment/>
      <protection/>
    </xf>
    <xf numFmtId="164" fontId="22" fillId="0" borderId="22" xfId="0" applyFont="1" applyFill="1" applyBorder="1" applyAlignment="1">
      <alignment/>
    </xf>
    <xf numFmtId="164" fontId="25" fillId="0" borderId="17" xfId="0" applyFont="1" applyBorder="1" applyAlignment="1">
      <alignment/>
    </xf>
    <xf numFmtId="164" fontId="25" fillId="0" borderId="16" xfId="0" applyFont="1" applyBorder="1" applyAlignment="1">
      <alignment/>
    </xf>
    <xf numFmtId="164" fontId="22" fillId="0" borderId="22" xfId="0" applyFont="1" applyBorder="1" applyAlignment="1">
      <alignment horizontal="center"/>
    </xf>
    <xf numFmtId="168" fontId="25" fillId="0" borderId="12" xfId="0" applyNumberFormat="1" applyFont="1" applyFill="1" applyBorder="1" applyAlignment="1">
      <alignment horizontal="right"/>
    </xf>
    <xf numFmtId="168" fontId="25" fillId="0" borderId="12" xfId="0" applyNumberFormat="1" applyFont="1" applyBorder="1" applyAlignment="1">
      <alignment horizontal="right"/>
    </xf>
    <xf numFmtId="167" fontId="25" fillId="0" borderId="0" xfId="0" applyNumberFormat="1" applyFont="1" applyFill="1" applyBorder="1" applyAlignment="1">
      <alignment/>
    </xf>
    <xf numFmtId="164" fontId="22" fillId="0" borderId="19" xfId="0" applyFont="1" applyBorder="1" applyAlignment="1">
      <alignment/>
    </xf>
    <xf numFmtId="164" fontId="22" fillId="0" borderId="16" xfId="0" applyFont="1" applyBorder="1" applyAlignment="1">
      <alignment/>
    </xf>
    <xf numFmtId="167" fontId="22" fillId="0" borderId="0" xfId="15" applyNumberFormat="1" applyFont="1" applyFill="1" applyBorder="1" applyAlignment="1" applyProtection="1">
      <alignment/>
      <protection/>
    </xf>
    <xf numFmtId="168" fontId="22" fillId="0" borderId="12" xfId="15" applyNumberFormat="1" applyFont="1" applyFill="1" applyBorder="1" applyAlignment="1" applyProtection="1">
      <alignment horizontal="right"/>
      <protection/>
    </xf>
    <xf numFmtId="167" fontId="22" fillId="0" borderId="0" xfId="15" applyNumberFormat="1" applyFont="1" applyFill="1" applyBorder="1" applyAlignment="1" applyProtection="1">
      <alignment horizontal="center"/>
      <protection/>
    </xf>
    <xf numFmtId="164" fontId="22" fillId="0" borderId="18" xfId="0" applyFont="1" applyBorder="1" applyAlignment="1">
      <alignment horizontal="center"/>
    </xf>
    <xf numFmtId="167" fontId="25" fillId="0" borderId="16" xfId="0" applyNumberFormat="1" applyFont="1" applyFill="1" applyBorder="1" applyAlignment="1">
      <alignment/>
    </xf>
    <xf numFmtId="168" fontId="27" fillId="0" borderId="12" xfId="0" applyNumberFormat="1" applyFont="1" applyBorder="1" applyAlignment="1">
      <alignment horizontal="right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Munka1" xfId="60"/>
    <cellStyle name="Normál_Munkafüzet2" xfId="61"/>
    <cellStyle name="Normál_Munkafüzet3" xfId="62"/>
    <cellStyle name="Normál_penzm2011" xfId="63"/>
    <cellStyle name="Normál_Vagyon" xfId="64"/>
    <cellStyle name="Rossz" xfId="65"/>
    <cellStyle name="Semleges" xfId="66"/>
    <cellStyle name="Stílus 1" xfId="67"/>
    <cellStyle name="Stílus 2" xfId="68"/>
    <cellStyle name="Számítás" xfId="69"/>
    <cellStyle name="Százalék 2" xfId="70"/>
    <cellStyle name="Összesen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79"/>
  <sheetViews>
    <sheetView tabSelected="1" zoomScale="150" zoomScaleNormal="150" zoomScaleSheetLayoutView="100" workbookViewId="0" topLeftCell="A1">
      <pane ySplit="65535" topLeftCell="A1" activePane="topLeft" state="split"/>
      <selection pane="topLeft" activeCell="A2" sqref="A2"/>
      <selection pane="bottomLeft" activeCell="A1" sqref="A1"/>
    </sheetView>
  </sheetViews>
  <sheetFormatPr defaultColWidth="9.00390625" defaultRowHeight="12.75"/>
  <cols>
    <col min="1" max="1" width="4.375" style="1" customWidth="1"/>
    <col min="2" max="3" width="3.25390625" style="2" customWidth="1"/>
    <col min="4" max="4" width="7.625" style="2" customWidth="1"/>
    <col min="5" max="5" width="9.375" style="2" customWidth="1"/>
    <col min="6" max="6" width="6.75390625" style="2" customWidth="1"/>
    <col min="7" max="7" width="0" style="2" hidden="1" customWidth="1"/>
    <col min="8" max="8" width="26.125" style="2" customWidth="1"/>
    <col min="9" max="9" width="0" style="2" hidden="1" customWidth="1"/>
    <col min="10" max="10" width="13.125" style="3" customWidth="1"/>
    <col min="11" max="11" width="13.50390625" style="3" customWidth="1"/>
    <col min="12" max="12" width="12.75390625" style="3" customWidth="1"/>
    <col min="13" max="13" width="13.875" style="3" customWidth="1"/>
    <col min="14" max="14" width="12.75390625" style="3" customWidth="1"/>
    <col min="15" max="15" width="13.375" style="1" customWidth="1"/>
    <col min="16" max="16" width="11.125" style="1" customWidth="1"/>
    <col min="17" max="17" width="11.25390625" style="1" customWidth="1"/>
    <col min="18" max="16384" width="9.125" style="1" customWidth="1"/>
  </cols>
  <sheetData>
    <row r="2" spans="1:19" ht="17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</row>
    <row r="3" spans="1:19" ht="17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</row>
    <row r="4" spans="1:14" s="11" customFormat="1" ht="12" customHeight="1">
      <c r="A4" s="7"/>
      <c r="B4" s="8" t="s">
        <v>2</v>
      </c>
      <c r="C4" s="8" t="s">
        <v>3</v>
      </c>
      <c r="D4" s="8"/>
      <c r="E4" s="8"/>
      <c r="F4" s="8"/>
      <c r="G4" s="8"/>
      <c r="H4" s="8"/>
      <c r="I4" s="8"/>
      <c r="J4" s="9" t="s">
        <v>4</v>
      </c>
      <c r="K4" s="9" t="s">
        <v>5</v>
      </c>
      <c r="L4" s="9" t="s">
        <v>6</v>
      </c>
      <c r="M4" s="9" t="s">
        <v>7</v>
      </c>
      <c r="N4" s="10"/>
    </row>
    <row r="5" spans="1:14" s="16" customFormat="1" ht="33">
      <c r="A5" s="12">
        <v>1</v>
      </c>
      <c r="B5" s="13"/>
      <c r="C5" s="13"/>
      <c r="D5" s="13"/>
      <c r="E5" s="13"/>
      <c r="F5" s="13"/>
      <c r="G5" s="13"/>
      <c r="H5" s="13"/>
      <c r="I5" s="14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4"/>
    </row>
    <row r="6" spans="1:14" s="23" customFormat="1" ht="12">
      <c r="A6" s="17">
        <v>2</v>
      </c>
      <c r="B6" s="18" t="s">
        <v>13</v>
      </c>
      <c r="C6" s="19" t="s">
        <v>14</v>
      </c>
      <c r="D6" s="19"/>
      <c r="E6" s="19"/>
      <c r="F6" s="19"/>
      <c r="G6" s="19"/>
      <c r="H6" s="19"/>
      <c r="I6" s="20" t="e">
        <f>SUM(#REF!+I7)</f>
        <v>#REF!</v>
      </c>
      <c r="J6" s="21"/>
      <c r="K6" s="21"/>
      <c r="L6" s="21"/>
      <c r="M6" s="21"/>
      <c r="N6" s="22"/>
    </row>
    <row r="7" spans="1:14" s="23" customFormat="1" ht="12">
      <c r="A7" s="12">
        <v>3</v>
      </c>
      <c r="B7" s="24"/>
      <c r="C7" s="25"/>
      <c r="D7" s="24" t="s">
        <v>15</v>
      </c>
      <c r="E7" s="24"/>
      <c r="F7" s="24"/>
      <c r="G7" s="24"/>
      <c r="H7" s="24"/>
      <c r="I7" s="22">
        <f>SUM(I8+I12+I14)</f>
        <v>40029074</v>
      </c>
      <c r="J7" s="26">
        <f>SUM(J8+J12+J14+J16)</f>
        <v>45251</v>
      </c>
      <c r="K7" s="26">
        <f>SUM(K8+K12+K14+K16)</f>
        <v>55286</v>
      </c>
      <c r="L7" s="26">
        <v>55285</v>
      </c>
      <c r="M7" s="27">
        <v>0</v>
      </c>
      <c r="N7" s="22"/>
    </row>
    <row r="8" spans="1:14" ht="14.25">
      <c r="A8" s="12">
        <v>4</v>
      </c>
      <c r="B8" s="28"/>
      <c r="C8" s="29"/>
      <c r="D8" s="30" t="s">
        <v>16</v>
      </c>
      <c r="E8" s="30"/>
      <c r="F8" s="30"/>
      <c r="G8" s="30"/>
      <c r="H8" s="30"/>
      <c r="I8" s="22">
        <f>SUM(I9:I10)</f>
        <v>30069652</v>
      </c>
      <c r="J8" s="26">
        <f>SUM(J9:J10)</f>
        <v>38140</v>
      </c>
      <c r="K8" s="26">
        <f>SUM(K9:K11)</f>
        <v>46505</v>
      </c>
      <c r="L8" s="26">
        <v>46504</v>
      </c>
      <c r="M8" s="21"/>
      <c r="N8" s="22"/>
    </row>
    <row r="9" spans="1:14" ht="14.25">
      <c r="A9" s="12">
        <v>5</v>
      </c>
      <c r="B9" s="28"/>
      <c r="C9" s="29"/>
      <c r="D9" s="31"/>
      <c r="E9" s="28" t="s">
        <v>17</v>
      </c>
      <c r="F9" s="28"/>
      <c r="G9" s="28"/>
      <c r="H9" s="28"/>
      <c r="I9" s="20">
        <v>1153535</v>
      </c>
      <c r="J9" s="32">
        <v>1050</v>
      </c>
      <c r="K9" s="32">
        <v>1001</v>
      </c>
      <c r="L9" s="32">
        <v>1001</v>
      </c>
      <c r="M9" s="33"/>
      <c r="N9" s="20"/>
    </row>
    <row r="10" spans="1:14" ht="14.25">
      <c r="A10" s="12">
        <v>6</v>
      </c>
      <c r="B10" s="28"/>
      <c r="C10" s="29"/>
      <c r="D10" s="31"/>
      <c r="E10" s="28" t="s">
        <v>18</v>
      </c>
      <c r="F10" s="28"/>
      <c r="G10" s="28"/>
      <c r="H10" s="28"/>
      <c r="I10" s="20">
        <v>28916117</v>
      </c>
      <c r="J10" s="32">
        <v>37090</v>
      </c>
      <c r="K10" s="32">
        <v>45504</v>
      </c>
      <c r="L10" s="32">
        <v>45503</v>
      </c>
      <c r="M10" s="33"/>
      <c r="N10" s="20"/>
    </row>
    <row r="11" spans="1:14" ht="14.25">
      <c r="A11" s="12">
        <v>7</v>
      </c>
      <c r="B11" s="28"/>
      <c r="C11" s="29"/>
      <c r="D11" s="31"/>
      <c r="E11" s="28" t="s">
        <v>19</v>
      </c>
      <c r="F11" s="28"/>
      <c r="G11" s="28"/>
      <c r="H11" s="28"/>
      <c r="I11" s="20"/>
      <c r="J11" s="32"/>
      <c r="K11" s="32"/>
      <c r="L11" s="32"/>
      <c r="M11" s="33"/>
      <c r="N11" s="20"/>
    </row>
    <row r="12" spans="1:14" ht="14.25">
      <c r="A12" s="12">
        <v>8</v>
      </c>
      <c r="B12" s="28"/>
      <c r="C12" s="29"/>
      <c r="D12" s="30" t="s">
        <v>20</v>
      </c>
      <c r="E12" s="30"/>
      <c r="F12" s="30"/>
      <c r="G12" s="30"/>
      <c r="H12" s="30"/>
      <c r="I12" s="22">
        <f>SUM(I13:I13)</f>
        <v>9235822</v>
      </c>
      <c r="J12" s="26">
        <f>SUM(J13:J13)</f>
        <v>3794</v>
      </c>
      <c r="K12" s="26">
        <f>SUM(K13:K13)</f>
        <v>3994</v>
      </c>
      <c r="L12" s="26">
        <f>SUM(L13:L13)</f>
        <v>3994</v>
      </c>
      <c r="M12" s="21"/>
      <c r="N12" s="22"/>
    </row>
    <row r="13" spans="1:14" ht="14.25">
      <c r="A13" s="12">
        <v>9</v>
      </c>
      <c r="B13" s="28"/>
      <c r="C13" s="29"/>
      <c r="D13" s="31"/>
      <c r="E13" s="28" t="s">
        <v>21</v>
      </c>
      <c r="F13" s="28"/>
      <c r="G13" s="28"/>
      <c r="H13" s="28"/>
      <c r="I13" s="20">
        <v>9235822</v>
      </c>
      <c r="J13" s="32">
        <v>3794</v>
      </c>
      <c r="K13" s="32">
        <v>3994</v>
      </c>
      <c r="L13" s="32">
        <v>3994</v>
      </c>
      <c r="M13" s="33"/>
      <c r="N13" s="20"/>
    </row>
    <row r="14" spans="1:14" ht="14.25">
      <c r="A14" s="12">
        <v>10</v>
      </c>
      <c r="B14" s="28"/>
      <c r="C14" s="29"/>
      <c r="D14" s="30" t="s">
        <v>22</v>
      </c>
      <c r="E14" s="30"/>
      <c r="F14" s="30"/>
      <c r="G14" s="30"/>
      <c r="H14" s="30"/>
      <c r="I14" s="22">
        <f>SUM(I15:I15)</f>
        <v>723600</v>
      </c>
      <c r="J14" s="34">
        <f>SUM(J15:J15)</f>
        <v>0</v>
      </c>
      <c r="K14" s="26">
        <v>154</v>
      </c>
      <c r="L14" s="26">
        <f>SUM(L15:L15)</f>
        <v>154</v>
      </c>
      <c r="M14" s="21"/>
      <c r="N14" s="22"/>
    </row>
    <row r="15" spans="1:14" ht="14.25">
      <c r="A15" s="12">
        <v>11</v>
      </c>
      <c r="B15" s="28"/>
      <c r="C15" s="29"/>
      <c r="D15" s="31"/>
      <c r="E15" s="28" t="s">
        <v>23</v>
      </c>
      <c r="F15" s="28"/>
      <c r="G15" s="28"/>
      <c r="H15" s="28"/>
      <c r="I15" s="20">
        <v>723600</v>
      </c>
      <c r="J15" s="35">
        <v>0</v>
      </c>
      <c r="K15" s="32">
        <v>154</v>
      </c>
      <c r="L15" s="35">
        <v>154</v>
      </c>
      <c r="M15" s="33"/>
      <c r="N15" s="20"/>
    </row>
    <row r="16" spans="1:14" ht="14.25">
      <c r="A16" s="12">
        <v>12</v>
      </c>
      <c r="B16" s="28"/>
      <c r="C16" s="29"/>
      <c r="D16" s="30" t="s">
        <v>24</v>
      </c>
      <c r="E16" s="30"/>
      <c r="F16" s="30"/>
      <c r="G16" s="30"/>
      <c r="H16" s="30"/>
      <c r="I16" s="20"/>
      <c r="J16" s="26">
        <f>SUM(J17:J19)</f>
        <v>3317</v>
      </c>
      <c r="K16" s="26">
        <f>SUM(K17:K19)</f>
        <v>4633</v>
      </c>
      <c r="L16" s="26">
        <f>SUM(L17:L19)</f>
        <v>4633</v>
      </c>
      <c r="M16" s="21"/>
      <c r="N16" s="22"/>
    </row>
    <row r="17" spans="1:14" ht="14.25">
      <c r="A17" s="12">
        <v>13</v>
      </c>
      <c r="B17" s="28"/>
      <c r="C17" s="29"/>
      <c r="D17" s="31"/>
      <c r="E17" s="36" t="s">
        <v>25</v>
      </c>
      <c r="F17" s="36"/>
      <c r="G17" s="36"/>
      <c r="H17" s="36"/>
      <c r="I17" s="20"/>
      <c r="J17" s="32">
        <v>1177</v>
      </c>
      <c r="K17" s="32">
        <v>71</v>
      </c>
      <c r="L17" s="35">
        <v>71</v>
      </c>
      <c r="M17" s="33"/>
      <c r="N17" s="20"/>
    </row>
    <row r="18" spans="1:14" ht="14.25">
      <c r="A18" s="12">
        <v>14</v>
      </c>
      <c r="B18" s="37"/>
      <c r="C18" s="38"/>
      <c r="D18" s="39"/>
      <c r="E18" s="37" t="s">
        <v>26</v>
      </c>
      <c r="F18" s="37"/>
      <c r="G18" s="37"/>
      <c r="H18" s="37"/>
      <c r="I18" s="14" t="s">
        <v>8</v>
      </c>
      <c r="J18" s="40">
        <v>0</v>
      </c>
      <c r="K18" s="32">
        <v>341</v>
      </c>
      <c r="L18" s="35">
        <v>341</v>
      </c>
      <c r="M18" s="33"/>
      <c r="N18" s="20"/>
    </row>
    <row r="19" spans="1:14" ht="14.25">
      <c r="A19" s="12">
        <v>15</v>
      </c>
      <c r="B19" s="28"/>
      <c r="C19" s="29"/>
      <c r="D19" s="31"/>
      <c r="E19" s="28" t="s">
        <v>27</v>
      </c>
      <c r="F19" s="28"/>
      <c r="G19" s="28"/>
      <c r="H19" s="28"/>
      <c r="I19" s="14"/>
      <c r="J19" s="32">
        <v>2140</v>
      </c>
      <c r="K19" s="32">
        <v>4221</v>
      </c>
      <c r="L19" s="32">
        <v>4221</v>
      </c>
      <c r="M19" s="33"/>
      <c r="N19" s="20"/>
    </row>
    <row r="20" spans="1:14" s="23" customFormat="1" ht="12">
      <c r="A20" s="12">
        <v>16</v>
      </c>
      <c r="B20" s="25" t="s">
        <v>28</v>
      </c>
      <c r="C20" s="24" t="s">
        <v>29</v>
      </c>
      <c r="D20" s="24"/>
      <c r="E20" s="24"/>
      <c r="F20" s="24"/>
      <c r="G20" s="24"/>
      <c r="H20" s="24"/>
      <c r="I20" s="22" t="e">
        <f>SUM(I21)</f>
        <v>#REF!</v>
      </c>
      <c r="J20" s="26">
        <f>J21+J26+J31</f>
        <v>70551</v>
      </c>
      <c r="K20" s="26">
        <f>K21+K26+K31</f>
        <v>83525</v>
      </c>
      <c r="L20" s="26">
        <f>L21+L26+L31</f>
        <v>83525</v>
      </c>
      <c r="M20" s="26">
        <f>M21+M26+M31</f>
        <v>2250</v>
      </c>
      <c r="N20" s="22"/>
    </row>
    <row r="21" spans="1:14" ht="14.25">
      <c r="A21" s="12">
        <v>17</v>
      </c>
      <c r="B21" s="29" t="s">
        <v>13</v>
      </c>
      <c r="C21" s="24" t="s">
        <v>30</v>
      </c>
      <c r="D21" s="24"/>
      <c r="E21" s="24"/>
      <c r="F21" s="24"/>
      <c r="G21" s="24"/>
      <c r="H21" s="24"/>
      <c r="I21" s="22" t="e">
        <f>SUM(I22+I26+I32+I31)</f>
        <v>#REF!</v>
      </c>
      <c r="J21" s="26">
        <f>J22+J23+J24+J25</f>
        <v>31925</v>
      </c>
      <c r="K21" s="26">
        <f>K22+K23+K24+K25</f>
        <v>40533</v>
      </c>
      <c r="L21" s="26">
        <f>L22+L23+L24+L25</f>
        <v>40533</v>
      </c>
      <c r="M21" s="21">
        <f>SUM(M22:M25)</f>
        <v>615</v>
      </c>
      <c r="N21" s="22"/>
    </row>
    <row r="22" spans="1:14" ht="14.25">
      <c r="A22" s="12">
        <v>18</v>
      </c>
      <c r="B22" s="28"/>
      <c r="C22" s="29" t="s">
        <v>31</v>
      </c>
      <c r="D22" s="28" t="s">
        <v>32</v>
      </c>
      <c r="E22" s="28"/>
      <c r="F22" s="28"/>
      <c r="G22" s="28"/>
      <c r="H22" s="28"/>
      <c r="I22" s="22" t="e">
        <f>SUM(#REF!+#REF!+I23+#REF!+I24)</f>
        <v>#REF!</v>
      </c>
      <c r="J22" s="32">
        <v>13115</v>
      </c>
      <c r="K22" s="32">
        <v>19317</v>
      </c>
      <c r="L22" s="32">
        <v>19317</v>
      </c>
      <c r="M22" s="21"/>
      <c r="N22" s="22"/>
    </row>
    <row r="23" spans="1:14" ht="14.25">
      <c r="A23" s="12">
        <v>19</v>
      </c>
      <c r="B23" s="28"/>
      <c r="C23" s="29" t="s">
        <v>33</v>
      </c>
      <c r="D23" s="28" t="s">
        <v>34</v>
      </c>
      <c r="E23" s="28"/>
      <c r="F23" s="28"/>
      <c r="G23" s="28"/>
      <c r="H23" s="28"/>
      <c r="I23" s="22">
        <v>4180916</v>
      </c>
      <c r="J23" s="32">
        <v>2622</v>
      </c>
      <c r="K23" s="32">
        <v>2622</v>
      </c>
      <c r="L23" s="32">
        <v>2622</v>
      </c>
      <c r="M23" s="21"/>
      <c r="N23" s="22"/>
    </row>
    <row r="24" spans="1:14" ht="14.25">
      <c r="A24" s="12">
        <v>20</v>
      </c>
      <c r="B24" s="28"/>
      <c r="C24" s="29" t="s">
        <v>35</v>
      </c>
      <c r="D24" s="28" t="s">
        <v>36</v>
      </c>
      <c r="E24" s="28"/>
      <c r="F24" s="28"/>
      <c r="G24" s="28"/>
      <c r="H24" s="28"/>
      <c r="I24" s="22" t="e">
        <f>SUM(#REF!+#REF!+#REF!+#REF!+#REF!)</f>
        <v>#REF!</v>
      </c>
      <c r="J24" s="32">
        <v>14989</v>
      </c>
      <c r="K24" s="32">
        <v>17395</v>
      </c>
      <c r="L24" s="32">
        <v>17395</v>
      </c>
      <c r="M24" s="33">
        <v>615</v>
      </c>
      <c r="N24" s="22"/>
    </row>
    <row r="25" spans="1:14" ht="14.25">
      <c r="A25" s="12">
        <v>21</v>
      </c>
      <c r="B25" s="28"/>
      <c r="C25" s="29" t="s">
        <v>37</v>
      </c>
      <c r="D25" s="28" t="s">
        <v>38</v>
      </c>
      <c r="E25" s="28"/>
      <c r="F25" s="28"/>
      <c r="G25" s="28"/>
      <c r="H25" s="28"/>
      <c r="I25" s="20"/>
      <c r="J25" s="32">
        <v>1199</v>
      </c>
      <c r="K25" s="32">
        <v>1199</v>
      </c>
      <c r="L25" s="32">
        <v>1199</v>
      </c>
      <c r="M25" s="33"/>
      <c r="N25" s="20"/>
    </row>
    <row r="26" spans="1:14" ht="28.5" customHeight="1">
      <c r="A26" s="17">
        <v>22</v>
      </c>
      <c r="B26" s="38" t="s">
        <v>28</v>
      </c>
      <c r="C26" s="41" t="s">
        <v>39</v>
      </c>
      <c r="D26" s="41"/>
      <c r="E26" s="41"/>
      <c r="F26" s="41"/>
      <c r="G26" s="41"/>
      <c r="H26" s="41"/>
      <c r="I26" s="22" t="e">
        <f>SUM(I27+I30)</f>
        <v>#REF!</v>
      </c>
      <c r="J26" s="26">
        <f>SUM(J27:J30)</f>
        <v>31174</v>
      </c>
      <c r="K26" s="26">
        <f>SUM(K27:K30)</f>
        <v>28213</v>
      </c>
      <c r="L26" s="26">
        <f>SUM(L27:L30)</f>
        <v>28213</v>
      </c>
      <c r="M26" s="21">
        <f>SUM(M27:M30)</f>
        <v>1635</v>
      </c>
      <c r="N26" s="22"/>
    </row>
    <row r="27" spans="1:14" s="23" customFormat="1" ht="12">
      <c r="A27" s="12">
        <v>23</v>
      </c>
      <c r="B27" s="42"/>
      <c r="C27" s="42"/>
      <c r="D27" s="43" t="s">
        <v>40</v>
      </c>
      <c r="E27" s="43"/>
      <c r="F27" s="43"/>
      <c r="G27" s="43"/>
      <c r="H27" s="43"/>
      <c r="I27" s="22">
        <f>SUM(I29:I29)</f>
        <v>0</v>
      </c>
      <c r="J27" s="32">
        <v>2916</v>
      </c>
      <c r="K27" s="32">
        <v>2556</v>
      </c>
      <c r="L27" s="32">
        <v>2556</v>
      </c>
      <c r="M27" s="33">
        <v>108</v>
      </c>
      <c r="N27" s="22"/>
    </row>
    <row r="28" spans="1:14" s="23" customFormat="1" ht="12">
      <c r="A28" s="17">
        <v>24</v>
      </c>
      <c r="B28" s="42"/>
      <c r="C28" s="44"/>
      <c r="D28" s="45" t="s">
        <v>41</v>
      </c>
      <c r="E28" s="45"/>
      <c r="F28" s="45"/>
      <c r="G28" s="45"/>
      <c r="H28" s="45"/>
      <c r="I28" s="22"/>
      <c r="J28" s="32">
        <v>15536</v>
      </c>
      <c r="K28" s="32">
        <v>14592</v>
      </c>
      <c r="L28" s="32">
        <v>14592</v>
      </c>
      <c r="M28" s="21"/>
      <c r="N28" s="22"/>
    </row>
    <row r="29" spans="1:14" s="23" customFormat="1" ht="12">
      <c r="A29" s="12">
        <v>25</v>
      </c>
      <c r="B29" s="46"/>
      <c r="C29" s="47"/>
      <c r="D29" s="28" t="s">
        <v>42</v>
      </c>
      <c r="E29" s="28"/>
      <c r="F29" s="28"/>
      <c r="G29" s="28"/>
      <c r="H29" s="28"/>
      <c r="I29" s="20"/>
      <c r="J29" s="32">
        <v>9894</v>
      </c>
      <c r="K29" s="32">
        <v>9180</v>
      </c>
      <c r="L29" s="32">
        <v>9180</v>
      </c>
      <c r="M29" s="33">
        <v>1428</v>
      </c>
      <c r="N29" s="20"/>
    </row>
    <row r="30" spans="1:14" s="23" customFormat="1" ht="11.25" customHeight="1">
      <c r="A30" s="17">
        <v>26</v>
      </c>
      <c r="B30" s="46"/>
      <c r="C30" s="47"/>
      <c r="D30" s="45" t="s">
        <v>43</v>
      </c>
      <c r="E30" s="45"/>
      <c r="F30" s="45"/>
      <c r="G30" s="45"/>
      <c r="H30" s="45"/>
      <c r="I30" s="22" t="e">
        <f>SUM(#REF!)</f>
        <v>#REF!</v>
      </c>
      <c r="J30" s="32">
        <v>2828</v>
      </c>
      <c r="K30" s="32">
        <v>1885</v>
      </c>
      <c r="L30" s="32">
        <v>1885</v>
      </c>
      <c r="M30" s="33">
        <v>99</v>
      </c>
      <c r="N30" s="22"/>
    </row>
    <row r="31" spans="1:14" s="23" customFormat="1" ht="12" customHeight="1">
      <c r="A31" s="12">
        <v>27</v>
      </c>
      <c r="B31" s="29" t="s">
        <v>44</v>
      </c>
      <c r="C31" s="24" t="s">
        <v>45</v>
      </c>
      <c r="D31" s="24"/>
      <c r="E31" s="24"/>
      <c r="F31" s="24"/>
      <c r="G31" s="24"/>
      <c r="H31" s="24"/>
      <c r="I31" s="20"/>
      <c r="J31" s="26">
        <f>J32+J46+J47</f>
        <v>7452</v>
      </c>
      <c r="K31" s="26">
        <f>K32+K46+K47</f>
        <v>14779</v>
      </c>
      <c r="L31" s="26">
        <f>L32+L46+L47</f>
        <v>14779</v>
      </c>
      <c r="M31" s="34">
        <v>0</v>
      </c>
      <c r="N31" s="20"/>
    </row>
    <row r="32" spans="1:14" ht="13.5" customHeight="1">
      <c r="A32" s="17">
        <v>28</v>
      </c>
      <c r="B32" s="37"/>
      <c r="C32" s="38" t="s">
        <v>31</v>
      </c>
      <c r="D32" s="48" t="s">
        <v>46</v>
      </c>
      <c r="E32" s="46"/>
      <c r="F32" s="46"/>
      <c r="G32" s="46"/>
      <c r="H32" s="46"/>
      <c r="I32" s="22">
        <f>SUM(I42:I45)</f>
        <v>8894985</v>
      </c>
      <c r="J32" s="49">
        <f>SUM(J42:J45)</f>
        <v>7444</v>
      </c>
      <c r="K32" s="49">
        <f>SUM(K42:K45)</f>
        <v>5772</v>
      </c>
      <c r="L32" s="49">
        <f>SUM(L42:L45)</f>
        <v>5772</v>
      </c>
      <c r="M32" s="50"/>
      <c r="N32" s="22"/>
    </row>
    <row r="33" spans="1:14" ht="14.25" hidden="1">
      <c r="A33" s="17">
        <v>88</v>
      </c>
      <c r="B33" s="45"/>
      <c r="C33" s="51"/>
      <c r="D33" s="45" t="s">
        <v>13</v>
      </c>
      <c r="E33" s="46"/>
      <c r="F33" s="46" t="s">
        <v>47</v>
      </c>
      <c r="G33" s="46"/>
      <c r="H33" s="46"/>
      <c r="I33" s="22">
        <f>SUM(I34:I41)</f>
        <v>0</v>
      </c>
      <c r="J33" s="50">
        <f>SUM(J34:J41)</f>
        <v>0</v>
      </c>
      <c r="K33" s="50">
        <f>SUM(K34:K41)</f>
        <v>0</v>
      </c>
      <c r="L33" s="50"/>
      <c r="M33" s="50"/>
      <c r="N33" s="22"/>
    </row>
    <row r="34" spans="1:14" ht="14.25" hidden="1">
      <c r="A34" s="17">
        <v>89</v>
      </c>
      <c r="B34" s="45"/>
      <c r="C34" s="51"/>
      <c r="D34" s="46"/>
      <c r="E34" s="45" t="s">
        <v>48</v>
      </c>
      <c r="F34" s="45" t="s">
        <v>49</v>
      </c>
      <c r="G34" s="45"/>
      <c r="H34" s="45"/>
      <c r="I34" s="20"/>
      <c r="J34" s="50"/>
      <c r="K34" s="50"/>
      <c r="L34" s="50"/>
      <c r="M34" s="50"/>
      <c r="N34" s="20"/>
    </row>
    <row r="35" spans="1:14" ht="14.25" hidden="1">
      <c r="A35" s="17">
        <v>90</v>
      </c>
      <c r="B35" s="45"/>
      <c r="C35" s="51"/>
      <c r="D35" s="45"/>
      <c r="E35" s="45" t="s">
        <v>48</v>
      </c>
      <c r="F35" s="45" t="s">
        <v>50</v>
      </c>
      <c r="G35" s="45"/>
      <c r="H35" s="45"/>
      <c r="I35" s="20"/>
      <c r="J35" s="50"/>
      <c r="K35" s="50"/>
      <c r="L35" s="50"/>
      <c r="M35" s="50"/>
      <c r="N35" s="20"/>
    </row>
    <row r="36" spans="1:14" ht="14.25" hidden="1">
      <c r="A36" s="17">
        <v>91</v>
      </c>
      <c r="B36" s="45"/>
      <c r="C36" s="51"/>
      <c r="D36" s="45"/>
      <c r="E36" s="45" t="s">
        <v>51</v>
      </c>
      <c r="F36" s="45"/>
      <c r="G36" s="45" t="s">
        <v>52</v>
      </c>
      <c r="H36" s="45"/>
      <c r="I36" s="20"/>
      <c r="J36" s="50"/>
      <c r="K36" s="50"/>
      <c r="L36" s="50"/>
      <c r="M36" s="50"/>
      <c r="N36" s="20"/>
    </row>
    <row r="37" spans="1:14" ht="14.25" hidden="1">
      <c r="A37" s="17">
        <v>92</v>
      </c>
      <c r="B37" s="45"/>
      <c r="C37" s="51"/>
      <c r="D37" s="45"/>
      <c r="E37" s="45" t="s">
        <v>53</v>
      </c>
      <c r="F37" s="45"/>
      <c r="G37" s="45" t="s">
        <v>54</v>
      </c>
      <c r="H37" s="45"/>
      <c r="I37" s="20"/>
      <c r="J37" s="50"/>
      <c r="K37" s="50"/>
      <c r="L37" s="50"/>
      <c r="M37" s="50"/>
      <c r="N37" s="20"/>
    </row>
    <row r="38" spans="1:14" ht="14.25" hidden="1">
      <c r="A38" s="17">
        <v>93</v>
      </c>
      <c r="B38" s="45"/>
      <c r="C38" s="51"/>
      <c r="D38" s="45"/>
      <c r="E38" s="45" t="s">
        <v>55</v>
      </c>
      <c r="F38" s="45"/>
      <c r="G38" s="45" t="s">
        <v>56</v>
      </c>
      <c r="H38" s="45"/>
      <c r="I38" s="20"/>
      <c r="J38" s="50"/>
      <c r="K38" s="50"/>
      <c r="L38" s="50"/>
      <c r="M38" s="50"/>
      <c r="N38" s="20"/>
    </row>
    <row r="39" spans="1:14" ht="14.25" hidden="1">
      <c r="A39" s="17">
        <v>94</v>
      </c>
      <c r="B39" s="45"/>
      <c r="C39" s="51"/>
      <c r="D39" s="45"/>
      <c r="E39" s="45" t="s">
        <v>57</v>
      </c>
      <c r="F39" s="45"/>
      <c r="G39" s="45" t="s">
        <v>58</v>
      </c>
      <c r="H39" s="45"/>
      <c r="I39" s="20"/>
      <c r="J39" s="50"/>
      <c r="K39" s="50"/>
      <c r="L39" s="50"/>
      <c r="M39" s="50"/>
      <c r="N39" s="20"/>
    </row>
    <row r="40" spans="1:14" ht="14.25" hidden="1">
      <c r="A40" s="17">
        <v>95</v>
      </c>
      <c r="B40" s="45"/>
      <c r="C40" s="51"/>
      <c r="D40" s="45"/>
      <c r="E40" s="45" t="s">
        <v>59</v>
      </c>
      <c r="F40" s="45"/>
      <c r="G40" s="45" t="s">
        <v>60</v>
      </c>
      <c r="H40" s="45"/>
      <c r="I40" s="20"/>
      <c r="J40" s="50"/>
      <c r="K40" s="50"/>
      <c r="L40" s="50"/>
      <c r="M40" s="50"/>
      <c r="N40" s="20"/>
    </row>
    <row r="41" spans="1:14" ht="14.25" hidden="1">
      <c r="A41" s="17">
        <v>96</v>
      </c>
      <c r="B41" s="45"/>
      <c r="C41" s="51"/>
      <c r="D41" s="45"/>
      <c r="E41" s="45" t="s">
        <v>61</v>
      </c>
      <c r="F41" s="45"/>
      <c r="G41" s="45" t="s">
        <v>62</v>
      </c>
      <c r="H41" s="45"/>
      <c r="I41" s="20"/>
      <c r="J41" s="50"/>
      <c r="K41" s="50"/>
      <c r="L41" s="50"/>
      <c r="M41" s="50"/>
      <c r="N41" s="20"/>
    </row>
    <row r="42" spans="1:14" ht="14.25">
      <c r="A42" s="12">
        <v>29</v>
      </c>
      <c r="B42" s="45"/>
      <c r="C42" s="45"/>
      <c r="D42" s="43" t="s">
        <v>63</v>
      </c>
      <c r="E42" s="43"/>
      <c r="F42" s="43"/>
      <c r="G42" s="43"/>
      <c r="H42" s="43"/>
      <c r="I42" s="20">
        <v>5253120</v>
      </c>
      <c r="J42" s="50">
        <v>5253</v>
      </c>
      <c r="K42" s="50">
        <v>3190</v>
      </c>
      <c r="L42" s="50">
        <v>3190</v>
      </c>
      <c r="M42" s="50"/>
      <c r="N42" s="20"/>
    </row>
    <row r="43" spans="1:14" ht="14.25">
      <c r="A43" s="52">
        <v>30</v>
      </c>
      <c r="B43" s="45"/>
      <c r="C43" s="45"/>
      <c r="D43" s="53" t="s">
        <v>64</v>
      </c>
      <c r="E43" s="53"/>
      <c r="F43" s="53"/>
      <c r="G43" s="53"/>
      <c r="H43" s="53"/>
      <c r="I43" s="20">
        <v>554040</v>
      </c>
      <c r="J43" s="50">
        <v>555</v>
      </c>
      <c r="K43" s="50">
        <v>554</v>
      </c>
      <c r="L43" s="50">
        <v>554</v>
      </c>
      <c r="M43" s="50"/>
      <c r="N43" s="20"/>
    </row>
    <row r="44" spans="1:14" ht="14.25">
      <c r="A44" s="17">
        <v>31</v>
      </c>
      <c r="B44" s="45"/>
      <c r="C44" s="45"/>
      <c r="D44" s="43" t="s">
        <v>65</v>
      </c>
      <c r="E44" s="43"/>
      <c r="F44" s="43"/>
      <c r="G44" s="43"/>
      <c r="H44" s="43"/>
      <c r="I44" s="20">
        <v>1139025</v>
      </c>
      <c r="J44" s="50">
        <v>0</v>
      </c>
      <c r="K44" s="50">
        <v>58</v>
      </c>
      <c r="L44" s="50">
        <v>58</v>
      </c>
      <c r="M44" s="50"/>
      <c r="N44" s="20"/>
    </row>
    <row r="45" spans="1:14" ht="14.25">
      <c r="A45" s="12">
        <v>32</v>
      </c>
      <c r="B45" s="45"/>
      <c r="C45" s="45"/>
      <c r="D45" s="53" t="s">
        <v>66</v>
      </c>
      <c r="E45" s="53"/>
      <c r="F45" s="53"/>
      <c r="G45" s="53"/>
      <c r="H45" s="53"/>
      <c r="I45" s="20">
        <v>1948800</v>
      </c>
      <c r="J45" s="50">
        <v>1636</v>
      </c>
      <c r="K45" s="50">
        <v>1970</v>
      </c>
      <c r="L45" s="50">
        <v>1970</v>
      </c>
      <c r="M45" s="50"/>
      <c r="N45" s="20"/>
    </row>
    <row r="46" spans="1:14" ht="14.25">
      <c r="A46" s="17">
        <v>33</v>
      </c>
      <c r="B46" s="28"/>
      <c r="C46" s="29" t="s">
        <v>33</v>
      </c>
      <c r="D46" s="28" t="s">
        <v>67</v>
      </c>
      <c r="E46" s="28"/>
      <c r="F46" s="28"/>
      <c r="G46" s="28"/>
      <c r="H46" s="28"/>
      <c r="I46" s="54"/>
      <c r="J46" s="50">
        <v>0</v>
      </c>
      <c r="K46" s="50">
        <v>1623</v>
      </c>
      <c r="L46" s="50">
        <v>1623</v>
      </c>
      <c r="M46" s="50"/>
      <c r="N46" s="55"/>
    </row>
    <row r="47" spans="1:14" ht="14.25">
      <c r="A47" s="12">
        <v>34</v>
      </c>
      <c r="B47" s="37"/>
      <c r="C47" s="38" t="s">
        <v>35</v>
      </c>
      <c r="D47" s="56" t="s">
        <v>68</v>
      </c>
      <c r="E47" s="56"/>
      <c r="F47" s="56"/>
      <c r="G47" s="56"/>
      <c r="H47" s="56"/>
      <c r="I47" s="55"/>
      <c r="J47" s="50">
        <v>8</v>
      </c>
      <c r="K47" s="50">
        <v>7384</v>
      </c>
      <c r="L47" s="50">
        <v>7384</v>
      </c>
      <c r="M47" s="50"/>
      <c r="N47" s="55"/>
    </row>
    <row r="48" spans="1:15" s="23" customFormat="1" ht="12">
      <c r="A48" s="17">
        <v>35</v>
      </c>
      <c r="B48" s="57" t="s">
        <v>44</v>
      </c>
      <c r="C48" s="58" t="s">
        <v>69</v>
      </c>
      <c r="D48" s="58"/>
      <c r="E48" s="58"/>
      <c r="F48" s="58"/>
      <c r="G48" s="58"/>
      <c r="H48" s="58"/>
      <c r="I48" s="20"/>
      <c r="J48" s="49">
        <f>SUM(J49:J51)</f>
        <v>186662</v>
      </c>
      <c r="K48" s="49">
        <f>SUM(K49:K51)</f>
        <v>130893</v>
      </c>
      <c r="L48" s="49">
        <f>SUM(L49:L51)</f>
        <v>130893</v>
      </c>
      <c r="M48" s="49">
        <v>0</v>
      </c>
      <c r="N48" s="22"/>
      <c r="O48" s="59"/>
    </row>
    <row r="49" spans="1:14" s="23" customFormat="1" ht="12.75">
      <c r="A49" s="12">
        <v>36</v>
      </c>
      <c r="B49" s="46"/>
      <c r="C49" s="47"/>
      <c r="D49" s="45" t="s">
        <v>70</v>
      </c>
      <c r="E49" s="45"/>
      <c r="F49" s="45"/>
      <c r="G49" s="45"/>
      <c r="H49" s="45"/>
      <c r="I49" s="20"/>
      <c r="J49" s="50">
        <v>12500</v>
      </c>
      <c r="K49" s="50">
        <v>13416</v>
      </c>
      <c r="L49" s="50">
        <v>13416</v>
      </c>
      <c r="M49" s="50"/>
      <c r="N49" s="22"/>
    </row>
    <row r="50" spans="1:15" s="23" customFormat="1" ht="12">
      <c r="A50" s="12">
        <v>37</v>
      </c>
      <c r="B50" s="46"/>
      <c r="C50" s="47"/>
      <c r="D50" s="28" t="s">
        <v>71</v>
      </c>
      <c r="E50" s="28"/>
      <c r="F50" s="28"/>
      <c r="G50" s="28"/>
      <c r="H50" s="28"/>
      <c r="I50" s="20"/>
      <c r="J50" s="50">
        <v>157077</v>
      </c>
      <c r="K50" s="50">
        <v>117127</v>
      </c>
      <c r="L50" s="50">
        <v>117127</v>
      </c>
      <c r="M50" s="50"/>
      <c r="N50" s="22"/>
      <c r="O50" s="59"/>
    </row>
    <row r="51" spans="1:14" s="23" customFormat="1" ht="12">
      <c r="A51" s="12">
        <v>38</v>
      </c>
      <c r="B51" s="58"/>
      <c r="C51" s="57"/>
      <c r="D51" s="37" t="s">
        <v>72</v>
      </c>
      <c r="E51" s="37"/>
      <c r="F51" s="37"/>
      <c r="G51" s="37"/>
      <c r="H51" s="37"/>
      <c r="I51" s="20"/>
      <c r="J51" s="50">
        <v>17085</v>
      </c>
      <c r="K51" s="50">
        <v>350</v>
      </c>
      <c r="L51" s="50">
        <v>350</v>
      </c>
      <c r="M51" s="50"/>
      <c r="N51" s="22"/>
    </row>
    <row r="52" spans="1:14" s="23" customFormat="1" ht="12">
      <c r="A52" s="12">
        <v>39</v>
      </c>
      <c r="B52" s="57" t="s">
        <v>73</v>
      </c>
      <c r="C52" s="58" t="s">
        <v>74</v>
      </c>
      <c r="D52" s="58"/>
      <c r="E52" s="58"/>
      <c r="F52" s="58"/>
      <c r="G52" s="58"/>
      <c r="H52" s="58"/>
      <c r="I52" s="22" t="e">
        <f>SUM(I53+I54+I55+I58+I62+I67+I71+#REF!+#REF!+#REF!)</f>
        <v>#REF!</v>
      </c>
      <c r="J52" s="49">
        <f>J53+J54+J55+J56+J58+J62+J67+J71+J73+J74</f>
        <v>17028</v>
      </c>
      <c r="K52" s="49">
        <f>K53+K54+K55+K56+K58+K62+K67+K71+K73+K74+K57</f>
        <v>22372</v>
      </c>
      <c r="L52" s="49">
        <f>L53+L54+L55+L56+L58+L62+L67+L71+L73+L74+L57</f>
        <v>22372</v>
      </c>
      <c r="M52" s="49">
        <v>0</v>
      </c>
      <c r="N52" s="22"/>
    </row>
    <row r="53" spans="1:14" ht="14.25">
      <c r="A53" s="12">
        <v>40</v>
      </c>
      <c r="B53" s="53"/>
      <c r="C53" s="51"/>
      <c r="D53" s="45" t="s">
        <v>75</v>
      </c>
      <c r="E53" s="45"/>
      <c r="F53" s="45"/>
      <c r="G53" s="45"/>
      <c r="H53" s="45"/>
      <c r="I53" s="22" t="e">
        <f>SUM(#REF!)</f>
        <v>#REF!</v>
      </c>
      <c r="J53" s="50">
        <v>3259</v>
      </c>
      <c r="K53" s="50">
        <v>3729</v>
      </c>
      <c r="L53" s="50">
        <v>3729</v>
      </c>
      <c r="M53" s="50"/>
      <c r="N53" s="22"/>
    </row>
    <row r="54" spans="1:14" ht="14.25">
      <c r="A54" s="12">
        <v>41</v>
      </c>
      <c r="B54" s="53"/>
      <c r="C54" s="51"/>
      <c r="D54" s="30" t="s">
        <v>76</v>
      </c>
      <c r="E54" s="30"/>
      <c r="F54" s="30"/>
      <c r="G54" s="30"/>
      <c r="H54" s="30"/>
      <c r="I54" s="20">
        <v>882000</v>
      </c>
      <c r="J54" s="50">
        <v>0</v>
      </c>
      <c r="K54" s="50">
        <v>739</v>
      </c>
      <c r="L54" s="50">
        <v>740</v>
      </c>
      <c r="M54" s="50"/>
      <c r="N54" s="20"/>
    </row>
    <row r="55" spans="1:14" ht="14.25">
      <c r="A55" s="12">
        <v>42</v>
      </c>
      <c r="B55" s="53"/>
      <c r="C55" s="51"/>
      <c r="D55" s="48" t="s">
        <v>77</v>
      </c>
      <c r="E55" s="48"/>
      <c r="F55" s="48"/>
      <c r="G55" s="48"/>
      <c r="H55" s="48"/>
      <c r="I55" s="20">
        <v>233098</v>
      </c>
      <c r="J55" s="50">
        <v>400</v>
      </c>
      <c r="K55" s="50">
        <v>8861</v>
      </c>
      <c r="L55" s="50">
        <v>8861</v>
      </c>
      <c r="M55" s="50"/>
      <c r="N55" s="20"/>
    </row>
    <row r="56" spans="1:14" ht="14.25">
      <c r="A56" s="12">
        <v>43</v>
      </c>
      <c r="B56" s="53"/>
      <c r="C56" s="51"/>
      <c r="D56" s="30" t="s">
        <v>78</v>
      </c>
      <c r="E56" s="30"/>
      <c r="F56" s="30"/>
      <c r="G56" s="30"/>
      <c r="H56" s="30"/>
      <c r="I56" s="20"/>
      <c r="J56" s="50"/>
      <c r="K56" s="50">
        <v>1034</v>
      </c>
      <c r="L56" s="50">
        <v>1034</v>
      </c>
      <c r="M56" s="50"/>
      <c r="N56" s="20"/>
    </row>
    <row r="57" spans="1:14" ht="14.25">
      <c r="A57" s="12">
        <v>44</v>
      </c>
      <c r="B57" s="53"/>
      <c r="C57" s="51"/>
      <c r="D57" s="48" t="s">
        <v>79</v>
      </c>
      <c r="E57" s="48"/>
      <c r="F57" s="48"/>
      <c r="G57" s="48"/>
      <c r="H57" s="48"/>
      <c r="I57" s="20"/>
      <c r="J57" s="50"/>
      <c r="K57" s="50">
        <v>144</v>
      </c>
      <c r="L57" s="50">
        <v>144</v>
      </c>
      <c r="M57" s="50"/>
      <c r="N57" s="20"/>
    </row>
    <row r="58" spans="1:14" ht="14.25">
      <c r="A58" s="12">
        <v>45</v>
      </c>
      <c r="B58" s="53"/>
      <c r="C58" s="51"/>
      <c r="D58" s="24" t="s">
        <v>80</v>
      </c>
      <c r="E58" s="24"/>
      <c r="F58" s="24"/>
      <c r="G58" s="24"/>
      <c r="H58" s="24"/>
      <c r="I58" s="22">
        <f>SUM(I59:I61)</f>
        <v>1783932</v>
      </c>
      <c r="J58" s="49">
        <f>SUM(J59:J61)</f>
        <v>906</v>
      </c>
      <c r="K58" s="49">
        <f>SUM(K59:K61)</f>
        <v>0</v>
      </c>
      <c r="L58" s="49">
        <f>SUM(L59:L61)</f>
        <v>0</v>
      </c>
      <c r="M58" s="50"/>
      <c r="N58" s="22"/>
    </row>
    <row r="59" spans="1:14" ht="14.25">
      <c r="A59" s="12">
        <v>46</v>
      </c>
      <c r="B59" s="53"/>
      <c r="C59" s="51"/>
      <c r="D59" s="45" t="s">
        <v>81</v>
      </c>
      <c r="E59" s="45"/>
      <c r="F59" s="45"/>
      <c r="G59" s="45"/>
      <c r="H59" s="45"/>
      <c r="I59" s="20">
        <v>297932</v>
      </c>
      <c r="J59" s="50">
        <v>270</v>
      </c>
      <c r="K59" s="50">
        <v>0</v>
      </c>
      <c r="L59" s="50">
        <v>0</v>
      </c>
      <c r="M59" s="50"/>
      <c r="N59" s="20"/>
    </row>
    <row r="60" spans="1:14" ht="14.25">
      <c r="A60" s="12">
        <v>47</v>
      </c>
      <c r="B60" s="53"/>
      <c r="C60" s="51"/>
      <c r="D60" s="28" t="s">
        <v>82</v>
      </c>
      <c r="E60" s="28"/>
      <c r="F60" s="28"/>
      <c r="G60" s="28"/>
      <c r="H60" s="28"/>
      <c r="I60" s="20">
        <v>1486000</v>
      </c>
      <c r="J60" s="50">
        <v>141</v>
      </c>
      <c r="K60" s="50">
        <v>0</v>
      </c>
      <c r="L60" s="50">
        <v>0</v>
      </c>
      <c r="M60" s="50"/>
      <c r="N60" s="20"/>
    </row>
    <row r="61" spans="1:14" ht="14.25">
      <c r="A61" s="12">
        <v>48</v>
      </c>
      <c r="B61" s="53"/>
      <c r="C61" s="51"/>
      <c r="D61" s="45" t="s">
        <v>83</v>
      </c>
      <c r="E61" s="45"/>
      <c r="F61" s="45"/>
      <c r="G61" s="45"/>
      <c r="H61" s="45"/>
      <c r="I61" s="20"/>
      <c r="J61" s="50">
        <v>495</v>
      </c>
      <c r="K61" s="50">
        <v>0</v>
      </c>
      <c r="L61" s="50">
        <v>0</v>
      </c>
      <c r="M61" s="50"/>
      <c r="N61" s="20"/>
    </row>
    <row r="62" spans="1:14" ht="14.25">
      <c r="A62" s="12">
        <v>49</v>
      </c>
      <c r="B62" s="53"/>
      <c r="C62" s="51"/>
      <c r="D62" s="24" t="s">
        <v>84</v>
      </c>
      <c r="E62" s="24"/>
      <c r="F62" s="24"/>
      <c r="G62" s="24"/>
      <c r="H62" s="24"/>
      <c r="I62" s="22">
        <f>SUM(I63:I64)</f>
        <v>4422000</v>
      </c>
      <c r="J62" s="49">
        <f>J63+J64+J66</f>
        <v>2126</v>
      </c>
      <c r="K62" s="49">
        <f>K63+K64+K66</f>
        <v>403</v>
      </c>
      <c r="L62" s="49">
        <f>L63+L64+L66</f>
        <v>403</v>
      </c>
      <c r="M62" s="50"/>
      <c r="N62" s="22"/>
    </row>
    <row r="63" spans="1:14" ht="14.25">
      <c r="A63" s="12">
        <v>50</v>
      </c>
      <c r="B63" s="53"/>
      <c r="C63" s="51"/>
      <c r="D63" s="28" t="s">
        <v>81</v>
      </c>
      <c r="E63" s="28"/>
      <c r="F63" s="28"/>
      <c r="G63" s="28"/>
      <c r="H63" s="28"/>
      <c r="I63" s="20"/>
      <c r="J63" s="50">
        <v>278</v>
      </c>
      <c r="K63" s="50">
        <v>139</v>
      </c>
      <c r="L63" s="50">
        <v>139</v>
      </c>
      <c r="M63" s="50"/>
      <c r="N63" s="20"/>
    </row>
    <row r="64" spans="1:14" ht="14.25">
      <c r="A64" s="12">
        <v>51</v>
      </c>
      <c r="B64" s="53"/>
      <c r="C64" s="51"/>
      <c r="D64" s="45" t="s">
        <v>82</v>
      </c>
      <c r="E64" s="45"/>
      <c r="F64" s="45"/>
      <c r="G64" s="45"/>
      <c r="H64" s="45"/>
      <c r="I64" s="20">
        <v>4422000</v>
      </c>
      <c r="J64" s="50">
        <v>528</v>
      </c>
      <c r="K64" s="50">
        <v>264</v>
      </c>
      <c r="L64" s="50">
        <v>264</v>
      </c>
      <c r="M64" s="50"/>
      <c r="N64" s="20"/>
    </row>
    <row r="65" spans="1:14" ht="14.25" hidden="1">
      <c r="A65" s="12">
        <v>126</v>
      </c>
      <c r="B65" s="53"/>
      <c r="C65" s="51"/>
      <c r="D65" s="45"/>
      <c r="E65" s="45"/>
      <c r="F65" s="45" t="s">
        <v>85</v>
      </c>
      <c r="G65" s="45"/>
      <c r="H65" s="45"/>
      <c r="I65" s="20"/>
      <c r="J65" s="50"/>
      <c r="K65" s="50"/>
      <c r="L65" s="50"/>
      <c r="M65" s="50"/>
      <c r="N65" s="20"/>
    </row>
    <row r="66" spans="1:14" ht="14.25">
      <c r="A66" s="12">
        <v>52</v>
      </c>
      <c r="B66" s="53"/>
      <c r="C66" s="51"/>
      <c r="D66" s="28" t="s">
        <v>83</v>
      </c>
      <c r="E66" s="28"/>
      <c r="F66" s="28"/>
      <c r="G66" s="28"/>
      <c r="H66" s="28"/>
      <c r="I66" s="20"/>
      <c r="J66" s="50">
        <v>1320</v>
      </c>
      <c r="K66" s="50">
        <v>0</v>
      </c>
      <c r="L66" s="50">
        <v>0</v>
      </c>
      <c r="M66" s="50"/>
      <c r="N66" s="20"/>
    </row>
    <row r="67" spans="1:14" ht="14.25">
      <c r="A67" s="12">
        <v>53</v>
      </c>
      <c r="B67" s="53"/>
      <c r="C67" s="51"/>
      <c r="D67" s="46" t="s">
        <v>86</v>
      </c>
      <c r="E67" s="46"/>
      <c r="F67" s="46"/>
      <c r="G67" s="46"/>
      <c r="H67" s="46"/>
      <c r="I67" s="22">
        <f>SUM(I68:I70)</f>
        <v>5275150</v>
      </c>
      <c r="J67" s="49">
        <f>SUM(J68:J70)</f>
        <v>7720</v>
      </c>
      <c r="K67" s="49">
        <f>SUM(K68:K70)</f>
        <v>1550</v>
      </c>
      <c r="L67" s="49">
        <f>SUM(L68:L70)</f>
        <v>1549</v>
      </c>
      <c r="M67" s="50"/>
      <c r="N67" s="22"/>
    </row>
    <row r="68" spans="1:14" ht="14.25">
      <c r="A68" s="12">
        <v>54</v>
      </c>
      <c r="B68" s="53"/>
      <c r="C68" s="51"/>
      <c r="D68" s="28" t="s">
        <v>83</v>
      </c>
      <c r="E68" s="28"/>
      <c r="F68" s="28"/>
      <c r="G68" s="28"/>
      <c r="H68" s="28"/>
      <c r="I68" s="20">
        <v>4723000</v>
      </c>
      <c r="J68" s="50">
        <v>1210</v>
      </c>
      <c r="K68" s="50">
        <v>1150</v>
      </c>
      <c r="L68" s="50">
        <v>1149</v>
      </c>
      <c r="M68" s="50"/>
      <c r="N68" s="20"/>
    </row>
    <row r="69" spans="1:14" ht="14.25">
      <c r="A69" s="12">
        <v>55</v>
      </c>
      <c r="B69" s="53"/>
      <c r="C69" s="51"/>
      <c r="D69" s="45" t="s">
        <v>87</v>
      </c>
      <c r="E69" s="45"/>
      <c r="F69" s="45"/>
      <c r="G69" s="45"/>
      <c r="H69" s="45"/>
      <c r="I69" s="20"/>
      <c r="J69" s="50">
        <v>5996</v>
      </c>
      <c r="K69" s="50">
        <v>400</v>
      </c>
      <c r="L69" s="50">
        <v>400</v>
      </c>
      <c r="M69" s="50"/>
      <c r="N69" s="20"/>
    </row>
    <row r="70" spans="1:14" ht="14.25">
      <c r="A70" s="12">
        <v>56</v>
      </c>
      <c r="B70" s="53"/>
      <c r="C70" s="51"/>
      <c r="D70" s="28" t="s">
        <v>81</v>
      </c>
      <c r="E70" s="28"/>
      <c r="F70" s="28"/>
      <c r="G70" s="28"/>
      <c r="H70" s="28"/>
      <c r="I70" s="20">
        <v>552150</v>
      </c>
      <c r="J70" s="50">
        <v>514</v>
      </c>
      <c r="K70" s="50">
        <v>0</v>
      </c>
      <c r="L70" s="50">
        <v>0</v>
      </c>
      <c r="M70" s="50"/>
      <c r="N70" s="20"/>
    </row>
    <row r="71" spans="1:14" ht="14.25">
      <c r="A71" s="12">
        <v>57</v>
      </c>
      <c r="B71" s="53"/>
      <c r="C71" s="51"/>
      <c r="D71" s="46" t="s">
        <v>88</v>
      </c>
      <c r="E71" s="46"/>
      <c r="F71" s="46"/>
      <c r="G71" s="46"/>
      <c r="H71" s="46"/>
      <c r="I71" s="22">
        <f>SUM(I72:I72)</f>
        <v>4181956</v>
      </c>
      <c r="J71" s="49">
        <f>SUM(J72:J72)</f>
        <v>2617</v>
      </c>
      <c r="K71" s="49">
        <f>SUM(K72:K72)</f>
        <v>1527</v>
      </c>
      <c r="L71" s="49">
        <f>SUM(L72:L72)</f>
        <v>1527</v>
      </c>
      <c r="M71" s="50"/>
      <c r="N71" s="22"/>
    </row>
    <row r="72" spans="1:14" ht="14.25">
      <c r="A72" s="12">
        <v>58</v>
      </c>
      <c r="B72" s="53"/>
      <c r="C72" s="51"/>
      <c r="D72" s="60" t="s">
        <v>81</v>
      </c>
      <c r="E72" s="60"/>
      <c r="F72" s="60"/>
      <c r="G72" s="60"/>
      <c r="H72" s="60"/>
      <c r="I72" s="20">
        <v>4181956</v>
      </c>
      <c r="J72" s="50">
        <v>2617</v>
      </c>
      <c r="K72" s="50">
        <v>1527</v>
      </c>
      <c r="L72" s="50">
        <v>1527</v>
      </c>
      <c r="M72" s="50"/>
      <c r="N72" s="20"/>
    </row>
    <row r="73" spans="1:14" ht="14.25">
      <c r="A73" s="12">
        <v>59</v>
      </c>
      <c r="B73" s="53"/>
      <c r="C73" s="51"/>
      <c r="D73" s="24" t="s">
        <v>89</v>
      </c>
      <c r="E73" s="24"/>
      <c r="F73" s="24"/>
      <c r="G73" s="24"/>
      <c r="H73" s="24"/>
      <c r="I73" s="61"/>
      <c r="J73" s="50"/>
      <c r="K73" s="50">
        <v>1886</v>
      </c>
      <c r="L73" s="50">
        <v>1886</v>
      </c>
      <c r="M73" s="50"/>
      <c r="N73" s="22"/>
    </row>
    <row r="74" spans="1:14" ht="14.25">
      <c r="A74" s="12">
        <v>60</v>
      </c>
      <c r="B74" s="62"/>
      <c r="C74" s="38"/>
      <c r="D74" s="58" t="s">
        <v>90</v>
      </c>
      <c r="E74" s="58"/>
      <c r="F74" s="58"/>
      <c r="G74" s="58"/>
      <c r="H74" s="58"/>
      <c r="I74" s="20"/>
      <c r="J74" s="50"/>
      <c r="K74" s="50">
        <v>2499</v>
      </c>
      <c r="L74" s="50">
        <v>2499</v>
      </c>
      <c r="M74" s="50"/>
      <c r="N74" s="22"/>
    </row>
    <row r="75" spans="1:14" s="23" customFormat="1" ht="12">
      <c r="A75" s="52">
        <v>61</v>
      </c>
      <c r="B75" s="63" t="s">
        <v>91</v>
      </c>
      <c r="C75" s="64" t="s">
        <v>92</v>
      </c>
      <c r="D75" s="64"/>
      <c r="E75" s="64"/>
      <c r="F75" s="64"/>
      <c r="G75" s="64"/>
      <c r="H75" s="64"/>
      <c r="I75" s="20"/>
      <c r="J75" s="49">
        <v>0</v>
      </c>
      <c r="K75" s="49">
        <v>0</v>
      </c>
      <c r="L75" s="49">
        <v>0</v>
      </c>
      <c r="M75" s="49">
        <v>0</v>
      </c>
      <c r="N75" s="20"/>
    </row>
    <row r="76" spans="1:14" s="23" customFormat="1" ht="12">
      <c r="A76" s="65">
        <v>62</v>
      </c>
      <c r="B76" s="64" t="s">
        <v>93</v>
      </c>
      <c r="C76" s="64" t="s">
        <v>94</v>
      </c>
      <c r="D76" s="64"/>
      <c r="E76" s="64"/>
      <c r="F76" s="64"/>
      <c r="G76" s="64"/>
      <c r="H76" s="64"/>
      <c r="I76" s="59" t="e">
        <f>SUM(#REF!)</f>
        <v>#REF!</v>
      </c>
      <c r="J76" s="66">
        <f>SUM(J77:J78)</f>
        <v>26228</v>
      </c>
      <c r="K76" s="66">
        <f>SUM(K77:K78)</f>
        <v>26228</v>
      </c>
      <c r="L76" s="66">
        <f>SUM(L77:L78)</f>
        <v>0</v>
      </c>
      <c r="M76" s="67">
        <v>0</v>
      </c>
      <c r="N76" s="68"/>
    </row>
    <row r="77" spans="1:14" s="1" customFormat="1" ht="12">
      <c r="A77" s="17">
        <v>63</v>
      </c>
      <c r="C77" s="69" t="s">
        <v>33</v>
      </c>
      <c r="D77" s="70" t="s">
        <v>95</v>
      </c>
      <c r="E77" s="70"/>
      <c r="F77" s="70"/>
      <c r="G77" s="70"/>
      <c r="H77" s="70"/>
      <c r="I77" s="71"/>
      <c r="J77" s="72">
        <v>21908</v>
      </c>
      <c r="K77" s="72">
        <v>21908</v>
      </c>
      <c r="L77" s="72">
        <v>0</v>
      </c>
      <c r="M77" s="72"/>
      <c r="N77" s="71"/>
    </row>
    <row r="78" spans="1:14" s="1" customFormat="1" ht="12">
      <c r="A78" s="17">
        <v>64</v>
      </c>
      <c r="C78" s="69" t="s">
        <v>35</v>
      </c>
      <c r="D78" s="1" t="s">
        <v>96</v>
      </c>
      <c r="I78" s="73"/>
      <c r="J78" s="72">
        <v>4320</v>
      </c>
      <c r="K78" s="72">
        <v>4320</v>
      </c>
      <c r="L78" s="72">
        <v>0</v>
      </c>
      <c r="M78" s="72"/>
      <c r="N78" s="73"/>
    </row>
    <row r="79" spans="1:14" ht="12" customHeight="1">
      <c r="A79" s="74">
        <v>65</v>
      </c>
      <c r="B79" s="19" t="s">
        <v>97</v>
      </c>
      <c r="C79" s="19"/>
      <c r="D79" s="19"/>
      <c r="E79" s="19"/>
      <c r="F79" s="19"/>
      <c r="G79" s="19"/>
      <c r="H79" s="19"/>
      <c r="I79" s="75" t="e">
        <f>SUM(I6+I20+I48+I52+I75+I76)</f>
        <v>#REF!</v>
      </c>
      <c r="J79" s="76">
        <f>J7+J20+J48+J52+J76</f>
        <v>345720</v>
      </c>
      <c r="K79" s="76">
        <f>K7+K20+K48+K52+K76</f>
        <v>318304</v>
      </c>
      <c r="L79" s="76">
        <f>L7+L20+L48+L52+L76</f>
        <v>292075</v>
      </c>
      <c r="M79" s="76">
        <f>M7+M20+M48+M52+M75+M76</f>
        <v>2250</v>
      </c>
      <c r="N79" s="73"/>
    </row>
  </sheetData>
  <sheetProtection selectLockedCells="1" selectUnlockedCells="1"/>
  <mergeCells count="66">
    <mergeCell ref="A2:N2"/>
    <mergeCell ref="A3:L3"/>
    <mergeCell ref="C4:H4"/>
    <mergeCell ref="B5:H5"/>
    <mergeCell ref="C6:H6"/>
    <mergeCell ref="D7:H7"/>
    <mergeCell ref="D8:H8"/>
    <mergeCell ref="E9:H9"/>
    <mergeCell ref="E10:H10"/>
    <mergeCell ref="E11:H11"/>
    <mergeCell ref="D12:H12"/>
    <mergeCell ref="E13:H13"/>
    <mergeCell ref="D14:H14"/>
    <mergeCell ref="E15:H15"/>
    <mergeCell ref="D16:H16"/>
    <mergeCell ref="E17:H17"/>
    <mergeCell ref="E18:H18"/>
    <mergeCell ref="E19:H19"/>
    <mergeCell ref="C20:H20"/>
    <mergeCell ref="C21:H21"/>
    <mergeCell ref="D22:H22"/>
    <mergeCell ref="D23:H23"/>
    <mergeCell ref="D24:H24"/>
    <mergeCell ref="D25:H25"/>
    <mergeCell ref="C26:H26"/>
    <mergeCell ref="D27:H27"/>
    <mergeCell ref="D28:H28"/>
    <mergeCell ref="D29:H29"/>
    <mergeCell ref="D30:H30"/>
    <mergeCell ref="C31:H31"/>
    <mergeCell ref="D42:H42"/>
    <mergeCell ref="D43:H43"/>
    <mergeCell ref="D44:H44"/>
    <mergeCell ref="D45:H45"/>
    <mergeCell ref="D46:H46"/>
    <mergeCell ref="D47:H47"/>
    <mergeCell ref="C48:H48"/>
    <mergeCell ref="D49:H49"/>
    <mergeCell ref="D50:H50"/>
    <mergeCell ref="D51:H51"/>
    <mergeCell ref="C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C75:H75"/>
    <mergeCell ref="C76:H76"/>
    <mergeCell ref="D77:H77"/>
    <mergeCell ref="D78:H78"/>
  </mergeCells>
  <printOptions/>
  <pageMargins left="0.8298611111111112" right="0.15763888888888888" top="0.8041666666666667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2014-04-25T11:18:46Z</cp:lastPrinted>
  <dcterms:created xsi:type="dcterms:W3CDTF">2008-11-12T06:09:26Z</dcterms:created>
  <dcterms:modified xsi:type="dcterms:W3CDTF">2014-04-30T06:55:28Z</dcterms:modified>
  <cp:category/>
  <cp:version/>
  <cp:contentType/>
  <cp:contentStatus/>
  <cp:revision>38</cp:revision>
</cp:coreProperties>
</file>