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<sst xmlns="http://schemas.openxmlformats.org/spreadsheetml/2006/main" count="34" uniqueCount="20">
  <si>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Városi Óvodai Intézmény</t>
  </si>
  <si>
    <t>Személyi juttatás</t>
  </si>
  <si>
    <t>eltérés</t>
  </si>
  <si>
    <t>Járulékok</t>
  </si>
  <si>
    <t>Dologi kiadások</t>
  </si>
  <si>
    <t>Összesen</t>
  </si>
  <si>
    <t>Intézmény saját bevétele, átvett pénzeszk.</t>
  </si>
  <si>
    <t>Bevétel összesen</t>
  </si>
  <si>
    <t>Mindösszesen</t>
  </si>
  <si>
    <t>Állami normatíva bevétel %-ában</t>
  </si>
  <si>
    <t>Ellátottak pénzbeli jutt.</t>
  </si>
  <si>
    <t>Állami támogatáson felüli önk.-i támogatás</t>
  </si>
  <si>
    <t>e Ft-ban</t>
  </si>
  <si>
    <t>Jász Múzeum</t>
  </si>
  <si>
    <t>Önkormányzati Bölcsőde és Védőnői Szolgálat</t>
  </si>
  <si>
    <t>Intézményhez kapcsolódó normatív és egyéb  állami támogatás</t>
  </si>
  <si>
    <t>Szent Ferenc Egyesített Szociális Intézmény</t>
  </si>
  <si>
    <t>5/a. táblázat</t>
  </si>
  <si>
    <t>Jászberényi Család- és Gyermekjóléti Központ</t>
  </si>
  <si>
    <t>Jászberény Városi Önkormányzat intézményeinek működési bevételi-kiadási megoszlása 2019-2020.évben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</si>
</sst>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</numFmts>
  <fonts count="45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33" borderId="14" xfId="0" applyFont="1" applyFill="1" applyBorder="1" applyAlignment="1">
      <alignment/>
    </xf>
    <xf numFmtId="41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1" fontId="9" fillId="33" borderId="1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33" borderId="15" xfId="0" applyNumberFormat="1" applyFont="1" applyFill="1" applyBorder="1" applyAlignment="1">
      <alignment horizontal="center"/>
    </xf>
    <xf numFmtId="164" fontId="10" fillId="33" borderId="16" xfId="0" applyNumberFormat="1" applyFont="1" applyFill="1" applyBorder="1" applyAlignment="1">
      <alignment horizontal="center"/>
    </xf>
    <xf numFmtId="169" fontId="10" fillId="0" borderId="12" xfId="40" applyNumberFormat="1" applyFont="1" applyBorder="1" applyAlignment="1">
      <alignment horizontal="center"/>
    </xf>
    <xf numFmtId="169" fontId="9" fillId="33" borderId="15" xfId="40" applyNumberFormat="1" applyFont="1" applyFill="1" applyBorder="1" applyAlignment="1">
      <alignment horizontal="center"/>
    </xf>
    <xf numFmtId="0" fontId="9" fillId="0" borderId="1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169" fontId="10" fillId="0" borderId="0" xfId="40" applyNumberFormat="1" applyFont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169" fontId="10" fillId="0" borderId="12" xfId="4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57421875" style="0" customWidth="1"/>
    <col min="2" max="2" width="12.28125" style="0" customWidth="1"/>
    <col min="3" max="3" width="11.57421875" style="0" customWidth="1"/>
    <col min="4" max="4" width="9.8515625" style="0" customWidth="1"/>
    <col min="5" max="5" width="9.7109375" style="0" customWidth="1"/>
    <col min="6" max="6" width="11.00390625" style="0" customWidth="1"/>
    <col min="7" max="7" width="10.57421875" style="0" customWidth="1"/>
    <col min="8" max="8" width="10.140625" style="0" customWidth="1"/>
    <col min="9" max="9" width="10.421875" style="0" customWidth="1"/>
    <col min="10" max="10" width="10.140625" style="0" customWidth="1"/>
    <col min="11" max="11" width="10.8515625" style="0" customWidth="1"/>
    <col min="12" max="12" width="10.7109375" style="0" customWidth="1"/>
    <col min="13" max="14" width="11.28125" style="0" customWidth="1"/>
    <col min="15" max="15" width="12.00390625" style="0" customWidth="1"/>
    <col min="16" max="16" width="11.7109375" style="0" customWidth="1"/>
  </cols>
  <sheetData>
    <row r="1" ht="2.25" customHeight="1"/>
    <row r="2" spans="1:14" ht="22.5" customHeight="1">
      <c r="A2" s="6" t="s">
        <v>19</v>
      </c>
      <c r="C2" s="3"/>
      <c r="D2" s="3"/>
      <c r="N2" s="2" t="s">
        <v>17</v>
      </c>
    </row>
    <row r="3" ht="15" customHeight="1" thickBot="1">
      <c r="O3" s="2" t="s">
        <v>12</v>
      </c>
    </row>
    <row r="4" spans="1:16" s="4" customFormat="1" ht="31.5" customHeight="1">
      <c r="A4" s="8"/>
      <c r="B4" s="32" t="s">
        <v>1</v>
      </c>
      <c r="C4" s="32"/>
      <c r="D4" s="32"/>
      <c r="E4" s="32" t="s">
        <v>3</v>
      </c>
      <c r="F4" s="32"/>
      <c r="G4" s="32"/>
      <c r="H4" s="32" t="s">
        <v>4</v>
      </c>
      <c r="I4" s="32"/>
      <c r="J4" s="32"/>
      <c r="K4" s="30" t="s">
        <v>10</v>
      </c>
      <c r="L4" s="30"/>
      <c r="M4" s="30"/>
      <c r="N4" s="32" t="s">
        <v>5</v>
      </c>
      <c r="O4" s="32"/>
      <c r="P4" s="33"/>
    </row>
    <row r="5" spans="1:16" s="5" customFormat="1" ht="31.5" customHeight="1">
      <c r="A5" s="9"/>
      <c r="B5" s="10">
        <v>2019</v>
      </c>
      <c r="C5" s="10">
        <v>2020</v>
      </c>
      <c r="D5" s="10" t="s">
        <v>2</v>
      </c>
      <c r="E5" s="10">
        <v>2019</v>
      </c>
      <c r="F5" s="10">
        <v>2020</v>
      </c>
      <c r="G5" s="10" t="s">
        <v>2</v>
      </c>
      <c r="H5" s="10">
        <v>2019</v>
      </c>
      <c r="I5" s="10">
        <v>2019</v>
      </c>
      <c r="J5" s="10" t="s">
        <v>2</v>
      </c>
      <c r="K5" s="10">
        <v>2019</v>
      </c>
      <c r="L5" s="10">
        <v>2020</v>
      </c>
      <c r="M5" s="10" t="s">
        <v>2</v>
      </c>
      <c r="N5" s="10">
        <v>2019</v>
      </c>
      <c r="O5" s="10">
        <v>2020</v>
      </c>
      <c r="P5" s="11" t="s">
        <v>2</v>
      </c>
    </row>
    <row r="6" spans="1:16" s="1" customFormat="1" ht="31.5" customHeight="1">
      <c r="A6" s="24" t="s">
        <v>16</v>
      </c>
      <c r="B6" s="14">
        <v>269503</v>
      </c>
      <c r="C6" s="14">
        <v>277684</v>
      </c>
      <c r="D6" s="15">
        <f>C6-B6</f>
        <v>8181</v>
      </c>
      <c r="E6" s="14">
        <v>55413</v>
      </c>
      <c r="F6" s="14">
        <v>52826</v>
      </c>
      <c r="G6" s="15">
        <f>F6-E6</f>
        <v>-2587</v>
      </c>
      <c r="H6" s="14">
        <v>155832</v>
      </c>
      <c r="I6" s="14">
        <v>165802</v>
      </c>
      <c r="J6" s="15">
        <f>I6-H6</f>
        <v>9970</v>
      </c>
      <c r="K6" s="15">
        <v>400</v>
      </c>
      <c r="L6" s="15">
        <v>400</v>
      </c>
      <c r="M6" s="15">
        <f>L6-K6</f>
        <v>0</v>
      </c>
      <c r="N6" s="15">
        <f aca="true" t="shared" si="0" ref="N6:O10">B6+E6+H6+K6</f>
        <v>481148</v>
      </c>
      <c r="O6" s="15">
        <f t="shared" si="0"/>
        <v>496712</v>
      </c>
      <c r="P6" s="16">
        <f>D6+G6+J6+M6</f>
        <v>15564</v>
      </c>
    </row>
    <row r="7" spans="1:16" s="1" customFormat="1" ht="31.5" customHeight="1">
      <c r="A7" s="12" t="s">
        <v>0</v>
      </c>
      <c r="B7" s="14">
        <v>387893</v>
      </c>
      <c r="C7" s="14">
        <v>392744</v>
      </c>
      <c r="D7" s="15">
        <f>C7-B7</f>
        <v>4851</v>
      </c>
      <c r="E7" s="14">
        <v>79600</v>
      </c>
      <c r="F7" s="14">
        <v>79609</v>
      </c>
      <c r="G7" s="15">
        <f>F7-E7</f>
        <v>9</v>
      </c>
      <c r="H7" s="14">
        <v>51400</v>
      </c>
      <c r="I7" s="14">
        <v>63395</v>
      </c>
      <c r="J7" s="15">
        <f>I7-H7</f>
        <v>11995</v>
      </c>
      <c r="K7" s="15"/>
      <c r="L7" s="15"/>
      <c r="M7" s="15">
        <f>L7-K7</f>
        <v>0</v>
      </c>
      <c r="N7" s="15">
        <f t="shared" si="0"/>
        <v>518893</v>
      </c>
      <c r="O7" s="15">
        <f t="shared" si="0"/>
        <v>535748</v>
      </c>
      <c r="P7" s="16">
        <f>D7+G7+J7+M7</f>
        <v>16855</v>
      </c>
    </row>
    <row r="8" spans="1:16" s="1" customFormat="1" ht="31.5" customHeight="1">
      <c r="A8" s="24" t="s">
        <v>14</v>
      </c>
      <c r="B8" s="14">
        <v>124511</v>
      </c>
      <c r="C8" s="14">
        <v>155797</v>
      </c>
      <c r="D8" s="15">
        <f>C8-B8</f>
        <v>31286</v>
      </c>
      <c r="E8" s="14">
        <v>26847</v>
      </c>
      <c r="F8" s="14">
        <v>31583</v>
      </c>
      <c r="G8" s="15">
        <f>F8-E8</f>
        <v>4736</v>
      </c>
      <c r="H8" s="14">
        <v>53867</v>
      </c>
      <c r="I8" s="14">
        <v>58220</v>
      </c>
      <c r="J8" s="15">
        <f>I8-H8</f>
        <v>4353</v>
      </c>
      <c r="K8" s="15"/>
      <c r="L8" s="15"/>
      <c r="M8" s="15">
        <f>L8-K8</f>
        <v>0</v>
      </c>
      <c r="N8" s="15">
        <f t="shared" si="0"/>
        <v>205225</v>
      </c>
      <c r="O8" s="15">
        <f t="shared" si="0"/>
        <v>245600</v>
      </c>
      <c r="P8" s="16">
        <f>D8+G8+J8+M8</f>
        <v>40375</v>
      </c>
    </row>
    <row r="9" spans="1:16" s="1" customFormat="1" ht="31.5" customHeight="1">
      <c r="A9" s="12" t="s">
        <v>13</v>
      </c>
      <c r="B9" s="14">
        <v>23255</v>
      </c>
      <c r="C9" s="14">
        <v>25513</v>
      </c>
      <c r="D9" s="15">
        <f>C9-B9</f>
        <v>2258</v>
      </c>
      <c r="E9" s="14">
        <v>4618</v>
      </c>
      <c r="F9" s="14">
        <v>4673</v>
      </c>
      <c r="G9" s="15">
        <f>F9-E9</f>
        <v>55</v>
      </c>
      <c r="H9" s="14">
        <v>9770</v>
      </c>
      <c r="I9" s="14">
        <v>11590</v>
      </c>
      <c r="J9" s="15">
        <f>I9-H9</f>
        <v>1820</v>
      </c>
      <c r="K9" s="15"/>
      <c r="L9" s="15"/>
      <c r="M9" s="15">
        <f>L9-K9</f>
        <v>0</v>
      </c>
      <c r="N9" s="15">
        <f>B9+E9+H9+K9</f>
        <v>37643</v>
      </c>
      <c r="O9" s="15">
        <f>C9+F9+I9+L9</f>
        <v>41776</v>
      </c>
      <c r="P9" s="16">
        <f>D9+G9+J9+M9</f>
        <v>4133</v>
      </c>
    </row>
    <row r="10" spans="1:16" s="1" customFormat="1" ht="31.5" customHeight="1">
      <c r="A10" s="24" t="s">
        <v>18</v>
      </c>
      <c r="B10" s="14">
        <v>65073</v>
      </c>
      <c r="C10" s="14">
        <v>67305</v>
      </c>
      <c r="D10" s="15">
        <f>C10-B10</f>
        <v>2232</v>
      </c>
      <c r="E10" s="14">
        <v>12341</v>
      </c>
      <c r="F10" s="14">
        <v>12834</v>
      </c>
      <c r="G10" s="15">
        <f>F10-E10</f>
        <v>493</v>
      </c>
      <c r="H10" s="14">
        <v>12622</v>
      </c>
      <c r="I10" s="14">
        <v>11518</v>
      </c>
      <c r="J10" s="15">
        <f>I10-H10</f>
        <v>-1104</v>
      </c>
      <c r="K10" s="15"/>
      <c r="L10" s="15"/>
      <c r="M10" s="15">
        <f>L10-K10</f>
        <v>0</v>
      </c>
      <c r="N10" s="15">
        <f t="shared" si="0"/>
        <v>90036</v>
      </c>
      <c r="O10" s="15">
        <f t="shared" si="0"/>
        <v>91657</v>
      </c>
      <c r="P10" s="16">
        <f>D10+G10+J10+M10</f>
        <v>1621</v>
      </c>
    </row>
    <row r="11" spans="1:16" s="7" customFormat="1" ht="31.5" customHeight="1" thickBot="1">
      <c r="A11" s="13" t="s">
        <v>5</v>
      </c>
      <c r="B11" s="17">
        <f aca="true" t="shared" si="1" ref="B11:P11">SUM(B6:B10)</f>
        <v>870235</v>
      </c>
      <c r="C11" s="17">
        <f t="shared" si="1"/>
        <v>919043</v>
      </c>
      <c r="D11" s="17">
        <f t="shared" si="1"/>
        <v>48808</v>
      </c>
      <c r="E11" s="17">
        <f t="shared" si="1"/>
        <v>178819</v>
      </c>
      <c r="F11" s="17">
        <f t="shared" si="1"/>
        <v>181525</v>
      </c>
      <c r="G11" s="17">
        <f t="shared" si="1"/>
        <v>2706</v>
      </c>
      <c r="H11" s="17">
        <f t="shared" si="1"/>
        <v>283491</v>
      </c>
      <c r="I11" s="17">
        <f t="shared" si="1"/>
        <v>310525</v>
      </c>
      <c r="J11" s="17">
        <f t="shared" si="1"/>
        <v>27034</v>
      </c>
      <c r="K11" s="17">
        <f t="shared" si="1"/>
        <v>400</v>
      </c>
      <c r="L11" s="17">
        <f t="shared" si="1"/>
        <v>400</v>
      </c>
      <c r="M11" s="17">
        <f t="shared" si="1"/>
        <v>0</v>
      </c>
      <c r="N11" s="17">
        <f t="shared" si="1"/>
        <v>1332945</v>
      </c>
      <c r="O11" s="17">
        <f t="shared" si="1"/>
        <v>1411493</v>
      </c>
      <c r="P11" s="17">
        <f t="shared" si="1"/>
        <v>78548</v>
      </c>
    </row>
    <row r="12" spans="1:16" ht="42" customHeight="1">
      <c r="A12" s="27"/>
      <c r="B12" s="25"/>
      <c r="C12" s="26"/>
      <c r="D12" s="26"/>
      <c r="E12" s="26"/>
      <c r="F12" s="26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40.5" customHeight="1" thickBot="1">
      <c r="A13" s="28"/>
      <c r="B13" s="18"/>
      <c r="C13" s="26"/>
      <c r="D13" s="26"/>
      <c r="E13" s="26"/>
      <c r="F13" s="26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31.5" customHeight="1">
      <c r="A14" s="8"/>
      <c r="B14" s="30" t="s">
        <v>15</v>
      </c>
      <c r="C14" s="30"/>
      <c r="D14" s="30"/>
      <c r="E14" s="30" t="s">
        <v>6</v>
      </c>
      <c r="F14" s="30"/>
      <c r="G14" s="30"/>
      <c r="H14" s="30" t="s">
        <v>11</v>
      </c>
      <c r="I14" s="30"/>
      <c r="J14" s="30"/>
      <c r="K14" s="32" t="s">
        <v>7</v>
      </c>
      <c r="L14" s="32"/>
      <c r="M14" s="32"/>
      <c r="N14" s="30" t="s">
        <v>9</v>
      </c>
      <c r="O14" s="31"/>
      <c r="P14" s="18"/>
    </row>
    <row r="15" spans="1:16" ht="31.5" customHeight="1">
      <c r="A15" s="9"/>
      <c r="B15" s="10">
        <v>2019</v>
      </c>
      <c r="C15" s="10">
        <v>2020</v>
      </c>
      <c r="D15" s="10" t="s">
        <v>2</v>
      </c>
      <c r="E15" s="10">
        <v>2019</v>
      </c>
      <c r="F15" s="10">
        <v>2020</v>
      </c>
      <c r="G15" s="10" t="s">
        <v>2</v>
      </c>
      <c r="H15" s="10">
        <v>2019</v>
      </c>
      <c r="I15" s="10">
        <v>2020</v>
      </c>
      <c r="J15" s="10" t="s">
        <v>2</v>
      </c>
      <c r="K15" s="10">
        <v>2019</v>
      </c>
      <c r="L15" s="10">
        <v>2020</v>
      </c>
      <c r="M15" s="10" t="s">
        <v>2</v>
      </c>
      <c r="N15" s="11">
        <v>2019</v>
      </c>
      <c r="O15" s="11">
        <v>2020</v>
      </c>
      <c r="P15" s="18"/>
    </row>
    <row r="16" spans="1:16" ht="31.5" customHeight="1">
      <c r="A16" s="24" t="s">
        <v>16</v>
      </c>
      <c r="B16" s="22">
        <v>225903</v>
      </c>
      <c r="C16" s="22">
        <v>287781</v>
      </c>
      <c r="D16" s="22">
        <f>C16-B16</f>
        <v>61878</v>
      </c>
      <c r="E16" s="22">
        <v>150300</v>
      </c>
      <c r="F16" s="22">
        <v>151500</v>
      </c>
      <c r="G16" s="22">
        <f>F16-E16</f>
        <v>1200</v>
      </c>
      <c r="H16" s="22">
        <f>K16-E16-B16</f>
        <v>104945</v>
      </c>
      <c r="I16" s="22">
        <f aca="true" t="shared" si="2" ref="H16:I18">L16-F16-C16</f>
        <v>57431</v>
      </c>
      <c r="J16" s="22">
        <f>I16-H16</f>
        <v>-47514</v>
      </c>
      <c r="K16" s="22">
        <f aca="true" t="shared" si="3" ref="K16:L20">N6</f>
        <v>481148</v>
      </c>
      <c r="L16" s="22">
        <f t="shared" si="3"/>
        <v>496712</v>
      </c>
      <c r="M16" s="22">
        <f>L16-K16</f>
        <v>15564</v>
      </c>
      <c r="N16" s="19">
        <f aca="true" t="shared" si="4" ref="N16:O20">(B16/K16)*100</f>
        <v>46.95083425474075</v>
      </c>
      <c r="O16" s="19">
        <f t="shared" si="4"/>
        <v>57.93719499428241</v>
      </c>
      <c r="P16" s="18"/>
    </row>
    <row r="17" spans="1:16" ht="31.5" customHeight="1">
      <c r="A17" s="12" t="s">
        <v>0</v>
      </c>
      <c r="B17" s="22">
        <v>519238</v>
      </c>
      <c r="C17" s="22">
        <v>524499</v>
      </c>
      <c r="D17" s="22">
        <f>C17-B17</f>
        <v>5261</v>
      </c>
      <c r="E17" s="22">
        <v>500</v>
      </c>
      <c r="F17" s="22">
        <v>500</v>
      </c>
      <c r="G17" s="22">
        <f>F17-E17</f>
        <v>0</v>
      </c>
      <c r="H17" s="22">
        <f t="shared" si="2"/>
        <v>-845</v>
      </c>
      <c r="I17" s="22">
        <f t="shared" si="2"/>
        <v>10749</v>
      </c>
      <c r="J17" s="22">
        <f>I17-H17</f>
        <v>11594</v>
      </c>
      <c r="K17" s="22">
        <f t="shared" si="3"/>
        <v>518893</v>
      </c>
      <c r="L17" s="22">
        <f t="shared" si="3"/>
        <v>535748</v>
      </c>
      <c r="M17" s="22">
        <f>L17-K17</f>
        <v>16855</v>
      </c>
      <c r="N17" s="19">
        <f t="shared" si="4"/>
        <v>100.06648769592191</v>
      </c>
      <c r="O17" s="19">
        <f t="shared" si="4"/>
        <v>97.90031880660311</v>
      </c>
      <c r="P17" s="18"/>
    </row>
    <row r="18" spans="1:16" ht="31.5" customHeight="1">
      <c r="A18" s="24" t="s">
        <v>14</v>
      </c>
      <c r="B18" s="22">
        <v>81984</v>
      </c>
      <c r="C18" s="22">
        <v>94394</v>
      </c>
      <c r="D18" s="22">
        <f>C18-B18</f>
        <v>12410</v>
      </c>
      <c r="E18" s="22">
        <v>79001</v>
      </c>
      <c r="F18" s="22">
        <v>97211</v>
      </c>
      <c r="G18" s="22">
        <f>F18-E18</f>
        <v>18210</v>
      </c>
      <c r="H18" s="22">
        <f t="shared" si="2"/>
        <v>44240</v>
      </c>
      <c r="I18" s="22">
        <f t="shared" si="2"/>
        <v>53995</v>
      </c>
      <c r="J18" s="22">
        <f>I18-H18</f>
        <v>9755</v>
      </c>
      <c r="K18" s="22">
        <f t="shared" si="3"/>
        <v>205225</v>
      </c>
      <c r="L18" s="22">
        <f t="shared" si="3"/>
        <v>245600</v>
      </c>
      <c r="M18" s="22">
        <f>L18-K18</f>
        <v>40375</v>
      </c>
      <c r="N18" s="19">
        <f t="shared" si="4"/>
        <v>39.94834937263978</v>
      </c>
      <c r="O18" s="19">
        <f t="shared" si="4"/>
        <v>38.43403908794789</v>
      </c>
      <c r="P18" s="18"/>
    </row>
    <row r="19" spans="1:16" ht="31.5" customHeight="1">
      <c r="A19" s="12" t="s">
        <v>13</v>
      </c>
      <c r="B19" s="22">
        <v>19440</v>
      </c>
      <c r="C19" s="29">
        <v>16440</v>
      </c>
      <c r="D19" s="22">
        <f>C19-B19</f>
        <v>-3000</v>
      </c>
      <c r="E19" s="22">
        <v>3000</v>
      </c>
      <c r="F19" s="29">
        <v>3000</v>
      </c>
      <c r="G19" s="22">
        <f>F19-E19</f>
        <v>0</v>
      </c>
      <c r="H19" s="22">
        <f>K19-E19-B19</f>
        <v>15203</v>
      </c>
      <c r="I19" s="22">
        <f>L19-F19-C19</f>
        <v>22336</v>
      </c>
      <c r="J19" s="22">
        <f>I19-H19</f>
        <v>7133</v>
      </c>
      <c r="K19" s="22">
        <f t="shared" si="3"/>
        <v>37643</v>
      </c>
      <c r="L19" s="22">
        <f t="shared" si="3"/>
        <v>41776</v>
      </c>
      <c r="M19" s="22">
        <f>L19-K19</f>
        <v>4133</v>
      </c>
      <c r="N19" s="19">
        <f>(B19/K19)*100</f>
        <v>51.64306776824377</v>
      </c>
      <c r="O19" s="19">
        <f>(C19/L19)*100</f>
        <v>39.35273841440061</v>
      </c>
      <c r="P19" s="18"/>
    </row>
    <row r="20" spans="1:16" ht="31.5" customHeight="1">
      <c r="A20" s="24" t="s">
        <v>18</v>
      </c>
      <c r="B20" s="22">
        <v>82432</v>
      </c>
      <c r="C20" s="22">
        <v>82555</v>
      </c>
      <c r="D20" s="22">
        <f>C20-B20</f>
        <v>123</v>
      </c>
      <c r="E20" s="22">
        <v>0</v>
      </c>
      <c r="F20" s="22">
        <v>0</v>
      </c>
      <c r="G20" s="22">
        <f>F20-E20</f>
        <v>0</v>
      </c>
      <c r="H20" s="22">
        <f>K20-E20-B20</f>
        <v>7604</v>
      </c>
      <c r="I20" s="22">
        <f>L20-F20-C20</f>
        <v>9102</v>
      </c>
      <c r="J20" s="22">
        <f>I20-H20</f>
        <v>1498</v>
      </c>
      <c r="K20" s="22">
        <f t="shared" si="3"/>
        <v>90036</v>
      </c>
      <c r="L20" s="22">
        <f t="shared" si="3"/>
        <v>91657</v>
      </c>
      <c r="M20" s="22">
        <f>L20-K20</f>
        <v>1621</v>
      </c>
      <c r="N20" s="19">
        <f>(B20/K20)*100</f>
        <v>91.55448931538496</v>
      </c>
      <c r="O20" s="19">
        <f t="shared" si="4"/>
        <v>90.069498237996</v>
      </c>
      <c r="P20" s="18"/>
    </row>
    <row r="21" spans="1:16" ht="31.5" customHeight="1" thickBot="1">
      <c r="A21" s="13" t="s">
        <v>8</v>
      </c>
      <c r="B21" s="23">
        <f aca="true" t="shared" si="5" ref="B21:M21">SUM(B16:B20)</f>
        <v>928997</v>
      </c>
      <c r="C21" s="23">
        <f t="shared" si="5"/>
        <v>1005669</v>
      </c>
      <c r="D21" s="23">
        <f t="shared" si="5"/>
        <v>76672</v>
      </c>
      <c r="E21" s="23">
        <f t="shared" si="5"/>
        <v>232801</v>
      </c>
      <c r="F21" s="23">
        <f t="shared" si="5"/>
        <v>252211</v>
      </c>
      <c r="G21" s="23">
        <f t="shared" si="5"/>
        <v>19410</v>
      </c>
      <c r="H21" s="23">
        <f t="shared" si="5"/>
        <v>171147</v>
      </c>
      <c r="I21" s="23">
        <f t="shared" si="5"/>
        <v>153613</v>
      </c>
      <c r="J21" s="23">
        <f t="shared" si="5"/>
        <v>-17534</v>
      </c>
      <c r="K21" s="23">
        <f t="shared" si="5"/>
        <v>1332945</v>
      </c>
      <c r="L21" s="23">
        <f t="shared" si="5"/>
        <v>1411493</v>
      </c>
      <c r="M21" s="23">
        <f t="shared" si="5"/>
        <v>78548</v>
      </c>
      <c r="N21" s="20">
        <f>(B21/K21)*100</f>
        <v>69.69507369021227</v>
      </c>
      <c r="O21" s="21">
        <f>(C21/L21)*100</f>
        <v>71.24859988678655</v>
      </c>
      <c r="P21" s="18"/>
    </row>
  </sheetData>
  <sheetProtection/>
  <mergeCells count="10">
    <mergeCell ref="N14:O14"/>
    <mergeCell ref="B14:D14"/>
    <mergeCell ref="E14:G14"/>
    <mergeCell ref="H14:J14"/>
    <mergeCell ref="K14:M14"/>
    <mergeCell ref="N4:P4"/>
    <mergeCell ref="K4:M4"/>
    <mergeCell ref="B4:D4"/>
    <mergeCell ref="E4:G4"/>
    <mergeCell ref="H4:J4"/>
  </mergeCells>
  <printOptions/>
  <pageMargins left="0.7480314960629921" right="0.7480314960629921" top="0.984251968503937" bottom="0.984251968503937" header="0.5118110236220472" footer="0.5118110236220472"/>
  <pageSetup firstPageNumber="24" useFirstPageNumber="1" fitToHeight="1" fitToWidth="1" horizontalDpi="600" verticalDpi="600" orientation="landscape" paperSize="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Bartus Zoltán</cp:lastModifiedBy>
  <cp:lastPrinted>2020-01-27T14:32:29Z</cp:lastPrinted>
  <dcterms:created xsi:type="dcterms:W3CDTF">2004-11-09T06:34:09Z</dcterms:created>
  <dcterms:modified xsi:type="dcterms:W3CDTF">2020-01-29T13:20:40Z</dcterms:modified>
  <cp:category/>
  <cp:version/>
  <cp:contentType/>
  <cp:contentStatus/>
</cp:coreProperties>
</file>