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20" windowWidth="11340" windowHeight="8955" tabRatio="591" firstSheet="2" activeTab="3"/>
  </bookViews>
  <sheets>
    <sheet name="1. Mérleg" sheetId="3" state="hidden" r:id="rId1"/>
    <sheet name="2. Önkorm. összesített" sheetId="16" state="hidden" r:id="rId2"/>
    <sheet name="Önkorm mérleg" sheetId="40" r:id="rId3"/>
    <sheet name="2.Bevételi kiadási mérleg" sheetId="39" r:id="rId4"/>
    <sheet name="2.b bevételi és kiadási mérleg" sheetId="32" state="hidden" r:id="rId5"/>
    <sheet name="3.Intézm. műk. bevételek" sheetId="7" state="hidden" r:id="rId6"/>
    <sheet name="4. Sajátos bevételek" sheetId="9" state="hidden" r:id="rId7"/>
    <sheet name="5.Felhalmi és tőkejell.bevétel" sheetId="8" state="hidden" r:id="rId8"/>
    <sheet name="7. Hitelek igénybev." sheetId="2" state="hidden" r:id="rId9"/>
    <sheet name="3. ágazati bevétel összesítő" sheetId="24" r:id="rId10"/>
    <sheet name="4. ágazati kiadási összesítő" sheetId="25" r:id="rId11"/>
    <sheet name="5.Támogatások bevétel" sheetId="6" r:id="rId12"/>
    <sheet name="6. létszám" sheetId="29" r:id="rId13"/>
    <sheet name="7. szociális" sheetId="10" r:id="rId14"/>
    <sheet name="8. Támogatások kiadás" sheetId="11" r:id="rId15"/>
    <sheet name="22.Tartalékok" sheetId="5" state="hidden" r:id="rId16"/>
    <sheet name="23. Hitelállomány" sheetId="12" state="hidden" r:id="rId17"/>
    <sheet name="25. műk.fejl." sheetId="14" state="hidden" r:id="rId18"/>
    <sheet name="26.többéves" sheetId="4" state="hidden" r:id="rId19"/>
    <sheet name="Norm.2012." sheetId="33" state="hidden" r:id="rId20"/>
    <sheet name="Közoktatás" sheetId="34" state="hidden" r:id="rId21"/>
    <sheet name="9. adósságszolgálat" sheetId="28" r:id="rId22"/>
    <sheet name="28.létszám" sheetId="19" state="hidden" r:id="rId23"/>
    <sheet name="10.felhalmozási mérleg" sheetId="41" r:id="rId24"/>
    <sheet name="11.Dologi kiadás" sheetId="43" r:id="rId25"/>
    <sheet name="12.Előirányzat-felhaszni terv" sheetId="1" r:id="rId26"/>
    <sheet name="13.EU-s projektek" sheetId="21" r:id="rId27"/>
    <sheet name="14.likviditás" sheetId="36" r:id="rId28"/>
    <sheet name="15.címrend" sheetId="45" r:id="rId29"/>
    <sheet name="16.normatív" sheetId="37" r:id="rId30"/>
    <sheet name="17.pénzmaradvány" sheetId="46" r:id="rId31"/>
    <sheet name="18.pénzmaradvány felosztás" sheetId="47" r:id="rId32"/>
    <sheet name="19.pénzforgalmi jelentés" sheetId="48" r:id="rId33"/>
    <sheet name="20.mérleg" sheetId="49" r:id="rId34"/>
    <sheet name="21.eredménykimutatás" sheetId="50" r:id="rId35"/>
    <sheet name="22.követelés-kötelezettség" sheetId="51" r:id="rId36"/>
    <sheet name="23.vagyonkimutatás" sheetId="52" r:id="rId37"/>
    <sheet name="240-ra leírt eszközök" sheetId="53" r:id="rId38"/>
    <sheet name="Munka12" sheetId="35" state="hidden" r:id="rId39"/>
  </sheets>
  <definedNames>
    <definedName name="_xlnm.Print_Titles" localSheetId="29">'16.normatív'!$1:$2</definedName>
    <definedName name="_xlnm.Print_Area" localSheetId="29">'16.normatív'!$A$1:$G$47</definedName>
  </definedNames>
  <calcPr calcId="124519"/>
</workbook>
</file>

<file path=xl/calcChain.xml><?xml version="1.0" encoding="utf-8"?>
<calcChain xmlns="http://schemas.openxmlformats.org/spreadsheetml/2006/main">
  <c r="C23" i="1"/>
  <c r="D23"/>
  <c r="E23"/>
  <c r="F23"/>
  <c r="G23"/>
  <c r="H23"/>
  <c r="I23"/>
  <c r="J23"/>
  <c r="K23"/>
  <c r="L23"/>
  <c r="M23"/>
  <c r="B23"/>
  <c r="Q6" i="25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5"/>
  <c r="Q32"/>
  <c r="G32"/>
  <c r="E28" i="36"/>
  <c r="F28" s="1"/>
  <c r="G28" s="1"/>
  <c r="D28"/>
  <c r="F42" i="39"/>
  <c r="F39"/>
  <c r="F38"/>
  <c r="F40" s="1"/>
  <c r="C6" i="51"/>
  <c r="D8" i="49"/>
  <c r="C8"/>
  <c r="E53" i="48"/>
  <c r="D53"/>
  <c r="C53"/>
  <c r="D52"/>
  <c r="E52"/>
  <c r="E47"/>
  <c r="D47"/>
  <c r="C40"/>
  <c r="C51" s="1"/>
  <c r="D40"/>
  <c r="E40"/>
  <c r="F14" i="11"/>
  <c r="F9"/>
  <c r="F23" s="1"/>
  <c r="S29" i="10"/>
  <c r="S40" s="1"/>
  <c r="S42" s="1"/>
  <c r="F33" i="6"/>
  <c r="F50"/>
  <c r="F51" s="1"/>
  <c r="L120" i="40"/>
  <c r="L53"/>
  <c r="L32"/>
  <c r="L26"/>
  <c r="L20"/>
  <c r="L57" s="1"/>
  <c r="L74"/>
  <c r="L93"/>
  <c r="L87" s="1"/>
  <c r="L88"/>
  <c r="F41" i="52"/>
  <c r="E41"/>
  <c r="C41"/>
  <c r="C19" i="48"/>
  <c r="D19"/>
  <c r="E19"/>
  <c r="C23"/>
  <c r="D23"/>
  <c r="E23"/>
  <c r="E54" s="1"/>
  <c r="C24"/>
  <c r="C27" s="1"/>
  <c r="C54"/>
  <c r="C55"/>
  <c r="D55"/>
  <c r="E55"/>
  <c r="E85" i="41"/>
  <c r="E12" i="6"/>
  <c r="M33" i="39"/>
  <c r="M36" s="1"/>
  <c r="M14"/>
  <c r="M18" s="1"/>
  <c r="E43"/>
  <c r="E40"/>
  <c r="E33"/>
  <c r="E36" s="1"/>
  <c r="E17"/>
  <c r="E14"/>
  <c r="C14"/>
  <c r="C8" i="36"/>
  <c r="C30" s="1"/>
  <c r="G30" s="1"/>
  <c r="I8"/>
  <c r="I10" s="1"/>
  <c r="J26"/>
  <c r="J28" s="1"/>
  <c r="J30" s="1"/>
  <c r="F7"/>
  <c r="G7" s="1"/>
  <c r="L7" s="1"/>
  <c r="C9" s="1"/>
  <c r="G9" s="1"/>
  <c r="L9" s="1"/>
  <c r="C11" s="1"/>
  <c r="G11" s="1"/>
  <c r="L11" s="1"/>
  <c r="C13" s="1"/>
  <c r="G13" s="1"/>
  <c r="L13" s="1"/>
  <c r="C15" s="1"/>
  <c r="G15" s="1"/>
  <c r="L15" s="1"/>
  <c r="C17" s="1"/>
  <c r="G17" s="1"/>
  <c r="L17" s="1"/>
  <c r="C19" s="1"/>
  <c r="G19" s="1"/>
  <c r="L19" s="1"/>
  <c r="C21" s="1"/>
  <c r="G21" s="1"/>
  <c r="L21" s="1"/>
  <c r="C23" s="1"/>
  <c r="G23" s="1"/>
  <c r="L23" s="1"/>
  <c r="C25" s="1"/>
  <c r="G25" s="1"/>
  <c r="L25" s="1"/>
  <c r="C27" s="1"/>
  <c r="K7"/>
  <c r="F9"/>
  <c r="K9"/>
  <c r="F11"/>
  <c r="K11"/>
  <c r="F13"/>
  <c r="K13"/>
  <c r="F15"/>
  <c r="K15"/>
  <c r="K17"/>
  <c r="F19"/>
  <c r="K19"/>
  <c r="F21"/>
  <c r="K21"/>
  <c r="F23"/>
  <c r="K23"/>
  <c r="F25"/>
  <c r="K25"/>
  <c r="F27"/>
  <c r="K27"/>
  <c r="F29"/>
  <c r="K29"/>
  <c r="D26"/>
  <c r="F26" s="1"/>
  <c r="C24"/>
  <c r="D24"/>
  <c r="F24" s="1"/>
  <c r="C22"/>
  <c r="F22"/>
  <c r="J20"/>
  <c r="J22" s="1"/>
  <c r="F20"/>
  <c r="C18"/>
  <c r="F18"/>
  <c r="C16"/>
  <c r="D16"/>
  <c r="E16"/>
  <c r="F16" s="1"/>
  <c r="G16" s="1"/>
  <c r="J12"/>
  <c r="J14"/>
  <c r="J16" s="1"/>
  <c r="D14"/>
  <c r="E14"/>
  <c r="C12"/>
  <c r="D12"/>
  <c r="E12"/>
  <c r="F12" s="1"/>
  <c r="G12" s="1"/>
  <c r="C10"/>
  <c r="D10"/>
  <c r="E10"/>
  <c r="F10" s="1"/>
  <c r="G10" s="1"/>
  <c r="D8"/>
  <c r="E8"/>
  <c r="F8" s="1"/>
  <c r="G8" s="1"/>
  <c r="J8"/>
  <c r="D41" i="39"/>
  <c r="D34"/>
  <c r="D35"/>
  <c r="D36" s="1"/>
  <c r="D42" s="1"/>
  <c r="D38"/>
  <c r="D39"/>
  <c r="D40" s="1"/>
  <c r="U13" i="21"/>
  <c r="U15"/>
  <c r="U17"/>
  <c r="U19"/>
  <c r="U21"/>
  <c r="U23"/>
  <c r="U25"/>
  <c r="N8" i="1"/>
  <c r="N9"/>
  <c r="N10"/>
  <c r="N11"/>
  <c r="N12"/>
  <c r="N13"/>
  <c r="N14"/>
  <c r="N15"/>
  <c r="N16"/>
  <c r="N17"/>
  <c r="N18"/>
  <c r="N19"/>
  <c r="N20"/>
  <c r="N21"/>
  <c r="N22"/>
  <c r="N26"/>
  <c r="N27"/>
  <c r="N28"/>
  <c r="N29"/>
  <c r="N30"/>
  <c r="N31"/>
  <c r="N32"/>
  <c r="N33"/>
  <c r="N34"/>
  <c r="N35"/>
  <c r="B36"/>
  <c r="C36"/>
  <c r="D36"/>
  <c r="E36"/>
  <c r="F36"/>
  <c r="G36"/>
  <c r="H36"/>
  <c r="I36"/>
  <c r="J36"/>
  <c r="K36"/>
  <c r="L36"/>
  <c r="M36"/>
  <c r="C24" i="19"/>
  <c r="D24"/>
  <c r="D20" i="28"/>
  <c r="E20"/>
  <c r="F20"/>
  <c r="G20"/>
  <c r="H20"/>
  <c r="I20"/>
  <c r="J20"/>
  <c r="K20"/>
  <c r="L20"/>
  <c r="M20"/>
  <c r="N20"/>
  <c r="B29" i="4"/>
  <c r="C29"/>
  <c r="D29"/>
  <c r="E29"/>
  <c r="F29"/>
  <c r="G29"/>
  <c r="H29"/>
  <c r="I29"/>
  <c r="J29"/>
  <c r="K29"/>
  <c r="L29"/>
  <c r="M29"/>
  <c r="G24" i="14"/>
  <c r="I24"/>
  <c r="J24"/>
  <c r="G38"/>
  <c r="I38"/>
  <c r="J38"/>
  <c r="G52"/>
  <c r="I52"/>
  <c r="I65" s="1"/>
  <c r="J52"/>
  <c r="G64"/>
  <c r="G66" s="1"/>
  <c r="I64"/>
  <c r="J64"/>
  <c r="G65"/>
  <c r="H65"/>
  <c r="J65"/>
  <c r="H66"/>
  <c r="I66"/>
  <c r="J66"/>
  <c r="D12" i="6"/>
  <c r="E32" i="25"/>
  <c r="E34" s="1"/>
  <c r="F32"/>
  <c r="G34"/>
  <c r="H32"/>
  <c r="I32"/>
  <c r="I34" s="1"/>
  <c r="J32"/>
  <c r="K32"/>
  <c r="K34" s="1"/>
  <c r="L32"/>
  <c r="M32"/>
  <c r="M34" s="1"/>
  <c r="N32"/>
  <c r="Q33"/>
  <c r="Q34" s="1"/>
  <c r="F34"/>
  <c r="H34"/>
  <c r="J34"/>
  <c r="L34"/>
  <c r="P34"/>
  <c r="R8" i="24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F34"/>
  <c r="G34"/>
  <c r="H34"/>
  <c r="I34"/>
  <c r="J34"/>
  <c r="K34"/>
  <c r="L34"/>
  <c r="N34"/>
  <c r="N36" s="1"/>
  <c r="P34"/>
  <c r="P36"/>
  <c r="Q34"/>
  <c r="R35"/>
  <c r="F36"/>
  <c r="G36"/>
  <c r="H36"/>
  <c r="I36"/>
  <c r="J36"/>
  <c r="K36"/>
  <c r="L36"/>
  <c r="M36"/>
  <c r="O36"/>
  <c r="Q36"/>
  <c r="D8" i="2"/>
  <c r="D9" s="1"/>
  <c r="D23" s="1"/>
  <c r="E8"/>
  <c r="E9"/>
  <c r="E13"/>
  <c r="E17"/>
  <c r="E18" s="1"/>
  <c r="E23" s="1"/>
  <c r="E22"/>
  <c r="F8"/>
  <c r="F9"/>
  <c r="D13"/>
  <c r="F13"/>
  <c r="D17"/>
  <c r="D18"/>
  <c r="D22"/>
  <c r="F17"/>
  <c r="F18"/>
  <c r="F22"/>
  <c r="F23"/>
  <c r="D18" i="8"/>
  <c r="E18"/>
  <c r="E32" s="1"/>
  <c r="F18"/>
  <c r="D24"/>
  <c r="E24"/>
  <c r="F24"/>
  <c r="D31"/>
  <c r="E31"/>
  <c r="F31"/>
  <c r="D32"/>
  <c r="F32"/>
  <c r="C15" i="9"/>
  <c r="D15"/>
  <c r="E15"/>
  <c r="C23"/>
  <c r="D23"/>
  <c r="E23"/>
  <c r="C30"/>
  <c r="D30"/>
  <c r="E30"/>
  <c r="C40"/>
  <c r="D40"/>
  <c r="E40"/>
  <c r="C41"/>
  <c r="D41"/>
  <c r="E41"/>
  <c r="C53"/>
  <c r="C60" s="1"/>
  <c r="D53"/>
  <c r="E53"/>
  <c r="E60" s="1"/>
  <c r="D60"/>
  <c r="C11" i="7"/>
  <c r="D11"/>
  <c r="E11"/>
  <c r="C21"/>
  <c r="D21"/>
  <c r="E21"/>
  <c r="C26"/>
  <c r="D26"/>
  <c r="E26"/>
  <c r="C30"/>
  <c r="D30"/>
  <c r="E30"/>
  <c r="C37"/>
  <c r="C38" s="1"/>
  <c r="D37"/>
  <c r="E37"/>
  <c r="E38" s="1"/>
  <c r="D38"/>
  <c r="H26" i="32"/>
  <c r="I26"/>
  <c r="J26"/>
  <c r="B29"/>
  <c r="C29"/>
  <c r="D29"/>
  <c r="H29"/>
  <c r="I29"/>
  <c r="J29"/>
  <c r="B30"/>
  <c r="C30"/>
  <c r="D30"/>
  <c r="H30"/>
  <c r="I30"/>
  <c r="J30"/>
  <c r="J14" i="39"/>
  <c r="K14"/>
  <c r="K18" s="1"/>
  <c r="B17"/>
  <c r="C17"/>
  <c r="C18" s="1"/>
  <c r="C33"/>
  <c r="C35"/>
  <c r="C36" s="1"/>
  <c r="K33"/>
  <c r="K36" s="1"/>
  <c r="B18"/>
  <c r="J18"/>
  <c r="B33"/>
  <c r="J33"/>
  <c r="B35"/>
  <c r="J35"/>
  <c r="B36"/>
  <c r="J36"/>
  <c r="B42"/>
  <c r="B38"/>
  <c r="C38"/>
  <c r="G39"/>
  <c r="C199" i="16"/>
  <c r="D199"/>
  <c r="E199"/>
  <c r="K199"/>
  <c r="K208" s="1"/>
  <c r="C207"/>
  <c r="D207"/>
  <c r="E207"/>
  <c r="L207"/>
  <c r="C208"/>
  <c r="D208"/>
  <c r="E208"/>
  <c r="F208"/>
  <c r="F229" s="1"/>
  <c r="G208"/>
  <c r="H208"/>
  <c r="H229" s="1"/>
  <c r="I208"/>
  <c r="J208"/>
  <c r="J229" s="1"/>
  <c r="L208"/>
  <c r="L229" s="1"/>
  <c r="C210"/>
  <c r="D210"/>
  <c r="E210"/>
  <c r="F210"/>
  <c r="G210"/>
  <c r="H210"/>
  <c r="I210"/>
  <c r="J210"/>
  <c r="L210"/>
  <c r="C222"/>
  <c r="D222"/>
  <c r="E222"/>
  <c r="K222"/>
  <c r="C225"/>
  <c r="D225"/>
  <c r="D229" s="1"/>
  <c r="E225"/>
  <c r="C228"/>
  <c r="D228"/>
  <c r="E228"/>
  <c r="F228"/>
  <c r="G228"/>
  <c r="H228"/>
  <c r="I228"/>
  <c r="J228"/>
  <c r="K228"/>
  <c r="L228"/>
  <c r="C229"/>
  <c r="E229"/>
  <c r="G229"/>
  <c r="I229"/>
  <c r="B13" i="3"/>
  <c r="D13"/>
  <c r="F13"/>
  <c r="G13"/>
  <c r="H13"/>
  <c r="C41" i="39" l="1"/>
  <c r="C43" s="1"/>
  <c r="F43"/>
  <c r="N36" i="1"/>
  <c r="N23"/>
  <c r="G27" i="36"/>
  <c r="L27" s="1"/>
  <c r="C29" s="1"/>
  <c r="G29" s="1"/>
  <c r="L29" s="1"/>
  <c r="D24" i="48"/>
  <c r="E24"/>
  <c r="E27"/>
  <c r="D51"/>
  <c r="C52"/>
  <c r="E51"/>
  <c r="D27"/>
  <c r="G41" i="52"/>
  <c r="C42" i="39"/>
  <c r="K210" i="16"/>
  <c r="K229"/>
  <c r="L68" i="40"/>
  <c r="C39" i="39"/>
  <c r="C40" s="1"/>
  <c r="B39"/>
  <c r="B40" s="1"/>
  <c r="B41"/>
  <c r="B43" s="1"/>
  <c r="K8" i="36"/>
  <c r="F14"/>
  <c r="G14" s="1"/>
  <c r="C14"/>
  <c r="G18"/>
  <c r="C20"/>
  <c r="G20" s="1"/>
  <c r="G22"/>
  <c r="G24"/>
  <c r="C26"/>
  <c r="G26" s="1"/>
  <c r="C28"/>
  <c r="D54" i="48"/>
  <c r="L107" i="40"/>
  <c r="L115" s="1"/>
  <c r="E18" i="39"/>
  <c r="K10" i="36"/>
  <c r="I12"/>
  <c r="D43" i="39"/>
  <c r="L8" i="36"/>
  <c r="L10"/>
  <c r="L119" i="40" l="1"/>
  <c r="K12" i="36"/>
  <c r="L12" s="1"/>
  <c r="I14"/>
  <c r="K14" l="1"/>
  <c r="L14" s="1"/>
  <c r="I16"/>
  <c r="K16" l="1"/>
  <c r="L16" s="1"/>
  <c r="I18"/>
  <c r="K18" l="1"/>
  <c r="L18" s="1"/>
  <c r="I20"/>
  <c r="K20" l="1"/>
  <c r="L20" s="1"/>
  <c r="I22"/>
  <c r="K22" l="1"/>
  <c r="L22" s="1"/>
  <c r="I24"/>
  <c r="K24" l="1"/>
  <c r="L24" s="1"/>
  <c r="I26"/>
  <c r="I28" l="1"/>
  <c r="K26"/>
  <c r="L26" s="1"/>
  <c r="K28" l="1"/>
  <c r="L28" s="1"/>
  <c r="I30"/>
  <c r="K30" s="1"/>
  <c r="L30" s="1"/>
</calcChain>
</file>

<file path=xl/sharedStrings.xml><?xml version="1.0" encoding="utf-8"?>
<sst xmlns="http://schemas.openxmlformats.org/spreadsheetml/2006/main" count="2561" uniqueCount="1753">
  <si>
    <t>K5122</t>
  </si>
  <si>
    <t>K</t>
  </si>
  <si>
    <t>K1-K8</t>
  </si>
  <si>
    <t>K911</t>
  </si>
  <si>
    <t>K9111</t>
  </si>
  <si>
    <t>K9112</t>
  </si>
  <si>
    <t>K9113</t>
  </si>
  <si>
    <t>K912</t>
  </si>
  <si>
    <t>K9</t>
  </si>
  <si>
    <t>B</t>
  </si>
  <si>
    <t>Finanszírozási bevételek, kiadások egyenlege (finanszírozási bevételek 13. sor - finanszírozási kiadások 7. sor) (+/-)</t>
  </si>
  <si>
    <t>Műk.célú visszatérítendő támog.kölcsön nyújtása Áh-belül</t>
  </si>
  <si>
    <t>Műk.célú visszatérítendő támog.kölcsön nyújtása Áh-kívül</t>
  </si>
  <si>
    <t>Egyéb műk.célú támogatás, kölcsön Áh-belül</t>
  </si>
  <si>
    <t>Egyéb műk.célú támogatás, kölcsön Áh-kívül</t>
  </si>
  <si>
    <t>Felh.célú visszatérítendő támog.kölcsön nyújtása Áh-belül</t>
  </si>
  <si>
    <t>Felh.célú visszatérítendő támog.kölcsön nyújtása Áh-kívül</t>
  </si>
  <si>
    <t>Egyéb felh.célú támogatás, kölcsön Áh-belül</t>
  </si>
  <si>
    <t>Egyéb felh.célú támogatás, kölcsön Áh-kívül</t>
  </si>
  <si>
    <t>Működési Tartalékok</t>
  </si>
  <si>
    <t>Felhalmozási Tartalékok</t>
  </si>
  <si>
    <t>Felhalmozási bevételek</t>
  </si>
  <si>
    <t>Működ. célra</t>
  </si>
  <si>
    <t xml:space="preserve">Átvett pénzeszköz </t>
  </si>
  <si>
    <t>Ellátottak pénzbeni juttatásai</t>
  </si>
  <si>
    <t>Ezer forint</t>
  </si>
  <si>
    <t>Felhalmozási célú átvett pénzeszközök</t>
  </si>
  <si>
    <t>Működési bevételek</t>
  </si>
  <si>
    <t>Működési célú támogatás</t>
  </si>
  <si>
    <t>Működési célú támogatások, kölcs. vissza</t>
  </si>
  <si>
    <t>I.1 jogcímhez kapcsolódó kiegészítés</t>
  </si>
  <si>
    <t xml:space="preserve">     3.e. falugondnoki szolgáltatás összege</t>
  </si>
  <si>
    <t>III.6. Szociális ágazati pótlék</t>
  </si>
  <si>
    <t>14. melléklet</t>
  </si>
  <si>
    <t>15. melléklet</t>
  </si>
  <si>
    <t>kötelező önkorm.feladathoz kapcs.beruházásra  (2950000 Ft)</t>
  </si>
  <si>
    <t>Felhalmozási támogatások, kölcsön vissza</t>
  </si>
  <si>
    <t>Felhalmozási, tőke jellegű bevételek</t>
  </si>
  <si>
    <t>Egyéb felhalmozási célú kiadások</t>
  </si>
  <si>
    <t>Önkormányzatok működési támogatása</t>
  </si>
  <si>
    <t>Működési célú támogatások ÁH-t belül</t>
  </si>
  <si>
    <t>Felhalmozási célú támogatások ÁH-t belül</t>
  </si>
  <si>
    <t>Költségvetési bevételek összesen.</t>
  </si>
  <si>
    <t>Munkaadói kiadások</t>
  </si>
  <si>
    <t>Ellátottak pénzbeni juttatása</t>
  </si>
  <si>
    <t>Egyéb működési célú kiadás</t>
  </si>
  <si>
    <t xml:space="preserve">         ebből: költségvetési szervek</t>
  </si>
  <si>
    <t>4.) Állami hozzájárulás, támogatás</t>
  </si>
  <si>
    <t>3.) Felújítás</t>
  </si>
  <si>
    <t>5.) Kölcsönök visszatérülése,igénybevétele</t>
  </si>
  <si>
    <t xml:space="preserve">     Költségvetési felhalm. bevételei összesen:</t>
  </si>
  <si>
    <t>4.) Céltartalék</t>
  </si>
  <si>
    <t>5.) Kölcsönnyújtás</t>
  </si>
  <si>
    <t>6.) Hitel felvétel</t>
  </si>
  <si>
    <t>6.)Fejlesztési hitel kamata</t>
  </si>
  <si>
    <t>7.) Előző évek pénzmaradványa</t>
  </si>
  <si>
    <t xml:space="preserve">      Költségvetési felh.célú kiadásai összesen:</t>
  </si>
  <si>
    <t xml:space="preserve">7.) Hitel- és kölcsön törlesztések </t>
  </si>
  <si>
    <t>FELHALMOZÁSI CÉLÚ BEVÉTELEK  ÖSSZESEN:</t>
  </si>
  <si>
    <t>FELHALMOZÁSI CÉLÚ KIADÁSOK ÖSSZESEN:</t>
  </si>
  <si>
    <t>ÖNKORMÁNYZAT ÖSSZESEN:</t>
  </si>
  <si>
    <t>Letenye Város Önkormányzata 2012.évi költségvetési kiadások összesítése</t>
  </si>
  <si>
    <t xml:space="preserve">6.) Finanszírozási műveletek </t>
  </si>
  <si>
    <t>2012.évre</t>
  </si>
  <si>
    <t>2013. évre</t>
  </si>
  <si>
    <t>2014.  évre</t>
  </si>
  <si>
    <t xml:space="preserve">   2012.év </t>
  </si>
  <si>
    <t>A helyi önkormányzatok normatív hozzájárulásai (3.sz.melléklet)</t>
  </si>
  <si>
    <t>2012/2013</t>
  </si>
  <si>
    <t>2012.éves</t>
  </si>
  <si>
    <t xml:space="preserve"> A 2012.évben időarányosan 8 hónapra</t>
  </si>
  <si>
    <t xml:space="preserve"> A 2012.évben időarányosan 4 hónapra</t>
  </si>
  <si>
    <t xml:space="preserve">       A 2012.évben időarányosan 8 hónapra</t>
  </si>
  <si>
    <t xml:space="preserve">                   1. évfolyam</t>
  </si>
  <si>
    <t xml:space="preserve">                   2.évfolyam</t>
  </si>
  <si>
    <t xml:space="preserve">                   5.évfolyam</t>
  </si>
  <si>
    <t xml:space="preserve">                   6. évfolyam</t>
  </si>
  <si>
    <t xml:space="preserve">       A 2012.évben időarányosan 4 hónapra</t>
  </si>
  <si>
    <t xml:space="preserve">                   2. évfolyam</t>
  </si>
  <si>
    <t xml:space="preserve">                   5. évfolyam</t>
  </si>
  <si>
    <t>Beszédfogyatékos, enyhe értelmi fogyatékos</t>
  </si>
  <si>
    <t xml:space="preserve"> sajátos nevelési igényű gyermekek</t>
  </si>
  <si>
    <t xml:space="preserve">        A 2012.évben időarányosan 8 hónapra</t>
  </si>
  <si>
    <t xml:space="preserve">        A 2012.évben időarányosan 4 hónapra</t>
  </si>
  <si>
    <t xml:space="preserve">        2012. évben időarányosan 8 hónapra</t>
  </si>
  <si>
    <t xml:space="preserve">        2012. évben időarányosan 4 hónapra</t>
  </si>
  <si>
    <t xml:space="preserve">      A 2012.évben időarányosan 8 hónapra</t>
  </si>
  <si>
    <t xml:space="preserve">                        Általános Iskola 5-8. évfolyam</t>
  </si>
  <si>
    <t xml:space="preserve">      A 2012.évben időarányosan 4 hónapra</t>
  </si>
  <si>
    <t>A települési önkormányzatok közoktatási célú normatív, kötött felhasználású</t>
  </si>
  <si>
    <t xml:space="preserve">       I.2. Pedagógus továbbképzés támogatása</t>
  </si>
  <si>
    <t xml:space="preserve">       I.3. Támogatás egyes pedagóguspótlékok kiegészítéséhez</t>
  </si>
  <si>
    <t xml:space="preserve">              Osztályfőnöki pótlék kiegészítése</t>
  </si>
  <si>
    <t xml:space="preserve">       I.4. Szociális juttatások, egyéb támogatások</t>
  </si>
  <si>
    <t xml:space="preserve">              Kedvezményes óvodai, iskolai, kollégiumi étkeztetés</t>
  </si>
  <si>
    <t xml:space="preserve">                  2012.évben időarányosan 12 hónapra</t>
  </si>
  <si>
    <t xml:space="preserve">                                 rendszeres gyermekvéd.kedv.részesülők</t>
  </si>
  <si>
    <t xml:space="preserve">                                 három- vagy többgyermekes családban élő gyermek</t>
  </si>
  <si>
    <t xml:space="preserve">                                 tartósan beteg vagy fogyatékos gyermek</t>
  </si>
  <si>
    <t xml:space="preserve">               Tanulók ingyenes tankönyvellátásának támogatása</t>
  </si>
  <si>
    <t xml:space="preserve">        I.5. Szakmai, tanügyigazgatási informatikai feladatok támogatása</t>
  </si>
  <si>
    <t xml:space="preserve">    Települési önkormányzatok jövedelemdifferenciálódásának mérséklése </t>
  </si>
  <si>
    <t>Letenye Város Önkormányzat normatív állami hozzájárulások  összege</t>
  </si>
  <si>
    <t>27.számú melléklet</t>
  </si>
  <si>
    <t>Közművelődés , műv.ház</t>
  </si>
  <si>
    <t>Üdülői szálláshely szolg.</t>
  </si>
  <si>
    <t>Falugondnoki szolg.</t>
  </si>
  <si>
    <t>2012. év</t>
  </si>
  <si>
    <t>Államháztartáson kívülről származó befektetett pénzügyi eszközök kamata, árfolyamnyereség működési</t>
  </si>
  <si>
    <t xml:space="preserve">              Gyógypedagógiai pótlék kiegészítése</t>
  </si>
  <si>
    <t>Projekt címe, projekt száma</t>
  </si>
  <si>
    <t>Projekt előkészítés költségei</t>
  </si>
  <si>
    <t>Projekt menedzsment költségei</t>
  </si>
  <si>
    <t>Projekt szakmai megvalósításával összefüggő költségek</t>
  </si>
  <si>
    <t>Célcsoport számára biztosított egyéb támogatások költségei</t>
  </si>
  <si>
    <t>2015. évi adósságszolg.</t>
  </si>
  <si>
    <t>Egyéb szakalkal- mazott (KA)</t>
  </si>
  <si>
    <t>Ügyviteli dolgozó (KA)</t>
  </si>
  <si>
    <t>2013. évi tény adatok</t>
  </si>
  <si>
    <t>2012. évi tény adatok</t>
  </si>
  <si>
    <t>Hozzájárulás jogcíme</t>
  </si>
  <si>
    <t>I. Helyi önkormányzatok működésének általános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</si>
  <si>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</si>
  <si>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</si>
  <si>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</si>
  <si>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</si>
  <si>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II. Települési önkormányzatok egyes köznevelési feladatainak támogatása</t>
  </si>
  <si>
    <t xml:space="preserve">   -  bölcsődében ingyenes</t>
  </si>
  <si>
    <t>III. Települési önkormányzatok szociális és gyermekjóléti feladatainak támogatása</t>
  </si>
  <si>
    <t>Beszámítás összege</t>
  </si>
  <si>
    <t>I.1.a) önkormányzati hivatal működésénak támogatása</t>
  </si>
  <si>
    <t>I.1.b) település-üzemeltetéshez kapcsolódó feladataellátás támogatása.</t>
  </si>
  <si>
    <t>I.1.c) egyéb kötelező önkormányzati feladatok támogatása</t>
  </si>
  <si>
    <t>II.1. Óvodapedagógusok és az óvodapedagógusok nevelő munkáját közvetlenül segítők bértámogatása</t>
  </si>
  <si>
    <t xml:space="preserve">II.1.(2) 1 óvodapedagógusok nevelő munkáját közvetlenül segítők száma </t>
  </si>
  <si>
    <t>II. 1. (3) 2 óvodapedagógusok elismert létszáma (pótlólagos összeg)</t>
  </si>
  <si>
    <t>II.1.(1) 1 óvodapedagógusok elismert létszáma 2015.évben 8 hó</t>
  </si>
  <si>
    <t>II.1.(1) 2 óvodapedagógusok elismert létszáma 2015.évben 4 hó</t>
  </si>
  <si>
    <t>II.2. Óvodaműködtetési támogatás</t>
  </si>
  <si>
    <t>II.2.(8)1gyermekek nevelése 2015. évben 8 hónapra</t>
  </si>
  <si>
    <t>II.2.(8)1gyermekek nevelése 2015. évben 4 hónapra</t>
  </si>
  <si>
    <t>II.5.  Óvodapedagógusok kiegészítő támogatása</t>
  </si>
  <si>
    <t>III.1. Egyes jövedelempótló támogatások (évközi igénylés alapján)</t>
  </si>
  <si>
    <t>III.2. A települési önkormányzat szociális feladatainak egyéb támogatása</t>
  </si>
  <si>
    <t>Vízbázis védelmi projekt</t>
  </si>
  <si>
    <t>2. pályázat</t>
  </si>
  <si>
    <t>3. pályázat</t>
  </si>
  <si>
    <t>4. pályázat</t>
  </si>
  <si>
    <t xml:space="preserve"> átadott támogatás visszafizetése</t>
  </si>
  <si>
    <t>Működési célú pénzeszköz átvétel Áht.-n belűlről összesen</t>
  </si>
  <si>
    <t>Felhalmozási célú pénzeszköz átvétel Áht.-n kívülről összesen</t>
  </si>
  <si>
    <t>Felhalmozási célú pénzeszköz átvétel Áht.-n belűlről összesen</t>
  </si>
  <si>
    <t>Pénzeszköz átvétel  összesen</t>
  </si>
  <si>
    <t>immateriális javak értékesítése</t>
  </si>
  <si>
    <t>ingatlanok értékesítése</t>
  </si>
  <si>
    <t>egyéb eszközök értékesítése</t>
  </si>
  <si>
    <t>III. Módosítás</t>
  </si>
  <si>
    <t xml:space="preserve">   - Egyéb működési célú támogatások államházt. kívülre</t>
  </si>
  <si>
    <t>B411</t>
  </si>
  <si>
    <t xml:space="preserve">Biztosító által fizetett bevétel </t>
  </si>
  <si>
    <t>Egyéb működési bevétel</t>
  </si>
  <si>
    <t>B74</t>
  </si>
  <si>
    <t>B75</t>
  </si>
  <si>
    <t>B814</t>
  </si>
  <si>
    <t>Finanszírozási előleg</t>
  </si>
  <si>
    <t>Vízbázis védelmi projekt támogatása</t>
  </si>
  <si>
    <t>2.553</t>
  </si>
  <si>
    <t>kölcsönök , támogatások Áht-n belül</t>
  </si>
  <si>
    <t>kölcsönök ,  támogatások Áht-n kívül</t>
  </si>
  <si>
    <t>közbiztonság növelését szolg.önkorm.fejlesztésre (3243953 Ft)</t>
  </si>
  <si>
    <t>Művelődési Ház épületének felújítása</t>
  </si>
  <si>
    <t>Művelődési Ház épületének bővítése</t>
  </si>
  <si>
    <t>Ravatalozó megépítése</t>
  </si>
  <si>
    <t>Kertészeti, mezőgazdasági eszközök, szerszámok tárolója</t>
  </si>
  <si>
    <t>Kötelező önkorm.feladathoz kapcs.beruházásra  (2950000 Ft)</t>
  </si>
  <si>
    <t>Közbiztonság növelését szolg.önkorm.fejlesztésre (3243953 Ft)</t>
  </si>
  <si>
    <t>III.3. Egyes szociális és gyermekjóléti feladatok támogatása</t>
  </si>
  <si>
    <t>III.4. települési önk. által az idős és hajléktalan személyek részére nyújtott szociális szakosított ellátási feladatok</t>
  </si>
  <si>
    <t>III.5.Gyermekétkeztetés támogatása</t>
  </si>
  <si>
    <t>III.5.a) Elismert dolgozók bértámogatása</t>
  </si>
  <si>
    <t>Hitelek törlesztése  ( tőke + kamat )</t>
  </si>
  <si>
    <t xml:space="preserve">  </t>
  </si>
  <si>
    <t>Dologi kiadás</t>
  </si>
  <si>
    <t>IV. Települési önk. kulturális feladatainak támogatása</t>
  </si>
  <si>
    <t>Állami hozzájárulás összesen:</t>
  </si>
  <si>
    <t>Kiíró</t>
  </si>
  <si>
    <t>Elnyert forrás</t>
  </si>
  <si>
    <t>Saját erő</t>
  </si>
  <si>
    <t>Összköltség</t>
  </si>
  <si>
    <t>Támogatási intenzitás</t>
  </si>
  <si>
    <t>Szerződéskötés éve</t>
  </si>
  <si>
    <t>önrészből EU-önerőalap</t>
  </si>
  <si>
    <t>Támogatás osszege</t>
  </si>
  <si>
    <t>Projekt megvalósításához igénybevett szolgáltatások</t>
  </si>
  <si>
    <t>GYES-en és GYED-en lévők hallgatói hitelének célzott támogatása(1/2012.(1.20.) Korm.r. 18.§)</t>
  </si>
  <si>
    <t>Foglalkoztatást helyettesítő támogatás (Sztv.35.§ (1) bek)</t>
  </si>
  <si>
    <t>Rendszeres szociális segély (Szoctv.37.§(1)bek.a)-d) pontok</t>
  </si>
  <si>
    <t>Egyéb szolgáltatások</t>
  </si>
  <si>
    <t>Építés, bővítés</t>
  </si>
  <si>
    <t>Eszközbeszerzés</t>
  </si>
  <si>
    <t>Egyéb, a projekt végrehajtásával összefüggő (általános) költség</t>
  </si>
  <si>
    <t>TIOP-1.2.3-08/1-2008-0077 Könyvtári szolgáltatások összehangolt infrastruktúra fejlesztése-Zalai tudástár létrehozása</t>
  </si>
  <si>
    <t>adatok ezer Ft-ban</t>
  </si>
  <si>
    <t>TÁMOP-3.2.4-08/1-2009-0068 Új szolgáltatások Zala megye könyvtáraiban élethosszig tartó tanulás támogatása könyvtári környezetben</t>
  </si>
  <si>
    <t>KEOP-6.2.0/A/09-2010-0059 "A Föld unokáinké, mi vigyázunk rá!" A zöldjavak újrahasznosítása Letenyén</t>
  </si>
  <si>
    <t>NYDOP-2.2.1/C-2f-2009-006 Vízek hátán, dombök ölén, bunkerek mélyén</t>
  </si>
  <si>
    <t>Egyéb tárgyi eszközök értékesítése, vagyonkezelésbe adásból bevétel</t>
  </si>
  <si>
    <t>Működési célú támogatások, visszafizetések  ÁH-n belül</t>
  </si>
  <si>
    <t>Működési célú támogatások, visszafizetések  ÁH-n kívül</t>
  </si>
  <si>
    <t>Közmunkaprogram dolgozói</t>
  </si>
  <si>
    <t>I.1.d) lakott külterületi lek. Támog</t>
  </si>
  <si>
    <t>Működési kiadás összesen</t>
  </si>
  <si>
    <t>TÁMOP-3.1.5-09/A-2-2010-0039 Pedagógusok szakmai megújulása Letenyén</t>
  </si>
  <si>
    <t>TÁMOP-3.2.3-09/2-2010-0016 Együtt-Működünk! Kistérségek összefogása a közösségek építéséért</t>
  </si>
  <si>
    <t>TÁMOP-3.2.4-08/1-2009-0025 "Tudásdepo-Expressz"</t>
  </si>
  <si>
    <t>Normatív hozzájárulások és normatív, kötött felhasználású támogatások összesen:</t>
  </si>
  <si>
    <t>20. számú melléklet</t>
  </si>
  <si>
    <t>22. számú melléklet</t>
  </si>
  <si>
    <t>KEOP 6.2.0/A/09-2010-0059 Zöldjavak hasznosítása eszközbesz.</t>
  </si>
  <si>
    <t>NYDOP 2.2.1/C-2f-2009-006 "Vizek hátán.." kikötő építés</t>
  </si>
  <si>
    <t>Kölcsönszerződés</t>
  </si>
  <si>
    <t>Folyószámla hitelkeret</t>
  </si>
  <si>
    <t>30.000.000</t>
  </si>
  <si>
    <t>40.000.000</t>
  </si>
  <si>
    <t>23. számú melléklet</t>
  </si>
  <si>
    <t>26. számú melléklet</t>
  </si>
  <si>
    <t>1. Települési önkormányzatok feladatai</t>
  </si>
  <si>
    <t>fő</t>
  </si>
  <si>
    <t>2. Körzeti igazgatás</t>
  </si>
  <si>
    <t>körzetközpont</t>
  </si>
  <si>
    <t>ügyirat</t>
  </si>
  <si>
    <t>döntés</t>
  </si>
  <si>
    <t>3. Körjegyzőség működése</t>
  </si>
  <si>
    <t>körjegyzőség/hónap</t>
  </si>
  <si>
    <t>kapcs.község/</t>
  </si>
  <si>
    <t xml:space="preserve">       kapcsolódó második és minden további, de legfeljebb nyolc község után</t>
  </si>
  <si>
    <t>hónap</t>
  </si>
  <si>
    <t xml:space="preserve">1.a) megyei hatókörű városi múzeumok feldataiank támogatása </t>
  </si>
  <si>
    <t xml:space="preserve">1.b) megyei hatáskörű könyvtárak feladatainak támogatása </t>
  </si>
  <si>
    <t>1.c)települési önkormányzatok közművelődési támogatása</t>
  </si>
  <si>
    <t>5. Lakott külterülettel kapcsolatos feladatok</t>
  </si>
  <si>
    <t>8. Üdülőhelyi feladatok</t>
  </si>
  <si>
    <t>idegenforg.adóforint</t>
  </si>
  <si>
    <t>10. Pénzbeli szociális juttatások</t>
  </si>
  <si>
    <t>Mennyiségi</t>
  </si>
  <si>
    <t>Összeg(Ft)</t>
  </si>
  <si>
    <t>egység</t>
  </si>
  <si>
    <t>mutató</t>
  </si>
  <si>
    <t>Óvoda</t>
  </si>
  <si>
    <t xml:space="preserve">    Napi 8 órát meghaladó nyitvatartás</t>
  </si>
  <si>
    <t xml:space="preserve">     Napi 8 órát meghaladó nyitvatartás</t>
  </si>
  <si>
    <t>Általános Iskola</t>
  </si>
  <si>
    <t>Napközis/tanulószobai, iskolaotthonos foglalkoztatás</t>
  </si>
  <si>
    <t>Sajátos nevelési igényű gyermekek, tanulók nevelése, oktatása</t>
  </si>
  <si>
    <t>Testi, érzékszervi, súlyos, középsúlyos értelmi fogyatékos, autista,</t>
  </si>
  <si>
    <t>halmozottan fogyatékos gyermekek, tanulók</t>
  </si>
  <si>
    <t xml:space="preserve">                          Általános Iskola</t>
  </si>
  <si>
    <t xml:space="preserve">                           Általános Iskola</t>
  </si>
  <si>
    <t>Intézményi társulás óvodájába, általános iskolájába járó</t>
  </si>
  <si>
    <t>gyermekek, tanulók támogatása</t>
  </si>
  <si>
    <t xml:space="preserve">                    Összesen:</t>
  </si>
  <si>
    <t xml:space="preserve">                        Óvodában</t>
  </si>
  <si>
    <t>Iskola eü.szolgáltatás</t>
  </si>
  <si>
    <t>Önkorm. Által nyújtott lakástámogatás</t>
  </si>
  <si>
    <t>Rendszeres gyermekvédelmi támogatás</t>
  </si>
  <si>
    <t>Gyermektartásdíj megelőlegezése</t>
  </si>
  <si>
    <t>Önkorm. Igazg.tev.</t>
  </si>
  <si>
    <t xml:space="preserve">                        Általános Iskola 1-4. évfolyam</t>
  </si>
  <si>
    <t xml:space="preserve">                        Általános Iskola</t>
  </si>
  <si>
    <t>támogatásai  (8.számú melléklet)</t>
  </si>
  <si>
    <t>A helyi önkormányzatokat megillető személyi jövedelemadó</t>
  </si>
  <si>
    <t>megosztása (4. számú melléklet)</t>
  </si>
  <si>
    <t xml:space="preserve">    A települési önkormányzatot megillető, a településre kimutatott</t>
  </si>
  <si>
    <t xml:space="preserve">    személyi jövedelemadó 8 %-a</t>
  </si>
  <si>
    <t>Letenye Város Önkormányzat létszámadatai</t>
  </si>
  <si>
    <t>Munkajogi létszám (fő)</t>
  </si>
  <si>
    <t>Átlagos Statisztikai Létszám (fő)</t>
  </si>
  <si>
    <t>Költségvetési szervek</t>
  </si>
  <si>
    <t>Fáklya művelődési Ház és Könyvtár</t>
  </si>
  <si>
    <t>Közcélú foglalkoztatottak</t>
  </si>
  <si>
    <t>Polgármesteri Hivatal</t>
  </si>
  <si>
    <t>Polgármester</t>
  </si>
  <si>
    <t>-Védőnői szolgálat működési támogatása</t>
  </si>
  <si>
    <t>-Iskola eü.normatív finanszírozás</t>
  </si>
  <si>
    <t>-Városi Óvoda közoktatási feladatainak támogatása</t>
  </si>
  <si>
    <t>-Általános Iskola közoktatási feladatainak támogatása</t>
  </si>
  <si>
    <t>-Mozgókönyvtári feladatok működési támogatása</t>
  </si>
  <si>
    <t xml:space="preserve">Támogatásértékű felhalmozási bevétel helyi önkormányzatoktól </t>
  </si>
  <si>
    <t>Támogatások, támogatásértékű kiadások összesen</t>
  </si>
  <si>
    <t>Bevételek</t>
  </si>
  <si>
    <t>Megnevezés</t>
  </si>
  <si>
    <t>Jan.</t>
  </si>
  <si>
    <t>Febr.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</si>
  <si>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</si>
  <si>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</si>
  <si>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</si>
  <si>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</si>
  <si>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</si>
  <si>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</si>
  <si>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</si>
  <si>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</si>
  <si>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</si>
  <si>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</si>
  <si>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Összesen</t>
  </si>
  <si>
    <t>Intézményi működési bevételek</t>
  </si>
  <si>
    <t>Egyéb műk. Bevétel</t>
  </si>
  <si>
    <t>Pénzmaradvány</t>
  </si>
  <si>
    <t>Bevételek összesen</t>
  </si>
  <si>
    <t>Kiadások</t>
  </si>
  <si>
    <t>Személyi juttatás</t>
  </si>
  <si>
    <t>Dologi kiadások</t>
  </si>
  <si>
    <t>Működési pénzeszk. átadás</t>
  </si>
  <si>
    <t>Beruházás</t>
  </si>
  <si>
    <t>Hitel // finanszírozási előleg</t>
  </si>
  <si>
    <t>Egyéb támogatásértékű működési bevétel ÁH-n belül</t>
  </si>
  <si>
    <t>Muramenti Családsegítő Központ támog.</t>
  </si>
  <si>
    <t>erzsébet utalvány gyerm.étk.tám.</t>
  </si>
  <si>
    <t>Falubusz támogatás</t>
  </si>
  <si>
    <t>Zalai Falvakért Egyesület hoz.jár.</t>
  </si>
  <si>
    <t>Kistolmács Jövőért Kht. Tám.</t>
  </si>
  <si>
    <t>Országos Mentőszolg. tám.</t>
  </si>
  <si>
    <t>2.086.176</t>
  </si>
  <si>
    <t>VI. Szociális célú tüzelőanyag tám.</t>
  </si>
  <si>
    <t>Kiadások összesen</t>
  </si>
  <si>
    <t xml:space="preserve">            Helyi adók</t>
  </si>
  <si>
    <t xml:space="preserve">            Illetékek</t>
  </si>
  <si>
    <t xml:space="preserve">           Átengedett központi adó</t>
  </si>
  <si>
    <t xml:space="preserve">           Pótlék, bírságok</t>
  </si>
  <si>
    <t xml:space="preserve">           Egyéb sajátos</t>
  </si>
  <si>
    <t>-</t>
  </si>
  <si>
    <t>Hitelek, értékpapírok, támogatási kölcsönök visszatérülése és igénybevétele</t>
  </si>
  <si>
    <t>1.</t>
  </si>
  <si>
    <t>Eredeti</t>
  </si>
  <si>
    <t>Módosított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</si>
  <si>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</si>
  <si>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</si>
  <si>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</si>
  <si>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</si>
  <si>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</si>
  <si>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</si>
  <si>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</si>
  <si>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</si>
  <si>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</si>
  <si>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</si>
  <si>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</si>
  <si>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</si>
  <si>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</si>
  <si>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</si>
  <si>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</si>
  <si>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</si>
  <si>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</si>
  <si>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</si>
  <si>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Támogatási kölcsönök összesen</t>
  </si>
  <si>
    <t>Előző évi előirányzat-maradvány, pénzmaradvány igénybevétele</t>
  </si>
  <si>
    <t>Pénzforgalom nélküli bevételek</t>
  </si>
  <si>
    <t>Likviditási célú hitel felvétele pénzügyi vállalkozástól</t>
  </si>
  <si>
    <t>Hitelfelvétel államháztartáson kívülről</t>
  </si>
  <si>
    <t>Finanszírozási bevételek összesen</t>
  </si>
  <si>
    <t>Függő bevételek</t>
  </si>
  <si>
    <t>Átfutó bevételek</t>
  </si>
  <si>
    <t>Kiegyenlítő bevételek</t>
  </si>
  <si>
    <t>Függő, átfutó, kiegyenlító bevételek</t>
  </si>
  <si>
    <t>Saját bevételek</t>
  </si>
  <si>
    <t>Állami hozzájárulások</t>
  </si>
  <si>
    <t>Finanszírozási bevétel</t>
  </si>
  <si>
    <t>Intézmények kiadásai</t>
  </si>
  <si>
    <t>Polgármesteri Hivatal Kiadásai</t>
  </si>
  <si>
    <t>Működési tartalék</t>
  </si>
  <si>
    <t>-Működési tartalék</t>
  </si>
  <si>
    <t>-Fejlesztési tartalék</t>
  </si>
  <si>
    <t>Finanszírozási kiadás</t>
  </si>
  <si>
    <t>Adósságszolgálat</t>
  </si>
  <si>
    <t>-Rövidlejáratú hitel törlesztése</t>
  </si>
  <si>
    <t>-Fejlesztési hitel törlesztése</t>
  </si>
  <si>
    <t>Átadott pénzeszközök</t>
  </si>
  <si>
    <t>Tartalékok, keretek</t>
  </si>
  <si>
    <t>Általános tartalék</t>
  </si>
  <si>
    <t>Fejlesztési tartalék</t>
  </si>
  <si>
    <t>Támogatásértékű működési bevétel társadalombiztosítási alapból</t>
  </si>
  <si>
    <t>Támogatásértékű működési bevétel elkülönített állami pénzalapból</t>
  </si>
  <si>
    <t>Támogatásértékű működési bevétel összesen</t>
  </si>
  <si>
    <t>2014. évi előirányzat</t>
  </si>
  <si>
    <t>2013. évi előirányzat</t>
  </si>
  <si>
    <t>Önkormányzat működési támogatása</t>
  </si>
  <si>
    <t>Előleg visszafizetés</t>
  </si>
  <si>
    <t>2014. évi áthuzódó  feladatokhoz hitel igénybe vétel</t>
  </si>
  <si>
    <t>2015. évi feladatokhoz hitel igénybevétel</t>
  </si>
  <si>
    <t>2017. évi adósságszolg.</t>
  </si>
  <si>
    <t>Támogatásértékű felhalmozási bevétel fejezeti kezelésű előirányzattól</t>
  </si>
  <si>
    <t>Támogatásértékű felhalmozási bevétel elkülönített állami pénzalapból</t>
  </si>
  <si>
    <t>Támogatásértékű felhalmozási bevétel többcélú kistérségi társulástól</t>
  </si>
  <si>
    <t>Támogatásértékű felhalmozási bevétel összesen</t>
  </si>
  <si>
    <t>Támogatásértékű bevételek összesen</t>
  </si>
  <si>
    <t>20.</t>
  </si>
  <si>
    <t>21.</t>
  </si>
  <si>
    <t>22.</t>
  </si>
  <si>
    <t>23.</t>
  </si>
  <si>
    <t>24.</t>
  </si>
  <si>
    <t>25.</t>
  </si>
  <si>
    <t>I. Módosítás</t>
  </si>
  <si>
    <t>26.</t>
  </si>
  <si>
    <t>27.</t>
  </si>
  <si>
    <t>28.</t>
  </si>
  <si>
    <t>29.</t>
  </si>
  <si>
    <t>30.</t>
  </si>
  <si>
    <t>31.</t>
  </si>
  <si>
    <t>Igazgatási szolgáltatási díj</t>
  </si>
  <si>
    <t>Felügyeleti jellegű tevékenység díja</t>
  </si>
  <si>
    <t>Bírság bevétele</t>
  </si>
  <si>
    <t>Hatósági jogkörhöz köthető működési bevétel</t>
  </si>
  <si>
    <t>Áru-és készletértékesítés ellenértéke</t>
  </si>
  <si>
    <t>Szolgáltatások ellenértéke</t>
  </si>
  <si>
    <t>Egyéb sajátos bevétel</t>
  </si>
  <si>
    <t>Továbbszámlázott (közvetített) szolgáltatások értéke</t>
  </si>
  <si>
    <t>Bérleti és lízingdíj bevételek</t>
  </si>
  <si>
    <t>Intézményi ellátási díjak</t>
  </si>
  <si>
    <t>Alkalmazottak térítése</t>
  </si>
  <si>
    <t>Kötbér, egyéb kártérítés bevétele</t>
  </si>
  <si>
    <t>Alkalmazott kártérítése és egyéb térítése</t>
  </si>
  <si>
    <t>Egyéb saját bevétel</t>
  </si>
  <si>
    <t>Működési kiadásokhoz kapcsolódó ÁFA visszatérülés</t>
  </si>
  <si>
    <t>Felhalmozási kiadásokhoz kapcsolódó ÁFA visszatérülés</t>
  </si>
  <si>
    <t>Kiszámlázott termékek és szolgáltatások ÁFÁ-ja</t>
  </si>
  <si>
    <t>Értékesített tárgyi eszközök, immat.javak ÁFÁ-ja</t>
  </si>
  <si>
    <t>ÁFA-bevételek, -visszatérülések</t>
  </si>
  <si>
    <t>Egyéb államháztartáson kívülről származó kamat, árfolyamnyereség</t>
  </si>
  <si>
    <t>Kamatbevételek államháztartáson belülről</t>
  </si>
  <si>
    <t>Hozam-és kamatbevételek összesen</t>
  </si>
  <si>
    <t>Működési célú pénzeszközátvétel vállalkozásoktól</t>
  </si>
  <si>
    <t>Működési célú pénzeszközátvétel háztartásoktól</t>
  </si>
  <si>
    <t>Működési célú pénzeszközátvétel non-profit szervezetektől</t>
  </si>
  <si>
    <t>Működési célú pénzeszközátvétel külföldről</t>
  </si>
  <si>
    <t>Működési célú pénzeszközátvétel EU költségvetésből</t>
  </si>
  <si>
    <t>Garancia- és kezességvállalásból származó megtérülések államháztartáson kívülről</t>
  </si>
  <si>
    <t>Működési célú pénzeszközátvétel államháztartáson kívülről</t>
  </si>
  <si>
    <t>INTÉZMÉNYI MŰKÖDÉSI BEVÉTELEK ÖSSZESEN</t>
  </si>
  <si>
    <t>Felhalmozási és tőke jellegű bevételek</t>
  </si>
  <si>
    <t>Immateriális javak értékesítése</t>
  </si>
  <si>
    <t>Ingatlanok értékesítése (termőföld kivételével)</t>
  </si>
  <si>
    <t>Termőföld értékesítése</t>
  </si>
  <si>
    <t>Gépek, berendezések és felszerelések értékesítése</t>
  </si>
  <si>
    <t>Járművek értékesítése</t>
  </si>
  <si>
    <t>Tenyészállatok értékesítése</t>
  </si>
  <si>
    <t>Egyéb felhalmozási bevételek</t>
  </si>
  <si>
    <t>Állami készletek, tartalékok értékesítése</t>
  </si>
  <si>
    <t>Tárgyi eszközök, immateriális javak értékesítése</t>
  </si>
  <si>
    <t>Osztalék-és hozambevétel</t>
  </si>
  <si>
    <t>Kárpótlási jegyek értékesítése</t>
  </si>
  <si>
    <t>Államkötvények, egyéb értékpapírok értékesítése</t>
  </si>
  <si>
    <t>Egyéb pénzügyi befektetések bevételei</t>
  </si>
  <si>
    <t>Pénzügyi befektetések bevételei</t>
  </si>
  <si>
    <t>Átvett pénzeszközök vállalkozásoktól</t>
  </si>
  <si>
    <t>Átvett pénzeszközök háztartásoktól</t>
  </si>
  <si>
    <t>Átvett pénzeszközök non-profit szervezetektől</t>
  </si>
  <si>
    <t>Átvett pénzeszközök külföldről</t>
  </si>
  <si>
    <t>Átvett pénzeszközök EU költségvetésből</t>
  </si>
  <si>
    <t>Felhalmozási célú pénzeszközátvétel államháztartáson kívülről</t>
  </si>
  <si>
    <t xml:space="preserve">             -Víz, szennyvízhozzájárulás</t>
  </si>
  <si>
    <t>Helyi önkormányzatok sajátos bevételeinek részletezése</t>
  </si>
  <si>
    <t>Illetékek</t>
  </si>
  <si>
    <t>Idegenforgalmi adó tartózkodás után</t>
  </si>
  <si>
    <t>Iparűzési adó állandó jelleggel végzett iparűzési tevékenység után</t>
  </si>
  <si>
    <t>Iparűzési adó ideiglenes jelleggel végzett iparűzési tevékenység után</t>
  </si>
  <si>
    <t>Helyi adók összesen</t>
  </si>
  <si>
    <t>Pótlékok, bírságok</t>
  </si>
  <si>
    <t>Személyi jövedelemadó helyben maradó része</t>
  </si>
  <si>
    <t>Jóvedelemkülönbség mérséklése</t>
  </si>
  <si>
    <t>Gépjárműadó</t>
  </si>
  <si>
    <t>Átengedett egyéb központi adók</t>
  </si>
  <si>
    <t>Átengedett központi adók</t>
  </si>
  <si>
    <t>Környezetvédelmi bírság</t>
  </si>
  <si>
    <t>Természetvédelmi bírság</t>
  </si>
  <si>
    <t>Műemlékvédelmi bírság</t>
  </si>
  <si>
    <t>Építésügyi bírság</t>
  </si>
  <si>
    <t>Talajterhelési díj</t>
  </si>
  <si>
    <t>Egyéb sajátos bevételek</t>
  </si>
  <si>
    <t>Önkormányzatok sajátos működési bevételei</t>
  </si>
  <si>
    <t>Önkormányzati lakások értékesítése</t>
  </si>
  <si>
    <t>Önkormányzati lakótelek értékesítés</t>
  </si>
  <si>
    <t>Vadászati jog értékesítéséből származó bevétel</t>
  </si>
  <si>
    <t>Egyéb vagyoni értékű jog értékesítéséből származó bevétel</t>
  </si>
  <si>
    <t>Egyéb önkormányzati vagyon bérbeadásából származó bevétel</t>
  </si>
  <si>
    <t>Működési bevételek (intézményi)</t>
  </si>
  <si>
    <t>Önkörmányzat működési támogatása (állami)</t>
  </si>
  <si>
    <t>Működési célú átvett pénzeszköz</t>
  </si>
  <si>
    <t>Felhalmozási célú támogatások</t>
  </si>
  <si>
    <t>Előző évi kölcsön visszafizetése  (működési)</t>
  </si>
  <si>
    <t>Előző évi kölcsönök visszatérülése és igénybevétele(felh)</t>
  </si>
  <si>
    <t xml:space="preserve">            támogatások, kölcsönök törlesztése, visszafizetése</t>
  </si>
  <si>
    <t>Önormányzat működési támogatása (állami)</t>
  </si>
  <si>
    <t>Átadott pénz</t>
  </si>
  <si>
    <t>Munkaadót terhelő járulékok és szociális hoz.jár. adó</t>
  </si>
  <si>
    <t>2015. évi létszám keret</t>
  </si>
  <si>
    <t>Adók</t>
  </si>
  <si>
    <t>Községgazdálkodási feladatok</t>
  </si>
  <si>
    <t>Községgazdálkodás</t>
  </si>
  <si>
    <t>Felhalmozási célú támogatások, pénzeszköz átadás, visszafizetések  ÁH-n belül</t>
  </si>
  <si>
    <t>Felhalmozási célú támogatások,pénzeszköz átadás,  visszafizetések  ÁH-n kívül</t>
  </si>
  <si>
    <t>Hitelek állománya  2014. XII. 31-én</t>
  </si>
  <si>
    <t>Működési bevételek (inrtézményi)</t>
  </si>
  <si>
    <t>Kistolmács Község Önkormányzata 2015. évi költségvetési  bevétele-kiadása</t>
  </si>
  <si>
    <t>Kistolmács Község Önkormányzata 2015. évi támogatások, átvett pénzeszközök, kiegészítések</t>
  </si>
  <si>
    <t>Kistolmács Község Önkormányzata által 2015.évben folyósított ellátásainak részletezése</t>
  </si>
  <si>
    <t>Kistolmács Község Önkormányzata által nújtott támogatások, pénzeszköz átadások 2015. évben</t>
  </si>
  <si>
    <t>Kistolmács Község Önkormányzata 2015. évi felhalmozási célú bevételeinek alakulása célonként</t>
  </si>
  <si>
    <t>Kistolmács Község Önkormányzata 2015. évi felhalmozási célú kiadásainak alakulása célonként</t>
  </si>
  <si>
    <t>II. Módosítás</t>
  </si>
  <si>
    <t>TÖOSZ tagdíj</t>
  </si>
  <si>
    <t>Belső ellenőrzési.tev.hoz.jár.</t>
  </si>
  <si>
    <t>Nemzeti Agrárgazdasági Kamara</t>
  </si>
  <si>
    <t>Zala Zöld Szíve Egyesület</t>
  </si>
  <si>
    <t>Letenyéért Közéleti Egyesület</t>
  </si>
  <si>
    <t>Tűzoltó Egyesület</t>
  </si>
  <si>
    <t>Kistolmács Község Önkormányzata  Dologi kiadásai 2015. évben</t>
  </si>
  <si>
    <t xml:space="preserve">       Kistolmács Község Önkormányzata</t>
  </si>
  <si>
    <t xml:space="preserve">Kistolmács Község Önkormányzat által megvalósítandó EU-s projektek tervezett kiadásai   2015. évben                                                                           13. melléklet  </t>
  </si>
  <si>
    <t>Kistolmács Község Önkormányzata</t>
  </si>
  <si>
    <t>10.451.834</t>
  </si>
  <si>
    <t>1.477.993</t>
  </si>
  <si>
    <t>1.856.000</t>
  </si>
  <si>
    <t>540.260</t>
  </si>
  <si>
    <t>370.450</t>
  </si>
  <si>
    <t>20.955</t>
  </si>
  <si>
    <t>Kölcsön visszafizetés, pénzátvét</t>
  </si>
  <si>
    <t>Felh.pénzeszk.átad, támogatás,visszafiz.</t>
  </si>
  <si>
    <t>Helyi önkormányzatok működésének támogatása</t>
  </si>
  <si>
    <t>1 1</t>
  </si>
  <si>
    <t>Települési önkormányzatok egyes köznevelési feladatainak támogatása</t>
  </si>
  <si>
    <t>Települési önkormányzatok szociálisgyerkekjóléti és gyermekétkeztetési felad. Támogatása.</t>
  </si>
  <si>
    <t>Települési önkormányzatok kulturális feladatainak támogatása</t>
  </si>
  <si>
    <t>Egyéb önkormányzati vagyon üzemeltetéséből, koncesszióból származó bevétel</t>
  </si>
  <si>
    <t>Vagyonkezelésbe adásból származó bevétel</t>
  </si>
  <si>
    <t>Önkormányzatok sajátos felhalmozási és tőke bevételei</t>
  </si>
  <si>
    <t>Normatív hozzájárulás</t>
  </si>
  <si>
    <t>-lakosságszámhoz kötött</t>
  </si>
  <si>
    <t>-feladatmutatóhoz kötött</t>
  </si>
  <si>
    <t>Központosított előirányzatok</t>
  </si>
  <si>
    <t>Állami támogatás a tartósan fizetésképtelen helyzetbe került helyi önkormányzatok</t>
  </si>
  <si>
    <t>Működésképtelen önkormányzatok egyéb támogatása</t>
  </si>
  <si>
    <t>A helyi önkormányzatok működőképességeének megőrzését szolgáló kiegészítő támogatás</t>
  </si>
  <si>
    <t>Kiegészítő támogatás egyes közoktatási feladatokhoz</t>
  </si>
  <si>
    <t>Kiegészítő támogatás egyes szociális feladatokhoz</t>
  </si>
  <si>
    <t>Helyi önkormányzati hivatásos tűzoltóságok támogatása</t>
  </si>
  <si>
    <t>Normatív kötött felhasználású támogatások</t>
  </si>
  <si>
    <t>Címzett támogatás</t>
  </si>
  <si>
    <t>Céltámogatás</t>
  </si>
  <si>
    <t>A helyi önkormányzatok fejlesztési és vis maior feladatainak támogatása</t>
  </si>
  <si>
    <t>CÉDE</t>
  </si>
  <si>
    <t>Egyéb központi támogatás</t>
  </si>
  <si>
    <t>Önkormányzat költségvetési támogatása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</si>
  <si>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</si>
  <si>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</si>
  <si>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</si>
  <si>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</si>
  <si>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</si>
  <si>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</si>
  <si>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</si>
  <si>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</si>
  <si>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</si>
  <si>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</si>
  <si>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</si>
  <si>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</si>
  <si>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</si>
  <si>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</si>
  <si>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 xml:space="preserve">          -Előző évi pénzmaradvány működésre</t>
  </si>
  <si>
    <t>Belföldi értékpapírok kiadásai (6.1. + … + ....)</t>
  </si>
  <si>
    <t>K1</t>
  </si>
  <si>
    <t>K2</t>
  </si>
  <si>
    <t>K3</t>
  </si>
  <si>
    <t>K4</t>
  </si>
  <si>
    <t>K5</t>
  </si>
  <si>
    <t>K510</t>
  </si>
  <si>
    <t>B1</t>
  </si>
  <si>
    <t>B11</t>
  </si>
  <si>
    <t>B111</t>
  </si>
  <si>
    <t>B112</t>
  </si>
  <si>
    <t>B113</t>
  </si>
  <si>
    <t>B114</t>
  </si>
  <si>
    <t>B115</t>
  </si>
  <si>
    <t>B16</t>
  </si>
  <si>
    <t>B2</t>
  </si>
  <si>
    <t>B21</t>
  </si>
  <si>
    <t>B25</t>
  </si>
  <si>
    <t>B3</t>
  </si>
  <si>
    <t>B354</t>
  </si>
  <si>
    <t>B355</t>
  </si>
  <si>
    <t>B36</t>
  </si>
  <si>
    <t>B4</t>
  </si>
  <si>
    <t>B5</t>
  </si>
  <si>
    <t>B52</t>
  </si>
  <si>
    <t>B6</t>
  </si>
  <si>
    <t>B7</t>
  </si>
  <si>
    <t>B1-B7</t>
  </si>
  <si>
    <t>B8</t>
  </si>
  <si>
    <t>B811</t>
  </si>
  <si>
    <t>B813</t>
  </si>
  <si>
    <t>B116</t>
  </si>
  <si>
    <t>B12</t>
  </si>
  <si>
    <t>B13</t>
  </si>
  <si>
    <t>B14</t>
  </si>
  <si>
    <t>B22</t>
  </si>
  <si>
    <t>2015. évi előirányzat</t>
  </si>
  <si>
    <t>B23</t>
  </si>
  <si>
    <t>Működési célú támogatások államháztartáson belülről (2.1.+…+.2.4.)</t>
  </si>
  <si>
    <t>2.4.-ből EU-s támogatás</t>
  </si>
  <si>
    <t>3.4.-ből EU-s támogatás</t>
  </si>
  <si>
    <t>Felhalmozási célú támogatások államháztartáson belülről (3.1.+…+3.4.)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</si>
  <si>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</si>
  <si>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</si>
  <si>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</si>
  <si>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</si>
  <si>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</si>
  <si>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</si>
  <si>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</si>
  <si>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</si>
  <si>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</si>
  <si>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</si>
  <si>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B51</t>
  </si>
  <si>
    <t>B53</t>
  </si>
  <si>
    <t>Felhalmozási bevételek (6.1.+…+6.3.)</t>
  </si>
  <si>
    <t>B62</t>
  </si>
  <si>
    <t>B63</t>
  </si>
  <si>
    <t>7.2.-ból EU-s támogatás (közvetlen)</t>
  </si>
  <si>
    <t>Működési célú átvett pénzeszközök (7.1. + … + 7.2.)</t>
  </si>
  <si>
    <t>Felhalm. célú visszatérítendő támogatások, kölcsönök visszatér. ÁH-n kív.</t>
  </si>
  <si>
    <t>Működési célú visszatérítendő támogatások, kölcsönök visszatér. ÁH-n kív.</t>
  </si>
  <si>
    <t>8.2.-ból EU-s támogatás (közvetlen)</t>
  </si>
  <si>
    <t>B8111</t>
  </si>
  <si>
    <t>B8112</t>
  </si>
  <si>
    <t>B8113</t>
  </si>
  <si>
    <t>B812</t>
  </si>
  <si>
    <t>Belföldi értékpapírok bevételei (11.1. +….)</t>
  </si>
  <si>
    <t>B8131</t>
  </si>
  <si>
    <t>B8132</t>
  </si>
  <si>
    <t>FINANSZÍROZÁSI BEVÉTELEK ÖSSZESEN: (10. + … +12.)</t>
  </si>
  <si>
    <t>KÖLTSÉGVETÉSI ÉS FINANSZÍROZÁSI BEVÉTELEK ÖSSZESEN: (9+13)</t>
  </si>
  <si>
    <r>
      <t xml:space="preserve"> K I A D Á S O K                                      </t>
    </r>
    <r>
      <rPr>
        <b/>
        <sz val="9"/>
        <rFont val="Times New Roman CE"/>
        <charset val="238"/>
      </rPr>
      <t xml:space="preserve"> </t>
    </r>
  </si>
  <si>
    <t xml:space="preserve">          -Előző évi pénzmaradvány felhalmozási célra</t>
  </si>
  <si>
    <t>Sor-szám</t>
  </si>
  <si>
    <t>Teljesítés</t>
  </si>
  <si>
    <t>előirányzat</t>
  </si>
  <si>
    <t>Beruházások, felújítás</t>
  </si>
  <si>
    <t>Letenye Város Önkormányzat több éves kihatással járó feladatai</t>
  </si>
  <si>
    <t>Ft-ban</t>
  </si>
  <si>
    <t xml:space="preserve">Évek </t>
  </si>
  <si>
    <t>ÖNHIKI</t>
  </si>
  <si>
    <t>TEKI</t>
  </si>
  <si>
    <t>e Ft-ban</t>
  </si>
  <si>
    <t>Tartós tulajdoni részesedést jelentő befektetések</t>
  </si>
  <si>
    <t xml:space="preserve">eFt-ban </t>
  </si>
  <si>
    <t>Működési célú támogatási kölcsön visszatérülése ÁHT-n kívülről</t>
  </si>
  <si>
    <t>Felhalmozási célú támogatási kölcsön visszatérülése ÁHT-n kívülről</t>
  </si>
  <si>
    <t>Támogatási kölcsönök visszatérülése, igénybevétele ÁHT-n kívülről</t>
  </si>
  <si>
    <t>eFt-ban</t>
  </si>
  <si>
    <t>Közhatalmi bevételek</t>
  </si>
  <si>
    <t>Gépjárművezető, karbantartó</t>
  </si>
  <si>
    <t xml:space="preserve">Fizikai dolgozó </t>
  </si>
  <si>
    <t>2015.01.01-től 2015.01.31-ig</t>
  </si>
  <si>
    <t>2015.02.01-től 2015.02.28-ig</t>
  </si>
  <si>
    <t xml:space="preserve">Visszafizetendő támogatás Államkincstár felé </t>
  </si>
  <si>
    <t>Térségi társulási tagdíj</t>
  </si>
  <si>
    <t xml:space="preserve">                             Hitelállomány kimutatása</t>
  </si>
  <si>
    <t>Felvett hitel megnevezése</t>
  </si>
  <si>
    <t>Hitelszerződés</t>
  </si>
  <si>
    <t xml:space="preserve">Felvett hitel </t>
  </si>
  <si>
    <t xml:space="preserve">Hitelszerződés lejárati ideje </t>
  </si>
  <si>
    <t>kötés ideje</t>
  </si>
  <si>
    <t>összege</t>
  </si>
  <si>
    <t>Törlesztés határideje</t>
  </si>
  <si>
    <t>Törlesztés összege Ft</t>
  </si>
  <si>
    <t xml:space="preserve">Teljesítés </t>
  </si>
  <si>
    <t>Év</t>
  </si>
  <si>
    <t>Összesen:</t>
  </si>
  <si>
    <t xml:space="preserve"> </t>
  </si>
  <si>
    <t>Ezer forintban</t>
  </si>
  <si>
    <t>Sorszám</t>
  </si>
  <si>
    <t>I. Működési bevételek és kiadások</t>
  </si>
  <si>
    <t>Intézményi működési bevételek  (levonva a felhalmozási áfa-visszatérülések, ért. tárgyi eszk., imm. jav. áfája, műk.célú pénzeszköz átvétel államháztartáson kívülről)</t>
  </si>
  <si>
    <t>Önkormányzatok költségvetési támogatása és átengedett személyi jövedelemadó bevétele</t>
  </si>
  <si>
    <t>Támogatásértékű működési bevétel</t>
  </si>
  <si>
    <t>Továbbadási (lebonyolítási) célú működési bevétel</t>
  </si>
  <si>
    <t>Müködési célú kölcsönök visszatérülése, igénybevétele</t>
  </si>
  <si>
    <t>Rövid lejáratú hitel</t>
  </si>
  <si>
    <t>Rövid lejáratú értékpapírok értékesítése, kibocsátása</t>
  </si>
  <si>
    <t>Működési célú előző évi pénzmaradvány igénybevétele</t>
  </si>
  <si>
    <t>Működési célú bevételek összesen (01+…+10)</t>
  </si>
  <si>
    <t>Személyi juttatások</t>
  </si>
  <si>
    <t>Munkaadókat terhelő járulékok</t>
  </si>
  <si>
    <t xml:space="preserve">Dologi kiadások és egyéb folyó kiadások (levonva az ért. tárgyi eszk., imm. javak utáni áfa befizetés és kamatkifiz.) </t>
  </si>
  <si>
    <t>Müködési célú pénzeszközátadás, egyéb támogatás</t>
  </si>
  <si>
    <t>Támogatásértékű működési kiadás</t>
  </si>
  <si>
    <t>Továbbadási (lebonyolítási) célú működési kiadás</t>
  </si>
  <si>
    <t xml:space="preserve">Közmuka eszközvásárlás Munkaügyi Központtól </t>
  </si>
  <si>
    <t>2016. évi adósságszolg.</t>
  </si>
  <si>
    <t>Normatíva     Ft/fő      Ft/év</t>
  </si>
  <si>
    <t>Ellátottak pénzbeli juttatása</t>
  </si>
  <si>
    <t>Működési célú kölcsönök nyújtása és törlesztése</t>
  </si>
  <si>
    <t>Rövid lejáratú hitel visszafizetése</t>
  </si>
  <si>
    <t>Rövid lejáratú hitel kamata</t>
  </si>
  <si>
    <t>Rövid lejáratú értékpapírok beváltása, vásárlása</t>
  </si>
  <si>
    <t>Tartalékok</t>
  </si>
  <si>
    <t>Működési célú kiadások összesen (12+…+23)</t>
  </si>
  <si>
    <t>II. Felhalmozási célú bevételek és kiadások</t>
  </si>
  <si>
    <t>Hitel, //  Tartalék  // áht-n belüli visszafiz.</t>
  </si>
  <si>
    <t>Önkormányzatok felhalmozási és tőke jellegű bevételei (levonva a felhalmozási célú pénzeszközátvétel államháztartáson kívülről)</t>
  </si>
  <si>
    <t>Hozzájárulás       Ft-ban</t>
  </si>
  <si>
    <t>Munkaadót terh.jár.és szoc.adó</t>
  </si>
  <si>
    <t>Dologi jellegű kiadások</t>
  </si>
  <si>
    <t>Fejlesztési célú támogatások</t>
  </si>
  <si>
    <t>Felhalmozási célú pénzeszközátvétel államháztartáson kív.</t>
  </si>
  <si>
    <t>Támogatásértékű felhalmozási bevétel</t>
  </si>
  <si>
    <t>Továbbadási (lebonyolítási) célú felhalmozási bevétel</t>
  </si>
  <si>
    <t>Felhalmozási áfa visszatérülése</t>
  </si>
  <si>
    <t>Értékesített tárgyi eszközök és immateriális javak áfája</t>
  </si>
  <si>
    <t>Felhalmozási célú kölcsönök visszatérülése, igénybevétele</t>
  </si>
  <si>
    <t>Hosszú lejáratú hitel</t>
  </si>
  <si>
    <t>Hosszú lejáratú értékpapírok kibocsátása</t>
  </si>
  <si>
    <t>Felhalmozási célú előző évi pénzmaradvány igénybevétele</t>
  </si>
  <si>
    <t>Felhalmozási célú bevételek összesen (25+…+36)</t>
  </si>
  <si>
    <t>Felhalmozási kiadások (áfával együtt)</t>
  </si>
  <si>
    <t>Felújítási kiadások (áfával együtt)</t>
  </si>
  <si>
    <t>Értékesített tárgyi eszközök, immat. javak utáni áfa-befizetés</t>
  </si>
  <si>
    <t>Felhalmozási célú pénzeszközátadás államháztartáson kívülre</t>
  </si>
  <si>
    <t>Támogatásértékű felhalmozási kiadás</t>
  </si>
  <si>
    <t>Továbbadási (lebonyolítási) célú felhalmozási kiadás</t>
  </si>
  <si>
    <t>Felhalmozási célú kölcsönök nyújtása és törlesztése</t>
  </si>
  <si>
    <t>Hosszú lejáratú hitel visszafizetése</t>
  </si>
  <si>
    <t>Hosszú lejáratú hitel kamata</t>
  </si>
  <si>
    <t>Hosszú lejáratú értékpapírok beváltása</t>
  </si>
  <si>
    <t>Felhalmozási célú kiadások összesen (38+…+48)</t>
  </si>
  <si>
    <t>Önkormányzat bevételei összesen (11+37)</t>
  </si>
  <si>
    <t>Önkormányzat kiadásai összesen (24+49)</t>
  </si>
  <si>
    <t>Működési</t>
  </si>
  <si>
    <t>Felhalm.</t>
  </si>
  <si>
    <t>teljesítés</t>
  </si>
  <si>
    <t>- Gyermekprogram támogatása</t>
  </si>
  <si>
    <t>Kiadások megnevezése</t>
  </si>
  <si>
    <t>Személyi kiadások</t>
  </si>
  <si>
    <t>Folyó kiadások</t>
  </si>
  <si>
    <t>85823</t>
  </si>
  <si>
    <t>1. számú melléklet</t>
  </si>
  <si>
    <t>Működési célú kiadások</t>
  </si>
  <si>
    <t>Felújítás</t>
  </si>
  <si>
    <t>Felhalmozási célú kiadások</t>
  </si>
  <si>
    <t>Üres álláshely</t>
  </si>
  <si>
    <t>5.számú melléklet</t>
  </si>
  <si>
    <t>Városi Óvoda</t>
  </si>
  <si>
    <t>Védőnői Szolgálat</t>
  </si>
  <si>
    <t>Ingatlanok értékesítése</t>
  </si>
  <si>
    <t>Módosított ei.</t>
  </si>
  <si>
    <t>I. féléves teljesítés</t>
  </si>
  <si>
    <t xml:space="preserve">I. féléves </t>
  </si>
  <si>
    <t>Működési célú támogatások</t>
  </si>
  <si>
    <t>Működési célú átvett pénzeszközök</t>
  </si>
  <si>
    <t>Működési célú rövid lejáratú hitelek</t>
  </si>
  <si>
    <t>Felhalmozási célú hitelek felvétele</t>
  </si>
  <si>
    <t>Működési kiadások</t>
  </si>
  <si>
    <t>Társadalom és szoc.pol.támogatás</t>
  </si>
  <si>
    <t>Támogatások működésre</t>
  </si>
  <si>
    <t>Pénzeszköz átadás működésre</t>
  </si>
  <si>
    <t>Tartalék</t>
  </si>
  <si>
    <t>Beruházási támogatás</t>
  </si>
  <si>
    <t xml:space="preserve">Felújítási támogatás </t>
  </si>
  <si>
    <t>Beruházási pénzeszk.átadás</t>
  </si>
  <si>
    <t>Felújítási pénzeszk.átadás</t>
  </si>
  <si>
    <t>Felhalmozási tartalék</t>
  </si>
  <si>
    <t>Önkormányzati kiadások összesen:</t>
  </si>
  <si>
    <t>Pénzügyi műveletek</t>
  </si>
  <si>
    <t>Működési hiány (likvid hitel felvétel)</t>
  </si>
  <si>
    <t>Rövid lejáratú működési hiteltörlesztés</t>
  </si>
  <si>
    <t>Finanszírozási kiadások összesen</t>
  </si>
  <si>
    <t>Bevételek és kiadások egyenlege</t>
  </si>
  <si>
    <t xml:space="preserve">Eredeti </t>
  </si>
  <si>
    <t>Önkormányzat költségvetési bevételek összesen:</t>
  </si>
  <si>
    <t>Önkormányzat költségvetési kiadások összesen:</t>
  </si>
  <si>
    <t>Támogatási jogcím</t>
  </si>
  <si>
    <t>Mennyiségi egység</t>
  </si>
  <si>
    <t>Mutató</t>
  </si>
  <si>
    <t>Fajlagos</t>
  </si>
  <si>
    <t>Összeg (Ft)</t>
  </si>
  <si>
    <t>3. számú melléklet</t>
  </si>
  <si>
    <t>Előre nem tervezhető kiadásokra</t>
  </si>
  <si>
    <t>Védőnői szolgálat</t>
  </si>
  <si>
    <t>Hónap</t>
  </si>
  <si>
    <t>Adat jellege</t>
  </si>
  <si>
    <t>Nyitó pénzállomány</t>
  </si>
  <si>
    <t>Pénzforgalmi</t>
  </si>
  <si>
    <t>Záró pénzállomány</t>
  </si>
  <si>
    <t>Likviditás</t>
  </si>
  <si>
    <t>Likviditási hitel</t>
  </si>
  <si>
    <t>Korrigált záróegyenleg</t>
  </si>
  <si>
    <t>Bevétel</t>
  </si>
  <si>
    <t>Kiadás</t>
  </si>
  <si>
    <t>Egyenleg</t>
  </si>
  <si>
    <t>Felvétel</t>
  </si>
  <si>
    <t>Törlesztés</t>
  </si>
  <si>
    <t>Január</t>
  </si>
  <si>
    <t>Havi</t>
  </si>
  <si>
    <t>Halmozott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</si>
  <si>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</si>
  <si>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</si>
  <si>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</si>
  <si>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</si>
  <si>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</si>
  <si>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</si>
  <si>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</si>
  <si>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</si>
  <si>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</si>
  <si>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</si>
  <si>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</si>
  <si>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adatok eFt-ban</t>
  </si>
  <si>
    <t>Közcélú foglalkoztatás</t>
  </si>
  <si>
    <t>Iskola eü. Szolgáltatás</t>
  </si>
  <si>
    <t>Közlekedési támogatás</t>
  </si>
  <si>
    <t>Saját ingatlan adásvétele</t>
  </si>
  <si>
    <t>Hátrányos helyzetű gyermekek véd.</t>
  </si>
  <si>
    <t>Kulturális műsorok szervezése</t>
  </si>
  <si>
    <t>Szennyvíztisztítás</t>
  </si>
  <si>
    <t>Nem lakóingatlan bérbeadása</t>
  </si>
  <si>
    <t>Köztemetés térítés</t>
  </si>
  <si>
    <t>Lakóingatlan bérbeadása</t>
  </si>
  <si>
    <t>Önkormányzatok elszámolása</t>
  </si>
  <si>
    <t>Civil szervezetek támogatása</t>
  </si>
  <si>
    <t>Szociális támogatások</t>
  </si>
  <si>
    <t>Vízkezelés, víztermelés</t>
  </si>
  <si>
    <t>Települési hulladék</t>
  </si>
  <si>
    <t>Utak üzemeltetése</t>
  </si>
  <si>
    <t>Közvilágítás</t>
  </si>
  <si>
    <t>Önkormányzati jogalkotás</t>
  </si>
  <si>
    <t>Köztemető üzemeltetés</t>
  </si>
  <si>
    <t>Lakosság riasztása</t>
  </si>
  <si>
    <t>Épitményüzemeltetés</t>
  </si>
  <si>
    <t>Felhalmozási kiadások</t>
  </si>
  <si>
    <t xml:space="preserve">A működési és fejlesztési célú bevételek és kiadások 2012-2013-2014. évi alakulását  külön bemutató mérleg </t>
  </si>
  <si>
    <t>2012.évi módosított előirányzat</t>
  </si>
  <si>
    <t>Rövid lejáratú hitelek felvétele pénzügyi vállalkozásoktól felhalmozási)</t>
  </si>
  <si>
    <t xml:space="preserve">Pénzmaradvány </t>
  </si>
  <si>
    <t>….. számú melléklet a ../2012.(..) Ör.-hez</t>
  </si>
  <si>
    <t>(25.számú melléklet 2/2012.(II.17.)rendelethez)</t>
  </si>
  <si>
    <t>jó</t>
  </si>
  <si>
    <t xml:space="preserve">4. számú melléklet </t>
  </si>
  <si>
    <t>7.számú melléklet</t>
  </si>
  <si>
    <t>Hitelkeret eFt</t>
  </si>
  <si>
    <t xml:space="preserve">     Lakosságszám szerint</t>
  </si>
  <si>
    <t xml:space="preserve">    Okmányirodák működése és gyámügyi igazgatási feladatok</t>
  </si>
  <si>
    <t xml:space="preserve">           Alap-hozzájárulás</t>
  </si>
  <si>
    <t xml:space="preserve">              Okmányiroda működési kiadásai</t>
  </si>
  <si>
    <t xml:space="preserve">              Gyámügyi igazgatási feladatok</t>
  </si>
  <si>
    <t xml:space="preserve">    Építésügyi igazgatási feladatok</t>
  </si>
  <si>
    <t xml:space="preserve">             Térségi normatív hozzájárulás</t>
  </si>
  <si>
    <t xml:space="preserve">             Kiegészítő hozzájárulás építésügyi igazgatási feladatokhoz</t>
  </si>
  <si>
    <t xml:space="preserve">     Alap-hozzájárulás</t>
  </si>
  <si>
    <t xml:space="preserve">       Ösztönző hozzájárulás</t>
  </si>
  <si>
    <t xml:space="preserve">        Nagyközségi, városi (megyei jogú városi) székhelyű körjegyzőség, </t>
  </si>
  <si>
    <t>2011/2012</t>
  </si>
  <si>
    <t xml:space="preserve">                  1-3. nevelési év</t>
  </si>
  <si>
    <t xml:space="preserve">                   3. évfolyam</t>
  </si>
  <si>
    <t xml:space="preserve">                   4. évfolyam</t>
  </si>
  <si>
    <t xml:space="preserve">                   7. évfolyam</t>
  </si>
  <si>
    <t xml:space="preserve">                   8. évfolyam</t>
  </si>
  <si>
    <t xml:space="preserve">                   8.évfolyam</t>
  </si>
  <si>
    <t xml:space="preserve">                  1-4. évfolyamos napközis foglalkoztatás</t>
  </si>
  <si>
    <t xml:space="preserve">                  5-8. évfolyamos napközis/tanulószobai foglalkoztatás</t>
  </si>
  <si>
    <t xml:space="preserve">                 1-4. évfolyamos napközis foglalkoztatás</t>
  </si>
  <si>
    <t xml:space="preserve">                 5-8. évfolyamos napközis/tanulószobai foglalkoztatás</t>
  </si>
  <si>
    <t xml:space="preserve">                    Általános iskola</t>
  </si>
  <si>
    <t xml:space="preserve">                    Általános Iskola</t>
  </si>
  <si>
    <t>Óvodáztatási támogatás</t>
  </si>
  <si>
    <t>Önkormányzati segély ( kölcs.törl.)</t>
  </si>
  <si>
    <t>I.6. 2014. évről áthuzódó bérkompenzáció</t>
  </si>
  <si>
    <t>III.5.b) üzemeltetési támogatás</t>
  </si>
  <si>
    <t>Kiegészítő támogatások</t>
  </si>
  <si>
    <t>V. Működési célú támogatás ( prémium évek progr.)</t>
  </si>
  <si>
    <t>VII. Központosított támogatás (2015.évi bérkompenzáció)</t>
  </si>
  <si>
    <t>Termékek és szolgáltatások adói</t>
  </si>
  <si>
    <t xml:space="preserve">  -Értékesítési és forgalmi adók (iparűzési adó)</t>
  </si>
  <si>
    <t xml:space="preserve">  -Gépjárműadó</t>
  </si>
  <si>
    <t>B351</t>
  </si>
  <si>
    <t>B35</t>
  </si>
  <si>
    <t xml:space="preserve">                          Óvoda</t>
  </si>
  <si>
    <t xml:space="preserve">                           Óvoda</t>
  </si>
  <si>
    <t>A megismerő funkció vagy a viselkedés fejlődésének tartós és súlyos,</t>
  </si>
  <si>
    <t>vagy súlyos rendellenessége miatt sajátos nev.igényű tanulók</t>
  </si>
  <si>
    <t xml:space="preserve">fő </t>
  </si>
  <si>
    <t xml:space="preserve">     A már működő társulások esetén</t>
  </si>
  <si>
    <t>I. Kiegészítő támogatás egyes közoktatási feladatokhoz</t>
  </si>
  <si>
    <t xml:space="preserve">Önkormányzat kiadásai </t>
  </si>
  <si>
    <t>Cím</t>
  </si>
  <si>
    <t>I.</t>
  </si>
  <si>
    <t>II.</t>
  </si>
  <si>
    <t>III.</t>
  </si>
  <si>
    <t>Önkormányzatok költségvetési támogatása</t>
  </si>
  <si>
    <t>Előirányzat csoportok</t>
  </si>
  <si>
    <t>Finanszírozási kiadások</t>
  </si>
  <si>
    <t>Önkormányzati bevételek összesen</t>
  </si>
  <si>
    <t>Önkormányzati kiadások összesen</t>
  </si>
  <si>
    <t>Kiemelt előirányzatok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</si>
  <si>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</si>
  <si>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</si>
  <si>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</si>
  <si>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</si>
  <si>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</si>
  <si>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</si>
  <si>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</si>
  <si>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</si>
  <si>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</si>
  <si>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</si>
  <si>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</si>
  <si>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</si>
  <si>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3.1.</t>
  </si>
  <si>
    <t>3.2.</t>
  </si>
  <si>
    <t>3.3.</t>
  </si>
  <si>
    <t>3.4.</t>
  </si>
  <si>
    <t>3.5.</t>
  </si>
  <si>
    <t>4.1.</t>
  </si>
  <si>
    <t>4.2.</t>
  </si>
  <si>
    <t>4.3.</t>
  </si>
  <si>
    <t>B E V É T E L E K</t>
  </si>
  <si>
    <t>Bevételi jogcím</t>
  </si>
  <si>
    <t>Kiadási jogcímek</t>
  </si>
  <si>
    <t>Személyi  juttatások</t>
  </si>
  <si>
    <t>Céltartalék</t>
  </si>
  <si>
    <t>Sor-
szám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</si>
  <si>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</si>
  <si>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</si>
  <si>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</si>
  <si>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</si>
  <si>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</si>
  <si>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</si>
  <si>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</si>
  <si>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</si>
  <si>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</si>
  <si>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</si>
  <si>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</si>
  <si>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</si>
  <si>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2.3.</t>
  </si>
  <si>
    <t>1.5</t>
  </si>
  <si>
    <t>1.9.</t>
  </si>
  <si>
    <t>1.10.</t>
  </si>
  <si>
    <t>Dologi  kiadások</t>
  </si>
  <si>
    <t>1.5.</t>
  </si>
  <si>
    <t xml:space="preserve">4. 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</si>
  <si>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</si>
  <si>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</si>
  <si>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</si>
  <si>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</si>
  <si>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</si>
  <si>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</si>
  <si>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</si>
  <si>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</si>
  <si>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</si>
  <si>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</si>
  <si>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</si>
  <si>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Felújítások</t>
  </si>
  <si>
    <t>Beruházások</t>
  </si>
  <si>
    <t>8.3.</t>
  </si>
  <si>
    <t>Egyéb felhalmozási kiadások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</si>
  <si>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</si>
  <si>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</si>
  <si>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</si>
  <si>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</si>
  <si>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</si>
  <si>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</si>
  <si>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</si>
  <si>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</si>
  <si>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</si>
  <si>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</si>
  <si>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</si>
  <si>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</si>
  <si>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</si>
  <si>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Közhatalmi bevételek (4.1.+4.2.+4.3.+4.4.)</t>
  </si>
  <si>
    <t>4.1.1.</t>
  </si>
  <si>
    <t>4.1.2.</t>
  </si>
  <si>
    <t>Egyéb közhatalmi bevételek</t>
  </si>
  <si>
    <t>Működési bevételek (5.1.+…+ 5.10.)</t>
  </si>
  <si>
    <t>5.9.</t>
  </si>
  <si>
    <t>5.10.</t>
  </si>
  <si>
    <t>Készletértékesítés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</si>
  <si>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</si>
  <si>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</si>
  <si>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</si>
  <si>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</si>
  <si>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</si>
  <si>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</si>
  <si>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</si>
  <si>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6.3.</t>
  </si>
  <si>
    <t>Egyéb működési célú átvett pénzeszköz</t>
  </si>
  <si>
    <t>7.3.</t>
  </si>
  <si>
    <t>Felhalmozási célú átvett pénzeszközök (8.1.+8.2.+8.3.)</t>
  </si>
  <si>
    <t>Egyéb felhalmozási célú átvett pénzeszköz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</si>
  <si>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</si>
  <si>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</si>
  <si>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</si>
  <si>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</si>
  <si>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</si>
  <si>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</si>
  <si>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</si>
  <si>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</si>
  <si>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</si>
  <si>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</si>
  <si>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</si>
  <si>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</si>
  <si>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 xml:space="preserve">    14.</t>
  </si>
  <si>
    <t>10.1.</t>
  </si>
  <si>
    <t>12.1.</t>
  </si>
  <si>
    <t>12.2.</t>
  </si>
  <si>
    <t>10.2.</t>
  </si>
  <si>
    <t>10.3.</t>
  </si>
  <si>
    <t>Államháztartáson belüli megelőlegezés</t>
  </si>
  <si>
    <t>Hitel törlesztés //  államháztart.belüli megelőleg.</t>
  </si>
  <si>
    <t xml:space="preserve"> - az 1.5-ből: - Elvonások és befizetések</t>
  </si>
  <si>
    <t xml:space="preserve">   - Egyéb működési célú támogatások ÁH-n belülre</t>
  </si>
  <si>
    <t>Felhalmozási kiadás összesen</t>
  </si>
  <si>
    <t>Módosított előirányzat</t>
  </si>
  <si>
    <t>Egyéb pénzbeni és természetbeni gyermekvédelmi támogatás</t>
  </si>
  <si>
    <t>Pénzbeni kárpótlások, kártérítések</t>
  </si>
  <si>
    <t>Ápolási díj</t>
  </si>
  <si>
    <t>Fogyatékossági támogatás</t>
  </si>
  <si>
    <t>mozgáskorlátozottak támogatása</t>
  </si>
  <si>
    <t>megváltozott munkaképességüek támogatása</t>
  </si>
  <si>
    <t>Foglalkoztatással, munkanélküliséggel kapcsolatos ellátások</t>
  </si>
  <si>
    <t>hozzájárulás a lakossági energiaköltségekhez</t>
  </si>
  <si>
    <t>egyéb, az önkormányzat rendeletében megállapított juttatás: Lakbértámogatás</t>
  </si>
  <si>
    <t>lakásfenntartási támogatás</t>
  </si>
  <si>
    <t>természetben nyújtott lakásfenntartási támogatás</t>
  </si>
  <si>
    <t>állami gondozottak pénzbeni juttatásai</t>
  </si>
  <si>
    <t>oktatásban résztvevők juttatásai</t>
  </si>
  <si>
    <t>köztemetés</t>
  </si>
  <si>
    <t>rászorultságtól függőnormatív kedvezmények, támogatások</t>
  </si>
  <si>
    <t>Települési támogatás 2015. március 1-től</t>
  </si>
  <si>
    <t>Önkormányzat által folyósított ellátások összesen:</t>
  </si>
  <si>
    <t>Családi támogatás  (02+….+04)</t>
  </si>
  <si>
    <t>Betegséggel kapcsolatos támogatás (07+…+10)</t>
  </si>
  <si>
    <t>Falugondnoki szolgálat</t>
  </si>
  <si>
    <t>Művelődési Ház</t>
  </si>
  <si>
    <t>2015.03.01-től 2015.12.31-ig</t>
  </si>
  <si>
    <t>Lakhatással kapcsolatos ellátások (14+…+17)</t>
  </si>
  <si>
    <t>Intézményi ellátások pénzbeni juttatásai (19+…+20)</t>
  </si>
  <si>
    <t>Egyéb nem intézményi ellátások (22+…+26)</t>
  </si>
  <si>
    <r>
      <t xml:space="preserve">Egyéb, az önkormányzat rendeletében megállapított juttatás: </t>
    </r>
    <r>
      <rPr>
        <b/>
        <sz val="9"/>
        <rFont val="Book Antiqua"/>
        <family val="1"/>
        <charset val="238"/>
      </rPr>
      <t xml:space="preserve">BURSA, ÁPOLÁSI díj  </t>
    </r>
    <r>
      <rPr>
        <sz val="9"/>
        <rFont val="Book Antiqua"/>
        <family val="1"/>
        <charset val="238"/>
      </rPr>
      <t>(850, 2100)</t>
    </r>
  </si>
  <si>
    <t>K42</t>
  </si>
  <si>
    <t>K4210</t>
  </si>
  <si>
    <t>K4211</t>
  </si>
  <si>
    <t>K43</t>
  </si>
  <si>
    <t>K44</t>
  </si>
  <si>
    <t>K441</t>
  </si>
  <si>
    <t>K442</t>
  </si>
  <si>
    <t>K443</t>
  </si>
  <si>
    <t>K444</t>
  </si>
  <si>
    <t>K4209</t>
  </si>
  <si>
    <t>K45</t>
  </si>
  <si>
    <t>K458</t>
  </si>
  <si>
    <t>K46</t>
  </si>
  <si>
    <t>K461</t>
  </si>
  <si>
    <t>K462</t>
  </si>
  <si>
    <t>K463</t>
  </si>
  <si>
    <t>K465</t>
  </si>
  <si>
    <t>K477</t>
  </si>
  <si>
    <t>K478</t>
  </si>
  <si>
    <t>K479</t>
  </si>
  <si>
    <t>K48</t>
  </si>
  <si>
    <t>K4815</t>
  </si>
  <si>
    <t>K4816</t>
  </si>
  <si>
    <t>temetési segély</t>
  </si>
  <si>
    <t>K4817</t>
  </si>
  <si>
    <t>K4818</t>
  </si>
  <si>
    <t>K4822</t>
  </si>
  <si>
    <t>átmeneti segély (Szoctv.45 §)</t>
  </si>
  <si>
    <t>átmeneti segély (Szoctv.47 §)</t>
  </si>
  <si>
    <t>K4820</t>
  </si>
  <si>
    <t>K4823</t>
  </si>
  <si>
    <t xml:space="preserve">Ellátottak oénzbeni juttatásai  </t>
  </si>
  <si>
    <t>Közcélú foglalkoztatás eszközbeszerzésre támogatás elkül.alaptól</t>
  </si>
  <si>
    <t xml:space="preserve">   - Kamattámogatások</t>
  </si>
  <si>
    <t xml:space="preserve">   - Lakástámogatás</t>
  </si>
  <si>
    <t xml:space="preserve">   - Egyéb felhalmozási célú támogatások ÁH-n belülre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</si>
  <si>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</si>
  <si>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</si>
  <si>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</si>
  <si>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</si>
  <si>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</si>
  <si>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</si>
  <si>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</si>
  <si>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</si>
  <si>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</si>
  <si>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</si>
  <si>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 xml:space="preserve">Működési célú visszatérítendő támogatások, kölcsönök visszatérülése </t>
  </si>
  <si>
    <t>Felhalmozási célú visszatérítendő támogatások, kölcsönök visszatérülése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</si>
  <si>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</si>
  <si>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</si>
  <si>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Rovatkód</t>
  </si>
  <si>
    <t>4.4.</t>
  </si>
  <si>
    <t>4.5.</t>
  </si>
  <si>
    <t>4.6.</t>
  </si>
  <si>
    <t>15.1.</t>
  </si>
  <si>
    <t>15.2.</t>
  </si>
  <si>
    <t>15.3.</t>
  </si>
  <si>
    <t>15.4.</t>
  </si>
  <si>
    <t>K914</t>
  </si>
  <si>
    <t>Vis maior támogatás</t>
  </si>
  <si>
    <t>Államháztartáson belüli megelőlegezések visszafizetése</t>
  </si>
  <si>
    <t>16.1.</t>
  </si>
  <si>
    <t>Módosított Hozzájárulás       Ft-ban</t>
  </si>
  <si>
    <t>Hitelfelvétel // finanszírozási előleg</t>
  </si>
  <si>
    <t>16.2.</t>
  </si>
  <si>
    <t>16.3.</t>
  </si>
  <si>
    <t>Finanszírozási bevételek</t>
  </si>
  <si>
    <t>Költségvetési címrend</t>
  </si>
  <si>
    <t>Letenye Városközpont rehabilitáció</t>
  </si>
  <si>
    <t>TIOP 1.2.3. Könyvtári</t>
  </si>
  <si>
    <t>Óvoda fűtésrekonstrukció</t>
  </si>
  <si>
    <t>Letenye városrehabilitáció IVS</t>
  </si>
  <si>
    <t>Hatékony közfoglalkoztatás eszközbeszerzés</t>
  </si>
  <si>
    <t>Letenye Városrendezési terv</t>
  </si>
  <si>
    <t>Önkormányzat összesen:</t>
  </si>
  <si>
    <t>Önkormányzat összesen költségvetési szervek nélkül</t>
  </si>
  <si>
    <t>Felhalm. célra</t>
  </si>
  <si>
    <t>Közhatalmi bevétel</t>
  </si>
  <si>
    <t>Alcím                   szám</t>
  </si>
  <si>
    <t>Cím                    szám</t>
  </si>
  <si>
    <t>Cím szám</t>
  </si>
  <si>
    <t>Alcím szám</t>
  </si>
  <si>
    <t>Működési célra</t>
  </si>
  <si>
    <t>Mindösszesen:</t>
  </si>
  <si>
    <t>Kamat és egyéb ktg.</t>
  </si>
  <si>
    <t>Tőketörlesztés</t>
  </si>
  <si>
    <t>Tőketörlesz- tés</t>
  </si>
  <si>
    <t>Támogatáai működési bevételek</t>
  </si>
  <si>
    <t>Működési célú pénzeszköz átvétel Áht.-n kívülről</t>
  </si>
  <si>
    <t>Előző évi központi költségvetési befizetések,kiegészítések</t>
  </si>
  <si>
    <t>Előző évi pénzmaradvány igénybevétele</t>
  </si>
  <si>
    <t>KÖLTSÉGVETÉSI MŰKÖDÉSI BEVÉTELEK</t>
  </si>
  <si>
    <t>I. Működési bevételek</t>
  </si>
  <si>
    <t>II. Működési kiadások</t>
  </si>
  <si>
    <t>KÖLTSÉGVETÉSI MŰKÖDÉSI KIADÁSOK</t>
  </si>
  <si>
    <t>Belföldi értékpapírok bevételei</t>
  </si>
  <si>
    <t>MŰKÖDÉSI BEVÉTELEK ÖSSZESEN :</t>
  </si>
  <si>
    <t>MŰKÖDÉSI KIADÁSOK ÖSSZESEN:</t>
  </si>
  <si>
    <t>Kötelező feladatok</t>
  </si>
  <si>
    <t>Önként vállalt feladatok</t>
  </si>
  <si>
    <t>III.Felhalmozási bevételek</t>
  </si>
  <si>
    <t xml:space="preserve">IV. Felhalmozási kiadások </t>
  </si>
  <si>
    <t>Önkormányzatok sajátos felhalmozási és tőkebevételei</t>
  </si>
  <si>
    <t>Előző évi felhalmozási célú pénzmaradvány igánybevétele</t>
  </si>
  <si>
    <t>KÖLTSÉGVETÉSI FELHALMOZÁSI BEVÉTELEK</t>
  </si>
  <si>
    <t>FELHALMOZÁSI BEVÉTELEK ÖSSZESEN:</t>
  </si>
  <si>
    <t>Beruházási kiadások</t>
  </si>
  <si>
    <t>KÖLTSÉGVETÉSI FELHALMOZÁSI KIADÁSOK</t>
  </si>
  <si>
    <t>FINANSZÍROZÁSI MŰVELETEK KIADÁSAI (KÜLSŐ)</t>
  </si>
  <si>
    <t>FELHALMOZÁSI KIADÁSOK ÖSSZESEN:</t>
  </si>
  <si>
    <t>Költségvetési bevételek összesen</t>
  </si>
  <si>
    <t>BEVÉTELEK ÖSSZESEN:</t>
  </si>
  <si>
    <t>Költségvetési kiadások összesen:</t>
  </si>
  <si>
    <t>KIADÁSOK ÖSSZESEN:</t>
  </si>
  <si>
    <t>Összes Költségvetési bevétel - kiadás :</t>
  </si>
  <si>
    <t>ÖSSZES BEVÉTEL - KIADÁS :</t>
  </si>
  <si>
    <t>Felhalmozási  célra</t>
  </si>
  <si>
    <t xml:space="preserve">Diáksport, iskolai sport </t>
  </si>
  <si>
    <t>Önk.-i vagyonnal való gazdálk.</t>
  </si>
  <si>
    <t>Zöldterületkezelés</t>
  </si>
  <si>
    <t>Óvodai,iskolai étkeztetés</t>
  </si>
  <si>
    <t>Igazatási tevékenység</t>
  </si>
  <si>
    <t>Munkaadókat terhelő járulék és szociális hozzájárulási adó</t>
  </si>
  <si>
    <t>Közmuka pályázatok bértámogatása Munkaügyi Központtól</t>
  </si>
  <si>
    <t>Működési célú pénzeszköz átvétel Áht.-n kívülről összesen</t>
  </si>
  <si>
    <t>Támogatás</t>
  </si>
  <si>
    <t>Saját ingatlan eladása</t>
  </si>
  <si>
    <t>Létfenntartási támogatás</t>
  </si>
  <si>
    <t>Önkormányzati vagyonnal való gazdálkodás</t>
  </si>
  <si>
    <t>Víztermelés, vízlezekés</t>
  </si>
  <si>
    <t>Óvodai, iskolai étkeztetés</t>
  </si>
  <si>
    <t>Kölcsön visszafizetés</t>
  </si>
  <si>
    <t>Későbbi évek tőketörlesztése</t>
  </si>
  <si>
    <t>önkormányzat hitel állománya</t>
  </si>
  <si>
    <t>Lejárat éve</t>
  </si>
  <si>
    <t>Hitelező</t>
  </si>
  <si>
    <t>Hosszú lejáratú műk. célú hiteltörlesztés</t>
  </si>
  <si>
    <t xml:space="preserve">Rövid lejáratú (támogatás megelőlegező) hitelek felvétele </t>
  </si>
  <si>
    <t>Letenye Város Önkormányzat 2012. évi mérlege</t>
  </si>
  <si>
    <t>2.) Önkormányzat kiadásai</t>
  </si>
  <si>
    <t>2012. évi  eredeti előirányzat</t>
  </si>
  <si>
    <t>I. Működési célú bevételek</t>
  </si>
  <si>
    <t>I. Működési célú kiadások</t>
  </si>
  <si>
    <t>1.) Saját bevételek</t>
  </si>
  <si>
    <t>1.) Költségvetési szervek kiadásai</t>
  </si>
  <si>
    <t xml:space="preserve"> -Egyéb áruhasználati és szolgáltatási adók </t>
  </si>
  <si>
    <t>I. félévi teljesítés</t>
  </si>
  <si>
    <t>3.) Támogatásértékű kiadás és végleges pe.átadás műk.célra (költségvetési szervek nélkül)</t>
  </si>
  <si>
    <t>4.) Céltartalékból működésre</t>
  </si>
  <si>
    <t>5.) Általános tartalék</t>
  </si>
  <si>
    <t>BEVÉTELEK</t>
  </si>
  <si>
    <t>ÁFA bevétel</t>
  </si>
  <si>
    <t>Befektetett pénzügyi eszközök kamata</t>
  </si>
  <si>
    <t>VI.</t>
  </si>
  <si>
    <t>előrányzat</t>
  </si>
  <si>
    <t>Támogatás, pénzeszköz átvétel</t>
  </si>
  <si>
    <t>Kölcsönök, támogatésok visszatérülése</t>
  </si>
  <si>
    <t>IV.</t>
  </si>
  <si>
    <t>V.</t>
  </si>
  <si>
    <t>Előző évi felhalmozási célú pénzmaradvány</t>
  </si>
  <si>
    <t>VII.</t>
  </si>
  <si>
    <t>Hitelfelvétel:</t>
  </si>
  <si>
    <t>BEVÉTEL ÖSSZESEN ( I.+II.+III.+IV.+V.+VI.+VII.):</t>
  </si>
  <si>
    <t>KIADÁSOK</t>
  </si>
  <si>
    <t>összesen:</t>
  </si>
  <si>
    <t>Önkormányzati beruházás</t>
  </si>
  <si>
    <t xml:space="preserve">IV. </t>
  </si>
  <si>
    <t>ÁFA befizetés</t>
  </si>
  <si>
    <t>Hitel törlesztés</t>
  </si>
  <si>
    <t>KIADÁS ÖSSZESEN (I.+II.+III.+IV.+V.)</t>
  </si>
  <si>
    <t>Eredeti előirányzat</t>
  </si>
  <si>
    <t>Rovat</t>
  </si>
  <si>
    <t>Rovat szám</t>
  </si>
  <si>
    <t>Szakmai anyag</t>
  </si>
  <si>
    <t>Üzemeltetési anyag</t>
  </si>
  <si>
    <t>Árubeszerzés</t>
  </si>
  <si>
    <t>Informatikai szolgáltatás</t>
  </si>
  <si>
    <t>Egyéb kommunikációs szolgáltatás</t>
  </si>
  <si>
    <t>Közüzemi díjak</t>
  </si>
  <si>
    <t>Vásárolt élelmezés</t>
  </si>
  <si>
    <t>Bérleti és lizingdíj</t>
  </si>
  <si>
    <t>Karbantartási, kisjavítási szolgáltatások</t>
  </si>
  <si>
    <t>Közvetített szolgáltatás</t>
  </si>
  <si>
    <t>Szakmai szolgáltatás</t>
  </si>
  <si>
    <t>Egyéb szolgáltatás</t>
  </si>
  <si>
    <t>Szolgáltatási kiadások:</t>
  </si>
  <si>
    <t>Kommunikációs szolgáltatás:</t>
  </si>
  <si>
    <t>Készletbeszerzés:</t>
  </si>
  <si>
    <t>Kiküldetések</t>
  </si>
  <si>
    <t>Reklám- propagandakiadások</t>
  </si>
  <si>
    <t>Kiküldetés, reklám összesen:</t>
  </si>
  <si>
    <t>Felszámított áfa</t>
  </si>
  <si>
    <t>Fizetendő áfa</t>
  </si>
  <si>
    <t>Kamatkiadás</t>
  </si>
  <si>
    <t>Egyéb pénzügyi művelet</t>
  </si>
  <si>
    <t>Egyéb dologi kiadás</t>
  </si>
  <si>
    <t>K311</t>
  </si>
  <si>
    <t>K312</t>
  </si>
  <si>
    <t>K313</t>
  </si>
  <si>
    <t>K31</t>
  </si>
  <si>
    <t>K321</t>
  </si>
  <si>
    <t>K322</t>
  </si>
  <si>
    <t>K32</t>
  </si>
  <si>
    <t>K331</t>
  </si>
  <si>
    <t>K332</t>
  </si>
  <si>
    <t>K333</t>
  </si>
  <si>
    <t>K334</t>
  </si>
  <si>
    <t>K335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</si>
  <si>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</si>
  <si>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</si>
  <si>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</si>
  <si>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</si>
  <si>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</si>
  <si>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</si>
  <si>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</si>
  <si>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</si>
  <si>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</si>
  <si>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</si>
  <si>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</si>
  <si>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Kulönféle befizetések</t>
  </si>
  <si>
    <t>K35</t>
  </si>
  <si>
    <t xml:space="preserve">   Költségvetési műk. kiadásai összesen:</t>
  </si>
  <si>
    <t xml:space="preserve"> Finanszírozási műveletek</t>
  </si>
  <si>
    <t>7.) Pénzforgalom nélküli kiadás</t>
  </si>
  <si>
    <t>MŰKÖDÉSI CÉLÚ KIADÁSOK ÖSSZ.:</t>
  </si>
  <si>
    <t>II. Felhalmozási célú kiadások</t>
  </si>
  <si>
    <t>1.) Támogatásértékű kiadás és végleges pénzeszköz átadás felhalm.célra</t>
  </si>
  <si>
    <t xml:space="preserve">MŰKÖDÉSI CÉLÚ BEVÉTELEK ÖSSZ:                      </t>
  </si>
  <si>
    <t xml:space="preserve">          ebből:    - felújítás</t>
  </si>
  <si>
    <t>II. Felhalmozási célú bevételek</t>
  </si>
  <si>
    <t xml:space="preserve">                        - fejlesztés</t>
  </si>
  <si>
    <t xml:space="preserve">                        - költségvetési szervek</t>
  </si>
  <si>
    <t>2.) Felhalmozási célú pénzeszköz átvétel államháztartáson kívülről</t>
  </si>
  <si>
    <t>2.) Beruházás</t>
  </si>
  <si>
    <t>3.) Támogatásértékű felhalmozási bevételek</t>
  </si>
  <si>
    <t>K505</t>
  </si>
  <si>
    <t>K502</t>
  </si>
  <si>
    <t>K506</t>
  </si>
  <si>
    <t xml:space="preserve">   -visszatérítendő támogatások, kölcsönök nyújtása</t>
  </si>
  <si>
    <t xml:space="preserve">   -visszatérítendő támogatások, kölcsönök törlesztése</t>
  </si>
  <si>
    <t>K504</t>
  </si>
  <si>
    <t>K6</t>
  </si>
  <si>
    <t>K7</t>
  </si>
  <si>
    <t>Immateriális javak beszerzése</t>
  </si>
  <si>
    <t>Ingatlanok beszerzése</t>
  </si>
  <si>
    <t>Egyéb tárgyi eszközök beszerzése</t>
  </si>
  <si>
    <t>Beruházási célú előzetesen felszámított áfa</t>
  </si>
  <si>
    <t>K61</t>
  </si>
  <si>
    <t>K62</t>
  </si>
  <si>
    <t>K64</t>
  </si>
  <si>
    <t>K67</t>
  </si>
  <si>
    <t>Ingatlanok felújítása</t>
  </si>
  <si>
    <t>Egyéb tárgyi eszközök felújítása</t>
  </si>
  <si>
    <t>Felújítási célú előzetesen felszámított áfa</t>
  </si>
  <si>
    <t>K71</t>
  </si>
  <si>
    <t>K73</t>
  </si>
  <si>
    <t>K74</t>
  </si>
  <si>
    <t>1.7.</t>
  </si>
  <si>
    <t>1.8.</t>
  </si>
  <si>
    <t>1.11.</t>
  </si>
  <si>
    <t>K8</t>
  </si>
  <si>
    <t xml:space="preserve">   - Visszatérítendő támogatások, kölcsönök törlesztése ÁH-b</t>
  </si>
  <si>
    <t>K88</t>
  </si>
  <si>
    <t xml:space="preserve">   - Egyéb felhalmozási célú támogatások ÁH-n kívülre</t>
  </si>
  <si>
    <t>2.5-ből    - Visszatérítendő támogatások, kölcsönök nyújtása ÁH-b</t>
  </si>
  <si>
    <t>K82</t>
  </si>
  <si>
    <t>K83</t>
  </si>
  <si>
    <t>K84</t>
  </si>
  <si>
    <t>K86</t>
  </si>
  <si>
    <t>K87</t>
  </si>
  <si>
    <t xml:space="preserve">   - Visszatérítendő támogatások, kölcsönök nyújtása ÁH-n k</t>
  </si>
  <si>
    <t>2.14.</t>
  </si>
  <si>
    <t>2.15.</t>
  </si>
  <si>
    <t>2.16.</t>
  </si>
  <si>
    <t>K512</t>
  </si>
  <si>
    <t>K5121</t>
  </si>
  <si>
    <t>1.melléklet</t>
  </si>
  <si>
    <t>Éves teljesítés</t>
  </si>
  <si>
    <t>2015. évi teljesítés</t>
  </si>
  <si>
    <t>5. melléklet</t>
  </si>
  <si>
    <t>7. melléklet</t>
  </si>
  <si>
    <t>2015. évi</t>
  </si>
  <si>
    <t>Költségvetési kiadások összesen</t>
  </si>
  <si>
    <t>Működési célú költségvetéai támogatások és kiegészítő támogatások</t>
  </si>
  <si>
    <t>Elszámolásból származó bevételek</t>
  </si>
  <si>
    <t>Elvonások, befizetések</t>
  </si>
  <si>
    <t>Garancia és kezességvállalásból megtérülés műk.célú, Áht-n belül</t>
  </si>
  <si>
    <t>Működési célú visszatérítendő támogatások, kölcsönök   visszatérülése Áht-n belül</t>
  </si>
  <si>
    <t>B15</t>
  </si>
  <si>
    <t>Működési célú visszatérítendő támogatások, kölcsönök   igénybevétele Áht-n belül</t>
  </si>
  <si>
    <t>Egyéb működési célú támogatások bevételei Áht-n belül</t>
  </si>
  <si>
    <t>Felhalmozási célú önkormányzati t ámogatások</t>
  </si>
  <si>
    <t>Garancia és kezességvállalásból megtérülés felhalm.célú, Áht-n belül</t>
  </si>
  <si>
    <t>Felhalmozási célú visszatérítendő támogatások, kölcsönök   visszatérülése Áht-n belül</t>
  </si>
  <si>
    <t>B24</t>
  </si>
  <si>
    <t>Felhalmozási  célú visszatérítendő támogatások, kölcsönök   igénybevétele Áht-n belül</t>
  </si>
  <si>
    <t>Egyéb felhalmozási célú támogatások bevételei Áht-n belül</t>
  </si>
  <si>
    <t>B31</t>
  </si>
  <si>
    <t>Jövedelemadó</t>
  </si>
  <si>
    <t>B32</t>
  </si>
  <si>
    <t>Szociális hozzájárulási adó és járulékok</t>
  </si>
  <si>
    <t>B33</t>
  </si>
  <si>
    <t>Bérhez és foglalkoztatáshoz kapcsolódó adók</t>
  </si>
  <si>
    <t>B34</t>
  </si>
  <si>
    <t>Vagyoni típusú adók</t>
  </si>
  <si>
    <t>Termékek ész szolgáltatások adói</t>
  </si>
  <si>
    <t>4.5.1.</t>
  </si>
  <si>
    <r>
      <t xml:space="preserve">Értékasítési és forgalmi adók   ( </t>
    </r>
    <r>
      <rPr>
        <b/>
        <sz val="8"/>
        <rFont val="Times New Roman"/>
        <family val="1"/>
        <charset val="238"/>
      </rPr>
      <t>állandó jelleggel végzett iparűzési adó</t>
    </r>
    <r>
      <rPr>
        <sz val="8"/>
        <rFont val="Times New Roman"/>
        <family val="1"/>
        <charset val="238"/>
      </rPr>
      <t>)</t>
    </r>
  </si>
  <si>
    <t>4.5.2.</t>
  </si>
  <si>
    <t>B352</t>
  </si>
  <si>
    <t>Fogyasztási adók</t>
  </si>
  <si>
    <t>4.5.3.</t>
  </si>
  <si>
    <t>B353</t>
  </si>
  <si>
    <t>Pénzügyi monopóliumok nyereségét terhelő adók</t>
  </si>
  <si>
    <t>4.5.4.</t>
  </si>
  <si>
    <t>Gépjárműadók</t>
  </si>
  <si>
    <t>4.5.6.</t>
  </si>
  <si>
    <t>Egyéb áruhasználati és szolgáltatási adók</t>
  </si>
  <si>
    <t>Készletértékesítés</t>
  </si>
  <si>
    <t>Szolgáltatások</t>
  </si>
  <si>
    <t>Közvetített szolgáltatások</t>
  </si>
  <si>
    <t>Tulajdonosi bevétel</t>
  </si>
  <si>
    <t>Kiszámlázott általános forgalmi adók</t>
  </si>
  <si>
    <t>Kamat bevétel</t>
  </si>
  <si>
    <t>Egyéb pénzügyi űveletek</t>
  </si>
  <si>
    <t>Biztosító által fizetett kártérítés</t>
  </si>
  <si>
    <t>5.11.</t>
  </si>
  <si>
    <t>Egyéb tárgyi eszközök értékesítése</t>
  </si>
  <si>
    <t>6.4.</t>
  </si>
  <si>
    <t>B54</t>
  </si>
  <si>
    <t>Részesedések értékesítése</t>
  </si>
  <si>
    <t>6.5.</t>
  </si>
  <si>
    <t>B55</t>
  </si>
  <si>
    <t>Részesedések megszűnéséhez kapcsolódó bevételek</t>
  </si>
  <si>
    <t>B61</t>
  </si>
  <si>
    <t>Működési célú garancia- és kezességvállalásból származó megtérülések Áht-n kívül</t>
  </si>
  <si>
    <t>Működési célú visszatérítendő támogatások, kölcsönök visszatérülése EU-tól</t>
  </si>
  <si>
    <t>Működési célú visszatérítendő támogatások, kölcsönök visszatérülése kormányoktól, más nemzetközi szerv.-től</t>
  </si>
  <si>
    <t>7.4.</t>
  </si>
  <si>
    <t>B64</t>
  </si>
  <si>
    <t>Működési célú visszatérítendő támogatások, kölcsönök visszatérülése Áht-n kívülről</t>
  </si>
  <si>
    <t>7.5.</t>
  </si>
  <si>
    <t>B65</t>
  </si>
  <si>
    <t>Egyéb működési célú átvett pénzeszközök</t>
  </si>
  <si>
    <t>B71</t>
  </si>
  <si>
    <t>Felhalmozási célú garancia- és kezességvállalásból származó megtérülések Áht-n kívül</t>
  </si>
  <si>
    <t>B72</t>
  </si>
  <si>
    <t>Felhalmozási célú visszatérítendő támogatások, kölcsönök visszatérülése EU-tól</t>
  </si>
  <si>
    <t>B73</t>
  </si>
  <si>
    <t>Felhalmozási célú visszatérítendő támogatások, kölcsönök visszatérülése kormányoktól, más nemz.-i szerv.-től</t>
  </si>
  <si>
    <t>8.4.</t>
  </si>
  <si>
    <t>Felhalmozási célú visszatérítendő támogatások, kölcsönök visszatérülése Áht-n kívülről</t>
  </si>
  <si>
    <t>8.5.</t>
  </si>
  <si>
    <t>Egyéb felhalmozási célú átvett pénzeszközök</t>
  </si>
  <si>
    <t>B81</t>
  </si>
  <si>
    <t>Belföldi finanszírozás bevételei</t>
  </si>
  <si>
    <t>10.1.1</t>
  </si>
  <si>
    <t>Hitel-, kölcsönfelvétel pénzügyi vállalkozásoktól</t>
  </si>
  <si>
    <t>10.1.2.</t>
  </si>
  <si>
    <t>10.1.3.</t>
  </si>
  <si>
    <t>Maradvány igénybevétele</t>
  </si>
  <si>
    <t>10.1.4.</t>
  </si>
  <si>
    <t>K11</t>
  </si>
  <si>
    <t>Foglalkoztatottak személyi juttatásai</t>
  </si>
  <si>
    <t>K12</t>
  </si>
  <si>
    <t>Külső személyi juttatások</t>
  </si>
  <si>
    <t>Családi támogatások</t>
  </si>
  <si>
    <t>Betegséggel kapcsolatos ellátások</t>
  </si>
  <si>
    <t>Lakhatással kapcsolatos ellátások</t>
  </si>
  <si>
    <t>Települési támogatás</t>
  </si>
  <si>
    <t>Elvonások és befizetések</t>
  </si>
  <si>
    <t>K503</t>
  </si>
  <si>
    <t>Működési célú garancia és kezességvállalásból származó kifizetés Áht-n belülre</t>
  </si>
  <si>
    <t>Működési célú  visszatérítendő támogatások , kölcsönök nyújtása Áht-n belülre</t>
  </si>
  <si>
    <t>16.4.</t>
  </si>
  <si>
    <t>Működési célú  visszatérítendő támogatások , kölcsönök törlesztése  Áht-n belülre</t>
  </si>
  <si>
    <t>16.5.</t>
  </si>
  <si>
    <t>Egyéb működési célú támogatások Áht-n belülre</t>
  </si>
  <si>
    <t>16.6.</t>
  </si>
  <si>
    <t>Egyéb működési célú támogatások Áht-n kívülre</t>
  </si>
  <si>
    <t>21.1.</t>
  </si>
  <si>
    <t>K91</t>
  </si>
  <si>
    <t>Belföldi finanszírozás kiadásai</t>
  </si>
  <si>
    <t>21.2.</t>
  </si>
  <si>
    <t>Hitel-, kölcsöntörlesztés államháztartáson kívülre</t>
  </si>
  <si>
    <t>21.3.</t>
  </si>
  <si>
    <t>Éves hozzájárlás forintban</t>
  </si>
  <si>
    <t xml:space="preserve">                                Pénzmaradvány</t>
  </si>
  <si>
    <t xml:space="preserve"> Kistolmács Község Önkormányzata</t>
  </si>
  <si>
    <t>8868 Kistolmács, Fő u.51.</t>
  </si>
  <si>
    <t>Tárgyévi                       beszámoló záró adatai</t>
  </si>
  <si>
    <t>1. Alaptevékenység költségvetési bevételei</t>
  </si>
  <si>
    <t>2. Alaptevékenység költségvetési kiadásai</t>
  </si>
  <si>
    <t xml:space="preserve">I. Alaptevékenység költségvetési egyenlege (±) </t>
  </si>
  <si>
    <t>3. Alaptevékenység finanszírozási bevételei</t>
  </si>
  <si>
    <t>4. Alaptevákenység finanszírozási kiadásai</t>
  </si>
  <si>
    <t>II. Alaptevékenység finanszírozási egyenlege(±)</t>
  </si>
  <si>
    <t>A) Alaptevékenység maradványa</t>
  </si>
  <si>
    <t>5. Vállalkozási tevékenység költségvetési bevételei</t>
  </si>
  <si>
    <t>6. Vállalkozási tevékenység költségvetési kiadásai</t>
  </si>
  <si>
    <t>III. Vállakozási tevékenység költségvetési egyenlege</t>
  </si>
  <si>
    <t>7. Vállakozási tevékenység finanszírozási bevételei</t>
  </si>
  <si>
    <t>8. Vállakozási tevékenység finanszírozási kiadásai</t>
  </si>
  <si>
    <t>B) Vállalkozási tevékenység maradványa</t>
  </si>
  <si>
    <t>C) Összes maradvány</t>
  </si>
  <si>
    <t>D) Alaptevékenység kötelezettségvállalással terhelt maradványa</t>
  </si>
  <si>
    <t>E) Alaptevékenység szabad maradványa</t>
  </si>
  <si>
    <t>F) Vállalkozási tevékenységet terhelő befizetési kötelezettség</t>
  </si>
  <si>
    <t>G) Vállalkozási tevékenység felhasználható maradványa</t>
  </si>
  <si>
    <t xml:space="preserve"> a 2015. évről</t>
  </si>
  <si>
    <t>Feladat megnevezése</t>
  </si>
  <si>
    <t>Mc/Fc</t>
  </si>
  <si>
    <t>Kormányzati funkció</t>
  </si>
  <si>
    <t>Pénzmaradvány összege</t>
  </si>
  <si>
    <t>eFt</t>
  </si>
  <si>
    <t>Államháztartási megelőlegezés</t>
  </si>
  <si>
    <t>Mc.</t>
  </si>
  <si>
    <t>Forgótőke</t>
  </si>
  <si>
    <t>.-.</t>
  </si>
  <si>
    <t>Fc.</t>
  </si>
  <si>
    <t>Zöldterület gazdálkodás</t>
  </si>
  <si>
    <t>Közvilágítás fenntartás</t>
  </si>
  <si>
    <t>Köztemető fenntartás</t>
  </si>
  <si>
    <t>Utak fenntartása</t>
  </si>
  <si>
    <t>4.000</t>
  </si>
  <si>
    <t>2015. évi pénzmaradvány felosztása</t>
  </si>
  <si>
    <t>Pénzforgalmi jelentés</t>
  </si>
  <si>
    <t>sor-szám</t>
  </si>
  <si>
    <t>Eredeti  ei.</t>
  </si>
  <si>
    <t>Módosított  ei.</t>
  </si>
  <si>
    <t>Támogatásértékű működési kiadások</t>
  </si>
  <si>
    <t xml:space="preserve">Működési célú pénzeszközátadások </t>
  </si>
  <si>
    <t>Visszatérítendő támogatások</t>
  </si>
  <si>
    <t>Ellátottak juttatásai</t>
  </si>
  <si>
    <t>Költségvetési pénzforgalmi kiadások összesen: (01+..+12)</t>
  </si>
  <si>
    <t>Hosszú lejáratú hitelek törlesztése</t>
  </si>
  <si>
    <t>Rövid lejáratú hitelek törlesztése</t>
  </si>
  <si>
    <t>15-ből likvidhitelek kiadása</t>
  </si>
  <si>
    <t>Finanszírozási kiadások összesen: (14+15+16)</t>
  </si>
  <si>
    <t>Pénzforgalmi kiadások (13+17)</t>
  </si>
  <si>
    <t>Pénzforgalom nélküli kiadások</t>
  </si>
  <si>
    <t>Kiegyenlítő, függő, átfutó kiadások</t>
  </si>
  <si>
    <t>Kiadások összesen( 17+18+19+20)</t>
  </si>
  <si>
    <t>Működési célú támogatásértékű bevételek, egyéb támogatások</t>
  </si>
  <si>
    <t>Működési pénzeszközátvételek,kölcsön visszatérülés</t>
  </si>
  <si>
    <t>Felhalmozási célú támogatásértékű bevételek, egyéb támog.</t>
  </si>
  <si>
    <t>Felhalmozási pénzeszközátvételek</t>
  </si>
  <si>
    <t>felhalmozási támogatási kiegészítések</t>
  </si>
  <si>
    <t>Előző évi visszatérülések</t>
  </si>
  <si>
    <t>Hosszú lejáratú kölcsönök visszatérülése</t>
  </si>
  <si>
    <t>Rövid lejáratú kölcsönök visszatérülése</t>
  </si>
  <si>
    <t>Költségvetési pénzforgalmi bevételek összesen: (22+…+33)</t>
  </si>
  <si>
    <t>Hosszú lejáratú hitelek felvétele</t>
  </si>
  <si>
    <t>Rövid lejáratú hitelek felvétele</t>
  </si>
  <si>
    <t>Beruházást megelőlegező hitel felvétel</t>
  </si>
  <si>
    <t xml:space="preserve">Tartós hitelviszonyt megtestesítő értékpapírok bevételei </t>
  </si>
  <si>
    <t>Forgatási célú hitelviszonyt megt. értékpapírok bevételei</t>
  </si>
  <si>
    <t>Finanszírozási bevételek összesen (37+…+39)</t>
  </si>
  <si>
    <t>Pénzforgalomi bevételek (34+40)</t>
  </si>
  <si>
    <t>Államháztartáson belüli megelőlegezések</t>
  </si>
  <si>
    <t>Kiegyenlítő, függő, átfutó bevételek</t>
  </si>
  <si>
    <t>Bevételek összesen (41+…+44)</t>
  </si>
  <si>
    <t xml:space="preserve">Pénzforgalmi költségvetési bevételek és kiadások különbsége (47-24), Költségvetési hiány (-), Költségvetési többlet (+)   </t>
  </si>
  <si>
    <t>Igénybevett tartalékokkal korrigált költségvetési bevételek és kiadások különbsége (51-21) [Korrigált költségvetési hiány (-), Korrigált költségvetési többlet</t>
  </si>
  <si>
    <t>Finanszírozási műveletek eredménye (40-17)</t>
  </si>
  <si>
    <t>Aktív és passzív pénzügyi műveletek egyen. (44-20)</t>
  </si>
  <si>
    <t>2015. évről</t>
  </si>
  <si>
    <t>Egyszerűsített mérleg</t>
  </si>
  <si>
    <t>8868 Kistolmács, Fő u. 51.</t>
  </si>
  <si>
    <t>ESZKÖZÖK</t>
  </si>
  <si>
    <t>Előző évi ktgvetési beszámoló záró adatai</t>
  </si>
  <si>
    <t>Tárgy évi ktgvetési beszámoló záró adatai</t>
  </si>
  <si>
    <t>A) Befektetett eszközök</t>
  </si>
  <si>
    <t>I. Immateriális javak</t>
  </si>
  <si>
    <t>II. Tárgyi eszközök</t>
  </si>
  <si>
    <t>III. Befektetett pénzügyi eszközök</t>
  </si>
  <si>
    <t>IV. Üzemeltetésre, kezelésre átadott, koncesszióba, vagyonkezelésbe adott, illetve vagyonkezelésbe vett eszközök</t>
  </si>
  <si>
    <t>B) Forgóeszközök</t>
  </si>
  <si>
    <t>I. Készletek</t>
  </si>
  <si>
    <t>II. Értékpapírok</t>
  </si>
  <si>
    <t>C) Pénzeszközök</t>
  </si>
  <si>
    <t>D) Követelések</t>
  </si>
  <si>
    <t>I. Költségvetési évben esedékes követelések</t>
  </si>
  <si>
    <t>II. Költségvetési évet követően esedékes követelések</t>
  </si>
  <si>
    <t>III. Követelés jellegű sajátos elszámolások</t>
  </si>
  <si>
    <t>E) Egyéb sajátos eszközoldali elszámolások</t>
  </si>
  <si>
    <t>F) Egyéb aktív pénzügyi elszámolások</t>
  </si>
  <si>
    <t>ESZKÖZÖK ÖSSZESEN:</t>
  </si>
  <si>
    <t>FORRÁSOK</t>
  </si>
  <si>
    <t>G) Saját tőke</t>
  </si>
  <si>
    <t>I. Nemzeti vagyon induláskori értéke</t>
  </si>
  <si>
    <t>II.Egyéb eszközök induláskori értéke és változásai</t>
  </si>
  <si>
    <t>III. Felhalmozott eredmény</t>
  </si>
  <si>
    <t>IV. Mérleg szerinti eredmény</t>
  </si>
  <si>
    <t>H) Kötelezettség</t>
  </si>
  <si>
    <t>I. Költségvetési évben esedékes kötelezettség</t>
  </si>
  <si>
    <t>II. Költségvetési évet követően esedékes kötelezettség</t>
  </si>
  <si>
    <t>I) Egyéb sajátos forrásoldali elszámolások</t>
  </si>
  <si>
    <t>J) Kincstári számlavezetéssel kapcsolatos elszámolások</t>
  </si>
  <si>
    <t>K) Passzív időbeli elhatárolások</t>
  </si>
  <si>
    <t>FORRÁSOK ÖSSZESEN:</t>
  </si>
  <si>
    <t>Eredmény kimutatás</t>
  </si>
  <si>
    <t>előző időszak</t>
  </si>
  <si>
    <t>tárgyi időszak</t>
  </si>
  <si>
    <t>01.</t>
  </si>
  <si>
    <t>Közhatalmi eredményszemléletű bevételek</t>
  </si>
  <si>
    <t>02.</t>
  </si>
  <si>
    <t>Eszközök és szolgáltatások értékesítése nettó eredményszemléletű bevételei</t>
  </si>
  <si>
    <t>03.</t>
  </si>
  <si>
    <t>Tevékenység egyéb nettó eredményszemléletű bevételei</t>
  </si>
  <si>
    <t>Tevékenység nettó eredményszemléletű bevétele (01+02+03)</t>
  </si>
  <si>
    <t>04.</t>
  </si>
  <si>
    <t>Saját termelésű készletek állományváltozása</t>
  </si>
  <si>
    <t>05.</t>
  </si>
  <si>
    <t>Saját előállítású eszközök aktivált értéke</t>
  </si>
  <si>
    <t>06.</t>
  </si>
  <si>
    <t>Központi működési célú támogatások eredményszemléletű bevételei</t>
  </si>
  <si>
    <t>07.</t>
  </si>
  <si>
    <t>Egyéb működési célú támogatások eredményszemléletű bevételei</t>
  </si>
  <si>
    <t>08.</t>
  </si>
  <si>
    <t>Különféle egyéb eredményszemléletű bevételek</t>
  </si>
  <si>
    <t>Egyéb eredményszemléletű bevételek  ( 06+07+08)</t>
  </si>
  <si>
    <t>09.</t>
  </si>
  <si>
    <t>Anyagköltség</t>
  </si>
  <si>
    <t>Igénybe vett szolgáltatások értéke</t>
  </si>
  <si>
    <t>Eladott áruk beszerzési értéke</t>
  </si>
  <si>
    <t>Eladott ( közvetített) szolgáltatások értéke</t>
  </si>
  <si>
    <t>Anyagjellegű ráfordítások (09+10+11+12)</t>
  </si>
  <si>
    <t>Bérköltség</t>
  </si>
  <si>
    <t>Személyi jellegű egyéb kifizetések</t>
  </si>
  <si>
    <t>Bérjárulékok</t>
  </si>
  <si>
    <t>Személyi jellegű ráfordítások (13+14+15)</t>
  </si>
  <si>
    <t>Értékcsökkenési leírás</t>
  </si>
  <si>
    <t>Egyéb ráfordítások</t>
  </si>
  <si>
    <t>A)</t>
  </si>
  <si>
    <t>TEVÉKENYSÉGEK EREDMÉNYE (I.+II.+III.+IV.+V.+VI.+VII.)</t>
  </si>
  <si>
    <t>Kapott (járó) osztalék és részesedés</t>
  </si>
  <si>
    <t>Kapott (járó ) kamatok és kamatjellegű eredményszemléletű bevételek</t>
  </si>
  <si>
    <t>Pénzügyi műveletek egyéb eredményszemléletű bevételei (&gt;=18a)</t>
  </si>
  <si>
    <t>18a.</t>
  </si>
  <si>
    <t xml:space="preserve">   .- ebből:  árfolyamnyereség</t>
  </si>
  <si>
    <t>VIII.</t>
  </si>
  <si>
    <t>Pénzügyi műveletek eredményszemléletű bevételei ( 16+17+18)</t>
  </si>
  <si>
    <t>Fizetendő kamat és kamatjellegű ráfordítások</t>
  </si>
  <si>
    <t>Részesedések, értékpapírok, pénzeszközök értékvesztése</t>
  </si>
  <si>
    <t>Pénzügyi műveletek egyéb ráfordításai (&gt;=21a)</t>
  </si>
  <si>
    <t>21a.</t>
  </si>
  <si>
    <t xml:space="preserve">  .- ebből: árfolyamveszteség</t>
  </si>
  <si>
    <t>IX:</t>
  </si>
  <si>
    <t>Pénzügyi műveletek ráfordításai ( 19+20+21)</t>
  </si>
  <si>
    <t>B)</t>
  </si>
  <si>
    <t>PÉNZÜGYI MŰVELETEK EREDMÉNYE</t>
  </si>
  <si>
    <t>C)</t>
  </si>
  <si>
    <t>Felhalmozási célú támogatások eredményszemléletű bevételei</t>
  </si>
  <si>
    <t>Különféle rendkívüli eredményszemléletű bevételek</t>
  </si>
  <si>
    <t>X.</t>
  </si>
  <si>
    <t>Rendkívüli eredményszemléletű bevételek (22+23)</t>
  </si>
  <si>
    <t>XI.</t>
  </si>
  <si>
    <t>Rendkívüli ráfordítások</t>
  </si>
  <si>
    <t>D)</t>
  </si>
  <si>
    <t>RENDKÍVÜLI EREDMÉNY (X.-XI.)</t>
  </si>
  <si>
    <t>E)</t>
  </si>
  <si>
    <t>módosítás</t>
  </si>
  <si>
    <t xml:space="preserve">Követelés-Kötelezettség </t>
  </si>
  <si>
    <t>állománya</t>
  </si>
  <si>
    <t>Követelés</t>
  </si>
  <si>
    <t>Működési bevétel</t>
  </si>
  <si>
    <t>Felhalmozási célú átvett pénzeszköz</t>
  </si>
  <si>
    <t>Adott előleg</t>
  </si>
  <si>
    <t>Kötelezettség</t>
  </si>
  <si>
    <t>.- Államháztartáson belüli megelőlegezés</t>
  </si>
  <si>
    <t xml:space="preserve">2015. december 31-én fennálló </t>
  </si>
  <si>
    <t>VAGYONKIMUTATÁS</t>
  </si>
  <si>
    <t>Adatok ezer forintban</t>
  </si>
  <si>
    <t xml:space="preserve">VAGYONKIMUTATÁS MÉRLEGTÉTELEK ALAPJÁN </t>
  </si>
  <si>
    <t>Törzsvagyon</t>
  </si>
  <si>
    <t>Üzleti vagyon</t>
  </si>
  <si>
    <t>Forgalomképtelen törzsvagyon</t>
  </si>
  <si>
    <t>Korlátozottan forgalomképes vagyon</t>
  </si>
  <si>
    <t>forgalomképtelen vagyon</t>
  </si>
  <si>
    <t>nemzetgazdasági szempontból kiemelt jelentőségű nemzeti vagyon</t>
  </si>
  <si>
    <t xml:space="preserve">         </t>
  </si>
  <si>
    <t>Eszközök</t>
  </si>
  <si>
    <t>A,</t>
  </si>
  <si>
    <t>Nemzeti vagyonba tartozó befektetett eszközök</t>
  </si>
  <si>
    <t>Immateriális javak összesen</t>
  </si>
  <si>
    <t>Tárgyi eszközök összesen</t>
  </si>
  <si>
    <t>Ingatlanok és a kapcsolódó vagyoni értékű jogok</t>
  </si>
  <si>
    <t>Gépek, berendezések, felszerelések, járművek</t>
  </si>
  <si>
    <t>Tenyészállatok</t>
  </si>
  <si>
    <t>Beruházások, felújítások</t>
  </si>
  <si>
    <t>Tárgyi eszközök értékhelyesbítése</t>
  </si>
  <si>
    <t>Befektetett pénzügyi eszközök összesen</t>
  </si>
  <si>
    <t>Tartós részesedések</t>
  </si>
  <si>
    <t>Tartós hitelviszonyt megtestesítő értékpapírok</t>
  </si>
  <si>
    <t>Befektett pénzügyi eszközök értékhelyesbítése</t>
  </si>
  <si>
    <t>Koncesszióba, vagyonkezelésbe adott eszközök</t>
  </si>
  <si>
    <t>B,</t>
  </si>
  <si>
    <t>Nemzeti vagyonba tartozó forgóeszközök</t>
  </si>
  <si>
    <t>Készletek</t>
  </si>
  <si>
    <t>Értékpapírok</t>
  </si>
  <si>
    <t>C,</t>
  </si>
  <si>
    <t>Pénzeszközök</t>
  </si>
  <si>
    <t>Hosszú lejáratú betétek</t>
  </si>
  <si>
    <t>Pénztárak, csekkek, betétkönyvek</t>
  </si>
  <si>
    <t>Forintszámlák</t>
  </si>
  <si>
    <t>Devizaszámlák</t>
  </si>
  <si>
    <t>Idegen pénzeszközök</t>
  </si>
  <si>
    <t>D,</t>
  </si>
  <si>
    <t>Követelések</t>
  </si>
  <si>
    <t>Költségvetési évben esedékes követelések</t>
  </si>
  <si>
    <t>Költségvetési évet követően esedékes követelések</t>
  </si>
  <si>
    <t>Követelés jellegű sajátos elszámolások</t>
  </si>
  <si>
    <t>E,</t>
  </si>
  <si>
    <t>Egyéb sajátos eszközoldali elszámolások</t>
  </si>
  <si>
    <t>F,</t>
  </si>
  <si>
    <t>Aktív időbeli elhatárolások</t>
  </si>
  <si>
    <t>Források</t>
  </si>
  <si>
    <t>G,</t>
  </si>
  <si>
    <t>Saját tőke</t>
  </si>
  <si>
    <t>Nemzeti vagyon induláskori értéke</t>
  </si>
  <si>
    <t>Nemzeti vagyon változásai</t>
  </si>
  <si>
    <t>Egyéb eszközök induláskori értéke és változásai</t>
  </si>
  <si>
    <t>Felhalmozott eredmény</t>
  </si>
  <si>
    <t>Eszközök értékhelyesbítésének forrása</t>
  </si>
  <si>
    <t>Mérleg szerinti eredmény</t>
  </si>
  <si>
    <t>H,</t>
  </si>
  <si>
    <t>Kötelezettségek</t>
  </si>
  <si>
    <t>Költségvetési évben esedékes kötelezettségek</t>
  </si>
  <si>
    <t>Költségvetési évet követően esedékes kötelezettségek</t>
  </si>
  <si>
    <t>Kötelezettség jellegű sajátos elszámolások</t>
  </si>
  <si>
    <t>I,</t>
  </si>
  <si>
    <t>Egyéb sajátos forrásoldali elszámolások</t>
  </si>
  <si>
    <t>J,</t>
  </si>
  <si>
    <t>Kincstári számlavezetéssel kapcsolatos elszámolások</t>
  </si>
  <si>
    <t>K,</t>
  </si>
  <si>
    <t>Passzív időbeli elhatárolások</t>
  </si>
  <si>
    <t>23. melléklet</t>
  </si>
  <si>
    <t>O-RA LEÍRT, DE NEM HASZNÁLATBAN LÉVŐ, ILLETVE HASZNÁLATON KÍVÜLI ESZKÖZÖK ÁLLOMÁNYA</t>
  </si>
  <si>
    <t>Kistolmács Község  Önkormányzata</t>
  </si>
  <si>
    <t>ESZKÖZCSOPORT</t>
  </si>
  <si>
    <t>HASZNÁLATBAN LÉVŐ</t>
  </si>
  <si>
    <t>HASZNÁLATON KÍVÜLI</t>
  </si>
  <si>
    <t>Főkönyvi szám</t>
  </si>
  <si>
    <t>Bruttó érték eFT</t>
  </si>
  <si>
    <t>db</t>
  </si>
  <si>
    <t>Bruttó érték eFt</t>
  </si>
  <si>
    <t>0-ig leírt szellemi termékek aktivált áll. értéke</t>
  </si>
  <si>
    <t>IMMATERIÁLIS JAVAK ÖSSZESEN:</t>
  </si>
  <si>
    <t>0-ig leírt egyéb épületek aktivált áll. értéke</t>
  </si>
  <si>
    <t>0-ig leírt egyéb építmény akt. áll.</t>
  </si>
  <si>
    <t>0-ig leírt inf. gép áll. értéke</t>
  </si>
  <si>
    <t>0-ig leírt egyéb gép áll. értéke</t>
  </si>
  <si>
    <t>0-ig leírt járművek állománya</t>
  </si>
  <si>
    <t>0-ra leírt vagy. adott. vett gép, berendezés</t>
  </si>
  <si>
    <t>0-ra leírt üzem. adott gép, berendezés</t>
  </si>
  <si>
    <t>TÁRGYI ESZKÖZÖK ÖSSZESEN:</t>
  </si>
  <si>
    <t>O-IG LEÍRT ESZKÖZÁLLOMÁNY ÖSSZESEN:</t>
  </si>
  <si>
    <t>8. melléklet</t>
  </si>
  <si>
    <t>11.melléklet</t>
  </si>
  <si>
    <t>12.melléklet</t>
  </si>
  <si>
    <t>17. melléklet</t>
  </si>
  <si>
    <t>B1-B11</t>
  </si>
  <si>
    <t>Közösségi busz tartozékokkal (9827319)</t>
  </si>
  <si>
    <t>Közcélú foglalkoztatásra eszközbeszerzés (2381250)</t>
  </si>
  <si>
    <t>Vízbázis védelmi projekt (5667736)</t>
  </si>
  <si>
    <t xml:space="preserve">Művelődési Ház épületének bővítése </t>
  </si>
  <si>
    <t>ÁH-on belüli megelőlegezések</t>
  </si>
  <si>
    <t>késedelmi pótlék</t>
  </si>
  <si>
    <t>gépjárműadó</t>
  </si>
  <si>
    <t>idegenforgalmi adó</t>
  </si>
  <si>
    <t>-értékvesztés elszámolása</t>
  </si>
  <si>
    <t>Költségvetési évben esedékes köt.</t>
  </si>
  <si>
    <t>dologi kiadásokra</t>
  </si>
  <si>
    <t>beruházásokra</t>
  </si>
  <si>
    <t>vízmű kompenzáció</t>
  </si>
  <si>
    <t>Délzalai Víz-és Csatornamű Zrt.</t>
  </si>
  <si>
    <t>Reálmed Kft.</t>
  </si>
  <si>
    <t>Költségvetési évet köv. esedékes köt.</t>
  </si>
  <si>
    <t>Kapott előlegek</t>
  </si>
  <si>
    <t>adótúlfizetések</t>
  </si>
  <si>
    <t>E.On Dél Dunántúli Áramhálózati Zrt.</t>
  </si>
  <si>
    <t>Közalkalmazott</t>
  </si>
  <si>
    <t>Előirányzat-felhasználási</t>
  </si>
  <si>
    <t>Kistolmács Község Önkormányzata likviditás 2015.</t>
  </si>
  <si>
    <t>Ár és belvízvédelem</t>
  </si>
  <si>
    <t xml:space="preserve"> 2015. ÉV ZÁRSZÁMADÁS</t>
  </si>
  <si>
    <t>2015. év</t>
  </si>
  <si>
    <t>19. melléklet</t>
  </si>
  <si>
    <t>21.melléklet</t>
  </si>
  <si>
    <t>24. melléklet</t>
  </si>
  <si>
    <t>Tervezett létszámadatok</t>
  </si>
  <si>
    <t>Tényleges létszámadatok</t>
  </si>
  <si>
    <r>
      <t>pénzmaradvány összese</t>
    </r>
    <r>
      <rPr>
        <b/>
        <sz val="12"/>
        <rFont val="Times New Roman"/>
        <family val="1"/>
        <charset val="238"/>
      </rPr>
      <t xml:space="preserve">n:  </t>
    </r>
  </si>
  <si>
    <t>14.044</t>
  </si>
  <si>
    <t>,,vevő,,</t>
  </si>
  <si>
    <t>,,vevő 1,,</t>
  </si>
  <si>
    <t>,,vevő 2,,</t>
  </si>
  <si>
    <r>
      <t>Aktivált saját teljesítmények értéke  (</t>
    </r>
    <r>
      <rPr>
        <b/>
        <u/>
        <sz val="10"/>
        <rFont val="Times New Roman"/>
        <family val="1"/>
        <charset val="238"/>
      </rPr>
      <t>+</t>
    </r>
    <r>
      <rPr>
        <b/>
        <sz val="10"/>
        <rFont val="Times New Roman"/>
        <family val="1"/>
        <charset val="238"/>
      </rPr>
      <t xml:space="preserve"> 04+05)</t>
    </r>
  </si>
  <si>
    <r>
      <t xml:space="preserve">SZOKÁSOS EREDMÉNY ( </t>
    </r>
    <r>
      <rPr>
        <b/>
        <u/>
        <sz val="10"/>
        <rFont val="Times New Roman"/>
        <family val="1"/>
        <charset val="238"/>
      </rPr>
      <t>+</t>
    </r>
    <r>
      <rPr>
        <b/>
        <sz val="10"/>
        <rFont val="Times New Roman"/>
        <family val="1"/>
        <charset val="238"/>
      </rPr>
      <t>A</t>
    </r>
    <r>
      <rPr>
        <b/>
        <u/>
        <sz val="10"/>
        <rFont val="Times New Roman"/>
        <family val="1"/>
        <charset val="238"/>
      </rPr>
      <t>+</t>
    </r>
    <r>
      <rPr>
        <b/>
        <sz val="10"/>
        <rFont val="Times New Roman"/>
        <family val="1"/>
        <charset val="238"/>
      </rPr>
      <t>B)</t>
    </r>
  </si>
  <si>
    <r>
      <t xml:space="preserve">MÉRLEG SZERINTI EREDMÉNY ( </t>
    </r>
    <r>
      <rPr>
        <b/>
        <u/>
        <sz val="10"/>
        <rFont val="Times New Roman"/>
        <family val="1"/>
        <charset val="238"/>
      </rPr>
      <t>+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+</t>
    </r>
    <r>
      <rPr>
        <b/>
        <sz val="10"/>
        <rFont val="Times New Roman"/>
        <family val="1"/>
        <charset val="238"/>
      </rPr>
      <t>D)</t>
    </r>
  </si>
  <si>
    <t>3.300</t>
  </si>
  <si>
    <t>3 db faház megépítése</t>
  </si>
  <si>
    <t>Temető kerítés megépítése</t>
  </si>
  <si>
    <t>1.200</t>
  </si>
  <si>
    <t>Fedett közösségi terület kialakítása</t>
  </si>
  <si>
    <t>1.627</t>
  </si>
  <si>
    <t>Egyéb dologi kiadások fedezete</t>
  </si>
  <si>
    <t>2.182</t>
  </si>
  <si>
    <t>Közszolgálati dolgozó</t>
  </si>
  <si>
    <t xml:space="preserve">FINANSZÍROZÁSI MŰVELETEK BEVÉTELE </t>
  </si>
  <si>
    <t>Hitel felvétel</t>
  </si>
  <si>
    <t xml:space="preserve">FINANSZÍROZÁSI MŰVELETEK BEVÉTELEI 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</si>
</sst>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#,##0\ &quot;Ft&quot;"/>
    <numFmt numFmtId="165" formatCode="#,##0_ ;\-#,##0\ "/>
    <numFmt numFmtId="166" formatCode="0.0"/>
    <numFmt numFmtId="167" formatCode="#,##0.0"/>
    <numFmt numFmtId="168" formatCode="#,###"/>
    <numFmt numFmtId="169" formatCode="mmm\ d/"/>
  </numFmts>
  <fonts count="145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b/>
      <sz val="12"/>
      <name val="Book Antiqua"/>
      <family val="1"/>
      <charset val="238"/>
    </font>
    <font>
      <sz val="10"/>
      <name val="Arial"/>
      <family val="2"/>
      <charset val="238"/>
    </font>
    <font>
      <i/>
      <sz val="9"/>
      <name val="Book Antiqua"/>
      <family val="1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 CE"/>
      <charset val="238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22"/>
      <name val="Arial CE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9"/>
      <name val="MS Sans Serif"/>
      <family val="2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i/>
      <sz val="8"/>
      <name val="Times New Roman"/>
      <family val="1"/>
      <charset val="238"/>
    </font>
    <font>
      <b/>
      <i/>
      <sz val="9"/>
      <name val="Arial CE"/>
      <charset val="238"/>
    </font>
    <font>
      <i/>
      <sz val="9"/>
      <name val="Arial CE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 CE"/>
      <charset val="238"/>
    </font>
    <font>
      <sz val="7"/>
      <name val="Times New Roman"/>
      <family val="1"/>
      <charset val="238"/>
    </font>
    <font>
      <sz val="8"/>
      <name val="Times New Roman CE"/>
      <charset val="238"/>
    </font>
    <font>
      <sz val="10"/>
      <color indexed="53"/>
      <name val="Times New Roman"/>
      <family val="1"/>
      <charset val="238"/>
    </font>
    <font>
      <b/>
      <i/>
      <sz val="10"/>
      <name val="Arial CE"/>
      <charset val="238"/>
    </font>
    <font>
      <b/>
      <i/>
      <sz val="9"/>
      <name val="Arial CE"/>
      <family val="2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7.5"/>
      <name val="Arial"/>
      <family val="2"/>
      <charset val="238"/>
    </font>
    <font>
      <b/>
      <sz val="10"/>
      <name val="Times New Roman CE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  <charset val="238"/>
    </font>
    <font>
      <sz val="8"/>
      <name val="Arial"/>
      <charset val="238"/>
    </font>
    <font>
      <b/>
      <sz val="10"/>
      <name val="Arial"/>
      <charset val="238"/>
    </font>
    <font>
      <sz val="8.5"/>
      <name val="Times New Roman"/>
      <family val="1"/>
      <charset val="238"/>
    </font>
    <font>
      <b/>
      <i/>
      <sz val="8.5"/>
      <name val="Times New Roman"/>
      <family val="1"/>
      <charset val="238"/>
    </font>
    <font>
      <b/>
      <i/>
      <sz val="8"/>
      <color indexed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10"/>
      <name val="Book Antiqua"/>
      <family val="1"/>
      <charset val="238"/>
    </font>
    <font>
      <b/>
      <sz val="9"/>
      <name val="Times New Roman CE"/>
      <charset val="238"/>
    </font>
    <font>
      <sz val="9"/>
      <name val="Arial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4"/>
      <name val="Times New Roman CE"/>
      <family val="1"/>
      <charset val="238"/>
    </font>
    <font>
      <b/>
      <i/>
      <sz val="10"/>
      <name val="Times New Roman CE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Arial"/>
      <charset val="238"/>
    </font>
    <font>
      <i/>
      <sz val="10"/>
      <name val="Arial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Times New Roman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9"/>
      <name val="Arial CE"/>
      <charset val="238"/>
    </font>
    <font>
      <b/>
      <sz val="7.5"/>
      <name val="Book Antiqua"/>
      <family val="1"/>
      <charset val="238"/>
    </font>
    <font>
      <b/>
      <u/>
      <sz val="8"/>
      <name val="Times New Roman"/>
      <family val="1"/>
      <charset val="238"/>
    </font>
    <font>
      <u/>
      <sz val="10"/>
      <name val="Times New Roman"/>
      <family val="1"/>
      <charset val="238"/>
    </font>
    <font>
      <u/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9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7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1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8" fillId="5" borderId="0" applyNumberFormat="0" applyBorder="0" applyAlignment="0" applyProtection="0"/>
    <xf numFmtId="0" fontId="79" fillId="20" borderId="1" applyNumberFormat="0" applyAlignment="0" applyProtection="0"/>
    <xf numFmtId="0" fontId="80" fillId="21" borderId="2" applyNumberFormat="0" applyAlignment="0" applyProtection="0"/>
    <xf numFmtId="0" fontId="81" fillId="0" borderId="0" applyNumberFormat="0" applyFill="0" applyBorder="0" applyAlignment="0" applyProtection="0"/>
    <xf numFmtId="43" fontId="51" fillId="0" borderId="0" applyFont="0" applyFill="0" applyBorder="0" applyAlignment="0" applyProtection="0"/>
    <xf numFmtId="0" fontId="82" fillId="6" borderId="0" applyNumberFormat="0" applyBorder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5" fillId="0" borderId="5" applyNumberFormat="0" applyFill="0" applyAlignment="0" applyProtection="0"/>
    <xf numFmtId="0" fontId="85" fillId="0" borderId="0" applyNumberFormat="0" applyFill="0" applyBorder="0" applyAlignment="0" applyProtection="0"/>
    <xf numFmtId="0" fontId="86" fillId="9" borderId="1" applyNumberFormat="0" applyAlignment="0" applyProtection="0"/>
    <xf numFmtId="0" fontId="87" fillId="0" borderId="6" applyNumberFormat="0" applyFill="0" applyAlignment="0" applyProtection="0"/>
    <xf numFmtId="0" fontId="88" fillId="23" borderId="0" applyNumberFormat="0" applyBorder="0" applyAlignment="0" applyProtection="0"/>
    <xf numFmtId="0" fontId="15" fillId="0" borderId="0"/>
    <xf numFmtId="0" fontId="51" fillId="0" borderId="0"/>
    <xf numFmtId="0" fontId="18" fillId="0" borderId="0"/>
    <xf numFmtId="0" fontId="130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51" fillId="0" borderId="0"/>
    <xf numFmtId="0" fontId="46" fillId="0" borderId="0"/>
    <xf numFmtId="0" fontId="18" fillId="0" borderId="0"/>
    <xf numFmtId="0" fontId="46" fillId="0" borderId="0"/>
    <xf numFmtId="0" fontId="76" fillId="22" borderId="7" applyNumberFormat="0" applyFont="0" applyAlignment="0" applyProtection="0"/>
    <xf numFmtId="0" fontId="89" fillId="20" borderId="8" applyNumberFormat="0" applyAlignment="0" applyProtection="0"/>
    <xf numFmtId="0" fontId="115" fillId="0" borderId="10" applyFont="0" applyFill="0" applyBorder="0" applyAlignment="0" applyProtection="0">
      <alignment horizontal="center" vertical="center"/>
    </xf>
    <xf numFmtId="9" fontId="5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9" applyNumberFormat="0" applyFill="0" applyAlignment="0" applyProtection="0"/>
    <xf numFmtId="0" fontId="92" fillId="0" borderId="0" applyNumberFormat="0" applyFill="0" applyBorder="0" applyAlignment="0" applyProtection="0"/>
  </cellStyleXfs>
  <cellXfs count="2054">
    <xf numFmtId="0" fontId="0" fillId="0" borderId="0" xfId="0"/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11" xfId="0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5" xfId="0" applyBorder="1"/>
    <xf numFmtId="0" fontId="2" fillId="0" borderId="13" xfId="0" applyFont="1" applyBorder="1"/>
    <xf numFmtId="0" fontId="7" fillId="0" borderId="10" xfId="0" applyFont="1" applyBorder="1"/>
    <xf numFmtId="0" fontId="7" fillId="0" borderId="16" xfId="0" applyFont="1" applyBorder="1"/>
    <xf numFmtId="0" fontId="3" fillId="0" borderId="0" xfId="0" applyFont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12" fillId="0" borderId="17" xfId="0" applyFont="1" applyBorder="1" applyAlignment="1">
      <alignment horizontal="centerContinuous" vertical="center"/>
    </xf>
    <xf numFmtId="0" fontId="12" fillId="0" borderId="18" xfId="0" applyFont="1" applyBorder="1" applyAlignment="1">
      <alignment horizontal="centerContinuous" vertical="center"/>
    </xf>
    <xf numFmtId="0" fontId="12" fillId="0" borderId="19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9" fillId="0" borderId="11" xfId="0" applyFont="1" applyBorder="1"/>
    <xf numFmtId="49" fontId="12" fillId="0" borderId="13" xfId="0" applyNumberFormat="1" applyFont="1" applyBorder="1"/>
    <xf numFmtId="0" fontId="12" fillId="0" borderId="13" xfId="0" applyFont="1" applyBorder="1"/>
    <xf numFmtId="0" fontId="13" fillId="0" borderId="13" xfId="0" applyFont="1" applyBorder="1"/>
    <xf numFmtId="0" fontId="12" fillId="0" borderId="14" xfId="0" applyFont="1" applyBorder="1"/>
    <xf numFmtId="0" fontId="13" fillId="0" borderId="11" xfId="0" applyFont="1" applyBorder="1"/>
    <xf numFmtId="0" fontId="8" fillId="0" borderId="10" xfId="0" applyFont="1" applyBorder="1"/>
    <xf numFmtId="0" fontId="8" fillId="0" borderId="16" xfId="0" applyFont="1" applyBorder="1"/>
    <xf numFmtId="0" fontId="8" fillId="0" borderId="21" xfId="0" applyFont="1" applyBorder="1"/>
    <xf numFmtId="1" fontId="12" fillId="0" borderId="21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" fontId="9" fillId="0" borderId="23" xfId="0" applyNumberFormat="1" applyFont="1" applyBorder="1"/>
    <xf numFmtId="0" fontId="8" fillId="0" borderId="0" xfId="0" applyFont="1"/>
    <xf numFmtId="0" fontId="8" fillId="0" borderId="23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17" xfId="0" applyFont="1" applyBorder="1"/>
    <xf numFmtId="0" fontId="8" fillId="0" borderId="12" xfId="0" applyFont="1" applyBorder="1"/>
    <xf numFmtId="0" fontId="8" fillId="0" borderId="20" xfId="0" applyFont="1" applyBorder="1"/>
    <xf numFmtId="0" fontId="8" fillId="0" borderId="32" xfId="0" applyFont="1" applyBorder="1"/>
    <xf numFmtId="0" fontId="13" fillId="0" borderId="0" xfId="0" applyFont="1"/>
    <xf numFmtId="0" fontId="12" fillId="0" borderId="0" xfId="0" applyFont="1"/>
    <xf numFmtId="0" fontId="13" fillId="0" borderId="11" xfId="0" applyFont="1" applyBorder="1" applyAlignment="1">
      <alignment horizontal="center"/>
    </xf>
    <xf numFmtId="0" fontId="13" fillId="0" borderId="33" xfId="0" applyFont="1" applyBorder="1"/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/>
    <xf numFmtId="0" fontId="12" fillId="0" borderId="20" xfId="0" applyFont="1" applyBorder="1"/>
    <xf numFmtId="0" fontId="12" fillId="0" borderId="13" xfId="0" applyFont="1" applyBorder="1" applyAlignment="1">
      <alignment horizontal="left" vertical="center" wrapText="1"/>
    </xf>
    <xf numFmtId="0" fontId="12" fillId="0" borderId="32" xfId="0" applyFont="1" applyBorder="1"/>
    <xf numFmtId="49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4" xfId="0" applyFont="1" applyBorder="1"/>
    <xf numFmtId="0" fontId="13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/>
    </xf>
    <xf numFmtId="49" fontId="12" fillId="0" borderId="1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35" xfId="0" applyFont="1" applyBorder="1"/>
    <xf numFmtId="0" fontId="7" fillId="0" borderId="36" xfId="0" applyFont="1" applyBorder="1"/>
    <xf numFmtId="0" fontId="6" fillId="0" borderId="23" xfId="0" applyFont="1" applyBorder="1" applyAlignment="1">
      <alignment horizontal="center"/>
    </xf>
    <xf numFmtId="0" fontId="2" fillId="24" borderId="13" xfId="0" applyFont="1" applyFill="1" applyBorder="1"/>
    <xf numFmtId="0" fontId="7" fillId="24" borderId="10" xfId="0" applyFont="1" applyFill="1" applyBorder="1"/>
    <xf numFmtId="0" fontId="7" fillId="24" borderId="16" xfId="0" applyFont="1" applyFill="1" applyBorder="1"/>
    <xf numFmtId="0" fontId="7" fillId="24" borderId="27" xfId="0" applyFont="1" applyFill="1" applyBorder="1"/>
    <xf numFmtId="0" fontId="7" fillId="24" borderId="28" xfId="0" applyFont="1" applyFill="1" applyBorder="1"/>
    <xf numFmtId="0" fontId="2" fillId="24" borderId="14" xfId="0" applyFont="1" applyFill="1" applyBorder="1"/>
    <xf numFmtId="0" fontId="7" fillId="24" borderId="35" xfId="0" applyFont="1" applyFill="1" applyBorder="1"/>
    <xf numFmtId="0" fontId="7" fillId="24" borderId="36" xfId="0" applyFont="1" applyFill="1" applyBorder="1"/>
    <xf numFmtId="0" fontId="2" fillId="24" borderId="11" xfId="0" applyFont="1" applyFill="1" applyBorder="1"/>
    <xf numFmtId="49" fontId="6" fillId="24" borderId="23" xfId="0" applyNumberFormat="1" applyFont="1" applyFill="1" applyBorder="1"/>
    <xf numFmtId="0" fontId="6" fillId="24" borderId="25" xfId="0" applyFont="1" applyFill="1" applyBorder="1"/>
    <xf numFmtId="0" fontId="6" fillId="24" borderId="26" xfId="0" applyFont="1" applyFill="1" applyBorder="1"/>
    <xf numFmtId="0" fontId="2" fillId="24" borderId="12" xfId="0" applyFont="1" applyFill="1" applyBorder="1"/>
    <xf numFmtId="0" fontId="8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37" xfId="0" applyFont="1" applyBorder="1"/>
    <xf numFmtId="0" fontId="9" fillId="0" borderId="37" xfId="0" applyFont="1" applyBorder="1"/>
    <xf numFmtId="0" fontId="9" fillId="0" borderId="11" xfId="0" applyFont="1" applyBorder="1" applyAlignment="1">
      <alignment vertical="center" wrapText="1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9" fillId="0" borderId="33" xfId="0" applyFont="1" applyBorder="1" applyAlignment="1">
      <alignment horizontal="center"/>
    </xf>
    <xf numFmtId="0" fontId="8" fillId="0" borderId="34" xfId="0" applyFont="1" applyBorder="1"/>
    <xf numFmtId="0" fontId="8" fillId="0" borderId="1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49" fontId="16" fillId="0" borderId="13" xfId="0" applyNumberFormat="1" applyFont="1" applyBorder="1"/>
    <xf numFmtId="0" fontId="0" fillId="0" borderId="37" xfId="0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38" xfId="0" applyFont="1" applyBorder="1"/>
    <xf numFmtId="0" fontId="12" fillId="0" borderId="39" xfId="0" applyFont="1" applyBorder="1"/>
    <xf numFmtId="0" fontId="13" fillId="0" borderId="40" xfId="0" applyFont="1" applyBorder="1"/>
    <xf numFmtId="49" fontId="12" fillId="0" borderId="41" xfId="0" applyNumberFormat="1" applyFont="1" applyBorder="1"/>
    <xf numFmtId="49" fontId="12" fillId="0" borderId="39" xfId="0" applyNumberFormat="1" applyFont="1" applyBorder="1"/>
    <xf numFmtId="0" fontId="12" fillId="0" borderId="41" xfId="0" applyFont="1" applyBorder="1"/>
    <xf numFmtId="0" fontId="8" fillId="0" borderId="42" xfId="0" applyFont="1" applyBorder="1"/>
    <xf numFmtId="0" fontId="13" fillId="0" borderId="43" xfId="0" applyFont="1" applyBorder="1"/>
    <xf numFmtId="0" fontId="9" fillId="0" borderId="0" xfId="0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8" fillId="0" borderId="0" xfId="53"/>
    <xf numFmtId="0" fontId="19" fillId="0" borderId="0" xfId="53" applyFont="1"/>
    <xf numFmtId="0" fontId="20" fillId="0" borderId="0" xfId="53" applyFont="1"/>
    <xf numFmtId="0" fontId="21" fillId="0" borderId="0" xfId="53" applyFont="1"/>
    <xf numFmtId="0" fontId="18" fillId="0" borderId="0" xfId="53" applyAlignment="1">
      <alignment horizontal="right"/>
    </xf>
    <xf numFmtId="0" fontId="18" fillId="0" borderId="0" xfId="53" applyBorder="1"/>
    <xf numFmtId="0" fontId="22" fillId="0" borderId="0" xfId="53" applyFont="1" applyBorder="1" applyAlignment="1">
      <alignment horizontal="center"/>
    </xf>
    <xf numFmtId="0" fontId="22" fillId="0" borderId="0" xfId="53" applyFont="1" applyFill="1" applyBorder="1" applyAlignment="1">
      <alignment horizontal="center"/>
    </xf>
    <xf numFmtId="0" fontId="23" fillId="0" borderId="0" xfId="53" applyFont="1" applyBorder="1"/>
    <xf numFmtId="0" fontId="23" fillId="0" borderId="0" xfId="53" applyFont="1" applyBorder="1" applyAlignment="1">
      <alignment horizontal="center"/>
    </xf>
    <xf numFmtId="0" fontId="18" fillId="0" borderId="0" xfId="53" applyAlignment="1">
      <alignment horizontal="center"/>
    </xf>
    <xf numFmtId="0" fontId="18" fillId="0" borderId="0" xfId="53" applyBorder="1" applyAlignment="1">
      <alignment horizontal="center"/>
    </xf>
    <xf numFmtId="0" fontId="8" fillId="0" borderId="0" xfId="53" applyFont="1"/>
    <xf numFmtId="0" fontId="8" fillId="0" borderId="15" xfId="53" applyFont="1" applyBorder="1" applyAlignment="1">
      <alignment horizontal="center"/>
    </xf>
    <xf numFmtId="0" fontId="8" fillId="0" borderId="13" xfId="53" applyFont="1" applyBorder="1" applyAlignment="1">
      <alignment horizontal="center"/>
    </xf>
    <xf numFmtId="0" fontId="8" fillId="0" borderId="49" xfId="53" applyFont="1" applyBorder="1" applyAlignment="1">
      <alignment horizontal="center"/>
    </xf>
    <xf numFmtId="0" fontId="13" fillId="0" borderId="50" xfId="53" applyFont="1" applyBorder="1" applyAlignment="1">
      <alignment horizontal="center"/>
    </xf>
    <xf numFmtId="0" fontId="13" fillId="0" borderId="51" xfId="53" applyFont="1" applyBorder="1" applyAlignment="1">
      <alignment horizontal="center"/>
    </xf>
    <xf numFmtId="0" fontId="13" fillId="0" borderId="37" xfId="53" applyFont="1" applyBorder="1" applyAlignment="1">
      <alignment horizontal="center"/>
    </xf>
    <xf numFmtId="0" fontId="13" fillId="0" borderId="0" xfId="53" applyFont="1" applyBorder="1" applyAlignment="1">
      <alignment horizontal="center"/>
    </xf>
    <xf numFmtId="0" fontId="12" fillId="0" borderId="50" xfId="53" applyFont="1" applyBorder="1"/>
    <xf numFmtId="0" fontId="12" fillId="0" borderId="0" xfId="53" applyFont="1" applyBorder="1"/>
    <xf numFmtId="0" fontId="12" fillId="0" borderId="52" xfId="53" applyFont="1" applyBorder="1"/>
    <xf numFmtId="0" fontId="12" fillId="0" borderId="42" xfId="53" applyFont="1" applyBorder="1" applyAlignment="1">
      <alignment horizontal="center"/>
    </xf>
    <xf numFmtId="0" fontId="12" fillId="0" borderId="42" xfId="53" applyFont="1" applyBorder="1"/>
    <xf numFmtId="0" fontId="12" fillId="0" borderId="37" xfId="53" applyFont="1" applyBorder="1"/>
    <xf numFmtId="0" fontId="12" fillId="0" borderId="53" xfId="53" applyFont="1" applyBorder="1"/>
    <xf numFmtId="0" fontId="12" fillId="0" borderId="54" xfId="53" applyFont="1" applyBorder="1"/>
    <xf numFmtId="0" fontId="8" fillId="0" borderId="48" xfId="53" applyFont="1" applyBorder="1" applyAlignment="1">
      <alignment horizontal="left"/>
    </xf>
    <xf numFmtId="0" fontId="8" fillId="0" borderId="22" xfId="53" applyFont="1" applyBorder="1" applyAlignment="1">
      <alignment horizontal="left"/>
    </xf>
    <xf numFmtId="0" fontId="8" fillId="0" borderId="22" xfId="53" applyFont="1" applyFill="1" applyBorder="1" applyAlignment="1">
      <alignment horizontal="left"/>
    </xf>
    <xf numFmtId="0" fontId="8" fillId="0" borderId="55" xfId="53" applyFont="1" applyBorder="1" applyAlignment="1">
      <alignment horizontal="left"/>
    </xf>
    <xf numFmtId="0" fontId="18" fillId="0" borderId="0" xfId="55"/>
    <xf numFmtId="0" fontId="18" fillId="0" borderId="0" xfId="55" applyAlignment="1"/>
    <xf numFmtId="0" fontId="26" fillId="0" borderId="0" xfId="55" applyFont="1" applyAlignment="1">
      <alignment horizontal="center" wrapText="1"/>
    </xf>
    <xf numFmtId="0" fontId="30" fillId="0" borderId="0" xfId="55" applyFont="1"/>
    <xf numFmtId="0" fontId="28" fillId="0" borderId="41" xfId="55" applyFont="1" applyBorder="1" applyAlignment="1"/>
    <xf numFmtId="0" fontId="28" fillId="0" borderId="56" xfId="55" applyFont="1" applyBorder="1" applyAlignment="1"/>
    <xf numFmtId="1" fontId="28" fillId="0" borderId="16" xfId="55" applyNumberFormat="1" applyFont="1" applyBorder="1" applyAlignment="1">
      <alignment horizontal="right"/>
    </xf>
    <xf numFmtId="0" fontId="28" fillId="0" borderId="16" xfId="55" applyFont="1" applyBorder="1" applyAlignment="1">
      <alignment horizontal="right"/>
    </xf>
    <xf numFmtId="0" fontId="18" fillId="0" borderId="0" xfId="55" applyBorder="1"/>
    <xf numFmtId="0" fontId="4" fillId="0" borderId="33" xfId="0" applyFont="1" applyBorder="1" applyAlignment="1"/>
    <xf numFmtId="0" fontId="6" fillId="0" borderId="57" xfId="0" applyFont="1" applyBorder="1" applyAlignment="1">
      <alignment horizontal="center"/>
    </xf>
    <xf numFmtId="0" fontId="4" fillId="0" borderId="57" xfId="0" applyFont="1" applyBorder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40" xfId="0" applyFont="1" applyBorder="1" applyAlignment="1">
      <alignment horizontal="center"/>
    </xf>
    <xf numFmtId="0" fontId="6" fillId="0" borderId="11" xfId="0" applyFont="1" applyBorder="1"/>
    <xf numFmtId="0" fontId="6" fillId="0" borderId="58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59" xfId="0" applyNumberFormat="1" applyFont="1" applyBorder="1" applyAlignment="1">
      <alignment horizontal="center"/>
    </xf>
    <xf numFmtId="1" fontId="6" fillId="0" borderId="15" xfId="0" applyNumberFormat="1" applyFont="1" applyBorder="1"/>
    <xf numFmtId="1" fontId="2" fillId="0" borderId="60" xfId="0" applyNumberFormat="1" applyFont="1" applyBorder="1"/>
    <xf numFmtId="1" fontId="2" fillId="0" borderId="61" xfId="0" applyNumberFormat="1" applyFont="1" applyBorder="1"/>
    <xf numFmtId="0" fontId="2" fillId="0" borderId="12" xfId="0" applyFont="1" applyBorder="1"/>
    <xf numFmtId="1" fontId="6" fillId="0" borderId="12" xfId="0" applyNumberFormat="1" applyFont="1" applyBorder="1"/>
    <xf numFmtId="1" fontId="6" fillId="0" borderId="13" xfId="0" applyNumberFormat="1" applyFont="1" applyBorder="1"/>
    <xf numFmtId="1" fontId="2" fillId="0" borderId="56" xfId="0" applyNumberFormat="1" applyFont="1" applyBorder="1"/>
    <xf numFmtId="1" fontId="2" fillId="0" borderId="45" xfId="0" applyNumberFormat="1" applyFont="1" applyBorder="1"/>
    <xf numFmtId="0" fontId="2" fillId="0" borderId="41" xfId="0" applyFont="1" applyBorder="1" applyAlignment="1">
      <alignment horizontal="left"/>
    </xf>
    <xf numFmtId="1" fontId="2" fillId="0" borderId="19" xfId="0" applyNumberFormat="1" applyFont="1" applyBorder="1"/>
    <xf numFmtId="1" fontId="2" fillId="0" borderId="0" xfId="0" applyNumberFormat="1" applyFont="1" applyBorder="1"/>
    <xf numFmtId="0" fontId="6" fillId="0" borderId="11" xfId="0" applyFont="1" applyBorder="1" applyAlignment="1">
      <alignment horizontal="center"/>
    </xf>
    <xf numFmtId="1" fontId="2" fillId="0" borderId="62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32" xfId="0" applyFont="1" applyBorder="1"/>
    <xf numFmtId="0" fontId="2" fillId="0" borderId="12" xfId="0" applyFont="1" applyBorder="1" applyAlignment="1">
      <alignment horizontal="left"/>
    </xf>
    <xf numFmtId="0" fontId="2" fillId="0" borderId="20" xfId="0" applyFont="1" applyBorder="1"/>
    <xf numFmtId="1" fontId="6" fillId="0" borderId="42" xfId="0" applyNumberFormat="1" applyFont="1" applyBorder="1"/>
    <xf numFmtId="1" fontId="6" fillId="0" borderId="0" xfId="0" applyNumberFormat="1" applyFont="1" applyBorder="1"/>
    <xf numFmtId="0" fontId="2" fillId="0" borderId="63" xfId="0" applyFont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6" fillId="0" borderId="15" xfId="0" applyFont="1" applyBorder="1"/>
    <xf numFmtId="0" fontId="2" fillId="0" borderId="61" xfId="0" applyFont="1" applyBorder="1"/>
    <xf numFmtId="0" fontId="2" fillId="0" borderId="10" xfId="0" applyFont="1" applyBorder="1"/>
    <xf numFmtId="0" fontId="2" fillId="0" borderId="16" xfId="0" applyFont="1" applyBorder="1"/>
    <xf numFmtId="49" fontId="6" fillId="0" borderId="50" xfId="0" applyNumberFormat="1" applyFont="1" applyBorder="1" applyAlignment="1">
      <alignment horizontal="center"/>
    </xf>
    <xf numFmtId="0" fontId="6" fillId="0" borderId="63" xfId="0" applyFont="1" applyBorder="1"/>
    <xf numFmtId="0" fontId="2" fillId="0" borderId="41" xfId="0" applyFont="1" applyBorder="1"/>
    <xf numFmtId="0" fontId="6" fillId="0" borderId="64" xfId="0" applyFont="1" applyBorder="1"/>
    <xf numFmtId="0" fontId="6" fillId="0" borderId="49" xfId="0" applyFont="1" applyBorder="1"/>
    <xf numFmtId="0" fontId="2" fillId="0" borderId="65" xfId="0" applyFont="1" applyBorder="1"/>
    <xf numFmtId="0" fontId="2" fillId="0" borderId="49" xfId="0" applyFont="1" applyBorder="1"/>
    <xf numFmtId="0" fontId="2" fillId="0" borderId="55" xfId="0" applyFont="1" applyBorder="1"/>
    <xf numFmtId="0" fontId="2" fillId="0" borderId="30" xfId="0" applyFont="1" applyBorder="1"/>
    <xf numFmtId="0" fontId="2" fillId="0" borderId="66" xfId="0" applyFont="1" applyBorder="1"/>
    <xf numFmtId="0" fontId="6" fillId="0" borderId="12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52" xfId="0" applyFont="1" applyBorder="1"/>
    <xf numFmtId="0" fontId="41" fillId="0" borderId="0" xfId="0" applyFont="1"/>
    <xf numFmtId="0" fontId="2" fillId="0" borderId="14" xfId="0" applyFont="1" applyBorder="1"/>
    <xf numFmtId="0" fontId="36" fillId="24" borderId="11" xfId="0" applyFont="1" applyFill="1" applyBorder="1"/>
    <xf numFmtId="0" fontId="3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60" xfId="0" applyFont="1" applyBorder="1" applyAlignment="1">
      <alignment horizontal="center"/>
    </xf>
    <xf numFmtId="0" fontId="36" fillId="0" borderId="60" xfId="0" applyFont="1" applyBorder="1"/>
    <xf numFmtId="0" fontId="36" fillId="0" borderId="15" xfId="0" applyFont="1" applyBorder="1"/>
    <xf numFmtId="0" fontId="36" fillId="0" borderId="48" xfId="0" applyFont="1" applyBorder="1"/>
    <xf numFmtId="0" fontId="36" fillId="0" borderId="67" xfId="0" applyFont="1" applyBorder="1"/>
    <xf numFmtId="0" fontId="36" fillId="0" borderId="62" xfId="0" applyFont="1" applyBorder="1"/>
    <xf numFmtId="0" fontId="2" fillId="0" borderId="19" xfId="0" applyFont="1" applyBorder="1"/>
    <xf numFmtId="0" fontId="38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1" fontId="6" fillId="0" borderId="14" xfId="0" applyNumberFormat="1" applyFont="1" applyBorder="1"/>
    <xf numFmtId="1" fontId="2" fillId="0" borderId="47" xfId="0" applyNumberFormat="1" applyFont="1" applyBorder="1"/>
    <xf numFmtId="1" fontId="4" fillId="0" borderId="37" xfId="0" applyNumberFormat="1" applyFont="1" applyBorder="1" applyAlignment="1">
      <alignment vertical="center"/>
    </xf>
    <xf numFmtId="1" fontId="36" fillId="0" borderId="0" xfId="0" applyNumberFormat="1" applyFont="1" applyFill="1" applyBorder="1"/>
    <xf numFmtId="1" fontId="2" fillId="0" borderId="68" xfId="0" applyNumberFormat="1" applyFont="1" applyBorder="1"/>
    <xf numFmtId="1" fontId="2" fillId="0" borderId="15" xfId="0" applyNumberFormat="1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2" fillId="0" borderId="12" xfId="0" applyNumberFormat="1" applyFont="1" applyBorder="1"/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1" fontId="6" fillId="0" borderId="0" xfId="0" applyNumberFormat="1" applyFont="1" applyFill="1" applyBorder="1"/>
    <xf numFmtId="0" fontId="36" fillId="24" borderId="11" xfId="0" applyFont="1" applyFill="1" applyBorder="1" applyAlignment="1">
      <alignment horizontal="left"/>
    </xf>
    <xf numFmtId="1" fontId="6" fillId="24" borderId="11" xfId="0" applyNumberFormat="1" applyFont="1" applyFill="1" applyBorder="1"/>
    <xf numFmtId="1" fontId="36" fillId="24" borderId="57" xfId="0" applyNumberFormat="1" applyFont="1" applyFill="1" applyBorder="1"/>
    <xf numFmtId="1" fontId="36" fillId="24" borderId="11" xfId="0" applyNumberFormat="1" applyFont="1" applyFill="1" applyBorder="1"/>
    <xf numFmtId="1" fontId="36" fillId="24" borderId="44" xfId="0" applyNumberFormat="1" applyFont="1" applyFill="1" applyBorder="1"/>
    <xf numFmtId="1" fontId="36" fillId="24" borderId="40" xfId="0" applyNumberFormat="1" applyFont="1" applyFill="1" applyBorder="1"/>
    <xf numFmtId="0" fontId="36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1" fontId="36" fillId="0" borderId="0" xfId="0" applyNumberFormat="1" applyFont="1" applyBorder="1"/>
    <xf numFmtId="0" fontId="7" fillId="0" borderId="69" xfId="0" applyFont="1" applyFill="1" applyBorder="1" applyAlignment="1">
      <alignment horizontal="left"/>
    </xf>
    <xf numFmtId="0" fontId="6" fillId="25" borderId="50" xfId="0" applyFont="1" applyFill="1" applyBorder="1"/>
    <xf numFmtId="0" fontId="36" fillId="25" borderId="51" xfId="0" applyFont="1" applyFill="1" applyBorder="1"/>
    <xf numFmtId="0" fontId="36" fillId="25" borderId="50" xfId="0" applyFont="1" applyFill="1" applyBorder="1"/>
    <xf numFmtId="0" fontId="36" fillId="25" borderId="70" xfId="0" applyFont="1" applyFill="1" applyBorder="1"/>
    <xf numFmtId="0" fontId="36" fillId="25" borderId="71" xfId="0" applyFont="1" applyFill="1" applyBorder="1"/>
    <xf numFmtId="0" fontId="36" fillId="25" borderId="72" xfId="0" applyFont="1" applyFill="1" applyBorder="1"/>
    <xf numFmtId="0" fontId="7" fillId="0" borderId="0" xfId="0" applyFont="1" applyFill="1" applyBorder="1" applyAlignment="1">
      <alignment horizontal="left"/>
    </xf>
    <xf numFmtId="1" fontId="6" fillId="24" borderId="43" xfId="0" applyNumberFormat="1" applyFont="1" applyFill="1" applyBorder="1"/>
    <xf numFmtId="1" fontId="36" fillId="24" borderId="53" xfId="0" applyNumberFormat="1" applyFont="1" applyFill="1" applyBorder="1"/>
    <xf numFmtId="1" fontId="36" fillId="24" borderId="37" xfId="0" applyNumberFormat="1" applyFont="1" applyFill="1" applyBorder="1"/>
    <xf numFmtId="1" fontId="36" fillId="24" borderId="73" xfId="0" applyNumberFormat="1" applyFont="1" applyFill="1" applyBorder="1"/>
    <xf numFmtId="1" fontId="36" fillId="0" borderId="67" xfId="0" applyNumberFormat="1" applyFont="1" applyFill="1" applyBorder="1"/>
    <xf numFmtId="1" fontId="36" fillId="0" borderId="30" xfId="0" applyNumberFormat="1" applyFont="1" applyFill="1" applyBorder="1"/>
    <xf numFmtId="0" fontId="7" fillId="0" borderId="63" xfId="0" applyFont="1" applyFill="1" applyBorder="1"/>
    <xf numFmtId="0" fontId="7" fillId="0" borderId="64" xfId="0" applyFont="1" applyFill="1" applyBorder="1"/>
    <xf numFmtId="1" fontId="6" fillId="0" borderId="15" xfId="0" applyNumberFormat="1" applyFont="1" applyFill="1" applyBorder="1"/>
    <xf numFmtId="1" fontId="6" fillId="0" borderId="49" xfId="0" applyNumberFormat="1" applyFont="1" applyFill="1" applyBorder="1"/>
    <xf numFmtId="1" fontId="6" fillId="0" borderId="60" xfId="0" applyNumberFormat="1" applyFont="1" applyFill="1" applyBorder="1"/>
    <xf numFmtId="1" fontId="6" fillId="0" borderId="65" xfId="0" applyNumberFormat="1" applyFont="1" applyFill="1" applyBorder="1"/>
    <xf numFmtId="1" fontId="36" fillId="0" borderId="48" xfId="0" applyNumberFormat="1" applyFont="1" applyFill="1" applyBorder="1"/>
    <xf numFmtId="1" fontId="36" fillId="0" borderId="55" xfId="0" applyNumberFormat="1" applyFont="1" applyFill="1" applyBorder="1"/>
    <xf numFmtId="1" fontId="36" fillId="0" borderId="15" xfId="0" applyNumberFormat="1" applyFont="1" applyFill="1" applyBorder="1"/>
    <xf numFmtId="1" fontId="36" fillId="0" borderId="49" xfId="0" applyNumberFormat="1" applyFont="1" applyFill="1" applyBorder="1"/>
    <xf numFmtId="1" fontId="36" fillId="0" borderId="62" xfId="0" applyNumberFormat="1" applyFont="1" applyFill="1" applyBorder="1"/>
    <xf numFmtId="1" fontId="36" fillId="0" borderId="66" xfId="0" applyNumberFormat="1" applyFont="1" applyFill="1" applyBorder="1"/>
    <xf numFmtId="1" fontId="4" fillId="0" borderId="11" xfId="0" applyNumberFormat="1" applyFont="1" applyBorder="1" applyAlignment="1">
      <alignment vertical="center"/>
    </xf>
    <xf numFmtId="0" fontId="38" fillId="0" borderId="43" xfId="0" applyFont="1" applyBorder="1"/>
    <xf numFmtId="0" fontId="38" fillId="0" borderId="53" xfId="0" applyFont="1" applyBorder="1"/>
    <xf numFmtId="0" fontId="38" fillId="0" borderId="54" xfId="0" applyFont="1" applyBorder="1"/>
    <xf numFmtId="0" fontId="38" fillId="0" borderId="11" xfId="0" applyFont="1" applyBorder="1"/>
    <xf numFmtId="0" fontId="4" fillId="0" borderId="57" xfId="0" applyFont="1" applyBorder="1"/>
    <xf numFmtId="0" fontId="38" fillId="0" borderId="57" xfId="0" applyFont="1" applyBorder="1"/>
    <xf numFmtId="0" fontId="38" fillId="0" borderId="40" xfId="0" applyFont="1" applyBorder="1"/>
    <xf numFmtId="0" fontId="38" fillId="0" borderId="33" xfId="0" applyFont="1" applyBorder="1"/>
    <xf numFmtId="0" fontId="28" fillId="0" borderId="0" xfId="55" applyFont="1" applyBorder="1" applyAlignment="1">
      <alignment horizontal="center"/>
    </xf>
    <xf numFmtId="0" fontId="28" fillId="0" borderId="39" xfId="55" applyFont="1" applyBorder="1" applyAlignment="1"/>
    <xf numFmtId="0" fontId="28" fillId="0" borderId="68" xfId="55" applyFont="1" applyBorder="1" applyAlignment="1"/>
    <xf numFmtId="0" fontId="28" fillId="0" borderId="36" xfId="55" applyFont="1" applyBorder="1" applyAlignment="1">
      <alignment horizontal="right"/>
    </xf>
    <xf numFmtId="0" fontId="29" fillId="0" borderId="40" xfId="55" applyFont="1" applyFill="1" applyBorder="1" applyAlignment="1"/>
    <xf numFmtId="0" fontId="29" fillId="0" borderId="57" xfId="55" applyFont="1" applyFill="1" applyBorder="1" applyAlignment="1"/>
    <xf numFmtId="0" fontId="34" fillId="0" borderId="26" xfId="55" applyFont="1" applyFill="1" applyBorder="1" applyAlignment="1">
      <alignment horizontal="right"/>
    </xf>
    <xf numFmtId="0" fontId="28" fillId="0" borderId="38" xfId="55" applyFont="1" applyBorder="1" applyAlignment="1"/>
    <xf numFmtId="0" fontId="28" fillId="0" borderId="19" xfId="55" applyFont="1" applyBorder="1" applyAlignment="1"/>
    <xf numFmtId="0" fontId="28" fillId="0" borderId="28" xfId="55" applyFont="1" applyBorder="1" applyAlignment="1">
      <alignment horizontal="right"/>
    </xf>
    <xf numFmtId="1" fontId="28" fillId="0" borderId="36" xfId="55" applyNumberFormat="1" applyFont="1" applyBorder="1" applyAlignment="1">
      <alignment horizontal="right"/>
    </xf>
    <xf numFmtId="1" fontId="33" fillId="0" borderId="26" xfId="55" applyNumberFormat="1" applyFont="1" applyFill="1" applyBorder="1" applyAlignment="1">
      <alignment horizontal="right"/>
    </xf>
    <xf numFmtId="1" fontId="28" fillId="0" borderId="28" xfId="55" applyNumberFormat="1" applyFont="1" applyBorder="1" applyAlignment="1">
      <alignment horizontal="right"/>
    </xf>
    <xf numFmtId="0" fontId="31" fillId="0" borderId="40" xfId="55" applyFont="1" applyFill="1" applyBorder="1" applyAlignment="1"/>
    <xf numFmtId="0" fontId="31" fillId="0" borderId="57" xfId="55" applyFont="1" applyFill="1" applyBorder="1" applyAlignment="1"/>
    <xf numFmtId="0" fontId="0" fillId="0" borderId="0" xfId="0" applyAlignment="1">
      <alignment horizontal="right"/>
    </xf>
    <xf numFmtId="0" fontId="8" fillId="0" borderId="0" xfId="53" applyFont="1" applyAlignment="1">
      <alignment horizontal="right"/>
    </xf>
    <xf numFmtId="0" fontId="24" fillId="0" borderId="0" xfId="55" applyFont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8" fillId="0" borderId="13" xfId="0" applyNumberFormat="1" applyFont="1" applyBorder="1" applyAlignment="1">
      <alignment horizontal="right"/>
    </xf>
    <xf numFmtId="3" fontId="9" fillId="24" borderId="11" xfId="0" applyNumberFormat="1" applyFont="1" applyFill="1" applyBorder="1" applyAlignment="1">
      <alignment horizontal="right"/>
    </xf>
    <xf numFmtId="1" fontId="2" fillId="0" borderId="35" xfId="0" applyNumberFormat="1" applyFont="1" applyBorder="1"/>
    <xf numFmtId="0" fontId="36" fillId="24" borderId="33" xfId="0" applyFont="1" applyFill="1" applyBorder="1"/>
    <xf numFmtId="0" fontId="2" fillId="0" borderId="39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1" fontId="37" fillId="0" borderId="60" xfId="0" applyNumberFormat="1" applyFont="1" applyBorder="1"/>
    <xf numFmtId="1" fontId="37" fillId="0" borderId="56" xfId="0" applyNumberFormat="1" applyFont="1" applyBorder="1"/>
    <xf numFmtId="1" fontId="37" fillId="0" borderId="68" xfId="0" applyNumberFormat="1" applyFont="1" applyBorder="1"/>
    <xf numFmtId="1" fontId="2" fillId="0" borderId="46" xfId="0" applyNumberFormat="1" applyFont="1" applyBorder="1"/>
    <xf numFmtId="0" fontId="2" fillId="0" borderId="13" xfId="0" applyFont="1" applyFill="1" applyBorder="1"/>
    <xf numFmtId="0" fontId="7" fillId="0" borderId="10" xfId="0" applyFont="1" applyFill="1" applyBorder="1"/>
    <xf numFmtId="0" fontId="7" fillId="0" borderId="16" xfId="0" applyFont="1" applyFill="1" applyBorder="1"/>
    <xf numFmtId="0" fontId="2" fillId="0" borderId="14" xfId="0" applyFont="1" applyFill="1" applyBorder="1"/>
    <xf numFmtId="0" fontId="7" fillId="0" borderId="35" xfId="0" applyFont="1" applyFill="1" applyBorder="1"/>
    <xf numFmtId="0" fontId="2" fillId="0" borderId="42" xfId="0" applyFont="1" applyFill="1" applyBorder="1"/>
    <xf numFmtId="164" fontId="8" fillId="0" borderId="10" xfId="53" applyNumberFormat="1" applyFont="1" applyBorder="1" applyAlignment="1">
      <alignment horizontal="center"/>
    </xf>
    <xf numFmtId="164" fontId="8" fillId="0" borderId="45" xfId="53" applyNumberFormat="1" applyFont="1" applyBorder="1" applyAlignment="1">
      <alignment horizontal="center"/>
    </xf>
    <xf numFmtId="164" fontId="8" fillId="0" borderId="30" xfId="53" applyNumberFormat="1" applyFont="1" applyBorder="1" applyAlignment="1">
      <alignment horizontal="center"/>
    </xf>
    <xf numFmtId="164" fontId="8" fillId="0" borderId="66" xfId="53" applyNumberFormat="1" applyFont="1" applyBorder="1" applyAlignment="1">
      <alignment horizontal="center"/>
    </xf>
    <xf numFmtId="164" fontId="8" fillId="0" borderId="67" xfId="53" applyNumberFormat="1" applyFont="1" applyBorder="1" applyAlignment="1">
      <alignment horizontal="center"/>
    </xf>
    <xf numFmtId="164" fontId="8" fillId="0" borderId="62" xfId="53" applyNumberFormat="1" applyFont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19" fillId="0" borderId="74" xfId="0" applyFont="1" applyBorder="1"/>
    <xf numFmtId="0" fontId="0" fillId="0" borderId="74" xfId="0" applyBorder="1"/>
    <xf numFmtId="3" fontId="19" fillId="0" borderId="74" xfId="0" applyNumberFormat="1" applyFont="1" applyBorder="1"/>
    <xf numFmtId="3" fontId="0" fillId="0" borderId="74" xfId="0" applyNumberFormat="1" applyBorder="1"/>
    <xf numFmtId="3" fontId="21" fillId="0" borderId="74" xfId="0" applyNumberFormat="1" applyFont="1" applyBorder="1"/>
    <xf numFmtId="3" fontId="0" fillId="0" borderId="27" xfId="0" applyNumberFormat="1" applyBorder="1"/>
    <xf numFmtId="0" fontId="0" fillId="0" borderId="75" xfId="0" applyBorder="1"/>
    <xf numFmtId="0" fontId="19" fillId="0" borderId="61" xfId="0" applyFont="1" applyBorder="1"/>
    <xf numFmtId="0" fontId="0" fillId="0" borderId="61" xfId="0" applyBorder="1"/>
    <xf numFmtId="0" fontId="0" fillId="0" borderId="74" xfId="0" applyFill="1" applyBorder="1"/>
    <xf numFmtId="0" fontId="19" fillId="0" borderId="0" xfId="0" applyFont="1" applyBorder="1"/>
    <xf numFmtId="3" fontId="19" fillId="0" borderId="0" xfId="0" applyNumberFormat="1" applyFont="1"/>
    <xf numFmtId="0" fontId="0" fillId="26" borderId="45" xfId="0" applyFill="1" applyBorder="1" applyAlignment="1">
      <alignment horizontal="center"/>
    </xf>
    <xf numFmtId="0" fontId="19" fillId="0" borderId="75" xfId="0" applyFont="1" applyBorder="1"/>
    <xf numFmtId="0" fontId="18" fillId="0" borderId="75" xfId="0" applyFont="1" applyBorder="1"/>
    <xf numFmtId="3" fontId="18" fillId="0" borderId="74" xfId="0" applyNumberFormat="1" applyFont="1" applyBorder="1"/>
    <xf numFmtId="0" fontId="15" fillId="0" borderId="0" xfId="44"/>
    <xf numFmtId="3" fontId="19" fillId="0" borderId="27" xfId="0" applyNumberFormat="1" applyFont="1" applyBorder="1"/>
    <xf numFmtId="0" fontId="19" fillId="0" borderId="0" xfId="0" applyFont="1"/>
    <xf numFmtId="1" fontId="6" fillId="0" borderId="63" xfId="0" applyNumberFormat="1" applyFont="1" applyBorder="1"/>
    <xf numFmtId="1" fontId="6" fillId="0" borderId="41" xfId="0" applyNumberFormat="1" applyFont="1" applyBorder="1"/>
    <xf numFmtId="14" fontId="12" fillId="0" borderId="52" xfId="53" applyNumberFormat="1" applyFont="1" applyBorder="1" applyAlignment="1">
      <alignment horizontal="center"/>
    </xf>
    <xf numFmtId="14" fontId="12" fillId="0" borderId="0" xfId="53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22" xfId="0" applyBorder="1" applyAlignment="1">
      <alignment wrapText="1"/>
    </xf>
    <xf numFmtId="0" fontId="4" fillId="0" borderId="76" xfId="0" applyFont="1" applyBorder="1"/>
    <xf numFmtId="0" fontId="0" fillId="0" borderId="48" xfId="0" applyBorder="1"/>
    <xf numFmtId="0" fontId="0" fillId="0" borderId="67" xfId="0" applyBorder="1"/>
    <xf numFmtId="0" fontId="0" fillId="0" borderId="77" xfId="0" applyBorder="1"/>
    <xf numFmtId="0" fontId="0" fillId="0" borderId="29" xfId="0" applyBorder="1"/>
    <xf numFmtId="0" fontId="0" fillId="0" borderId="55" xfId="0" applyBorder="1"/>
    <xf numFmtId="0" fontId="0" fillId="0" borderId="30" xfId="0" applyBorder="1"/>
    <xf numFmtId="0" fontId="0" fillId="0" borderId="31" xfId="0" applyBorder="1"/>
    <xf numFmtId="0" fontId="45" fillId="0" borderId="0" xfId="0" applyFont="1" applyBorder="1" applyAlignment="1">
      <alignment wrapText="1"/>
    </xf>
    <xf numFmtId="0" fontId="39" fillId="0" borderId="41" xfId="0" applyFont="1" applyBorder="1" applyAlignment="1">
      <alignment horizontal="center" wrapText="1"/>
    </xf>
    <xf numFmtId="0" fontId="39" fillId="0" borderId="69" xfId="0" applyFont="1" applyBorder="1" applyAlignment="1">
      <alignment horizontal="center" wrapText="1"/>
    </xf>
    <xf numFmtId="0" fontId="13" fillId="0" borderId="15" xfId="0" applyFont="1" applyBorder="1"/>
    <xf numFmtId="0" fontId="39" fillId="0" borderId="13" xfId="0" applyFont="1" applyBorder="1" applyAlignment="1">
      <alignment horizontal="left" vertical="center" wrapText="1"/>
    </xf>
    <xf numFmtId="0" fontId="39" fillId="0" borderId="42" xfId="52" applyFont="1" applyBorder="1" applyAlignment="1">
      <alignment wrapText="1"/>
    </xf>
    <xf numFmtId="0" fontId="12" fillId="0" borderId="49" xfId="0" applyFont="1" applyBorder="1"/>
    <xf numFmtId="0" fontId="12" fillId="0" borderId="10" xfId="0" applyFont="1" applyBorder="1" applyAlignment="1">
      <alignment horizontal="center" wrapText="1"/>
    </xf>
    <xf numFmtId="3" fontId="12" fillId="0" borderId="0" xfId="0" applyNumberFormat="1" applyFont="1" applyFill="1" applyBorder="1"/>
    <xf numFmtId="0" fontId="46" fillId="0" borderId="0" xfId="49" applyAlignment="1">
      <alignment vertical="center"/>
    </xf>
    <xf numFmtId="3" fontId="46" fillId="0" borderId="0" xfId="49" applyNumberFormat="1" applyAlignment="1">
      <alignment vertical="center"/>
    </xf>
    <xf numFmtId="0" fontId="47" fillId="0" borderId="0" xfId="49" applyFont="1" applyAlignment="1">
      <alignment vertical="center"/>
    </xf>
    <xf numFmtId="0" fontId="46" fillId="0" borderId="0" xfId="49" applyAlignment="1">
      <alignment vertical="top"/>
    </xf>
    <xf numFmtId="0" fontId="53" fillId="0" borderId="0" xfId="45" applyFont="1"/>
    <xf numFmtId="3" fontId="54" fillId="0" borderId="0" xfId="60" applyNumberFormat="1" applyFont="1" applyFill="1" applyAlignment="1">
      <alignment vertical="center"/>
    </xf>
    <xf numFmtId="3" fontId="49" fillId="0" borderId="10" xfId="60" applyNumberFormat="1" applyFont="1" applyFill="1" applyBorder="1" applyAlignment="1">
      <alignment horizontal="center" vertical="center" wrapText="1"/>
    </xf>
    <xf numFmtId="3" fontId="23" fillId="0" borderId="0" xfId="60" applyNumberFormat="1" applyFont="1" applyAlignment="1">
      <alignment vertical="center"/>
    </xf>
    <xf numFmtId="3" fontId="23" fillId="0" borderId="0" xfId="60" applyNumberFormat="1" applyFont="1" applyAlignment="1">
      <alignment horizontal="right" vertical="center"/>
    </xf>
    <xf numFmtId="3" fontId="23" fillId="0" borderId="0" xfId="60" applyNumberFormat="1" applyFont="1" applyFill="1" applyBorder="1" applyAlignment="1">
      <alignment vertical="center"/>
    </xf>
    <xf numFmtId="0" fontId="49" fillId="0" borderId="10" xfId="49" applyFont="1" applyFill="1" applyBorder="1" applyAlignment="1">
      <alignment vertical="center"/>
    </xf>
    <xf numFmtId="3" fontId="23" fillId="0" borderId="0" xfId="45" applyNumberFormat="1" applyFont="1" applyAlignment="1">
      <alignment vertical="center"/>
    </xf>
    <xf numFmtId="3" fontId="23" fillId="0" borderId="0" xfId="45" applyNumberFormat="1" applyFont="1" applyBorder="1" applyAlignment="1">
      <alignment vertical="center"/>
    </xf>
    <xf numFmtId="0" fontId="23" fillId="0" borderId="0" xfId="45" applyFont="1"/>
    <xf numFmtId="0" fontId="23" fillId="0" borderId="0" xfId="45" applyFont="1" applyBorder="1"/>
    <xf numFmtId="3" fontId="50" fillId="0" borderId="10" xfId="45" applyNumberFormat="1" applyFont="1" applyFill="1" applyBorder="1" applyAlignment="1">
      <alignment horizontal="right" vertical="center" wrapText="1"/>
    </xf>
    <xf numFmtId="3" fontId="44" fillId="0" borderId="0" xfId="45" applyNumberFormat="1" applyFont="1" applyAlignment="1">
      <alignment vertical="center" wrapText="1"/>
    </xf>
    <xf numFmtId="3" fontId="50" fillId="0" borderId="0" xfId="45" applyNumberFormat="1" applyFont="1" applyAlignment="1">
      <alignment vertical="center" wrapText="1"/>
    </xf>
    <xf numFmtId="3" fontId="50" fillId="0" borderId="10" xfId="45" applyNumberFormat="1" applyFont="1" applyFill="1" applyBorder="1" applyAlignment="1">
      <alignment vertical="center" wrapText="1"/>
    </xf>
    <xf numFmtId="3" fontId="50" fillId="0" borderId="10" xfId="45" applyNumberFormat="1" applyFont="1" applyFill="1" applyBorder="1" applyAlignment="1">
      <alignment horizontal="center" vertical="center" wrapText="1"/>
    </xf>
    <xf numFmtId="3" fontId="62" fillId="0" borderId="0" xfId="45" applyNumberFormat="1" applyFont="1" applyAlignment="1">
      <alignment horizontal="center" vertical="center" wrapText="1"/>
    </xf>
    <xf numFmtId="0" fontId="46" fillId="0" borderId="0" xfId="59"/>
    <xf numFmtId="0" fontId="46" fillId="0" borderId="0" xfId="59" applyFont="1" applyFill="1"/>
    <xf numFmtId="0" fontId="46" fillId="0" borderId="0" xfId="59" applyAlignment="1">
      <alignment vertical="center"/>
    </xf>
    <xf numFmtId="0" fontId="46" fillId="0" borderId="0" xfId="59" applyFill="1" applyAlignment="1">
      <alignment vertical="center"/>
    </xf>
    <xf numFmtId="0" fontId="50" fillId="0" borderId="0" xfId="59" applyFont="1" applyFill="1" applyBorder="1" applyAlignment="1">
      <alignment horizontal="center" vertical="center"/>
    </xf>
    <xf numFmtId="0" fontId="55" fillId="0" borderId="0" xfId="59" applyFont="1" applyFill="1" applyBorder="1" applyAlignment="1">
      <alignment vertical="center"/>
    </xf>
    <xf numFmtId="3" fontId="55" fillId="0" borderId="0" xfId="59" applyNumberFormat="1" applyFont="1" applyFill="1" applyBorder="1" applyAlignment="1">
      <alignment vertical="center"/>
    </xf>
    <xf numFmtId="166" fontId="55" fillId="0" borderId="0" xfId="59" applyNumberFormat="1" applyFont="1" applyFill="1" applyBorder="1" applyAlignment="1">
      <alignment vertical="center"/>
    </xf>
    <xf numFmtId="167" fontId="55" fillId="0" borderId="0" xfId="59" applyNumberFormat="1" applyFont="1" applyFill="1" applyBorder="1" applyAlignment="1">
      <alignment vertical="center"/>
    </xf>
    <xf numFmtId="0" fontId="46" fillId="0" borderId="0" xfId="59" applyFill="1" applyBorder="1" applyAlignment="1">
      <alignment vertical="center"/>
    </xf>
    <xf numFmtId="0" fontId="50" fillId="0" borderId="0" xfId="59" applyFont="1" applyAlignment="1">
      <alignment vertical="center"/>
    </xf>
    <xf numFmtId="3" fontId="50" fillId="0" borderId="0" xfId="59" applyNumberFormat="1" applyFont="1" applyAlignment="1">
      <alignment vertical="center"/>
    </xf>
    <xf numFmtId="0" fontId="50" fillId="0" borderId="0" xfId="59" applyFont="1"/>
    <xf numFmtId="3" fontId="50" fillId="0" borderId="0" xfId="59" applyNumberFormat="1" applyFont="1"/>
    <xf numFmtId="3" fontId="46" fillId="0" borderId="0" xfId="59" applyNumberFormat="1"/>
    <xf numFmtId="3" fontId="49" fillId="0" borderId="10" xfId="49" applyNumberFormat="1" applyFont="1" applyFill="1" applyBorder="1" applyAlignment="1">
      <alignment vertical="center"/>
    </xf>
    <xf numFmtId="0" fontId="48" fillId="0" borderId="10" xfId="49" applyFont="1" applyFill="1" applyBorder="1" applyAlignment="1">
      <alignment horizontal="center" vertical="center"/>
    </xf>
    <xf numFmtId="3" fontId="49" fillId="0" borderId="10" xfId="60" applyNumberFormat="1" applyFont="1" applyFill="1" applyBorder="1" applyAlignment="1">
      <alignment horizontal="right" vertical="center"/>
    </xf>
    <xf numFmtId="3" fontId="61" fillId="0" borderId="10" xfId="45" applyNumberFormat="1" applyFont="1" applyFill="1" applyBorder="1" applyAlignment="1">
      <alignment vertical="center" wrapText="1"/>
    </xf>
    <xf numFmtId="0" fontId="50" fillId="0" borderId="10" xfId="59" applyFont="1" applyFill="1" applyBorder="1" applyAlignment="1">
      <alignment vertical="center" wrapText="1"/>
    </xf>
    <xf numFmtId="0" fontId="50" fillId="0" borderId="10" xfId="45" applyNumberFormat="1" applyFont="1" applyFill="1" applyBorder="1" applyAlignment="1">
      <alignment horizontal="center" vertical="center" wrapText="1"/>
    </xf>
    <xf numFmtId="3" fontId="50" fillId="0" borderId="0" xfId="45" applyNumberFormat="1" applyFont="1" applyFill="1" applyAlignment="1">
      <alignment vertical="center" wrapText="1"/>
    </xf>
    <xf numFmtId="3" fontId="44" fillId="0" borderId="0" xfId="45" applyNumberFormat="1" applyFont="1" applyFill="1" applyAlignment="1">
      <alignment vertical="center" wrapText="1"/>
    </xf>
    <xf numFmtId="3" fontId="23" fillId="0" borderId="0" xfId="45" applyNumberFormat="1" applyFont="1" applyFill="1" applyAlignment="1">
      <alignment vertical="center"/>
    </xf>
    <xf numFmtId="0" fontId="23" fillId="0" borderId="0" xfId="45" applyFont="1" applyFill="1"/>
    <xf numFmtId="3" fontId="48" fillId="0" borderId="0" xfId="45" applyNumberFormat="1" applyFont="1" applyFill="1" applyBorder="1" applyAlignment="1">
      <alignment vertical="center"/>
    </xf>
    <xf numFmtId="3" fontId="63" fillId="0" borderId="0" xfId="45" applyNumberFormat="1" applyFont="1" applyAlignment="1">
      <alignment vertical="center"/>
    </xf>
    <xf numFmtId="0" fontId="63" fillId="0" borderId="0" xfId="45" applyFont="1"/>
    <xf numFmtId="3" fontId="49" fillId="0" borderId="0" xfId="45" applyNumberFormat="1" applyFont="1" applyFill="1" applyBorder="1" applyAlignment="1">
      <alignment vertical="center"/>
    </xf>
    <xf numFmtId="3" fontId="23" fillId="0" borderId="0" xfId="45" applyNumberFormat="1" applyFont="1" applyBorder="1" applyAlignment="1">
      <alignment vertical="center" wrapText="1"/>
    </xf>
    <xf numFmtId="3" fontId="23" fillId="0" borderId="0" xfId="45" applyNumberFormat="1" applyFont="1" applyFill="1" applyBorder="1" applyAlignment="1">
      <alignment vertical="center"/>
    </xf>
    <xf numFmtId="3" fontId="23" fillId="0" borderId="0" xfId="45" applyNumberFormat="1" applyFont="1" applyAlignment="1">
      <alignment vertical="center" wrapText="1"/>
    </xf>
    <xf numFmtId="3" fontId="48" fillId="0" borderId="43" xfId="45" applyNumberFormat="1" applyFont="1" applyFill="1" applyBorder="1" applyAlignment="1">
      <alignment vertical="center" wrapText="1"/>
    </xf>
    <xf numFmtId="3" fontId="48" fillId="0" borderId="37" xfId="45" applyNumberFormat="1" applyFont="1" applyFill="1" applyBorder="1" applyAlignment="1">
      <alignment vertical="center"/>
    </xf>
    <xf numFmtId="3" fontId="48" fillId="0" borderId="37" xfId="45" applyNumberFormat="1" applyFont="1" applyFill="1" applyBorder="1" applyAlignment="1">
      <alignment vertical="center" wrapText="1"/>
    </xf>
    <xf numFmtId="3" fontId="48" fillId="0" borderId="40" xfId="45" applyNumberFormat="1" applyFont="1" applyFill="1" applyBorder="1" applyAlignment="1">
      <alignment vertical="center" wrapText="1"/>
    </xf>
    <xf numFmtId="3" fontId="48" fillId="0" borderId="11" xfId="45" applyNumberFormat="1" applyFont="1" applyFill="1" applyBorder="1" applyAlignment="1">
      <alignment vertical="center"/>
    </xf>
    <xf numFmtId="3" fontId="48" fillId="0" borderId="11" xfId="45" applyNumberFormat="1" applyFont="1" applyFill="1" applyBorder="1" applyAlignment="1">
      <alignment vertical="center" wrapText="1"/>
    </xf>
    <xf numFmtId="0" fontId="13" fillId="0" borderId="78" xfId="45" applyFont="1" applyFill="1" applyBorder="1"/>
    <xf numFmtId="3" fontId="13" fillId="0" borderId="79" xfId="60" applyNumberFormat="1" applyFont="1" applyFill="1" applyBorder="1" applyAlignment="1">
      <alignment horizontal="center" vertical="top" wrapText="1"/>
    </xf>
    <xf numFmtId="0" fontId="50" fillId="0" borderId="0" xfId="56" applyFont="1" applyFill="1" applyBorder="1" applyAlignment="1">
      <alignment vertical="center"/>
    </xf>
    <xf numFmtId="0" fontId="57" fillId="0" borderId="0" xfId="56" applyFont="1" applyFill="1" applyBorder="1" applyAlignment="1">
      <alignment horizontal="center" vertical="center"/>
    </xf>
    <xf numFmtId="0" fontId="50" fillId="0" borderId="0" xfId="59" applyFont="1" applyFill="1" applyBorder="1" applyAlignment="1">
      <alignment vertical="center"/>
    </xf>
    <xf numFmtId="3" fontId="50" fillId="0" borderId="0" xfId="45" applyNumberFormat="1" applyFont="1" applyBorder="1" applyAlignment="1">
      <alignment vertical="center" wrapText="1"/>
    </xf>
    <xf numFmtId="3" fontId="59" fillId="0" borderId="0" xfId="45" applyNumberFormat="1" applyFont="1" applyBorder="1" applyAlignment="1">
      <alignment horizontal="center" vertical="center" wrapText="1"/>
    </xf>
    <xf numFmtId="3" fontId="50" fillId="0" borderId="0" xfId="45" applyNumberFormat="1" applyFont="1" applyBorder="1" applyAlignment="1">
      <alignment horizontal="center" vertical="center" wrapText="1"/>
    </xf>
    <xf numFmtId="3" fontId="48" fillId="0" borderId="0" xfId="45" applyNumberFormat="1" applyFont="1" applyFill="1" applyBorder="1" applyAlignment="1">
      <alignment horizontal="center" vertical="center" wrapText="1"/>
    </xf>
    <xf numFmtId="3" fontId="49" fillId="0" borderId="0" xfId="45" applyNumberFormat="1" applyFont="1" applyFill="1" applyBorder="1" applyAlignment="1">
      <alignment vertical="center" wrapText="1"/>
    </xf>
    <xf numFmtId="3" fontId="50" fillId="0" borderId="0" xfId="45" applyNumberFormat="1" applyFont="1" applyFill="1" applyBorder="1" applyAlignment="1">
      <alignment vertical="center" wrapText="1"/>
    </xf>
    <xf numFmtId="3" fontId="50" fillId="0" borderId="27" xfId="45" applyNumberFormat="1" applyFont="1" applyFill="1" applyBorder="1" applyAlignment="1">
      <alignment vertical="center" wrapText="1"/>
    </xf>
    <xf numFmtId="166" fontId="50" fillId="0" borderId="0" xfId="59" applyNumberFormat="1" applyFont="1" applyFill="1" applyBorder="1" applyAlignment="1">
      <alignment vertical="center"/>
    </xf>
    <xf numFmtId="0" fontId="18" fillId="0" borderId="0" xfId="46"/>
    <xf numFmtId="0" fontId="18" fillId="26" borderId="10" xfId="46" applyFill="1" applyBorder="1" applyAlignment="1">
      <alignment horizontal="center"/>
    </xf>
    <xf numFmtId="0" fontId="18" fillId="26" borderId="56" xfId="46" applyFill="1" applyBorder="1" applyAlignment="1">
      <alignment horizontal="center" wrapText="1" shrinkToFit="1"/>
    </xf>
    <xf numFmtId="0" fontId="18" fillId="26" borderId="56" xfId="46" applyFill="1" applyBorder="1" applyAlignment="1">
      <alignment horizontal="center"/>
    </xf>
    <xf numFmtId="0" fontId="19" fillId="0" borderId="74" xfId="46" applyFont="1" applyBorder="1"/>
    <xf numFmtId="0" fontId="18" fillId="0" borderId="74" xfId="46" applyBorder="1"/>
    <xf numFmtId="3" fontId="18" fillId="0" borderId="0" xfId="46" applyNumberFormat="1"/>
    <xf numFmtId="3" fontId="62" fillId="0" borderId="35" xfId="46" applyNumberFormat="1" applyFont="1" applyBorder="1"/>
    <xf numFmtId="3" fontId="19" fillId="0" borderId="74" xfId="46" applyNumberFormat="1" applyFont="1" applyBorder="1"/>
    <xf numFmtId="0" fontId="18" fillId="0" borderId="0" xfId="46" applyAlignment="1">
      <alignment horizontal="center"/>
    </xf>
    <xf numFmtId="3" fontId="18" fillId="0" borderId="74" xfId="46" applyNumberFormat="1" applyBorder="1"/>
    <xf numFmtId="0" fontId="18" fillId="0" borderId="74" xfId="46" applyFont="1" applyBorder="1"/>
    <xf numFmtId="0" fontId="18" fillId="0" borderId="0" xfId="46" applyBorder="1" applyAlignment="1">
      <alignment horizontal="center"/>
    </xf>
    <xf numFmtId="167" fontId="18" fillId="0" borderId="0" xfId="46" applyNumberFormat="1" applyBorder="1"/>
    <xf numFmtId="0" fontId="19" fillId="0" borderId="27" xfId="46" applyFont="1" applyBorder="1"/>
    <xf numFmtId="0" fontId="18" fillId="0" borderId="19" xfId="46" applyBorder="1" applyAlignment="1">
      <alignment horizontal="center"/>
    </xf>
    <xf numFmtId="0" fontId="18" fillId="0" borderId="27" xfId="46" applyBorder="1"/>
    <xf numFmtId="3" fontId="18" fillId="0" borderId="19" xfId="46" applyNumberFormat="1" applyBorder="1"/>
    <xf numFmtId="3" fontId="19" fillId="0" borderId="27" xfId="46" applyNumberFormat="1" applyFont="1" applyBorder="1"/>
    <xf numFmtId="0" fontId="18" fillId="26" borderId="35" xfId="46" applyFill="1" applyBorder="1" applyAlignment="1">
      <alignment horizontal="center"/>
    </xf>
    <xf numFmtId="0" fontId="18" fillId="26" borderId="68" xfId="46" applyFill="1" applyBorder="1"/>
    <xf numFmtId="0" fontId="18" fillId="26" borderId="35" xfId="46" applyFill="1" applyBorder="1"/>
    <xf numFmtId="0" fontId="18" fillId="26" borderId="68" xfId="46" applyFill="1" applyBorder="1" applyAlignment="1">
      <alignment horizontal="center"/>
    </xf>
    <xf numFmtId="0" fontId="18" fillId="26" borderId="35" xfId="46" applyFill="1" applyBorder="1" applyAlignment="1">
      <alignment horizontal="right"/>
    </xf>
    <xf numFmtId="0" fontId="18" fillId="26" borderId="27" xfId="46" applyFill="1" applyBorder="1" applyAlignment="1">
      <alignment horizontal="center"/>
    </xf>
    <xf numFmtId="0" fontId="18" fillId="26" borderId="19" xfId="46" applyFill="1" applyBorder="1"/>
    <xf numFmtId="0" fontId="18" fillId="26" borderId="27" xfId="46" applyFill="1" applyBorder="1"/>
    <xf numFmtId="0" fontId="18" fillId="26" borderId="19" xfId="46" applyFill="1" applyBorder="1" applyAlignment="1">
      <alignment horizontal="center"/>
    </xf>
    <xf numFmtId="0" fontId="18" fillId="26" borderId="27" xfId="46" applyFill="1" applyBorder="1" applyAlignment="1">
      <alignment horizontal="right"/>
    </xf>
    <xf numFmtId="0" fontId="18" fillId="26" borderId="74" xfId="46" applyFill="1" applyBorder="1"/>
    <xf numFmtId="0" fontId="18" fillId="26" borderId="74" xfId="46" applyFill="1" applyBorder="1" applyAlignment="1">
      <alignment horizontal="center"/>
    </xf>
    <xf numFmtId="0" fontId="19" fillId="0" borderId="0" xfId="46" applyFont="1"/>
    <xf numFmtId="3" fontId="18" fillId="0" borderId="0" xfId="46" applyNumberFormat="1" applyAlignment="1"/>
    <xf numFmtId="0" fontId="18" fillId="0" borderId="0" xfId="46" applyBorder="1"/>
    <xf numFmtId="3" fontId="18" fillId="0" borderId="0" xfId="46" applyNumberFormat="1" applyBorder="1"/>
    <xf numFmtId="0" fontId="18" fillId="0" borderId="19" xfId="46" applyBorder="1"/>
    <xf numFmtId="0" fontId="18" fillId="0" borderId="0" xfId="46" applyFill="1" applyBorder="1"/>
    <xf numFmtId="0" fontId="18" fillId="26" borderId="47" xfId="46" applyFill="1" applyBorder="1" applyAlignment="1">
      <alignment horizontal="center"/>
    </xf>
    <xf numFmtId="0" fontId="18" fillId="26" borderId="46" xfId="46" applyFill="1" applyBorder="1" applyAlignment="1">
      <alignment horizontal="right"/>
    </xf>
    <xf numFmtId="0" fontId="18" fillId="26" borderId="61" xfId="46" applyFill="1" applyBorder="1" applyAlignment="1">
      <alignment horizontal="center"/>
    </xf>
    <xf numFmtId="0" fontId="18" fillId="26" borderId="18" xfId="46" applyFill="1" applyBorder="1" applyAlignment="1">
      <alignment horizontal="right"/>
    </xf>
    <xf numFmtId="0" fontId="18" fillId="0" borderId="75" xfId="46" applyBorder="1"/>
    <xf numFmtId="0" fontId="18" fillId="0" borderId="75" xfId="46" applyBorder="1" applyAlignment="1">
      <alignment horizontal="center"/>
    </xf>
    <xf numFmtId="3" fontId="18" fillId="0" borderId="75" xfId="46" applyNumberFormat="1" applyBorder="1"/>
    <xf numFmtId="0" fontId="18" fillId="0" borderId="75" xfId="46" applyFill="1" applyBorder="1"/>
    <xf numFmtId="0" fontId="18" fillId="26" borderId="75" xfId="46" applyFill="1" applyBorder="1"/>
    <xf numFmtId="3" fontId="18" fillId="0" borderId="27" xfId="46" applyNumberFormat="1" applyBorder="1"/>
    <xf numFmtId="0" fontId="19" fillId="0" borderId="0" xfId="46" applyFont="1" applyBorder="1"/>
    <xf numFmtId="3" fontId="19" fillId="0" borderId="0" xfId="46" applyNumberFormat="1" applyFont="1"/>
    <xf numFmtId="3" fontId="62" fillId="0" borderId="74" xfId="0" applyNumberFormat="1" applyFont="1" applyBorder="1"/>
    <xf numFmtId="165" fontId="19" fillId="0" borderId="0" xfId="0" applyNumberFormat="1" applyFont="1" applyAlignment="1">
      <alignment horizontal="right"/>
    </xf>
    <xf numFmtId="0" fontId="19" fillId="0" borderId="0" xfId="46" applyFont="1" applyAlignment="1">
      <alignment horizontal="right"/>
    </xf>
    <xf numFmtId="3" fontId="19" fillId="0" borderId="0" xfId="46" applyNumberFormat="1" applyFont="1" applyBorder="1"/>
    <xf numFmtId="0" fontId="9" fillId="0" borderId="11" xfId="0" applyFont="1" applyFill="1" applyBorder="1" applyAlignment="1">
      <alignment horizontal="center" wrapText="1"/>
    </xf>
    <xf numFmtId="0" fontId="0" fillId="0" borderId="50" xfId="0" applyBorder="1"/>
    <xf numFmtId="0" fontId="0" fillId="0" borderId="49" xfId="0" applyBorder="1"/>
    <xf numFmtId="3" fontId="48" fillId="0" borderId="63" xfId="45" applyNumberFormat="1" applyFont="1" applyFill="1" applyBorder="1" applyAlignment="1">
      <alignment vertical="center" wrapText="1"/>
    </xf>
    <xf numFmtId="3" fontId="49" fillId="0" borderId="41" xfId="45" applyNumberFormat="1" applyFont="1" applyFill="1" applyBorder="1" applyAlignment="1">
      <alignment vertical="center" wrapText="1"/>
    </xf>
    <xf numFmtId="3" fontId="48" fillId="0" borderId="41" xfId="45" applyNumberFormat="1" applyFont="1" applyFill="1" applyBorder="1" applyAlignment="1">
      <alignment vertical="center" wrapText="1"/>
    </xf>
    <xf numFmtId="3" fontId="49" fillId="0" borderId="64" xfId="45" applyNumberFormat="1" applyFont="1" applyFill="1" applyBorder="1" applyAlignment="1">
      <alignment vertical="center" wrapText="1"/>
    </xf>
    <xf numFmtId="3" fontId="48" fillId="0" borderId="15" xfId="45" applyNumberFormat="1" applyFont="1" applyFill="1" applyBorder="1" applyAlignment="1">
      <alignment vertical="center" wrapText="1"/>
    </xf>
    <xf numFmtId="3" fontId="49" fillId="0" borderId="13" xfId="45" applyNumberFormat="1" applyFont="1" applyFill="1" applyBorder="1" applyAlignment="1">
      <alignment vertical="center" wrapText="1"/>
    </xf>
    <xf numFmtId="3" fontId="48" fillId="0" borderId="13" xfId="45" applyNumberFormat="1" applyFont="1" applyFill="1" applyBorder="1" applyAlignment="1">
      <alignment vertical="center" wrapText="1"/>
    </xf>
    <xf numFmtId="3" fontId="49" fillId="0" borderId="49" xfId="45" applyNumberFormat="1" applyFont="1" applyFill="1" applyBorder="1" applyAlignment="1">
      <alignment vertical="center" wrapText="1"/>
    </xf>
    <xf numFmtId="3" fontId="48" fillId="0" borderId="60" xfId="45" applyNumberFormat="1" applyFont="1" applyFill="1" applyBorder="1" applyAlignment="1">
      <alignment vertical="center" wrapText="1"/>
    </xf>
    <xf numFmtId="3" fontId="49" fillId="0" borderId="56" xfId="45" applyNumberFormat="1" applyFont="1" applyFill="1" applyBorder="1" applyAlignment="1">
      <alignment vertical="center" wrapText="1"/>
    </xf>
    <xf numFmtId="3" fontId="48" fillId="0" borderId="56" xfId="45" applyNumberFormat="1" applyFont="1" applyFill="1" applyBorder="1" applyAlignment="1">
      <alignment vertical="center" wrapText="1"/>
    </xf>
    <xf numFmtId="3" fontId="49" fillId="0" borderId="65" xfId="45" applyNumberFormat="1" applyFont="1" applyFill="1" applyBorder="1" applyAlignment="1">
      <alignment vertical="center" wrapText="1"/>
    </xf>
    <xf numFmtId="3" fontId="48" fillId="0" borderId="15" xfId="45" applyNumberFormat="1" applyFont="1" applyFill="1" applyBorder="1" applyAlignment="1">
      <alignment vertical="center"/>
    </xf>
    <xf numFmtId="3" fontId="49" fillId="0" borderId="13" xfId="45" applyNumberFormat="1" applyFont="1" applyFill="1" applyBorder="1" applyAlignment="1">
      <alignment vertical="center"/>
    </xf>
    <xf numFmtId="3" fontId="49" fillId="0" borderId="13" xfId="45" applyNumberFormat="1" applyFont="1" applyFill="1" applyBorder="1" applyAlignment="1">
      <alignment horizontal="right" vertical="center"/>
    </xf>
    <xf numFmtId="3" fontId="49" fillId="0" borderId="14" xfId="45" applyNumberFormat="1" applyFont="1" applyFill="1" applyBorder="1" applyAlignment="1">
      <alignment vertical="center" wrapText="1"/>
    </xf>
    <xf numFmtId="3" fontId="49" fillId="0" borderId="68" xfId="45" applyNumberFormat="1" applyFont="1" applyFill="1" applyBorder="1" applyAlignment="1">
      <alignment vertical="center" wrapText="1"/>
    </xf>
    <xf numFmtId="3" fontId="48" fillId="0" borderId="19" xfId="45" applyNumberFormat="1" applyFont="1" applyFill="1" applyBorder="1" applyAlignment="1">
      <alignment vertical="center"/>
    </xf>
    <xf numFmtId="3" fontId="48" fillId="0" borderId="42" xfId="45" applyNumberFormat="1" applyFont="1" applyFill="1" applyBorder="1" applyAlignment="1">
      <alignment horizontal="left" vertical="center" wrapText="1"/>
    </xf>
    <xf numFmtId="3" fontId="64" fillId="0" borderId="40" xfId="45" applyNumberFormat="1" applyFont="1" applyFill="1" applyBorder="1" applyAlignment="1">
      <alignment horizontal="center" vertical="center" wrapText="1"/>
    </xf>
    <xf numFmtId="3" fontId="64" fillId="0" borderId="11" xfId="45" applyNumberFormat="1" applyFont="1" applyFill="1" applyBorder="1" applyAlignment="1">
      <alignment horizontal="center" vertical="center" wrapText="1"/>
    </xf>
    <xf numFmtId="3" fontId="64" fillId="0" borderId="0" xfId="45" applyNumberFormat="1" applyFont="1" applyFill="1" applyBorder="1" applyAlignment="1">
      <alignment vertical="center" wrapText="1"/>
    </xf>
    <xf numFmtId="3" fontId="64" fillId="0" borderId="33" xfId="45" applyNumberFormat="1" applyFont="1" applyFill="1" applyBorder="1" applyAlignment="1">
      <alignment horizontal="center" vertical="center" wrapText="1"/>
    </xf>
    <xf numFmtId="0" fontId="49" fillId="0" borderId="45" xfId="49" applyFont="1" applyFill="1" applyBorder="1" applyAlignment="1">
      <alignment horizontal="center" vertical="center"/>
    </xf>
    <xf numFmtId="0" fontId="48" fillId="0" borderId="45" xfId="49" applyFont="1" applyFill="1" applyBorder="1" applyAlignment="1">
      <alignment horizontal="center" vertical="center"/>
    </xf>
    <xf numFmtId="0" fontId="49" fillId="0" borderId="67" xfId="49" applyFont="1" applyFill="1" applyBorder="1" applyAlignment="1">
      <alignment vertical="center"/>
    </xf>
    <xf numFmtId="3" fontId="49" fillId="0" borderId="76" xfId="60" applyNumberFormat="1" applyFont="1" applyFill="1" applyBorder="1" applyAlignment="1">
      <alignment horizontal="center" vertical="center" wrapText="1"/>
    </xf>
    <xf numFmtId="3" fontId="49" fillId="0" borderId="21" xfId="60" applyNumberFormat="1" applyFont="1" applyFill="1" applyBorder="1" applyAlignment="1">
      <alignment horizontal="center" vertical="center" wrapText="1"/>
    </xf>
    <xf numFmtId="3" fontId="49" fillId="0" borderId="21" xfId="60" applyNumberFormat="1" applyFont="1" applyFill="1" applyBorder="1" applyAlignment="1">
      <alignment horizontal="center" vertical="center"/>
    </xf>
    <xf numFmtId="3" fontId="48" fillId="0" borderId="21" xfId="60" applyNumberFormat="1" applyFont="1" applyFill="1" applyBorder="1" applyAlignment="1">
      <alignment horizontal="center" vertical="center"/>
    </xf>
    <xf numFmtId="3" fontId="49" fillId="0" borderId="29" xfId="60" applyNumberFormat="1" applyFont="1" applyFill="1" applyBorder="1" applyAlignment="1">
      <alignment horizontal="center" vertical="center"/>
    </xf>
    <xf numFmtId="3" fontId="55" fillId="0" borderId="0" xfId="59" applyNumberFormat="1" applyFont="1" applyFill="1" applyBorder="1" applyAlignment="1">
      <alignment horizontal="center" vertical="center" wrapText="1"/>
    </xf>
    <xf numFmtId="1" fontId="50" fillId="0" borderId="0" xfId="59" applyNumberFormat="1" applyFont="1" applyFill="1" applyBorder="1" applyAlignment="1">
      <alignment vertical="center"/>
    </xf>
    <xf numFmtId="166" fontId="50" fillId="0" borderId="0" xfId="59" applyNumberFormat="1" applyFont="1" applyFill="1" applyBorder="1"/>
    <xf numFmtId="3" fontId="64" fillId="0" borderId="58" xfId="45" applyNumberFormat="1" applyFont="1" applyFill="1" applyBorder="1" applyAlignment="1">
      <alignment horizontal="center" wrapText="1"/>
    </xf>
    <xf numFmtId="3" fontId="64" fillId="0" borderId="57" xfId="45" applyNumberFormat="1" applyFont="1" applyFill="1" applyBorder="1" applyAlignment="1">
      <alignment horizontal="centerContinuous" vertical="center" wrapText="1"/>
    </xf>
    <xf numFmtId="3" fontId="64" fillId="0" borderId="24" xfId="45" applyNumberFormat="1" applyFont="1" applyFill="1" applyBorder="1" applyAlignment="1">
      <alignment horizontal="centerContinuous" vertical="center" wrapText="1"/>
    </xf>
    <xf numFmtId="3" fontId="64" fillId="0" borderId="43" xfId="45" applyNumberFormat="1" applyFont="1" applyFill="1" applyBorder="1" applyAlignment="1">
      <alignment horizontal="center" vertical="center" wrapText="1"/>
    </xf>
    <xf numFmtId="3" fontId="65" fillId="0" borderId="79" xfId="45" applyNumberFormat="1" applyFont="1" applyFill="1" applyBorder="1" applyAlignment="1">
      <alignment horizontal="center" wrapText="1"/>
    </xf>
    <xf numFmtId="0" fontId="66" fillId="0" borderId="80" xfId="45" applyFont="1" applyFill="1" applyBorder="1" applyAlignment="1">
      <alignment horizontal="center" wrapText="1"/>
    </xf>
    <xf numFmtId="3" fontId="64" fillId="0" borderId="80" xfId="45" applyNumberFormat="1" applyFont="1" applyFill="1" applyBorder="1" applyAlignment="1">
      <alignment horizontal="center" vertical="center" wrapText="1"/>
    </xf>
    <xf numFmtId="3" fontId="64" fillId="0" borderId="53" xfId="45" applyNumberFormat="1" applyFont="1" applyFill="1" applyBorder="1" applyAlignment="1">
      <alignment horizontal="center" vertical="center" wrapText="1"/>
    </xf>
    <xf numFmtId="3" fontId="50" fillId="0" borderId="35" xfId="45" applyNumberFormat="1" applyFont="1" applyFill="1" applyBorder="1" applyAlignment="1">
      <alignment vertical="center" wrapText="1"/>
    </xf>
    <xf numFmtId="3" fontId="50" fillId="0" borderId="35" xfId="45" applyNumberFormat="1" applyFont="1" applyFill="1" applyBorder="1" applyAlignment="1">
      <alignment horizontal="center" vertical="center" wrapText="1"/>
    </xf>
    <xf numFmtId="3" fontId="50" fillId="0" borderId="35" xfId="45" applyNumberFormat="1" applyFont="1" applyFill="1" applyBorder="1" applyAlignment="1">
      <alignment horizontal="right" vertical="center" wrapText="1"/>
    </xf>
    <xf numFmtId="3" fontId="61" fillId="0" borderId="35" xfId="45" applyNumberFormat="1" applyFont="1" applyFill="1" applyBorder="1" applyAlignment="1">
      <alignment vertical="center" wrapText="1"/>
    </xf>
    <xf numFmtId="3" fontId="34" fillId="0" borderId="25" xfId="45" applyNumberFormat="1" applyFont="1" applyFill="1" applyBorder="1" applyAlignment="1">
      <alignment vertical="center" wrapText="1"/>
    </xf>
    <xf numFmtId="0" fontId="50" fillId="0" borderId="61" xfId="50" applyFont="1" applyFill="1" applyBorder="1" applyAlignment="1">
      <alignment vertical="center" wrapText="1"/>
    </xf>
    <xf numFmtId="3" fontId="50" fillId="0" borderId="15" xfId="45" applyNumberFormat="1" applyFont="1" applyFill="1" applyBorder="1" applyAlignment="1">
      <alignment vertical="center" wrapText="1"/>
    </xf>
    <xf numFmtId="3" fontId="50" fillId="0" borderId="13" xfId="45" applyNumberFormat="1" applyFont="1" applyFill="1" applyBorder="1" applyAlignment="1">
      <alignment vertical="center" wrapText="1"/>
    </xf>
    <xf numFmtId="0" fontId="50" fillId="0" borderId="13" xfId="59" applyFont="1" applyFill="1" applyBorder="1" applyAlignment="1">
      <alignment vertical="center" wrapText="1"/>
    </xf>
    <xf numFmtId="0" fontId="50" fillId="0" borderId="49" xfId="59" applyFont="1" applyFill="1" applyBorder="1" applyAlignment="1">
      <alignment vertical="center" wrapText="1"/>
    </xf>
    <xf numFmtId="3" fontId="50" fillId="0" borderId="27" xfId="45" applyNumberFormat="1" applyFont="1" applyFill="1" applyBorder="1" applyAlignment="1">
      <alignment horizontal="center" vertical="center" wrapText="1"/>
    </xf>
    <xf numFmtId="3" fontId="49" fillId="0" borderId="15" xfId="45" applyNumberFormat="1" applyFont="1" applyFill="1" applyBorder="1" applyAlignment="1">
      <alignment horizontal="center" vertical="center" wrapText="1"/>
    </xf>
    <xf numFmtId="3" fontId="50" fillId="0" borderId="13" xfId="45" applyNumberFormat="1" applyFont="1" applyFill="1" applyBorder="1" applyAlignment="1">
      <alignment horizontal="center" vertical="center" wrapText="1"/>
    </xf>
    <xf numFmtId="3" fontId="50" fillId="0" borderId="49" xfId="45" applyNumberFormat="1" applyFont="1" applyFill="1" applyBorder="1" applyAlignment="1">
      <alignment horizontal="center" vertical="center" wrapText="1"/>
    </xf>
    <xf numFmtId="3" fontId="50" fillId="0" borderId="56" xfId="45" applyNumberFormat="1" applyFont="1" applyFill="1" applyBorder="1" applyAlignment="1">
      <alignment horizontal="center" vertical="center" wrapText="1"/>
    </xf>
    <xf numFmtId="0" fontId="50" fillId="0" borderId="56" xfId="45" applyNumberFormat="1" applyFont="1" applyFill="1" applyBorder="1" applyAlignment="1">
      <alignment horizontal="center" vertical="center" wrapText="1"/>
    </xf>
    <xf numFmtId="3" fontId="50" fillId="0" borderId="27" xfId="45" applyNumberFormat="1" applyFont="1" applyFill="1" applyBorder="1" applyAlignment="1">
      <alignment horizontal="right" vertical="center" wrapText="1"/>
    </xf>
    <xf numFmtId="3" fontId="50" fillId="0" borderId="15" xfId="45" applyNumberFormat="1" applyFont="1" applyFill="1" applyBorder="1" applyAlignment="1">
      <alignment horizontal="right" vertical="center" wrapText="1"/>
    </xf>
    <xf numFmtId="3" fontId="50" fillId="0" borderId="13" xfId="45" applyNumberFormat="1" applyFont="1" applyFill="1" applyBorder="1" applyAlignment="1">
      <alignment horizontal="right" vertical="center" wrapText="1"/>
    </xf>
    <xf numFmtId="3" fontId="50" fillId="0" borderId="49" xfId="45" applyNumberFormat="1" applyFont="1" applyFill="1" applyBorder="1" applyAlignment="1">
      <alignment horizontal="right" vertical="center" wrapText="1"/>
    </xf>
    <xf numFmtId="3" fontId="50" fillId="0" borderId="76" xfId="45" applyNumberFormat="1" applyFont="1" applyFill="1" applyBorder="1" applyAlignment="1">
      <alignment vertical="center" wrapText="1"/>
    </xf>
    <xf numFmtId="3" fontId="50" fillId="0" borderId="67" xfId="45" applyNumberFormat="1" applyFont="1" applyFill="1" applyBorder="1" applyAlignment="1">
      <alignment vertical="center" wrapText="1"/>
    </xf>
    <xf numFmtId="3" fontId="50" fillId="0" borderId="21" xfId="45" applyNumberFormat="1" applyFont="1" applyFill="1" applyBorder="1" applyAlignment="1">
      <alignment vertical="center" wrapText="1"/>
    </xf>
    <xf numFmtId="3" fontId="50" fillId="0" borderId="29" xfId="45" applyNumberFormat="1" applyFont="1" applyFill="1" applyBorder="1" applyAlignment="1">
      <alignment vertical="center" wrapText="1"/>
    </xf>
    <xf numFmtId="3" fontId="50" fillId="0" borderId="30" xfId="45" applyNumberFormat="1" applyFont="1" applyFill="1" applyBorder="1" applyAlignment="1">
      <alignment vertical="center" wrapText="1"/>
    </xf>
    <xf numFmtId="49" fontId="2" fillId="0" borderId="21" xfId="0" applyNumberFormat="1" applyFont="1" applyBorder="1"/>
    <xf numFmtId="0" fontId="70" fillId="0" borderId="0" xfId="47" applyFont="1" applyAlignment="1">
      <alignment horizontal="center" vertical="center"/>
    </xf>
    <xf numFmtId="0" fontId="130" fillId="0" borderId="0" xfId="47"/>
    <xf numFmtId="0" fontId="69" fillId="0" borderId="35" xfId="47" applyFont="1" applyBorder="1"/>
    <xf numFmtId="0" fontId="130" fillId="0" borderId="67" xfId="47" applyBorder="1"/>
    <xf numFmtId="0" fontId="130" fillId="0" borderId="77" xfId="47" applyBorder="1"/>
    <xf numFmtId="0" fontId="130" fillId="0" borderId="81" xfId="47" applyBorder="1"/>
    <xf numFmtId="0" fontId="130" fillId="0" borderId="82" xfId="47" applyBorder="1"/>
    <xf numFmtId="0" fontId="130" fillId="0" borderId="83" xfId="47" applyBorder="1"/>
    <xf numFmtId="0" fontId="130" fillId="0" borderId="84" xfId="47" applyBorder="1"/>
    <xf numFmtId="0" fontId="130" fillId="0" borderId="27" xfId="47" applyBorder="1"/>
    <xf numFmtId="0" fontId="130" fillId="0" borderId="28" xfId="47" applyBorder="1"/>
    <xf numFmtId="0" fontId="130" fillId="0" borderId="30" xfId="47" applyBorder="1"/>
    <xf numFmtId="0" fontId="130" fillId="0" borderId="31" xfId="47" applyBorder="1"/>
    <xf numFmtId="0" fontId="71" fillId="0" borderId="0" xfId="47" applyFont="1" applyAlignment="1">
      <alignment horizontal="center" vertical="center"/>
    </xf>
    <xf numFmtId="0" fontId="72" fillId="0" borderId="0" xfId="47" applyFont="1" applyAlignment="1">
      <alignment wrapText="1"/>
    </xf>
    <xf numFmtId="3" fontId="49" fillId="0" borderId="62" xfId="60" applyNumberFormat="1" applyFont="1" applyFill="1" applyBorder="1" applyAlignment="1">
      <alignment horizontal="center" vertical="center" wrapText="1"/>
    </xf>
    <xf numFmtId="3" fontId="49" fillId="0" borderId="45" xfId="60" applyNumberFormat="1" applyFont="1" applyFill="1" applyBorder="1" applyAlignment="1">
      <alignment horizontal="center" vertical="center" wrapText="1"/>
    </xf>
    <xf numFmtId="3" fontId="49" fillId="0" borderId="45" xfId="60" applyNumberFormat="1" applyFont="1" applyFill="1" applyBorder="1" applyAlignment="1">
      <alignment horizontal="center" vertical="center"/>
    </xf>
    <xf numFmtId="3" fontId="48" fillId="0" borderId="45" xfId="60" applyNumberFormat="1" applyFont="1" applyFill="1" applyBorder="1" applyAlignment="1">
      <alignment horizontal="center" vertical="center"/>
    </xf>
    <xf numFmtId="3" fontId="49" fillId="0" borderId="66" xfId="60" applyNumberFormat="1" applyFont="1" applyFill="1" applyBorder="1" applyAlignment="1">
      <alignment horizontal="center" vertical="center"/>
    </xf>
    <xf numFmtId="3" fontId="49" fillId="0" borderId="35" xfId="60" applyNumberFormat="1" applyFont="1" applyFill="1" applyBorder="1" applyAlignment="1">
      <alignment horizontal="right" vertical="center"/>
    </xf>
    <xf numFmtId="3" fontId="64" fillId="0" borderId="74" xfId="60" applyNumberFormat="1" applyFont="1" applyFill="1" applyBorder="1" applyAlignment="1">
      <alignment vertical="center"/>
    </xf>
    <xf numFmtId="3" fontId="64" fillId="0" borderId="74" xfId="60" applyNumberFormat="1" applyFont="1" applyFill="1" applyBorder="1" applyAlignment="1">
      <alignment horizontal="right" vertical="center"/>
    </xf>
    <xf numFmtId="3" fontId="23" fillId="0" borderId="0" xfId="45" applyNumberFormat="1" applyFont="1" applyAlignment="1">
      <alignment horizontal="center" vertical="center"/>
    </xf>
    <xf numFmtId="0" fontId="23" fillId="0" borderId="0" xfId="45" applyFont="1" applyAlignment="1">
      <alignment horizontal="center"/>
    </xf>
    <xf numFmtId="3" fontId="49" fillId="0" borderId="30" xfId="60" applyNumberFormat="1" applyFont="1" applyFill="1" applyBorder="1" applyAlignment="1">
      <alignment horizontal="right" vertical="center"/>
    </xf>
    <xf numFmtId="0" fontId="49" fillId="0" borderId="15" xfId="49" applyFont="1" applyFill="1" applyBorder="1" applyAlignment="1">
      <alignment vertical="center"/>
    </xf>
    <xf numFmtId="3" fontId="49" fillId="0" borderId="13" xfId="60" applyNumberFormat="1" applyFont="1" applyFill="1" applyBorder="1" applyAlignment="1">
      <alignment vertical="center"/>
    </xf>
    <xf numFmtId="3" fontId="49" fillId="0" borderId="13" xfId="60" applyNumberFormat="1" applyFont="1" applyFill="1" applyBorder="1" applyAlignment="1">
      <alignment horizontal="left" vertical="center"/>
    </xf>
    <xf numFmtId="3" fontId="49" fillId="0" borderId="13" xfId="60" applyNumberFormat="1" applyFont="1" applyFill="1" applyBorder="1" applyAlignment="1">
      <alignment horizontal="left" vertical="center" wrapText="1"/>
    </xf>
    <xf numFmtId="3" fontId="49" fillId="0" borderId="14" xfId="60" applyNumberFormat="1" applyFont="1" applyFill="1" applyBorder="1" applyAlignment="1">
      <alignment horizontal="left" vertical="center" wrapText="1"/>
    </xf>
    <xf numFmtId="3" fontId="49" fillId="0" borderId="49" xfId="60" applyNumberFormat="1" applyFont="1" applyFill="1" applyBorder="1" applyAlignment="1">
      <alignment horizontal="left" vertical="center" wrapText="1"/>
    </xf>
    <xf numFmtId="3" fontId="49" fillId="0" borderId="21" xfId="60" applyNumberFormat="1" applyFont="1" applyFill="1" applyBorder="1" applyAlignment="1">
      <alignment horizontal="right" vertical="center"/>
    </xf>
    <xf numFmtId="3" fontId="49" fillId="0" borderId="85" xfId="60" applyNumberFormat="1" applyFont="1" applyFill="1" applyBorder="1" applyAlignment="1">
      <alignment horizontal="right" vertical="center"/>
    </xf>
    <xf numFmtId="3" fontId="49" fillId="0" borderId="29" xfId="60" applyNumberFormat="1" applyFont="1" applyFill="1" applyBorder="1" applyAlignment="1">
      <alignment horizontal="right" vertical="center"/>
    </xf>
    <xf numFmtId="0" fontId="13" fillId="0" borderId="72" xfId="45" applyFont="1" applyFill="1" applyBorder="1"/>
    <xf numFmtId="3" fontId="13" fillId="0" borderId="73" xfId="60" applyNumberFormat="1" applyFont="1" applyFill="1" applyBorder="1" applyAlignment="1">
      <alignment horizontal="center" vertical="top" wrapText="1"/>
    </xf>
    <xf numFmtId="3" fontId="64" fillId="0" borderId="11" xfId="60" applyNumberFormat="1" applyFont="1" applyFill="1" applyBorder="1" applyAlignment="1">
      <alignment horizontal="right" vertical="center"/>
    </xf>
    <xf numFmtId="0" fontId="49" fillId="0" borderId="62" xfId="49" applyFont="1" applyFill="1" applyBorder="1" applyAlignment="1">
      <alignment vertical="center"/>
    </xf>
    <xf numFmtId="0" fontId="49" fillId="0" borderId="42" xfId="49" applyFont="1" applyFill="1" applyBorder="1" applyAlignment="1">
      <alignment vertical="center"/>
    </xf>
    <xf numFmtId="3" fontId="64" fillId="0" borderId="86" xfId="60" applyNumberFormat="1" applyFont="1" applyFill="1" applyBorder="1" applyAlignment="1">
      <alignment vertical="center"/>
    </xf>
    <xf numFmtId="0" fontId="48" fillId="0" borderId="11" xfId="49" applyFont="1" applyFill="1" applyBorder="1" applyAlignment="1">
      <alignment vertical="center" wrapText="1"/>
    </xf>
    <xf numFmtId="3" fontId="48" fillId="0" borderId="11" xfId="60" applyNumberFormat="1" applyFont="1" applyFill="1" applyBorder="1" applyAlignment="1">
      <alignment vertical="center"/>
    </xf>
    <xf numFmtId="0" fontId="67" fillId="0" borderId="23" xfId="44" applyFont="1" applyBorder="1" applyAlignment="1">
      <alignment horizontal="center" wrapText="1"/>
    </xf>
    <xf numFmtId="3" fontId="48" fillId="0" borderId="60" xfId="45" applyNumberFormat="1" applyFont="1" applyFill="1" applyBorder="1" applyAlignment="1">
      <alignment vertical="center"/>
    </xf>
    <xf numFmtId="3" fontId="49" fillId="0" borderId="56" xfId="45" applyNumberFormat="1" applyFont="1" applyFill="1" applyBorder="1" applyAlignment="1">
      <alignment vertical="center"/>
    </xf>
    <xf numFmtId="3" fontId="49" fillId="0" borderId="68" xfId="45" applyNumberFormat="1" applyFont="1" applyFill="1" applyBorder="1" applyAlignment="1">
      <alignment vertical="center"/>
    </xf>
    <xf numFmtId="3" fontId="49" fillId="0" borderId="56" xfId="45" applyNumberFormat="1" applyFont="1" applyFill="1" applyBorder="1"/>
    <xf numFmtId="3" fontId="49" fillId="0" borderId="56" xfId="45" applyNumberFormat="1" applyFont="1" applyFill="1" applyBorder="1" applyAlignment="1">
      <alignment horizontal="right" vertical="center"/>
    </xf>
    <xf numFmtId="3" fontId="48" fillId="0" borderId="43" xfId="45" applyNumberFormat="1" applyFont="1" applyFill="1" applyBorder="1" applyAlignment="1">
      <alignment vertical="center"/>
    </xf>
    <xf numFmtId="3" fontId="48" fillId="0" borderId="40" xfId="45" applyNumberFormat="1" applyFont="1" applyFill="1" applyBorder="1" applyAlignment="1">
      <alignment vertical="center"/>
    </xf>
    <xf numFmtId="3" fontId="49" fillId="0" borderId="13" xfId="45" applyNumberFormat="1" applyFont="1" applyFill="1" applyBorder="1"/>
    <xf numFmtId="3" fontId="48" fillId="0" borderId="13" xfId="45" applyNumberFormat="1" applyFont="1" applyFill="1" applyBorder="1" applyAlignment="1">
      <alignment vertical="center"/>
    </xf>
    <xf numFmtId="3" fontId="23" fillId="0" borderId="11" xfId="45" applyNumberFormat="1" applyFont="1" applyFill="1" applyBorder="1" applyAlignment="1">
      <alignment vertical="center"/>
    </xf>
    <xf numFmtId="3" fontId="48" fillId="0" borderId="63" xfId="45" applyNumberFormat="1" applyFont="1" applyFill="1" applyBorder="1" applyAlignment="1">
      <alignment vertical="center"/>
    </xf>
    <xf numFmtId="3" fontId="49" fillId="0" borderId="41" xfId="45" applyNumberFormat="1" applyFont="1" applyFill="1" applyBorder="1" applyAlignment="1">
      <alignment vertical="center"/>
    </xf>
    <xf numFmtId="3" fontId="49" fillId="0" borderId="41" xfId="45" applyNumberFormat="1" applyFont="1" applyFill="1" applyBorder="1" applyAlignment="1">
      <alignment horizontal="right" vertical="center"/>
    </xf>
    <xf numFmtId="3" fontId="49" fillId="0" borderId="64" xfId="45" applyNumberFormat="1" applyFont="1" applyFill="1" applyBorder="1" applyAlignment="1">
      <alignment vertical="center"/>
    </xf>
    <xf numFmtId="3" fontId="63" fillId="0" borderId="15" xfId="45" applyNumberFormat="1" applyFont="1" applyBorder="1" applyAlignment="1">
      <alignment vertical="center"/>
    </xf>
    <xf numFmtId="3" fontId="23" fillId="0" borderId="13" xfId="45" applyNumberFormat="1" applyFont="1" applyBorder="1" applyAlignment="1">
      <alignment vertical="center"/>
    </xf>
    <xf numFmtId="3" fontId="63" fillId="0" borderId="13" xfId="45" applyNumberFormat="1" applyFont="1" applyBorder="1" applyAlignment="1">
      <alignment vertical="center"/>
    </xf>
    <xf numFmtId="3" fontId="23" fillId="0" borderId="14" xfId="45" applyNumberFormat="1" applyFont="1" applyBorder="1" applyAlignment="1">
      <alignment vertical="center"/>
    </xf>
    <xf numFmtId="3" fontId="23" fillId="0" borderId="37" xfId="45" applyNumberFormat="1" applyFont="1" applyFill="1" applyBorder="1" applyAlignment="1">
      <alignment vertical="center"/>
    </xf>
    <xf numFmtId="3" fontId="73" fillId="0" borderId="15" xfId="45" applyNumberFormat="1" applyFont="1" applyFill="1" applyBorder="1" applyAlignment="1">
      <alignment vertical="center" wrapText="1"/>
    </xf>
    <xf numFmtId="3" fontId="74" fillId="0" borderId="13" xfId="45" applyNumberFormat="1" applyFont="1" applyFill="1" applyBorder="1" applyAlignment="1">
      <alignment vertical="center" wrapText="1"/>
    </xf>
    <xf numFmtId="3" fontId="74" fillId="0" borderId="14" xfId="45" applyNumberFormat="1" applyFont="1" applyFill="1" applyBorder="1" applyAlignment="1">
      <alignment vertical="center" wrapText="1"/>
    </xf>
    <xf numFmtId="3" fontId="73" fillId="0" borderId="13" xfId="45" applyNumberFormat="1" applyFont="1" applyFill="1" applyBorder="1" applyAlignment="1">
      <alignment vertical="center" wrapText="1"/>
    </xf>
    <xf numFmtId="3" fontId="73" fillId="0" borderId="12" xfId="45" applyNumberFormat="1" applyFont="1" applyFill="1" applyBorder="1" applyAlignment="1">
      <alignment vertical="center"/>
    </xf>
    <xf numFmtId="3" fontId="74" fillId="0" borderId="49" xfId="45" applyNumberFormat="1" applyFont="1" applyFill="1" applyBorder="1" applyAlignment="1">
      <alignment vertical="center" wrapText="1"/>
    </xf>
    <xf numFmtId="3" fontId="73" fillId="0" borderId="37" xfId="45" applyNumberFormat="1" applyFont="1" applyFill="1" applyBorder="1" applyAlignment="1">
      <alignment vertical="center"/>
    </xf>
    <xf numFmtId="3" fontId="73" fillId="0" borderId="11" xfId="45" applyNumberFormat="1" applyFont="1" applyFill="1" applyBorder="1" applyAlignment="1">
      <alignment vertical="center"/>
    </xf>
    <xf numFmtId="3" fontId="73" fillId="0" borderId="60" xfId="45" applyNumberFormat="1" applyFont="1" applyFill="1" applyBorder="1" applyAlignment="1">
      <alignment vertical="center" wrapText="1"/>
    </xf>
    <xf numFmtId="3" fontId="74" fillId="0" borderId="56" xfId="45" applyNumberFormat="1" applyFont="1" applyFill="1" applyBorder="1" applyAlignment="1">
      <alignment vertical="center" wrapText="1"/>
    </xf>
    <xf numFmtId="3" fontId="73" fillId="0" borderId="56" xfId="45" applyNumberFormat="1" applyFont="1" applyFill="1" applyBorder="1" applyAlignment="1">
      <alignment vertical="center" wrapText="1"/>
    </xf>
    <xf numFmtId="3" fontId="74" fillId="0" borderId="65" xfId="45" applyNumberFormat="1" applyFont="1" applyFill="1" applyBorder="1" applyAlignment="1">
      <alignment vertical="center" wrapText="1"/>
    </xf>
    <xf numFmtId="3" fontId="73" fillId="0" borderId="11" xfId="45" applyNumberFormat="1" applyFont="1" applyFill="1" applyBorder="1" applyAlignment="1">
      <alignment vertical="center" wrapText="1"/>
    </xf>
    <xf numFmtId="3" fontId="40" fillId="0" borderId="11" xfId="6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" fontId="28" fillId="0" borderId="13" xfId="55" applyNumberFormat="1" applyFont="1" applyBorder="1" applyAlignment="1">
      <alignment horizontal="right"/>
    </xf>
    <xf numFmtId="1" fontId="28" fillId="0" borderId="14" xfId="55" applyNumberFormat="1" applyFont="1" applyBorder="1" applyAlignment="1">
      <alignment horizontal="right"/>
    </xf>
    <xf numFmtId="1" fontId="33" fillId="0" borderId="11" xfId="55" applyNumberFormat="1" applyFont="1" applyFill="1" applyBorder="1" applyAlignment="1">
      <alignment horizontal="right"/>
    </xf>
    <xf numFmtId="1" fontId="28" fillId="0" borderId="12" xfId="55" applyNumberFormat="1" applyFont="1" applyBorder="1" applyAlignment="1">
      <alignment horizontal="right"/>
    </xf>
    <xf numFmtId="0" fontId="28" fillId="0" borderId="22" xfId="55" applyFont="1" applyBorder="1" applyAlignment="1">
      <alignment horizontal="right"/>
    </xf>
    <xf numFmtId="0" fontId="28" fillId="0" borderId="46" xfId="55" applyFont="1" applyBorder="1" applyAlignment="1">
      <alignment horizontal="right"/>
    </xf>
    <xf numFmtId="0" fontId="33" fillId="0" borderId="24" xfId="55" applyFont="1" applyFill="1" applyBorder="1" applyAlignment="1">
      <alignment horizontal="right"/>
    </xf>
    <xf numFmtId="0" fontId="28" fillId="0" borderId="18" xfId="55" applyFont="1" applyBorder="1" applyAlignment="1">
      <alignment horizontal="right"/>
    </xf>
    <xf numFmtId="0" fontId="28" fillId="0" borderId="13" xfId="55" applyFont="1" applyBorder="1" applyAlignment="1">
      <alignment horizontal="right"/>
    </xf>
    <xf numFmtId="0" fontId="28" fillId="0" borderId="14" xfId="55" applyFont="1" applyBorder="1" applyAlignment="1">
      <alignment horizontal="right"/>
    </xf>
    <xf numFmtId="0" fontId="33" fillId="0" borderId="11" xfId="55" applyFont="1" applyFill="1" applyBorder="1" applyAlignment="1">
      <alignment horizontal="right"/>
    </xf>
    <xf numFmtId="0" fontId="28" fillId="0" borderId="12" xfId="55" applyFont="1" applyBorder="1" applyAlignment="1">
      <alignment horizontal="right"/>
    </xf>
    <xf numFmtId="0" fontId="28" fillId="0" borderId="56" xfId="55" applyFont="1" applyBorder="1" applyAlignment="1">
      <alignment horizontal="right"/>
    </xf>
    <xf numFmtId="0" fontId="28" fillId="0" borderId="68" xfId="55" applyFont="1" applyBorder="1" applyAlignment="1">
      <alignment horizontal="right"/>
    </xf>
    <xf numFmtId="0" fontId="33" fillId="0" borderId="57" xfId="55" applyFont="1" applyFill="1" applyBorder="1" applyAlignment="1">
      <alignment horizontal="right"/>
    </xf>
    <xf numFmtId="0" fontId="28" fillId="0" borderId="57" xfId="55" applyFont="1" applyBorder="1" applyAlignment="1">
      <alignment horizontal="center"/>
    </xf>
    <xf numFmtId="0" fontId="28" fillId="0" borderId="56" xfId="55" applyFont="1" applyBorder="1" applyAlignment="1">
      <alignment horizontal="center"/>
    </xf>
    <xf numFmtId="0" fontId="28" fillId="0" borderId="57" xfId="55" applyFont="1" applyFill="1" applyBorder="1" applyAlignment="1">
      <alignment horizontal="center"/>
    </xf>
    <xf numFmtId="0" fontId="28" fillId="0" borderId="32" xfId="55" applyFont="1" applyBorder="1" applyAlignment="1"/>
    <xf numFmtId="0" fontId="28" fillId="0" borderId="34" xfId="55" applyFont="1" applyBorder="1" applyAlignment="1"/>
    <xf numFmtId="0" fontId="31" fillId="0" borderId="33" xfId="55" applyFont="1" applyFill="1" applyBorder="1" applyAlignment="1"/>
    <xf numFmtId="0" fontId="28" fillId="0" borderId="20" xfId="55" applyFont="1" applyBorder="1" applyAlignment="1"/>
    <xf numFmtId="0" fontId="29" fillId="0" borderId="33" xfId="55" applyFont="1" applyFill="1" applyBorder="1" applyAlignment="1"/>
    <xf numFmtId="0" fontId="28" fillId="0" borderId="13" xfId="55" applyFont="1" applyBorder="1" applyAlignment="1">
      <alignment horizontal="center"/>
    </xf>
    <xf numFmtId="0" fontId="28" fillId="0" borderId="14" xfId="55" applyFont="1" applyBorder="1" applyAlignment="1">
      <alignment horizontal="center"/>
    </xf>
    <xf numFmtId="0" fontId="32" fillId="0" borderId="11" xfId="55" applyFont="1" applyFill="1" applyBorder="1" applyAlignment="1">
      <alignment horizontal="center"/>
    </xf>
    <xf numFmtId="0" fontId="28" fillId="0" borderId="12" xfId="55" applyFont="1" applyBorder="1" applyAlignment="1">
      <alignment horizontal="center"/>
    </xf>
    <xf numFmtId="0" fontId="28" fillId="0" borderId="11" xfId="55" applyFont="1" applyFill="1" applyBorder="1" applyAlignment="1">
      <alignment horizontal="center"/>
    </xf>
    <xf numFmtId="0" fontId="28" fillId="0" borderId="44" xfId="55" applyFont="1" applyBorder="1" applyAlignment="1">
      <alignment horizontal="center" vertical="center" wrapText="1"/>
    </xf>
    <xf numFmtId="0" fontId="28" fillId="0" borderId="44" xfId="55" applyFont="1" applyBorder="1" applyAlignment="1">
      <alignment horizontal="center"/>
    </xf>
    <xf numFmtId="0" fontId="28" fillId="0" borderId="11" xfId="55" applyFont="1" applyBorder="1" applyAlignment="1">
      <alignment horizontal="center" vertical="center" wrapText="1"/>
    </xf>
    <xf numFmtId="0" fontId="28" fillId="0" borderId="11" xfId="55" applyFont="1" applyBorder="1" applyAlignment="1">
      <alignment horizontal="center"/>
    </xf>
    <xf numFmtId="0" fontId="28" fillId="0" borderId="24" xfId="55" applyFont="1" applyBorder="1" applyAlignment="1">
      <alignment horizontal="center" wrapText="1"/>
    </xf>
    <xf numFmtId="0" fontId="28" fillId="0" borderId="24" xfId="55" applyFont="1" applyBorder="1" applyAlignment="1">
      <alignment horizontal="center"/>
    </xf>
    <xf numFmtId="0" fontId="28" fillId="0" borderId="57" xfId="55" applyFont="1" applyBorder="1" applyAlignment="1">
      <alignment vertical="center" wrapText="1"/>
    </xf>
    <xf numFmtId="0" fontId="28" fillId="0" borderId="40" xfId="55" applyFont="1" applyBorder="1" applyAlignment="1"/>
    <xf numFmtId="0" fontId="28" fillId="0" borderId="57" xfId="55" applyFont="1" applyBorder="1" applyAlignment="1"/>
    <xf numFmtId="0" fontId="28" fillId="0" borderId="33" xfId="55" applyFont="1" applyBorder="1" applyAlignment="1"/>
    <xf numFmtId="0" fontId="34" fillId="0" borderId="24" xfId="55" applyFont="1" applyFill="1" applyBorder="1" applyAlignment="1">
      <alignment horizontal="right"/>
    </xf>
    <xf numFmtId="0" fontId="28" fillId="0" borderId="63" xfId="55" applyFont="1" applyFill="1" applyBorder="1" applyAlignment="1">
      <alignment horizontal="center"/>
    </xf>
    <xf numFmtId="0" fontId="28" fillId="0" borderId="41" xfId="55" applyFont="1" applyFill="1" applyBorder="1" applyAlignment="1">
      <alignment horizontal="center"/>
    </xf>
    <xf numFmtId="0" fontId="28" fillId="0" borderId="41" xfId="55" applyFont="1" applyBorder="1" applyAlignment="1">
      <alignment horizontal="center"/>
    </xf>
    <xf numFmtId="0" fontId="28" fillId="0" borderId="39" xfId="55" applyFont="1" applyBorder="1" applyAlignment="1">
      <alignment horizontal="center"/>
    </xf>
    <xf numFmtId="0" fontId="28" fillId="0" borderId="40" xfId="55" applyFont="1" applyFill="1" applyBorder="1" applyAlignment="1">
      <alignment horizontal="center"/>
    </xf>
    <xf numFmtId="0" fontId="28" fillId="0" borderId="19" xfId="55" applyFont="1" applyFill="1" applyBorder="1" applyAlignment="1">
      <alignment horizontal="center"/>
    </xf>
    <xf numFmtId="0" fontId="28" fillId="0" borderId="56" xfId="55" applyFont="1" applyFill="1" applyBorder="1" applyAlignment="1">
      <alignment horizontal="center"/>
    </xf>
    <xf numFmtId="0" fontId="28" fillId="0" borderId="68" xfId="55" applyFont="1" applyFill="1" applyBorder="1" applyAlignment="1">
      <alignment horizontal="center"/>
    </xf>
    <xf numFmtId="0" fontId="28" fillId="0" borderId="15" xfId="55" applyFont="1" applyBorder="1" applyAlignment="1">
      <alignment horizontal="right"/>
    </xf>
    <xf numFmtId="0" fontId="34" fillId="0" borderId="11" xfId="55" applyFont="1" applyFill="1" applyBorder="1" applyAlignment="1">
      <alignment horizontal="right"/>
    </xf>
    <xf numFmtId="0" fontId="28" fillId="0" borderId="11" xfId="55" applyFont="1" applyBorder="1" applyAlignment="1">
      <alignment horizontal="right"/>
    </xf>
    <xf numFmtId="0" fontId="34" fillId="0" borderId="57" xfId="55" applyFont="1" applyFill="1" applyBorder="1" applyAlignment="1">
      <alignment horizontal="right"/>
    </xf>
    <xf numFmtId="0" fontId="28" fillId="0" borderId="57" xfId="55" applyFont="1" applyBorder="1" applyAlignment="1">
      <alignment horizontal="right"/>
    </xf>
    <xf numFmtId="0" fontId="29" fillId="0" borderId="43" xfId="55" applyFont="1" applyFill="1" applyBorder="1" applyAlignment="1"/>
    <xf numFmtId="0" fontId="29" fillId="0" borderId="53" xfId="55" applyFont="1" applyFill="1" applyBorder="1" applyAlignment="1"/>
    <xf numFmtId="0" fontId="29" fillId="0" borderId="54" xfId="55" applyFont="1" applyFill="1" applyBorder="1" applyAlignment="1"/>
    <xf numFmtId="0" fontId="28" fillId="0" borderId="33" xfId="55" applyFont="1" applyFill="1" applyBorder="1" applyAlignment="1">
      <alignment horizontal="center"/>
    </xf>
    <xf numFmtId="0" fontId="34" fillId="0" borderId="60" xfId="55" applyFont="1" applyFill="1" applyBorder="1" applyAlignment="1">
      <alignment horizontal="right"/>
    </xf>
    <xf numFmtId="0" fontId="34" fillId="0" borderId="73" xfId="55" applyFont="1" applyFill="1" applyBorder="1" applyAlignment="1">
      <alignment horizontal="right"/>
    </xf>
    <xf numFmtId="0" fontId="34" fillId="0" borderId="37" xfId="55" applyFont="1" applyFill="1" applyBorder="1" applyAlignment="1">
      <alignment horizontal="right"/>
    </xf>
    <xf numFmtId="0" fontId="34" fillId="0" borderId="40" xfId="55" applyFont="1" applyFill="1" applyBorder="1" applyAlignment="1">
      <alignment horizontal="right"/>
    </xf>
    <xf numFmtId="0" fontId="28" fillId="0" borderId="53" xfId="55" applyFont="1" applyFill="1" applyBorder="1" applyAlignment="1">
      <alignment horizontal="center"/>
    </xf>
    <xf numFmtId="0" fontId="34" fillId="0" borderId="55" xfId="55" applyFont="1" applyFill="1" applyBorder="1" applyAlignment="1">
      <alignment horizontal="right"/>
    </xf>
    <xf numFmtId="0" fontId="13" fillId="0" borderId="33" xfId="0" applyFont="1" applyBorder="1" applyAlignment="1">
      <alignment horizontal="center"/>
    </xf>
    <xf numFmtId="49" fontId="15" fillId="0" borderId="14" xfId="0" applyNumberFormat="1" applyFont="1" applyBorder="1" applyAlignment="1">
      <alignment horizontal="right"/>
    </xf>
    <xf numFmtId="0" fontId="130" fillId="0" borderId="0" xfId="47" applyAlignment="1">
      <alignment horizontal="center"/>
    </xf>
    <xf numFmtId="0" fontId="130" fillId="0" borderId="67" xfId="47" applyBorder="1" applyAlignment="1">
      <alignment horizontal="center"/>
    </xf>
    <xf numFmtId="0" fontId="130" fillId="0" borderId="81" xfId="47" applyBorder="1" applyAlignment="1">
      <alignment horizontal="center"/>
    </xf>
    <xf numFmtId="0" fontId="130" fillId="0" borderId="83" xfId="47" applyBorder="1" applyAlignment="1">
      <alignment horizontal="center"/>
    </xf>
    <xf numFmtId="0" fontId="130" fillId="0" borderId="30" xfId="47" applyBorder="1" applyAlignment="1">
      <alignment horizontal="center"/>
    </xf>
    <xf numFmtId="0" fontId="130" fillId="0" borderId="87" xfId="47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9" fillId="24" borderId="11" xfId="0" applyFont="1" applyFill="1" applyBorder="1" applyAlignment="1">
      <alignment horizontal="right"/>
    </xf>
    <xf numFmtId="3" fontId="49" fillId="0" borderId="76" xfId="60" applyNumberFormat="1" applyFont="1" applyFill="1" applyBorder="1" applyAlignment="1">
      <alignment horizontal="right" vertical="center" wrapText="1"/>
    </xf>
    <xf numFmtId="3" fontId="49" fillId="0" borderId="21" xfId="60" applyNumberFormat="1" applyFont="1" applyFill="1" applyBorder="1" applyAlignment="1">
      <alignment horizontal="right" vertical="center" wrapText="1"/>
    </xf>
    <xf numFmtId="3" fontId="49" fillId="0" borderId="10" xfId="60" applyNumberFormat="1" applyFont="1" applyFill="1" applyBorder="1" applyAlignment="1">
      <alignment horizontal="right" vertical="center" wrapText="1"/>
    </xf>
    <xf numFmtId="3" fontId="49" fillId="0" borderId="67" xfId="60" applyNumberFormat="1" applyFont="1" applyFill="1" applyBorder="1" applyAlignment="1">
      <alignment horizontal="right" vertical="center" wrapText="1"/>
    </xf>
    <xf numFmtId="3" fontId="64" fillId="0" borderId="0" xfId="60" applyNumberFormat="1" applyFont="1" applyFill="1" applyBorder="1" applyAlignment="1">
      <alignment horizontal="right" vertical="center"/>
    </xf>
    <xf numFmtId="3" fontId="64" fillId="0" borderId="24" xfId="60" applyNumberFormat="1" applyFont="1" applyFill="1" applyBorder="1" applyAlignment="1">
      <alignment vertical="center"/>
    </xf>
    <xf numFmtId="3" fontId="49" fillId="0" borderId="67" xfId="60" applyNumberFormat="1" applyFont="1" applyFill="1" applyBorder="1" applyAlignment="1">
      <alignment vertical="center" wrapText="1"/>
    </xf>
    <xf numFmtId="3" fontId="49" fillId="0" borderId="10" xfId="60" applyNumberFormat="1" applyFont="1" applyFill="1" applyBorder="1" applyAlignment="1">
      <alignment vertical="center" wrapText="1"/>
    </xf>
    <xf numFmtId="3" fontId="49" fillId="0" borderId="10" xfId="60" applyNumberFormat="1" applyFont="1" applyFill="1" applyBorder="1" applyAlignment="1">
      <alignment vertical="center"/>
    </xf>
    <xf numFmtId="3" fontId="64" fillId="0" borderId="42" xfId="6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38" xfId="0" applyFont="1" applyBorder="1"/>
    <xf numFmtId="1" fontId="6" fillId="0" borderId="38" xfId="0" applyNumberFormat="1" applyFont="1" applyBorder="1"/>
    <xf numFmtId="1" fontId="6" fillId="0" borderId="39" xfId="0" applyNumberFormat="1" applyFont="1" applyBorder="1"/>
    <xf numFmtId="1" fontId="6" fillId="0" borderId="47" xfId="0" applyNumberFormat="1" applyFont="1" applyBorder="1"/>
    <xf numFmtId="1" fontId="6" fillId="0" borderId="88" xfId="0" applyNumberFormat="1" applyFont="1" applyFill="1" applyBorder="1"/>
    <xf numFmtId="1" fontId="6" fillId="0" borderId="89" xfId="0" applyNumberFormat="1" applyFont="1" applyFill="1" applyBorder="1"/>
    <xf numFmtId="1" fontId="6" fillId="24" borderId="37" xfId="0" applyNumberFormat="1" applyFont="1" applyFill="1" applyBorder="1"/>
    <xf numFmtId="1" fontId="6" fillId="24" borderId="40" xfId="0" applyNumberFormat="1" applyFont="1" applyFill="1" applyBorder="1"/>
    <xf numFmtId="0" fontId="6" fillId="25" borderId="58" xfId="0" applyFont="1" applyFill="1" applyBorder="1"/>
    <xf numFmtId="1" fontId="37" fillId="0" borderId="38" xfId="0" applyNumberFormat="1" applyFont="1" applyBorder="1"/>
    <xf numFmtId="1" fontId="37" fillId="0" borderId="41" xfId="0" applyNumberFormat="1" applyFont="1" applyBorder="1"/>
    <xf numFmtId="1" fontId="37" fillId="0" borderId="39" xfId="0" applyNumberFormat="1" applyFont="1" applyBorder="1"/>
    <xf numFmtId="3" fontId="48" fillId="0" borderId="10" xfId="49" applyNumberFormat="1" applyFont="1" applyFill="1" applyBorder="1" applyAlignment="1">
      <alignment vertical="center"/>
    </xf>
    <xf numFmtId="0" fontId="49" fillId="0" borderId="76" xfId="49" applyFont="1" applyFill="1" applyBorder="1" applyAlignment="1">
      <alignment vertical="center"/>
    </xf>
    <xf numFmtId="0" fontId="50" fillId="0" borderId="27" xfId="49" applyFont="1" applyFill="1" applyBorder="1" applyAlignment="1">
      <alignment horizontal="center" vertical="center"/>
    </xf>
    <xf numFmtId="0" fontId="50" fillId="0" borderId="61" xfId="49" applyFont="1" applyFill="1" applyBorder="1" applyAlignment="1">
      <alignment horizontal="center" vertical="center"/>
    </xf>
    <xf numFmtId="0" fontId="49" fillId="0" borderId="21" xfId="49" applyFont="1" applyFill="1" applyBorder="1" applyAlignment="1">
      <alignment horizontal="center" vertical="center"/>
    </xf>
    <xf numFmtId="0" fontId="48" fillId="0" borderId="21" xfId="49" applyFont="1" applyFill="1" applyBorder="1" applyAlignment="1">
      <alignment horizontal="center" vertical="center"/>
    </xf>
    <xf numFmtId="0" fontId="48" fillId="0" borderId="29" xfId="49" applyFont="1" applyFill="1" applyBorder="1" applyAlignment="1">
      <alignment horizontal="center" vertical="center"/>
    </xf>
    <xf numFmtId="0" fontId="48" fillId="0" borderId="66" xfId="49" applyFont="1" applyFill="1" applyBorder="1" applyAlignment="1">
      <alignment horizontal="center" vertical="center"/>
    </xf>
    <xf numFmtId="3" fontId="48" fillId="0" borderId="35" xfId="49" applyNumberFormat="1" applyFont="1" applyFill="1" applyBorder="1" applyAlignment="1">
      <alignment vertical="center"/>
    </xf>
    <xf numFmtId="0" fontId="49" fillId="0" borderId="13" xfId="49" applyFont="1" applyFill="1" applyBorder="1" applyAlignment="1">
      <alignment vertical="center"/>
    </xf>
    <xf numFmtId="0" fontId="49" fillId="0" borderId="14" xfId="49" applyFont="1" applyFill="1" applyBorder="1" applyAlignment="1">
      <alignment vertical="center"/>
    </xf>
    <xf numFmtId="3" fontId="64" fillId="0" borderId="23" xfId="49" applyNumberFormat="1" applyFont="1" applyFill="1" applyBorder="1" applyAlignment="1">
      <alignment vertical="center"/>
    </xf>
    <xf numFmtId="3" fontId="64" fillId="0" borderId="25" xfId="49" applyNumberFormat="1" applyFont="1" applyFill="1" applyBorder="1" applyAlignment="1">
      <alignment vertical="center"/>
    </xf>
    <xf numFmtId="3" fontId="64" fillId="0" borderId="26" xfId="49" applyNumberFormat="1" applyFont="1" applyFill="1" applyBorder="1" applyAlignment="1">
      <alignment vertical="center"/>
    </xf>
    <xf numFmtId="3" fontId="34" fillId="0" borderId="23" xfId="49" applyNumberFormat="1" applyFont="1" applyBorder="1" applyAlignment="1">
      <alignment vertical="center"/>
    </xf>
    <xf numFmtId="0" fontId="7" fillId="0" borderId="74" xfId="0" applyFont="1" applyBorder="1"/>
    <xf numFmtId="0" fontId="7" fillId="0" borderId="90" xfId="0" applyFont="1" applyBorder="1"/>
    <xf numFmtId="0" fontId="9" fillId="0" borderId="33" xfId="0" applyFont="1" applyBorder="1" applyAlignment="1">
      <alignment vertical="center"/>
    </xf>
    <xf numFmtId="0" fontId="34" fillId="0" borderId="51" xfId="49" applyFont="1" applyFill="1" applyBorder="1" applyAlignment="1">
      <alignment horizontal="center" vertical="center"/>
    </xf>
    <xf numFmtId="0" fontId="51" fillId="0" borderId="51" xfId="45" applyFont="1" applyFill="1" applyBorder="1" applyAlignment="1">
      <alignment vertical="center"/>
    </xf>
    <xf numFmtId="0" fontId="49" fillId="0" borderId="0" xfId="49" applyFont="1" applyFill="1" applyBorder="1" applyAlignment="1">
      <alignment vertical="center"/>
    </xf>
    <xf numFmtId="0" fontId="49" fillId="0" borderId="49" xfId="49" applyFont="1" applyFill="1" applyBorder="1" applyAlignment="1">
      <alignment vertical="center"/>
    </xf>
    <xf numFmtId="0" fontId="64" fillId="0" borderId="37" xfId="49" applyFont="1" applyFill="1" applyBorder="1" applyAlignment="1">
      <alignment vertical="center" wrapText="1"/>
    </xf>
    <xf numFmtId="0" fontId="64" fillId="0" borderId="11" xfId="49" applyFont="1" applyFill="1" applyBorder="1" applyAlignment="1">
      <alignment vertical="center"/>
    </xf>
    <xf numFmtId="3" fontId="64" fillId="0" borderId="11" xfId="49" applyNumberFormat="1" applyFont="1" applyFill="1" applyBorder="1" applyAlignment="1">
      <alignment vertical="center"/>
    </xf>
    <xf numFmtId="3" fontId="34" fillId="0" borderId="11" xfId="49" applyNumberFormat="1" applyFont="1" applyBorder="1" applyAlignment="1">
      <alignment vertical="center"/>
    </xf>
    <xf numFmtId="0" fontId="51" fillId="0" borderId="0" xfId="45" applyFont="1" applyFill="1" applyBorder="1" applyAlignment="1">
      <alignment vertical="center"/>
    </xf>
    <xf numFmtId="0" fontId="49" fillId="0" borderId="60" xfId="49" applyFont="1" applyFill="1" applyBorder="1" applyAlignment="1">
      <alignment vertical="center"/>
    </xf>
    <xf numFmtId="0" fontId="49" fillId="0" borderId="56" xfId="49" applyFont="1" applyFill="1" applyBorder="1" applyAlignment="1">
      <alignment vertical="center"/>
    </xf>
    <xf numFmtId="0" fontId="49" fillId="0" borderId="68" xfId="49" applyFont="1" applyFill="1" applyBorder="1" applyAlignment="1">
      <alignment vertical="center"/>
    </xf>
    <xf numFmtId="0" fontId="64" fillId="0" borderId="53" xfId="49" applyFont="1" applyFill="1" applyBorder="1" applyAlignment="1">
      <alignment vertical="center" wrapText="1"/>
    </xf>
    <xf numFmtId="0" fontId="64" fillId="0" borderId="57" xfId="49" applyFont="1" applyFill="1" applyBorder="1" applyAlignment="1">
      <alignment vertical="center"/>
    </xf>
    <xf numFmtId="3" fontId="49" fillId="0" borderId="21" xfId="49" applyNumberFormat="1" applyFont="1" applyFill="1" applyBorder="1" applyAlignment="1">
      <alignment vertical="center"/>
    </xf>
    <xf numFmtId="3" fontId="48" fillId="0" borderId="21" xfId="49" applyNumberFormat="1" applyFont="1" applyFill="1" applyBorder="1" applyAlignment="1">
      <alignment vertical="center"/>
    </xf>
    <xf numFmtId="3" fontId="48" fillId="0" borderId="85" xfId="49" applyNumberFormat="1" applyFont="1" applyFill="1" applyBorder="1" applyAlignment="1">
      <alignment vertical="center"/>
    </xf>
    <xf numFmtId="0" fontId="64" fillId="0" borderId="11" xfId="49" applyFont="1" applyFill="1" applyBorder="1" applyAlignment="1">
      <alignment vertical="center" wrapText="1"/>
    </xf>
    <xf numFmtId="3" fontId="23" fillId="0" borderId="0" xfId="51" applyNumberFormat="1" applyFont="1" applyAlignment="1">
      <alignment vertical="center"/>
    </xf>
    <xf numFmtId="0" fontId="23" fillId="0" borderId="0" xfId="51" applyFont="1" applyAlignment="1">
      <alignment vertical="center"/>
    </xf>
    <xf numFmtId="3" fontId="23" fillId="0" borderId="0" xfId="51" applyNumberFormat="1" applyFont="1" applyBorder="1" applyAlignment="1">
      <alignment vertical="center"/>
    </xf>
    <xf numFmtId="0" fontId="23" fillId="0" borderId="0" xfId="51" applyFont="1" applyBorder="1" applyAlignment="1">
      <alignment vertical="center"/>
    </xf>
    <xf numFmtId="0" fontId="64" fillId="0" borderId="91" xfId="51" applyFont="1" applyBorder="1" applyAlignment="1">
      <alignment vertical="center"/>
    </xf>
    <xf numFmtId="3" fontId="50" fillId="0" borderId="91" xfId="51" applyNumberFormat="1" applyFont="1" applyFill="1" applyBorder="1" applyAlignment="1">
      <alignment vertical="center"/>
    </xf>
    <xf numFmtId="0" fontId="49" fillId="0" borderId="91" xfId="51" applyFont="1" applyBorder="1" applyAlignment="1">
      <alignment vertical="center"/>
    </xf>
    <xf numFmtId="4" fontId="50" fillId="0" borderId="91" xfId="51" applyNumberFormat="1" applyFont="1" applyFill="1" applyBorder="1" applyAlignment="1">
      <alignment vertical="center"/>
    </xf>
    <xf numFmtId="3" fontId="23" fillId="0" borderId="0" xfId="51" applyNumberFormat="1" applyFont="1" applyFill="1" applyAlignment="1">
      <alignment vertical="center"/>
    </xf>
    <xf numFmtId="0" fontId="49" fillId="0" borderId="91" xfId="51" applyFont="1" applyBorder="1" applyAlignment="1">
      <alignment vertical="center" wrapText="1"/>
    </xf>
    <xf numFmtId="0" fontId="49" fillId="0" borderId="92" xfId="51" applyFont="1" applyBorder="1" applyAlignment="1">
      <alignment vertical="center"/>
    </xf>
    <xf numFmtId="3" fontId="50" fillId="0" borderId="91" xfId="51" applyNumberFormat="1" applyFont="1" applyFill="1" applyBorder="1" applyAlignment="1">
      <alignment horizontal="right" vertical="center"/>
    </xf>
    <xf numFmtId="167" fontId="50" fillId="0" borderId="91" xfId="51" applyNumberFormat="1" applyFont="1" applyFill="1" applyBorder="1" applyAlignment="1">
      <alignment vertical="center"/>
    </xf>
    <xf numFmtId="0" fontId="48" fillId="0" borderId="0" xfId="51" applyFont="1" applyFill="1" applyBorder="1" applyAlignment="1">
      <alignment vertical="center"/>
    </xf>
    <xf numFmtId="0" fontId="23" fillId="0" borderId="0" xfId="51" applyFont="1" applyFill="1" applyBorder="1" applyAlignment="1">
      <alignment vertical="center" wrapText="1"/>
    </xf>
    <xf numFmtId="0" fontId="23" fillId="0" borderId="0" xfId="51" applyFont="1" applyBorder="1" applyAlignment="1">
      <alignment vertical="center" wrapText="1"/>
    </xf>
    <xf numFmtId="3" fontId="23" fillId="0" borderId="0" xfId="51" applyNumberFormat="1" applyFont="1" applyBorder="1" applyAlignment="1">
      <alignment vertical="center" wrapText="1"/>
    </xf>
    <xf numFmtId="0" fontId="67" fillId="0" borderId="93" xfId="44" applyFont="1" applyBorder="1" applyAlignment="1">
      <alignment horizontal="center" vertical="center" wrapText="1"/>
    </xf>
    <xf numFmtId="0" fontId="67" fillId="0" borderId="94" xfId="44" applyFont="1" applyBorder="1" applyAlignment="1">
      <alignment horizontal="center" vertical="center" wrapText="1"/>
    </xf>
    <xf numFmtId="0" fontId="67" fillId="0" borderId="95" xfId="44" applyFont="1" applyBorder="1" applyAlignment="1">
      <alignment horizontal="center" vertical="center" wrapText="1"/>
    </xf>
    <xf numFmtId="0" fontId="67" fillId="0" borderId="24" xfId="44" applyFont="1" applyBorder="1" applyAlignment="1">
      <alignment horizontal="center" wrapText="1"/>
    </xf>
    <xf numFmtId="0" fontId="67" fillId="0" borderId="24" xfId="44" applyFont="1" applyBorder="1"/>
    <xf numFmtId="0" fontId="67" fillId="0" borderId="51" xfId="44" applyFont="1" applyBorder="1" applyAlignment="1">
      <alignment horizontal="center" vertical="center" wrapText="1"/>
    </xf>
    <xf numFmtId="0" fontId="67" fillId="0" borderId="53" xfId="44" applyFont="1" applyBorder="1" applyAlignment="1">
      <alignment horizontal="center" vertical="center" wrapText="1"/>
    </xf>
    <xf numFmtId="0" fontId="67" fillId="0" borderId="0" xfId="44" applyFont="1" applyBorder="1" applyAlignment="1">
      <alignment horizontal="center" vertical="center" wrapText="1"/>
    </xf>
    <xf numFmtId="0" fontId="67" fillId="0" borderId="57" xfId="44" applyFont="1" applyBorder="1" applyAlignment="1">
      <alignment horizontal="center" wrapText="1"/>
    </xf>
    <xf numFmtId="0" fontId="67" fillId="0" borderId="57" xfId="44" applyFont="1" applyBorder="1"/>
    <xf numFmtId="3" fontId="23" fillId="0" borderId="12" xfId="45" applyNumberFormat="1" applyFont="1" applyBorder="1" applyAlignment="1">
      <alignment vertical="center"/>
    </xf>
    <xf numFmtId="3" fontId="63" fillId="0" borderId="11" xfId="45" applyNumberFormat="1" applyFont="1" applyBorder="1" applyAlignment="1">
      <alignment vertical="center"/>
    </xf>
    <xf numFmtId="3" fontId="63" fillId="0" borderId="14" xfId="45" applyNumberFormat="1" applyFont="1" applyBorder="1" applyAlignment="1">
      <alignment vertical="center"/>
    </xf>
    <xf numFmtId="3" fontId="63" fillId="0" borderId="12" xfId="45" applyNumberFormat="1" applyFont="1" applyBorder="1" applyAlignment="1">
      <alignment vertical="center"/>
    </xf>
    <xf numFmtId="3" fontId="23" fillId="0" borderId="53" xfId="45" applyNumberFormat="1" applyFont="1" applyBorder="1" applyAlignment="1">
      <alignment vertical="center"/>
    </xf>
    <xf numFmtId="3" fontId="23" fillId="0" borderId="33" xfId="45" applyNumberFormat="1" applyFont="1" applyBorder="1" applyAlignment="1">
      <alignment vertical="center"/>
    </xf>
    <xf numFmtId="3" fontId="63" fillId="27" borderId="11" xfId="45" applyNumberFormat="1" applyFont="1" applyFill="1" applyBorder="1" applyAlignment="1">
      <alignment vertical="center"/>
    </xf>
    <xf numFmtId="3" fontId="23" fillId="24" borderId="33" xfId="45" applyNumberFormat="1" applyFont="1" applyFill="1" applyBorder="1" applyAlignment="1">
      <alignment vertical="center"/>
    </xf>
    <xf numFmtId="3" fontId="23" fillId="24" borderId="11" xfId="45" applyNumberFormat="1" applyFont="1" applyFill="1" applyBorder="1" applyAlignment="1">
      <alignment vertical="center"/>
    </xf>
    <xf numFmtId="3" fontId="23" fillId="0" borderId="54" xfId="45" applyNumberFormat="1" applyFont="1" applyBorder="1" applyAlignment="1">
      <alignment vertical="center"/>
    </xf>
    <xf numFmtId="3" fontId="23" fillId="0" borderId="20" xfId="45" applyNumberFormat="1" applyFont="1" applyBorder="1" applyAlignment="1">
      <alignment vertical="center"/>
    </xf>
    <xf numFmtId="3" fontId="23" fillId="0" borderId="32" xfId="45" applyNumberFormat="1" applyFont="1" applyBorder="1" applyAlignment="1">
      <alignment vertical="center"/>
    </xf>
    <xf numFmtId="3" fontId="23" fillId="0" borderId="34" xfId="45" applyNumberFormat="1" applyFont="1" applyBorder="1" applyAlignment="1">
      <alignment vertical="center"/>
    </xf>
    <xf numFmtId="3" fontId="23" fillId="27" borderId="33" xfId="45" applyNumberFormat="1" applyFont="1" applyFill="1" applyBorder="1" applyAlignment="1">
      <alignment vertical="center"/>
    </xf>
    <xf numFmtId="3" fontId="23" fillId="0" borderId="86" xfId="45" applyNumberFormat="1" applyFont="1" applyBorder="1" applyAlignment="1">
      <alignment vertical="center"/>
    </xf>
    <xf numFmtId="3" fontId="96" fillId="0" borderId="13" xfId="60" applyNumberFormat="1" applyFont="1" applyFill="1" applyBorder="1" applyAlignment="1">
      <alignment horizontal="left" vertical="center"/>
    </xf>
    <xf numFmtId="0" fontId="97" fillId="0" borderId="11" xfId="49" applyFont="1" applyFill="1" applyBorder="1" applyAlignment="1">
      <alignment vertical="center" wrapText="1"/>
    </xf>
    <xf numFmtId="0" fontId="96" fillId="0" borderId="42" xfId="49" applyFont="1" applyFill="1" applyBorder="1" applyAlignment="1">
      <alignment vertical="center"/>
    </xf>
    <xf numFmtId="3" fontId="97" fillId="0" borderId="11" xfId="60" applyNumberFormat="1" applyFont="1" applyFill="1" applyBorder="1" applyAlignment="1">
      <alignment vertical="center"/>
    </xf>
    <xf numFmtId="3" fontId="40" fillId="0" borderId="53" xfId="60" applyNumberFormat="1" applyFont="1" applyFill="1" applyBorder="1" applyAlignment="1">
      <alignment horizontal="center" vertical="center" wrapText="1"/>
    </xf>
    <xf numFmtId="3" fontId="49" fillId="0" borderId="10" xfId="49" applyNumberFormat="1" applyFont="1" applyFill="1" applyBorder="1" applyAlignment="1">
      <alignment vertical="center" wrapText="1"/>
    </xf>
    <xf numFmtId="3" fontId="46" fillId="0" borderId="0" xfId="49" applyNumberFormat="1" applyFont="1" applyAlignment="1">
      <alignment vertical="center"/>
    </xf>
    <xf numFmtId="3" fontId="49" fillId="0" borderId="35" xfId="49" applyNumberFormat="1" applyFont="1" applyFill="1" applyBorder="1" applyAlignment="1">
      <alignment vertical="center"/>
    </xf>
    <xf numFmtId="0" fontId="48" fillId="0" borderId="85" xfId="49" applyFont="1" applyFill="1" applyBorder="1" applyAlignment="1">
      <alignment horizontal="center" vertical="center"/>
    </xf>
    <xf numFmtId="0" fontId="48" fillId="0" borderId="47" xfId="49" applyFont="1" applyFill="1" applyBorder="1" applyAlignment="1">
      <alignment horizontal="center" vertical="center"/>
    </xf>
    <xf numFmtId="3" fontId="65" fillId="0" borderId="11" xfId="45" applyNumberFormat="1" applyFont="1" applyFill="1" applyBorder="1" applyAlignment="1">
      <alignment horizontal="center" vertical="center" wrapText="1"/>
    </xf>
    <xf numFmtId="3" fontId="65" fillId="0" borderId="40" xfId="45" applyNumberFormat="1" applyFont="1" applyFill="1" applyBorder="1" applyAlignment="1">
      <alignment horizontal="center" vertical="center" wrapText="1"/>
    </xf>
    <xf numFmtId="3" fontId="65" fillId="0" borderId="33" xfId="45" applyNumberFormat="1" applyFont="1" applyFill="1" applyBorder="1" applyAlignment="1">
      <alignment horizontal="center" vertical="center" wrapText="1"/>
    </xf>
    <xf numFmtId="0" fontId="15" fillId="0" borderId="0" xfId="44" applyFont="1" applyAlignment="1"/>
    <xf numFmtId="3" fontId="65" fillId="0" borderId="0" xfId="45" applyNumberFormat="1" applyFont="1" applyFill="1" applyBorder="1" applyAlignment="1">
      <alignment vertical="center" wrapText="1"/>
    </xf>
    <xf numFmtId="3" fontId="52" fillId="0" borderId="11" xfId="45" applyNumberFormat="1" applyFont="1" applyFill="1" applyBorder="1" applyAlignment="1">
      <alignment vertical="center" wrapText="1"/>
    </xf>
    <xf numFmtId="3" fontId="52" fillId="0" borderId="40" xfId="45" applyNumberFormat="1" applyFont="1" applyFill="1" applyBorder="1" applyAlignment="1">
      <alignment vertical="center" wrapText="1"/>
    </xf>
    <xf numFmtId="3" fontId="98" fillId="0" borderId="11" xfId="45" applyNumberFormat="1" applyFont="1" applyFill="1" applyBorder="1" applyAlignment="1">
      <alignment vertical="center" wrapText="1"/>
    </xf>
    <xf numFmtId="3" fontId="52" fillId="0" borderId="11" xfId="45" applyNumberFormat="1" applyFont="1" applyFill="1" applyBorder="1" applyAlignment="1">
      <alignment vertical="center"/>
    </xf>
    <xf numFmtId="3" fontId="52" fillId="0" borderId="0" xfId="45" applyNumberFormat="1" applyFont="1" applyFill="1" applyBorder="1" applyAlignment="1">
      <alignment vertical="center"/>
    </xf>
    <xf numFmtId="3" fontId="93" fillId="0" borderId="38" xfId="45" applyNumberFormat="1" applyFont="1" applyFill="1" applyBorder="1" applyAlignment="1">
      <alignment vertical="center" wrapText="1"/>
    </xf>
    <xf numFmtId="3" fontId="93" fillId="0" borderId="12" xfId="45" applyNumberFormat="1" applyFont="1" applyFill="1" applyBorder="1" applyAlignment="1">
      <alignment vertical="center"/>
    </xf>
    <xf numFmtId="3" fontId="93" fillId="0" borderId="0" xfId="45" applyNumberFormat="1" applyFont="1" applyFill="1" applyBorder="1" applyAlignment="1">
      <alignment vertical="center"/>
    </xf>
    <xf numFmtId="3" fontId="93" fillId="0" borderId="12" xfId="45" applyNumberFormat="1" applyFont="1" applyFill="1" applyBorder="1" applyAlignment="1">
      <alignment vertical="center" wrapText="1"/>
    </xf>
    <xf numFmtId="3" fontId="93" fillId="0" borderId="41" xfId="45" applyNumberFormat="1" applyFont="1" applyFill="1" applyBorder="1" applyAlignment="1">
      <alignment vertical="center" wrapText="1"/>
    </xf>
    <xf numFmtId="3" fontId="93" fillId="0" borderId="13" xfId="45" applyNumberFormat="1" applyFont="1" applyFill="1" applyBorder="1" applyAlignment="1">
      <alignment vertical="center"/>
    </xf>
    <xf numFmtId="3" fontId="93" fillId="0" borderId="13" xfId="45" applyNumberFormat="1" applyFont="1" applyFill="1" applyBorder="1" applyAlignment="1">
      <alignment vertical="center" wrapText="1"/>
    </xf>
    <xf numFmtId="3" fontId="93" fillId="0" borderId="39" xfId="45" applyNumberFormat="1" applyFont="1" applyFill="1" applyBorder="1" applyAlignment="1">
      <alignment vertical="center" wrapText="1"/>
    </xf>
    <xf numFmtId="3" fontId="99" fillId="0" borderId="14" xfId="45" applyNumberFormat="1" applyFont="1" applyFill="1" applyBorder="1" applyAlignment="1">
      <alignment vertical="center" wrapText="1"/>
    </xf>
    <xf numFmtId="3" fontId="93" fillId="0" borderId="14" xfId="45" applyNumberFormat="1" applyFont="1" applyFill="1" applyBorder="1" applyAlignment="1">
      <alignment vertical="center"/>
    </xf>
    <xf numFmtId="3" fontId="93" fillId="0" borderId="13" xfId="45" applyNumberFormat="1" applyFont="1" applyFill="1" applyBorder="1"/>
    <xf numFmtId="3" fontId="52" fillId="0" borderId="41" xfId="45" applyNumberFormat="1" applyFont="1" applyFill="1" applyBorder="1" applyAlignment="1">
      <alignment vertical="center" wrapText="1"/>
    </xf>
    <xf numFmtId="3" fontId="52" fillId="0" borderId="13" xfId="45" applyNumberFormat="1" applyFont="1" applyFill="1" applyBorder="1" applyAlignment="1">
      <alignment vertical="center" wrapText="1"/>
    </xf>
    <xf numFmtId="3" fontId="93" fillId="0" borderId="49" xfId="45" applyNumberFormat="1" applyFont="1" applyFill="1" applyBorder="1" applyAlignment="1">
      <alignment vertical="center" wrapText="1"/>
    </xf>
    <xf numFmtId="3" fontId="52" fillId="0" borderId="14" xfId="45" applyNumberFormat="1" applyFont="1" applyFill="1" applyBorder="1" applyAlignment="1">
      <alignment vertical="center" wrapText="1"/>
    </xf>
    <xf numFmtId="3" fontId="93" fillId="0" borderId="14" xfId="45" applyNumberFormat="1" applyFont="1" applyFill="1" applyBorder="1" applyAlignment="1">
      <alignment vertical="center" wrapText="1"/>
    </xf>
    <xf numFmtId="3" fontId="52" fillId="27" borderId="11" xfId="45" applyNumberFormat="1" applyFont="1" applyFill="1" applyBorder="1" applyAlignment="1">
      <alignment horizontal="left" vertical="center" wrapText="1"/>
    </xf>
    <xf numFmtId="3" fontId="93" fillId="27" borderId="11" xfId="45" applyNumberFormat="1" applyFont="1" applyFill="1" applyBorder="1" applyAlignment="1">
      <alignment horizontal="right" vertical="center"/>
    </xf>
    <xf numFmtId="3" fontId="52" fillId="27" borderId="40" xfId="45" applyNumberFormat="1" applyFont="1" applyFill="1" applyBorder="1" applyAlignment="1">
      <alignment vertical="center" wrapText="1"/>
    </xf>
    <xf numFmtId="3" fontId="93" fillId="0" borderId="63" xfId="45" applyNumberFormat="1" applyFont="1" applyFill="1" applyBorder="1" applyAlignment="1">
      <alignment vertical="center" wrapText="1"/>
    </xf>
    <xf numFmtId="3" fontId="93" fillId="0" borderId="15" xfId="45" applyNumberFormat="1" applyFont="1" applyFill="1" applyBorder="1" applyAlignment="1">
      <alignment vertical="center" wrapText="1"/>
    </xf>
    <xf numFmtId="3" fontId="93" fillId="0" borderId="15" xfId="45" applyNumberFormat="1" applyFont="1" applyFill="1" applyBorder="1" applyAlignment="1">
      <alignment horizontal="right" vertical="center"/>
    </xf>
    <xf numFmtId="3" fontId="93" fillId="0" borderId="88" xfId="45" applyNumberFormat="1" applyFont="1" applyFill="1" applyBorder="1" applyAlignment="1">
      <alignment horizontal="right" vertical="center"/>
    </xf>
    <xf numFmtId="3" fontId="93" fillId="0" borderId="14" xfId="45" applyNumberFormat="1" applyFont="1" applyFill="1" applyBorder="1" applyAlignment="1">
      <alignment horizontal="right" vertical="center"/>
    </xf>
    <xf numFmtId="3" fontId="93" fillId="0" borderId="34" xfId="45" applyNumberFormat="1" applyFont="1" applyFill="1" applyBorder="1" applyAlignment="1">
      <alignment horizontal="right" vertical="center"/>
    </xf>
    <xf numFmtId="3" fontId="98" fillId="0" borderId="68" xfId="45" applyNumberFormat="1" applyFont="1" applyFill="1" applyBorder="1" applyAlignment="1">
      <alignment vertical="center" wrapText="1"/>
    </xf>
    <xf numFmtId="3" fontId="93" fillId="0" borderId="11" xfId="45" applyNumberFormat="1" applyFont="1" applyFill="1" applyBorder="1" applyAlignment="1">
      <alignment vertical="center" wrapText="1"/>
    </xf>
    <xf numFmtId="3" fontId="99" fillId="0" borderId="57" xfId="45" applyNumberFormat="1" applyFont="1" applyFill="1" applyBorder="1" applyAlignment="1">
      <alignment vertical="center" wrapText="1"/>
    </xf>
    <xf numFmtId="3" fontId="93" fillId="0" borderId="33" xfId="45" applyNumberFormat="1" applyFont="1" applyFill="1" applyBorder="1" applyAlignment="1">
      <alignment horizontal="right" vertical="center"/>
    </xf>
    <xf numFmtId="3" fontId="65" fillId="24" borderId="73" xfId="45" applyNumberFormat="1" applyFont="1" applyFill="1" applyBorder="1" applyAlignment="1">
      <alignment vertical="center" wrapText="1"/>
    </xf>
    <xf numFmtId="3" fontId="93" fillId="24" borderId="33" xfId="45" applyNumberFormat="1" applyFont="1" applyFill="1" applyBorder="1" applyAlignment="1">
      <alignment horizontal="right" vertical="center"/>
    </xf>
    <xf numFmtId="3" fontId="65" fillId="24" borderId="40" xfId="45" applyNumberFormat="1" applyFont="1" applyFill="1" applyBorder="1" applyAlignment="1">
      <alignment vertical="center" wrapText="1"/>
    </xf>
    <xf numFmtId="3" fontId="93" fillId="0" borderId="53" xfId="45" applyNumberFormat="1" applyFont="1" applyFill="1" applyBorder="1" applyAlignment="1">
      <alignment vertical="center" wrapText="1"/>
    </xf>
    <xf numFmtId="3" fontId="99" fillId="0" borderId="53" xfId="45" applyNumberFormat="1" applyFont="1" applyFill="1" applyBorder="1" applyAlignment="1">
      <alignment vertical="center" wrapText="1"/>
    </xf>
    <xf numFmtId="3" fontId="93" fillId="0" borderId="53" xfId="45" applyNumberFormat="1" applyFont="1" applyFill="1" applyBorder="1" applyAlignment="1">
      <alignment horizontal="right" vertical="center"/>
    </xf>
    <xf numFmtId="3" fontId="52" fillId="0" borderId="53" xfId="45" applyNumberFormat="1" applyFont="1" applyFill="1" applyBorder="1" applyAlignment="1">
      <alignment vertical="center" wrapText="1"/>
    </xf>
    <xf numFmtId="3" fontId="98" fillId="0" borderId="53" xfId="45" applyNumberFormat="1" applyFont="1" applyFill="1" applyBorder="1" applyAlignment="1">
      <alignment vertical="center" wrapText="1"/>
    </xf>
    <xf numFmtId="3" fontId="93" fillId="0" borderId="54" xfId="45" applyNumberFormat="1" applyFont="1" applyFill="1" applyBorder="1" applyAlignment="1">
      <alignment horizontal="right" vertical="center"/>
    </xf>
    <xf numFmtId="3" fontId="52" fillId="0" borderId="43" xfId="45" applyNumberFormat="1" applyFont="1" applyFill="1" applyBorder="1" applyAlignment="1">
      <alignment vertical="center" wrapText="1"/>
    </xf>
    <xf numFmtId="0" fontId="93" fillId="0" borderId="69" xfId="0" applyFont="1" applyBorder="1"/>
    <xf numFmtId="3" fontId="52" fillId="0" borderId="20" xfId="45" applyNumberFormat="1" applyFont="1" applyFill="1" applyBorder="1" applyAlignment="1">
      <alignment vertical="center"/>
    </xf>
    <xf numFmtId="3" fontId="93" fillId="0" borderId="32" xfId="45" applyNumberFormat="1" applyFont="1" applyFill="1" applyBorder="1" applyAlignment="1">
      <alignment vertical="center"/>
    </xf>
    <xf numFmtId="3" fontId="93" fillId="0" borderId="32" xfId="45" applyNumberFormat="1" applyFont="1" applyFill="1" applyBorder="1" applyAlignment="1">
      <alignment horizontal="right" vertical="center"/>
    </xf>
    <xf numFmtId="3" fontId="52" fillId="0" borderId="32" xfId="45" applyNumberFormat="1" applyFont="1" applyFill="1" applyBorder="1" applyAlignment="1">
      <alignment vertical="center" wrapText="1"/>
    </xf>
    <xf numFmtId="3" fontId="93" fillId="0" borderId="32" xfId="45" applyNumberFormat="1" applyFont="1" applyFill="1" applyBorder="1" applyAlignment="1">
      <alignment vertical="center" wrapText="1"/>
    </xf>
    <xf numFmtId="3" fontId="99" fillId="0" borderId="39" xfId="45" applyNumberFormat="1" applyFont="1" applyFill="1" applyBorder="1" applyAlignment="1">
      <alignment vertical="center" wrapText="1"/>
    </xf>
    <xf numFmtId="3" fontId="52" fillId="27" borderId="43" xfId="45" applyNumberFormat="1" applyFont="1" applyFill="1" applyBorder="1" applyAlignment="1">
      <alignment vertical="center" wrapText="1"/>
    </xf>
    <xf numFmtId="3" fontId="93" fillId="27" borderId="33" xfId="45" applyNumberFormat="1" applyFont="1" applyFill="1" applyBorder="1" applyAlignment="1">
      <alignment vertical="center" wrapText="1"/>
    </xf>
    <xf numFmtId="3" fontId="93" fillId="0" borderId="33" xfId="45" applyNumberFormat="1" applyFont="1" applyFill="1" applyBorder="1" applyAlignment="1">
      <alignment vertical="center" wrapText="1"/>
    </xf>
    <xf numFmtId="3" fontId="93" fillId="0" borderId="42" xfId="45" applyNumberFormat="1" applyFont="1" applyFill="1" applyBorder="1" applyAlignment="1">
      <alignment vertical="center"/>
    </xf>
    <xf numFmtId="0" fontId="52" fillId="0" borderId="40" xfId="0" applyFont="1" applyBorder="1"/>
    <xf numFmtId="0" fontId="65" fillId="24" borderId="40" xfId="0" applyFont="1" applyFill="1" applyBorder="1" applyAlignment="1">
      <alignment vertical="center"/>
    </xf>
    <xf numFmtId="3" fontId="93" fillId="24" borderId="33" xfId="45" applyNumberFormat="1" applyFont="1" applyFill="1" applyBorder="1" applyAlignment="1">
      <alignment vertical="center" wrapText="1"/>
    </xf>
    <xf numFmtId="0" fontId="94" fillId="0" borderId="0" xfId="0" applyFont="1"/>
    <xf numFmtId="3" fontId="98" fillId="0" borderId="0" xfId="45" applyNumberFormat="1" applyFont="1" applyFill="1" applyBorder="1" applyAlignment="1">
      <alignment vertical="center"/>
    </xf>
    <xf numFmtId="3" fontId="52" fillId="0" borderId="0" xfId="45" applyNumberFormat="1" applyFont="1" applyFill="1" applyBorder="1" applyAlignment="1">
      <alignment vertical="center" wrapText="1"/>
    </xf>
    <xf numFmtId="0" fontId="65" fillId="27" borderId="40" xfId="0" applyFont="1" applyFill="1" applyBorder="1" applyAlignment="1">
      <alignment vertical="center"/>
    </xf>
    <xf numFmtId="3" fontId="65" fillId="27" borderId="11" xfId="45" applyNumberFormat="1" applyFont="1" applyFill="1" applyBorder="1" applyAlignment="1">
      <alignment vertical="center"/>
    </xf>
    <xf numFmtId="3" fontId="65" fillId="27" borderId="57" xfId="45" applyNumberFormat="1" applyFont="1" applyFill="1" applyBorder="1" applyAlignment="1">
      <alignment vertical="center"/>
    </xf>
    <xf numFmtId="3" fontId="98" fillId="0" borderId="0" xfId="45" applyNumberFormat="1" applyFont="1" applyFill="1" applyBorder="1" applyAlignment="1">
      <alignment vertical="center" wrapText="1"/>
    </xf>
    <xf numFmtId="0" fontId="65" fillId="27" borderId="11" xfId="0" applyFont="1" applyFill="1" applyBorder="1" applyAlignment="1">
      <alignment vertical="center"/>
    </xf>
    <xf numFmtId="0" fontId="52" fillId="28" borderId="11" xfId="0" applyFont="1" applyFill="1" applyBorder="1" applyAlignment="1">
      <alignment vertical="center"/>
    </xf>
    <xf numFmtId="3" fontId="52" fillId="28" borderId="11" xfId="45" applyNumberFormat="1" applyFont="1" applyFill="1" applyBorder="1" applyAlignment="1">
      <alignment vertical="center"/>
    </xf>
    <xf numFmtId="0" fontId="65" fillId="24" borderId="11" xfId="0" applyFont="1" applyFill="1" applyBorder="1" applyAlignment="1">
      <alignment vertical="center"/>
    </xf>
    <xf numFmtId="3" fontId="65" fillId="24" borderId="11" xfId="0" applyNumberFormat="1" applyFont="1" applyFill="1" applyBorder="1" applyAlignment="1">
      <alignment vertical="center"/>
    </xf>
    <xf numFmtId="3" fontId="52" fillId="28" borderId="11" xfId="0" applyNumberFormat="1" applyFont="1" applyFill="1" applyBorder="1" applyAlignment="1">
      <alignment vertical="center"/>
    </xf>
    <xf numFmtId="3" fontId="65" fillId="27" borderId="11" xfId="45" applyNumberFormat="1" applyFont="1" applyFill="1" applyBorder="1" applyAlignment="1">
      <alignment vertical="center" wrapText="1"/>
    </xf>
    <xf numFmtId="3" fontId="65" fillId="27" borderId="40" xfId="45" applyNumberFormat="1" applyFont="1" applyFill="1" applyBorder="1" applyAlignment="1">
      <alignment vertical="center" wrapText="1"/>
    </xf>
    <xf numFmtId="3" fontId="65" fillId="24" borderId="11" xfId="45" applyNumberFormat="1" applyFont="1" applyFill="1" applyBorder="1" applyAlignment="1">
      <alignment vertical="center" wrapText="1"/>
    </xf>
    <xf numFmtId="3" fontId="93" fillId="0" borderId="37" xfId="45" applyNumberFormat="1" applyFont="1" applyFill="1" applyBorder="1" applyAlignment="1">
      <alignment vertical="center" wrapText="1"/>
    </xf>
    <xf numFmtId="3" fontId="65" fillId="27" borderId="49" xfId="45" applyNumberFormat="1" applyFont="1" applyFill="1" applyBorder="1" applyAlignment="1">
      <alignment vertical="center" wrapText="1"/>
    </xf>
    <xf numFmtId="3" fontId="93" fillId="0" borderId="40" xfId="45" applyNumberFormat="1" applyFont="1" applyFill="1" applyBorder="1" applyAlignment="1">
      <alignment vertical="center" wrapText="1"/>
    </xf>
    <xf numFmtId="3" fontId="93" fillId="0" borderId="69" xfId="45" applyNumberFormat="1" applyFont="1" applyFill="1" applyBorder="1" applyAlignment="1">
      <alignment vertical="center" wrapText="1"/>
    </xf>
    <xf numFmtId="3" fontId="93" fillId="0" borderId="75" xfId="45" applyNumberFormat="1" applyFont="1" applyFill="1" applyBorder="1" applyAlignment="1">
      <alignment vertical="center" wrapText="1"/>
    </xf>
    <xf numFmtId="3" fontId="93" fillId="0" borderId="38" xfId="45" applyNumberFormat="1" applyFont="1" applyFill="1" applyBorder="1" applyAlignment="1">
      <alignment vertical="center"/>
    </xf>
    <xf numFmtId="0" fontId="0" fillId="0" borderId="69" xfId="0" applyBorder="1"/>
    <xf numFmtId="0" fontId="2" fillId="24" borderId="16" xfId="0" applyFont="1" applyFill="1" applyBorder="1"/>
    <xf numFmtId="0" fontId="2" fillId="24" borderId="10" xfId="0" applyFont="1" applyFill="1" applyBorder="1"/>
    <xf numFmtId="0" fontId="13" fillId="0" borderId="11" xfId="0" applyFont="1" applyBorder="1" applyAlignment="1">
      <alignment horizontal="centerContinuous" vertical="center" wrapText="1"/>
    </xf>
    <xf numFmtId="0" fontId="13" fillId="0" borderId="11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/>
    </xf>
    <xf numFmtId="0" fontId="2" fillId="0" borderId="10" xfId="0" applyFont="1" applyFill="1" applyBorder="1"/>
    <xf numFmtId="3" fontId="64" fillId="0" borderId="73" xfId="45" applyNumberFormat="1" applyFont="1" applyFill="1" applyBorder="1" applyAlignment="1">
      <alignment horizontal="center" vertical="center" wrapText="1"/>
    </xf>
    <xf numFmtId="3" fontId="50" fillId="0" borderId="62" xfId="45" applyNumberFormat="1" applyFont="1" applyFill="1" applyBorder="1" applyAlignment="1">
      <alignment vertical="center" wrapText="1"/>
    </xf>
    <xf numFmtId="3" fontId="50" fillId="0" borderId="45" xfId="45" applyNumberFormat="1" applyFont="1" applyFill="1" applyBorder="1" applyAlignment="1">
      <alignment vertical="center" wrapText="1"/>
    </xf>
    <xf numFmtId="3" fontId="50" fillId="0" borderId="66" xfId="45" applyNumberFormat="1" applyFont="1" applyFill="1" applyBorder="1" applyAlignment="1">
      <alignment vertical="center" wrapText="1"/>
    </xf>
    <xf numFmtId="3" fontId="50" fillId="0" borderId="61" xfId="45" applyNumberFormat="1" applyFont="1" applyFill="1" applyBorder="1" applyAlignment="1">
      <alignment vertical="center" wrapText="1"/>
    </xf>
    <xf numFmtId="3" fontId="50" fillId="0" borderId="47" xfId="45" applyNumberFormat="1" applyFont="1" applyFill="1" applyBorder="1" applyAlignment="1">
      <alignment vertical="center" wrapText="1"/>
    </xf>
    <xf numFmtId="3" fontId="34" fillId="0" borderId="44" xfId="45" applyNumberFormat="1" applyFont="1" applyFill="1" applyBorder="1" applyAlignment="1">
      <alignment vertical="center" wrapText="1"/>
    </xf>
    <xf numFmtId="3" fontId="50" fillId="0" borderId="49" xfId="45" applyNumberFormat="1" applyFont="1" applyFill="1" applyBorder="1" applyAlignment="1">
      <alignment vertical="center" wrapText="1"/>
    </xf>
    <xf numFmtId="3" fontId="50" fillId="0" borderId="12" xfId="45" applyNumberFormat="1" applyFont="1" applyFill="1" applyBorder="1" applyAlignment="1">
      <alignment vertical="center" wrapText="1"/>
    </xf>
    <xf numFmtId="3" fontId="50" fillId="0" borderId="14" xfId="45" applyNumberFormat="1" applyFont="1" applyFill="1" applyBorder="1" applyAlignment="1">
      <alignment vertical="center" wrapText="1"/>
    </xf>
    <xf numFmtId="3" fontId="34" fillId="0" borderId="11" xfId="45" applyNumberFormat="1" applyFont="1" applyFill="1" applyBorder="1" applyAlignment="1">
      <alignment vertical="center" wrapText="1"/>
    </xf>
    <xf numFmtId="3" fontId="34" fillId="0" borderId="24" xfId="45" applyNumberFormat="1" applyFont="1" applyFill="1" applyBorder="1" applyAlignment="1">
      <alignment vertical="center" wrapText="1"/>
    </xf>
    <xf numFmtId="3" fontId="64" fillId="0" borderId="11" xfId="45" applyNumberFormat="1" applyFont="1" applyFill="1" applyBorder="1" applyAlignment="1">
      <alignment vertical="center" wrapText="1"/>
    </xf>
    <xf numFmtId="3" fontId="34" fillId="0" borderId="40" xfId="45" applyNumberFormat="1" applyFont="1" applyFill="1" applyBorder="1" applyAlignment="1">
      <alignment vertical="center" wrapText="1"/>
    </xf>
    <xf numFmtId="0" fontId="50" fillId="0" borderId="16" xfId="52" applyFont="1" applyBorder="1" applyAlignment="1"/>
    <xf numFmtId="0" fontId="49" fillId="0" borderId="21" xfId="52" applyFont="1" applyBorder="1" applyAlignment="1">
      <alignment wrapText="1"/>
    </xf>
    <xf numFmtId="3" fontId="67" fillId="0" borderId="23" xfId="44" applyNumberFormat="1" applyFont="1" applyBorder="1" applyAlignment="1">
      <alignment horizontal="right"/>
    </xf>
    <xf numFmtId="3" fontId="67" fillId="0" borderId="25" xfId="44" applyNumberFormat="1" applyFont="1" applyBorder="1" applyAlignment="1">
      <alignment horizontal="right"/>
    </xf>
    <xf numFmtId="3" fontId="67" fillId="0" borderId="26" xfId="44" applyNumberFormat="1" applyFont="1" applyBorder="1" applyAlignment="1">
      <alignment horizontal="right"/>
    </xf>
    <xf numFmtId="0" fontId="15" fillId="0" borderId="0" xfId="44" applyFont="1"/>
    <xf numFmtId="0" fontId="130" fillId="0" borderId="83" xfId="47" applyFill="1" applyBorder="1"/>
    <xf numFmtId="0" fontId="49" fillId="29" borderId="96" xfId="51" applyFont="1" applyFill="1" applyBorder="1" applyAlignment="1">
      <alignment vertical="center"/>
    </xf>
    <xf numFmtId="3" fontId="96" fillId="0" borderId="15" xfId="60" applyNumberFormat="1" applyFont="1" applyFill="1" applyBorder="1" applyAlignment="1">
      <alignment vertical="center"/>
    </xf>
    <xf numFmtId="3" fontId="96" fillId="0" borderId="13" xfId="60" applyNumberFormat="1" applyFont="1" applyFill="1" applyBorder="1" applyAlignment="1">
      <alignment vertical="center"/>
    </xf>
    <xf numFmtId="3" fontId="96" fillId="0" borderId="13" xfId="60" applyNumberFormat="1" applyFont="1" applyFill="1" applyBorder="1" applyAlignment="1">
      <alignment horizontal="left" vertical="center" wrapText="1"/>
    </xf>
    <xf numFmtId="3" fontId="96" fillId="0" borderId="13" xfId="60" applyNumberFormat="1" applyFont="1" applyBorder="1" applyAlignment="1">
      <alignment vertical="center"/>
    </xf>
    <xf numFmtId="3" fontId="96" fillId="0" borderId="12" xfId="60" applyNumberFormat="1" applyFont="1" applyFill="1" applyBorder="1" applyAlignment="1">
      <alignment horizontal="left" vertical="center"/>
    </xf>
    <xf numFmtId="0" fontId="96" fillId="0" borderId="13" xfId="49" applyFont="1" applyFill="1" applyBorder="1" applyAlignment="1">
      <alignment vertical="center"/>
    </xf>
    <xf numFmtId="3" fontId="96" fillId="0" borderId="37" xfId="60" applyNumberFormat="1" applyFont="1" applyFill="1" applyBorder="1" applyAlignment="1">
      <alignment horizontal="left" vertical="center"/>
    </xf>
    <xf numFmtId="0" fontId="93" fillId="0" borderId="10" xfId="52" applyFont="1" applyBorder="1" applyAlignment="1"/>
    <xf numFmtId="0" fontId="64" fillId="29" borderId="97" xfId="51" applyFont="1" applyFill="1" applyBorder="1" applyAlignment="1">
      <alignment horizontal="center" vertical="top"/>
    </xf>
    <xf numFmtId="3" fontId="64" fillId="29" borderId="98" xfId="51" applyNumberFormat="1" applyFont="1" applyFill="1" applyBorder="1" applyAlignment="1">
      <alignment horizontal="center" vertical="center" wrapText="1"/>
    </xf>
    <xf numFmtId="0" fontId="49" fillId="0" borderId="12" xfId="49" applyFont="1" applyFill="1" applyBorder="1" applyAlignment="1">
      <alignment vertical="center"/>
    </xf>
    <xf numFmtId="3" fontId="49" fillId="0" borderId="45" xfId="49" applyNumberFormat="1" applyFont="1" applyFill="1" applyBorder="1" applyAlignment="1">
      <alignment vertical="center"/>
    </xf>
    <xf numFmtId="0" fontId="49" fillId="0" borderId="45" xfId="49" applyFont="1" applyFill="1" applyBorder="1" applyAlignment="1">
      <alignment vertical="center"/>
    </xf>
    <xf numFmtId="3" fontId="48" fillId="0" borderId="45" xfId="49" applyNumberFormat="1" applyFont="1" applyFill="1" applyBorder="1" applyAlignment="1">
      <alignment vertical="center"/>
    </xf>
    <xf numFmtId="3" fontId="49" fillId="0" borderId="47" xfId="49" applyNumberFormat="1" applyFont="1" applyFill="1" applyBorder="1" applyAlignment="1">
      <alignment vertical="center"/>
    </xf>
    <xf numFmtId="0" fontId="49" fillId="0" borderId="37" xfId="49" applyFont="1" applyFill="1" applyBorder="1" applyAlignment="1">
      <alignment vertical="center"/>
    </xf>
    <xf numFmtId="3" fontId="64" fillId="0" borderId="15" xfId="60" applyNumberFormat="1" applyFont="1" applyFill="1" applyBorder="1" applyAlignment="1">
      <alignment vertical="center" wrapText="1"/>
    </xf>
    <xf numFmtId="0" fontId="50" fillId="0" borderId="10" xfId="52" applyFont="1" applyBorder="1" applyAlignment="1"/>
    <xf numFmtId="0" fontId="0" fillId="0" borderId="42" xfId="0" applyBorder="1"/>
    <xf numFmtId="0" fontId="7" fillId="0" borderId="27" xfId="0" applyFont="1" applyBorder="1"/>
    <xf numFmtId="0" fontId="7" fillId="0" borderId="28" xfId="0" applyFont="1" applyBorder="1"/>
    <xf numFmtId="3" fontId="9" fillId="0" borderId="13" xfId="0" applyNumberFormat="1" applyFont="1" applyBorder="1" applyAlignment="1">
      <alignment horizontal="right"/>
    </xf>
    <xf numFmtId="0" fontId="12" fillId="0" borderId="12" xfId="0" quotePrefix="1" applyNumberFormat="1" applyFont="1" applyBorder="1" applyAlignment="1">
      <alignment horizontal="centerContinuous" vertical="center"/>
    </xf>
    <xf numFmtId="0" fontId="12" fillId="0" borderId="13" xfId="0" quotePrefix="1" applyNumberFormat="1" applyFont="1" applyBorder="1" applyAlignment="1">
      <alignment horizontal="center" vertical="center"/>
    </xf>
    <xf numFmtId="0" fontId="12" fillId="24" borderId="11" xfId="0" quotePrefix="1" applyNumberFormat="1" applyFont="1" applyFill="1" applyBorder="1" applyAlignment="1">
      <alignment horizontal="centerContinuous" vertical="center"/>
    </xf>
    <xf numFmtId="0" fontId="12" fillId="0" borderId="11" xfId="0" quotePrefix="1" applyNumberFormat="1" applyFont="1" applyBorder="1" applyAlignment="1">
      <alignment horizontal="centerContinuous" vertical="center"/>
    </xf>
    <xf numFmtId="0" fontId="12" fillId="0" borderId="37" xfId="0" quotePrefix="1" applyNumberFormat="1" applyFont="1" applyBorder="1" applyAlignment="1">
      <alignment horizontal="centerContinuous" vertical="center"/>
    </xf>
    <xf numFmtId="0" fontId="12" fillId="0" borderId="50" xfId="0" quotePrefix="1" applyNumberFormat="1" applyFont="1" applyBorder="1" applyAlignment="1">
      <alignment horizontal="centerContinuous" vertical="center"/>
    </xf>
    <xf numFmtId="3" fontId="102" fillId="0" borderId="32" xfId="0" applyNumberFormat="1" applyFont="1" applyBorder="1" applyAlignment="1">
      <alignment horizontal="right"/>
    </xf>
    <xf numFmtId="0" fontId="64" fillId="0" borderId="91" xfId="51" applyFont="1" applyFill="1" applyBorder="1" applyAlignment="1">
      <alignment vertical="center"/>
    </xf>
    <xf numFmtId="3" fontId="93" fillId="0" borderId="0" xfId="45" applyNumberFormat="1" applyFont="1" applyFill="1" applyBorder="1" applyAlignment="1">
      <alignment vertical="center" wrapText="1"/>
    </xf>
    <xf numFmtId="0" fontId="67" fillId="0" borderId="23" xfId="44" applyFont="1" applyBorder="1" applyAlignment="1">
      <alignment wrapText="1"/>
    </xf>
    <xf numFmtId="3" fontId="67" fillId="0" borderId="23" xfId="44" applyNumberFormat="1" applyFont="1" applyFill="1" applyBorder="1" applyAlignment="1">
      <alignment horizontal="right"/>
    </xf>
    <xf numFmtId="3" fontId="67" fillId="0" borderId="25" xfId="44" applyNumberFormat="1" applyFont="1" applyFill="1" applyBorder="1" applyAlignment="1">
      <alignment horizontal="right"/>
    </xf>
    <xf numFmtId="0" fontId="110" fillId="0" borderId="53" xfId="58" applyFont="1" applyFill="1" applyBorder="1" applyAlignment="1" applyProtection="1">
      <alignment horizontal="right" vertical="center"/>
    </xf>
    <xf numFmtId="0" fontId="111" fillId="0" borderId="23" xfId="57" applyFont="1" applyFill="1" applyBorder="1" applyAlignment="1" applyProtection="1">
      <alignment horizontal="center" vertical="center" wrapText="1"/>
    </xf>
    <xf numFmtId="0" fontId="111" fillId="0" borderId="25" xfId="57" applyFont="1" applyFill="1" applyBorder="1" applyAlignment="1" applyProtection="1">
      <alignment horizontal="center" vertical="center" wrapText="1"/>
    </xf>
    <xf numFmtId="0" fontId="111" fillId="0" borderId="26" xfId="57" applyFont="1" applyFill="1" applyBorder="1" applyAlignment="1" applyProtection="1">
      <alignment horizontal="center" vertical="center" wrapText="1"/>
    </xf>
    <xf numFmtId="0" fontId="112" fillId="0" borderId="78" xfId="57" applyFont="1" applyFill="1" applyBorder="1" applyAlignment="1" applyProtection="1">
      <alignment horizontal="center" vertical="center" wrapText="1"/>
    </xf>
    <xf numFmtId="0" fontId="112" fillId="0" borderId="71" xfId="57" applyFont="1" applyFill="1" applyBorder="1" applyAlignment="1" applyProtection="1">
      <alignment horizontal="center" vertical="center" wrapText="1"/>
    </xf>
    <xf numFmtId="0" fontId="112" fillId="0" borderId="99" xfId="57" applyFont="1" applyFill="1" applyBorder="1" applyAlignment="1" applyProtection="1">
      <alignment horizontal="center" vertical="center" wrapText="1"/>
    </xf>
    <xf numFmtId="0" fontId="112" fillId="0" borderId="23" xfId="57" applyFont="1" applyFill="1" applyBorder="1" applyAlignment="1" applyProtection="1">
      <alignment horizontal="left" vertical="center" wrapText="1" indent="1"/>
    </xf>
    <xf numFmtId="0" fontId="112" fillId="0" borderId="25" xfId="57" applyFont="1" applyFill="1" applyBorder="1" applyAlignment="1" applyProtection="1">
      <alignment horizontal="left" vertical="center" wrapText="1" indent="1"/>
    </xf>
    <xf numFmtId="168" fontId="112" fillId="0" borderId="26" xfId="57" applyNumberFormat="1" applyFont="1" applyFill="1" applyBorder="1" applyAlignment="1" applyProtection="1">
      <alignment horizontal="right" vertical="center" wrapText="1" indent="1"/>
    </xf>
    <xf numFmtId="49" fontId="113" fillId="0" borderId="17" xfId="57" applyNumberFormat="1" applyFont="1" applyFill="1" applyBorder="1" applyAlignment="1" applyProtection="1">
      <alignment horizontal="left" vertical="center" wrapText="1" indent="1"/>
    </xf>
    <xf numFmtId="0" fontId="93" fillId="0" borderId="27" xfId="58" applyFont="1" applyBorder="1" applyAlignment="1" applyProtection="1">
      <alignment horizontal="left" wrapText="1" indent="1"/>
    </xf>
    <xf numFmtId="168" fontId="113" fillId="0" borderId="28" xfId="57" applyNumberFormat="1" applyFont="1" applyFill="1" applyBorder="1" applyAlignment="1" applyProtection="1">
      <alignment horizontal="right" vertical="center" wrapText="1" indent="1"/>
      <protection locked="0"/>
    </xf>
    <xf numFmtId="49" fontId="113" fillId="0" borderId="21" xfId="57" applyNumberFormat="1" applyFont="1" applyFill="1" applyBorder="1" applyAlignment="1" applyProtection="1">
      <alignment horizontal="left" vertical="center" wrapText="1" indent="1"/>
    </xf>
    <xf numFmtId="0" fontId="93" fillId="0" borderId="10" xfId="58" applyFont="1" applyBorder="1" applyAlignment="1" applyProtection="1">
      <alignment horizontal="left" wrapText="1" indent="1"/>
    </xf>
    <xf numFmtId="168" fontId="113" fillId="0" borderId="16" xfId="57" applyNumberFormat="1" applyFont="1" applyFill="1" applyBorder="1" applyAlignment="1" applyProtection="1">
      <alignment horizontal="right" vertical="center" wrapText="1" indent="1"/>
      <protection locked="0"/>
    </xf>
    <xf numFmtId="49" fontId="113" fillId="0" borderId="85" xfId="57" applyNumberFormat="1" applyFont="1" applyFill="1" applyBorder="1" applyAlignment="1" applyProtection="1">
      <alignment horizontal="left" vertical="center" wrapText="1" indent="1"/>
    </xf>
    <xf numFmtId="0" fontId="93" fillId="0" borderId="35" xfId="58" applyFont="1" applyBorder="1" applyAlignment="1" applyProtection="1">
      <alignment horizontal="left" wrapText="1" indent="1"/>
    </xf>
    <xf numFmtId="0" fontId="65" fillId="0" borderId="25" xfId="58" applyFont="1" applyBorder="1" applyAlignment="1" applyProtection="1">
      <alignment horizontal="left" vertical="center" wrapText="1" indent="1"/>
    </xf>
    <xf numFmtId="168" fontId="113" fillId="0" borderId="36" xfId="57" applyNumberFormat="1" applyFont="1" applyFill="1" applyBorder="1" applyAlignment="1" applyProtection="1">
      <alignment horizontal="right" vertical="center" wrapText="1" indent="1"/>
      <protection locked="0"/>
    </xf>
    <xf numFmtId="168" fontId="66" fillId="0" borderId="26" xfId="57" applyNumberFormat="1" applyFont="1" applyFill="1" applyBorder="1" applyAlignment="1" applyProtection="1">
      <alignment horizontal="right" vertical="center" wrapText="1" indent="1"/>
    </xf>
    <xf numFmtId="168" fontId="60" fillId="0" borderId="16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28" xfId="57" applyNumberFormat="1" applyFont="1" applyFill="1" applyBorder="1" applyAlignment="1" applyProtection="1">
      <alignment horizontal="right" vertical="center" wrapText="1" indent="1"/>
      <protection locked="0"/>
    </xf>
    <xf numFmtId="0" fontId="65" fillId="0" borderId="23" xfId="58" applyFont="1" applyBorder="1" applyAlignment="1" applyProtection="1">
      <alignment wrapText="1"/>
    </xf>
    <xf numFmtId="0" fontId="93" fillId="0" borderId="35" xfId="58" applyFont="1" applyBorder="1" applyAlignment="1" applyProtection="1">
      <alignment wrapText="1"/>
    </xf>
    <xf numFmtId="0" fontId="65" fillId="0" borderId="25" xfId="58" applyFont="1" applyBorder="1" applyAlignment="1" applyProtection="1">
      <alignment wrapText="1"/>
    </xf>
    <xf numFmtId="0" fontId="65" fillId="0" borderId="79" xfId="58" applyFont="1" applyBorder="1" applyAlignment="1" applyProtection="1">
      <alignment wrapText="1"/>
    </xf>
    <xf numFmtId="0" fontId="65" fillId="0" borderId="80" xfId="58" applyFont="1" applyBorder="1" applyAlignment="1" applyProtection="1">
      <alignment wrapText="1"/>
    </xf>
    <xf numFmtId="0" fontId="108" fillId="0" borderId="0" xfId="57" applyFont="1" applyFill="1" applyBorder="1" applyAlignment="1" applyProtection="1">
      <alignment horizontal="center" vertical="center" wrapText="1"/>
    </xf>
    <xf numFmtId="0" fontId="108" fillId="0" borderId="0" xfId="57" applyFont="1" applyFill="1" applyBorder="1" applyAlignment="1" applyProtection="1">
      <alignment vertical="center" wrapText="1"/>
    </xf>
    <xf numFmtId="168" fontId="108" fillId="0" borderId="0" xfId="57" applyNumberFormat="1" applyFont="1" applyFill="1" applyBorder="1" applyAlignment="1" applyProtection="1">
      <alignment horizontal="right" vertical="center" wrapText="1" indent="1"/>
    </xf>
    <xf numFmtId="0" fontId="110" fillId="0" borderId="53" xfId="58" applyFont="1" applyFill="1" applyBorder="1" applyAlignment="1" applyProtection="1">
      <alignment horizontal="right"/>
    </xf>
    <xf numFmtId="0" fontId="112" fillId="0" borderId="23" xfId="57" applyFont="1" applyFill="1" applyBorder="1" applyAlignment="1" applyProtection="1">
      <alignment horizontal="center" vertical="center" wrapText="1"/>
    </xf>
    <xf numFmtId="0" fontId="112" fillId="0" borderId="25" xfId="57" applyFont="1" applyFill="1" applyBorder="1" applyAlignment="1" applyProtection="1">
      <alignment horizontal="center" vertical="center" wrapText="1"/>
    </xf>
    <xf numFmtId="0" fontId="112" fillId="0" borderId="78" xfId="57" applyFont="1" applyFill="1" applyBorder="1" applyAlignment="1" applyProtection="1">
      <alignment horizontal="left" vertical="center" wrapText="1" indent="1"/>
    </xf>
    <xf numFmtId="0" fontId="112" fillId="0" borderId="71" xfId="57" applyFont="1" applyFill="1" applyBorder="1" applyAlignment="1" applyProtection="1">
      <alignment vertical="center" wrapText="1"/>
    </xf>
    <xf numFmtId="168" fontId="112" fillId="0" borderId="99" xfId="57" applyNumberFormat="1" applyFont="1" applyFill="1" applyBorder="1" applyAlignment="1" applyProtection="1">
      <alignment horizontal="right" vertical="center" wrapText="1" indent="1"/>
    </xf>
    <xf numFmtId="49" fontId="113" fillId="0" borderId="76" xfId="57" applyNumberFormat="1" applyFont="1" applyFill="1" applyBorder="1" applyAlignment="1" applyProtection="1">
      <alignment horizontal="left" vertical="center" wrapText="1" indent="1"/>
    </xf>
    <xf numFmtId="0" fontId="113" fillId="0" borderId="67" xfId="57" applyFont="1" applyFill="1" applyBorder="1" applyAlignment="1" applyProtection="1">
      <alignment horizontal="left" vertical="center" wrapText="1" indent="1"/>
    </xf>
    <xf numFmtId="168" fontId="113" fillId="0" borderId="77" xfId="57" applyNumberFormat="1" applyFont="1" applyFill="1" applyBorder="1" applyAlignment="1" applyProtection="1">
      <alignment horizontal="right" vertical="center" wrapText="1" indent="1"/>
      <protection locked="0"/>
    </xf>
    <xf numFmtId="0" fontId="113" fillId="0" borderId="10" xfId="57" applyFont="1" applyFill="1" applyBorder="1" applyAlignment="1" applyProtection="1">
      <alignment horizontal="left" vertical="center" wrapText="1" indent="1"/>
    </xf>
    <xf numFmtId="0" fontId="113" fillId="0" borderId="22" xfId="57" applyFont="1" applyFill="1" applyBorder="1" applyAlignment="1" applyProtection="1">
      <alignment horizontal="left" vertical="center" wrapText="1" indent="1"/>
    </xf>
    <xf numFmtId="0" fontId="113" fillId="0" borderId="10" xfId="57" applyFont="1" applyFill="1" applyBorder="1" applyAlignment="1" applyProtection="1">
      <alignment horizontal="left" indent="6"/>
    </xf>
    <xf numFmtId="0" fontId="113" fillId="0" borderId="10" xfId="57" applyFont="1" applyFill="1" applyBorder="1" applyAlignment="1" applyProtection="1">
      <alignment horizontal="left" vertical="center" wrapText="1" indent="6"/>
    </xf>
    <xf numFmtId="49" fontId="113" fillId="0" borderId="100" xfId="57" applyNumberFormat="1" applyFont="1" applyFill="1" applyBorder="1" applyAlignment="1" applyProtection="1">
      <alignment horizontal="left" vertical="center" wrapText="1" indent="1"/>
    </xf>
    <xf numFmtId="0" fontId="113" fillId="0" borderId="35" xfId="57" applyFont="1" applyFill="1" applyBorder="1" applyAlignment="1" applyProtection="1">
      <alignment horizontal="left" vertical="center" wrapText="1" indent="6"/>
    </xf>
    <xf numFmtId="49" fontId="113" fillId="0" borderId="29" xfId="57" applyNumberFormat="1" applyFont="1" applyFill="1" applyBorder="1" applyAlignment="1" applyProtection="1">
      <alignment horizontal="left" vertical="center" wrapText="1" indent="1"/>
    </xf>
    <xf numFmtId="0" fontId="113" fillId="0" borderId="30" xfId="57" applyFont="1" applyFill="1" applyBorder="1" applyAlignment="1" applyProtection="1">
      <alignment horizontal="left" vertical="center" wrapText="1" indent="6"/>
    </xf>
    <xf numFmtId="0" fontId="112" fillId="0" borderId="25" xfId="57" applyFont="1" applyFill="1" applyBorder="1" applyAlignment="1" applyProtection="1">
      <alignment vertical="center" wrapText="1"/>
    </xf>
    <xf numFmtId="0" fontId="113" fillId="0" borderId="35" xfId="57" applyFont="1" applyFill="1" applyBorder="1" applyAlignment="1" applyProtection="1">
      <alignment horizontal="left" vertical="center" wrapText="1" indent="1"/>
    </xf>
    <xf numFmtId="0" fontId="93" fillId="0" borderId="10" xfId="58" applyFont="1" applyBorder="1" applyAlignment="1" applyProtection="1">
      <alignment horizontal="left" vertical="center" wrapText="1" indent="1"/>
    </xf>
    <xf numFmtId="0" fontId="66" fillId="0" borderId="25" xfId="57" applyFont="1" applyFill="1" applyBorder="1" applyAlignment="1" applyProtection="1">
      <alignment horizontal="left" vertical="center" wrapText="1" indent="1"/>
    </xf>
    <xf numFmtId="0" fontId="113" fillId="0" borderId="27" xfId="57" applyFont="1" applyFill="1" applyBorder="1" applyAlignment="1" applyProtection="1">
      <alignment horizontal="left" vertical="center" wrapText="1" indent="1"/>
    </xf>
    <xf numFmtId="0" fontId="113" fillId="0" borderId="74" xfId="57" applyFont="1" applyFill="1" applyBorder="1" applyAlignment="1" applyProtection="1">
      <alignment horizontal="left" vertical="center" wrapText="1" indent="1"/>
    </xf>
    <xf numFmtId="0" fontId="65" fillId="0" borderId="79" xfId="58" applyFont="1" applyBorder="1" applyAlignment="1" applyProtection="1">
      <alignment horizontal="left" vertical="center" wrapText="1" indent="1"/>
    </xf>
    <xf numFmtId="0" fontId="64" fillId="0" borderId="80" xfId="58" applyFont="1" applyBorder="1" applyAlignment="1" applyProtection="1">
      <alignment horizontal="left" vertical="center" wrapText="1" indent="1"/>
    </xf>
    <xf numFmtId="0" fontId="107" fillId="0" borderId="0" xfId="57" applyFont="1" applyFill="1" applyProtection="1"/>
    <xf numFmtId="0" fontId="107" fillId="0" borderId="0" xfId="57" applyFont="1" applyFill="1" applyAlignment="1" applyProtection="1">
      <alignment horizontal="right" vertical="center" indent="1"/>
    </xf>
    <xf numFmtId="0" fontId="111" fillId="0" borderId="24" xfId="57" applyFont="1" applyFill="1" applyBorder="1" applyAlignment="1" applyProtection="1">
      <alignment horizontal="center" vertical="center" wrapText="1"/>
    </xf>
    <xf numFmtId="0" fontId="112" fillId="0" borderId="70" xfId="57" applyFont="1" applyFill="1" applyBorder="1" applyAlignment="1" applyProtection="1">
      <alignment horizontal="center" vertical="center" wrapText="1"/>
    </xf>
    <xf numFmtId="0" fontId="112" fillId="0" borderId="24" xfId="57" applyFont="1" applyFill="1" applyBorder="1" applyAlignment="1" applyProtection="1">
      <alignment horizontal="left" vertical="center" wrapText="1" indent="1"/>
    </xf>
    <xf numFmtId="49" fontId="113" fillId="0" borderId="46" xfId="57" applyNumberFormat="1" applyFont="1" applyFill="1" applyBorder="1" applyAlignment="1" applyProtection="1">
      <alignment horizontal="left" vertical="center" wrapText="1" indent="1"/>
    </xf>
    <xf numFmtId="0" fontId="65" fillId="0" borderId="24" xfId="58" applyFont="1" applyBorder="1" applyAlignment="1" applyProtection="1">
      <alignment wrapText="1"/>
    </xf>
    <xf numFmtId="0" fontId="65" fillId="0" borderId="101" xfId="58" applyFont="1" applyBorder="1" applyAlignment="1" applyProtection="1">
      <alignment wrapText="1"/>
    </xf>
    <xf numFmtId="0" fontId="112" fillId="0" borderId="24" xfId="57" applyFont="1" applyFill="1" applyBorder="1" applyAlignment="1" applyProtection="1">
      <alignment horizontal="center" vertical="center" wrapText="1"/>
    </xf>
    <xf numFmtId="0" fontId="112" fillId="0" borderId="70" xfId="57" applyFont="1" applyFill="1" applyBorder="1" applyAlignment="1" applyProtection="1">
      <alignment horizontal="left" vertical="center" wrapText="1" indent="1"/>
    </xf>
    <xf numFmtId="0" fontId="65" fillId="0" borderId="101" xfId="58" applyFont="1" applyBorder="1" applyAlignment="1" applyProtection="1">
      <alignment horizontal="left" vertical="center" wrapText="1" indent="1"/>
    </xf>
    <xf numFmtId="3" fontId="50" fillId="0" borderId="10" xfId="48" applyNumberFormat="1" applyFont="1" applyFill="1" applyBorder="1" applyAlignment="1">
      <alignment horizontal="right" vertical="center" wrapText="1"/>
    </xf>
    <xf numFmtId="3" fontId="55" fillId="0" borderId="25" xfId="48" applyNumberFormat="1" applyFont="1" applyFill="1" applyBorder="1" applyAlignment="1">
      <alignment horizontal="center" vertical="center" wrapText="1"/>
    </xf>
    <xf numFmtId="3" fontId="50" fillId="0" borderId="27" xfId="48" applyNumberFormat="1" applyFont="1" applyFill="1" applyBorder="1" applyAlignment="1">
      <alignment horizontal="right" vertical="center" wrapText="1"/>
    </xf>
    <xf numFmtId="0" fontId="55" fillId="0" borderId="24" xfId="58" applyFont="1" applyBorder="1" applyAlignment="1" applyProtection="1">
      <alignment wrapText="1"/>
    </xf>
    <xf numFmtId="0" fontId="116" fillId="0" borderId="24" xfId="57" applyFont="1" applyFill="1" applyBorder="1" applyAlignment="1" applyProtection="1">
      <alignment vertical="center" wrapText="1"/>
    </xf>
    <xf numFmtId="49" fontId="113" fillId="0" borderId="18" xfId="57" applyNumberFormat="1" applyFont="1" applyFill="1" applyBorder="1" applyAlignment="1" applyProtection="1">
      <alignment horizontal="right" vertical="center" wrapText="1"/>
    </xf>
    <xf numFmtId="49" fontId="113" fillId="0" borderId="22" xfId="57" applyNumberFormat="1" applyFont="1" applyFill="1" applyBorder="1" applyAlignment="1" applyProtection="1">
      <alignment horizontal="right" vertical="center" wrapText="1"/>
    </xf>
    <xf numFmtId="49" fontId="113" fillId="0" borderId="46" xfId="57" applyNumberFormat="1" applyFont="1" applyFill="1" applyBorder="1" applyAlignment="1" applyProtection="1">
      <alignment horizontal="right" vertical="center" wrapText="1"/>
    </xf>
    <xf numFmtId="0" fontId="116" fillId="0" borderId="24" xfId="57" applyFont="1" applyFill="1" applyBorder="1" applyAlignment="1" applyProtection="1">
      <alignment horizontal="left" vertical="center" wrapText="1"/>
    </xf>
    <xf numFmtId="49" fontId="113" fillId="0" borderId="48" xfId="57" applyNumberFormat="1" applyFont="1" applyFill="1" applyBorder="1" applyAlignment="1" applyProtection="1">
      <alignment horizontal="left" vertical="center" wrapText="1"/>
    </xf>
    <xf numFmtId="49" fontId="113" fillId="0" borderId="22" xfId="57" applyNumberFormat="1" applyFont="1" applyFill="1" applyBorder="1" applyAlignment="1" applyProtection="1">
      <alignment horizontal="left" vertical="center" wrapText="1"/>
    </xf>
    <xf numFmtId="49" fontId="113" fillId="0" borderId="0" xfId="57" applyNumberFormat="1" applyFont="1" applyFill="1" applyBorder="1" applyAlignment="1" applyProtection="1">
      <alignment horizontal="left" vertical="center" wrapText="1"/>
    </xf>
    <xf numFmtId="49" fontId="113" fillId="0" borderId="55" xfId="57" applyNumberFormat="1" applyFont="1" applyFill="1" applyBorder="1" applyAlignment="1" applyProtection="1">
      <alignment horizontal="right" vertical="center" wrapText="1"/>
    </xf>
    <xf numFmtId="49" fontId="113" fillId="0" borderId="10" xfId="57" applyNumberFormat="1" applyFont="1" applyFill="1" applyBorder="1" applyAlignment="1" applyProtection="1">
      <alignment vertical="center" wrapText="1"/>
    </xf>
    <xf numFmtId="49" fontId="113" fillId="0" borderId="10" xfId="57" applyNumberFormat="1" applyFont="1" applyFill="1" applyBorder="1" applyAlignment="1" applyProtection="1">
      <alignment horizontal="right" vertical="center" wrapText="1"/>
    </xf>
    <xf numFmtId="49" fontId="113" fillId="0" borderId="18" xfId="57" applyNumberFormat="1" applyFont="1" applyFill="1" applyBorder="1" applyAlignment="1" applyProtection="1">
      <alignment vertical="center" wrapText="1"/>
    </xf>
    <xf numFmtId="0" fontId="117" fillId="0" borderId="0" xfId="0" applyFont="1"/>
    <xf numFmtId="49" fontId="113" fillId="0" borderId="86" xfId="57" applyNumberFormat="1" applyFont="1" applyFill="1" applyBorder="1" applyAlignment="1" applyProtection="1">
      <alignment horizontal="right" vertical="center" wrapText="1"/>
    </xf>
    <xf numFmtId="0" fontId="112" fillId="0" borderId="24" xfId="57" applyFont="1" applyFill="1" applyBorder="1" applyAlignment="1" applyProtection="1">
      <alignment vertical="center" wrapText="1"/>
    </xf>
    <xf numFmtId="168" fontId="109" fillId="0" borderId="53" xfId="57" applyNumberFormat="1" applyFont="1" applyFill="1" applyBorder="1" applyAlignment="1" applyProtection="1">
      <alignment horizontal="left" vertical="center"/>
    </xf>
    <xf numFmtId="168" fontId="109" fillId="0" borderId="53" xfId="57" applyNumberFormat="1" applyFont="1" applyFill="1" applyBorder="1" applyAlignment="1" applyProtection="1">
      <alignment horizontal="left"/>
    </xf>
    <xf numFmtId="0" fontId="49" fillId="0" borderId="27" xfId="0" applyFont="1" applyBorder="1" applyAlignment="1">
      <alignment horizontal="justify"/>
    </xf>
    <xf numFmtId="0" fontId="64" fillId="0" borderId="0" xfId="44" applyFont="1" applyBorder="1" applyAlignment="1">
      <alignment horizontal="center" vertical="center"/>
    </xf>
    <xf numFmtId="3" fontId="34" fillId="0" borderId="91" xfId="51" applyNumberFormat="1" applyFont="1" applyFill="1" applyBorder="1" applyAlignment="1">
      <alignment vertical="center"/>
    </xf>
    <xf numFmtId="0" fontId="57" fillId="0" borderId="91" xfId="51" applyFont="1" applyBorder="1" applyAlignment="1">
      <alignment horizontal="center" vertical="center" wrapText="1"/>
    </xf>
    <xf numFmtId="0" fontId="64" fillId="0" borderId="102" xfId="51" applyFont="1" applyFill="1" applyBorder="1" applyAlignment="1">
      <alignment vertical="center"/>
    </xf>
    <xf numFmtId="3" fontId="50" fillId="0" borderId="102" xfId="51" applyNumberFormat="1" applyFont="1" applyFill="1" applyBorder="1" applyAlignment="1">
      <alignment vertical="center"/>
    </xf>
    <xf numFmtId="3" fontId="34" fillId="0" borderId="102" xfId="51" applyNumberFormat="1" applyFont="1" applyFill="1" applyBorder="1" applyAlignment="1">
      <alignment vertical="center"/>
    </xf>
    <xf numFmtId="0" fontId="111" fillId="0" borderId="44" xfId="57" applyFont="1" applyFill="1" applyBorder="1" applyAlignment="1" applyProtection="1">
      <alignment horizontal="center" vertical="center" wrapText="1"/>
    </xf>
    <xf numFmtId="0" fontId="112" fillId="0" borderId="72" xfId="57" applyFont="1" applyFill="1" applyBorder="1" applyAlignment="1" applyProtection="1">
      <alignment horizontal="center" vertical="center" wrapText="1"/>
    </xf>
    <xf numFmtId="0" fontId="112" fillId="0" borderId="44" xfId="57" applyFont="1" applyFill="1" applyBorder="1" applyAlignment="1" applyProtection="1">
      <alignment horizontal="center" vertical="center" wrapText="1"/>
    </xf>
    <xf numFmtId="0" fontId="110" fillId="0" borderId="0" xfId="54" applyFont="1" applyBorder="1"/>
    <xf numFmtId="3" fontId="119" fillId="0" borderId="0" xfId="54" applyNumberFormat="1" applyFont="1" applyBorder="1"/>
    <xf numFmtId="0" fontId="120" fillId="0" borderId="0" xfId="54" applyFont="1" applyBorder="1"/>
    <xf numFmtId="0" fontId="121" fillId="0" borderId="0" xfId="54" applyFont="1" applyBorder="1"/>
    <xf numFmtId="3" fontId="109" fillId="0" borderId="0" xfId="54" applyNumberFormat="1" applyFont="1" applyBorder="1"/>
    <xf numFmtId="0" fontId="114" fillId="0" borderId="0" xfId="54" applyFont="1" applyBorder="1" applyAlignment="1">
      <alignment horizontal="center" vertical="center"/>
    </xf>
    <xf numFmtId="0" fontId="50" fillId="0" borderId="0" xfId="0" applyFont="1"/>
    <xf numFmtId="0" fontId="0" fillId="0" borderId="103" xfId="0" applyBorder="1"/>
    <xf numFmtId="0" fontId="114" fillId="0" borderId="104" xfId="54" applyFont="1" applyBorder="1"/>
    <xf numFmtId="0" fontId="121" fillId="0" borderId="104" xfId="54" applyFont="1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114" fillId="0" borderId="107" xfId="54" applyFont="1" applyBorder="1"/>
    <xf numFmtId="0" fontId="51" fillId="0" borderId="107" xfId="54" applyFont="1" applyBorder="1"/>
    <xf numFmtId="3" fontId="58" fillId="0" borderId="107" xfId="54" applyNumberFormat="1" applyFont="1" applyBorder="1"/>
    <xf numFmtId="3" fontId="103" fillId="0" borderId="107" xfId="54" applyNumberFormat="1" applyFont="1" applyBorder="1"/>
    <xf numFmtId="3" fontId="34" fillId="0" borderId="107" xfId="47" applyNumberFormat="1" applyFont="1" applyFill="1" applyBorder="1" applyAlignment="1">
      <alignment vertical="center" wrapText="1"/>
    </xf>
    <xf numFmtId="3" fontId="55" fillId="0" borderId="107" xfId="47" applyNumberFormat="1" applyFont="1" applyFill="1" applyBorder="1" applyAlignment="1">
      <alignment vertical="center" wrapText="1"/>
    </xf>
    <xf numFmtId="3" fontId="50" fillId="0" borderId="107" xfId="47" applyNumberFormat="1" applyFont="1" applyFill="1" applyBorder="1" applyAlignment="1">
      <alignment vertical="center" wrapText="1"/>
    </xf>
    <xf numFmtId="3" fontId="109" fillId="0" borderId="107" xfId="54" applyNumberFormat="1" applyFont="1" applyBorder="1"/>
    <xf numFmtId="0" fontId="95" fillId="0" borderId="0" xfId="0" applyFont="1"/>
    <xf numFmtId="3" fontId="58" fillId="0" borderId="107" xfId="54" applyNumberFormat="1" applyFont="1" applyBorder="1" applyAlignment="1">
      <alignment horizontal="right" vertical="center"/>
    </xf>
    <xf numFmtId="0" fontId="34" fillId="0" borderId="10" xfId="0" applyFont="1" applyBorder="1" applyAlignment="1">
      <alignment horizontal="center" wrapText="1"/>
    </xf>
    <xf numFmtId="0" fontId="50" fillId="0" borderId="10" xfId="0" applyFont="1" applyBorder="1"/>
    <xf numFmtId="0" fontId="34" fillId="0" borderId="10" xfId="0" applyFont="1" applyBorder="1"/>
    <xf numFmtId="0" fontId="122" fillId="0" borderId="10" xfId="0" applyFont="1" applyBorder="1"/>
    <xf numFmtId="0" fontId="12" fillId="0" borderId="56" xfId="0" applyFont="1" applyBorder="1" applyAlignment="1">
      <alignment wrapText="1"/>
    </xf>
    <xf numFmtId="0" fontId="13" fillId="0" borderId="56" xfId="0" applyFont="1" applyBorder="1" applyAlignment="1">
      <alignment wrapText="1"/>
    </xf>
    <xf numFmtId="3" fontId="121" fillId="0" borderId="107" xfId="54" applyNumberFormat="1" applyFont="1" applyBorder="1"/>
    <xf numFmtId="0" fontId="50" fillId="0" borderId="15" xfId="0" applyFont="1" applyBorder="1"/>
    <xf numFmtId="0" fontId="65" fillId="0" borderId="23" xfId="0" applyFont="1" applyBorder="1" applyAlignment="1">
      <alignment horizontal="center"/>
    </xf>
    <xf numFmtId="0" fontId="93" fillId="24" borderId="27" xfId="0" applyFont="1" applyFill="1" applyBorder="1"/>
    <xf numFmtId="0" fontId="93" fillId="24" borderId="28" xfId="0" applyFont="1" applyFill="1" applyBorder="1"/>
    <xf numFmtId="49" fontId="93" fillId="0" borderId="21" xfId="0" applyNumberFormat="1" applyFont="1" applyBorder="1"/>
    <xf numFmtId="0" fontId="93" fillId="0" borderId="10" xfId="0" applyFont="1" applyBorder="1"/>
    <xf numFmtId="0" fontId="93" fillId="0" borderId="16" xfId="0" applyFont="1" applyBorder="1"/>
    <xf numFmtId="0" fontId="93" fillId="24" borderId="10" xfId="0" applyFont="1" applyFill="1" applyBorder="1"/>
    <xf numFmtId="0" fontId="93" fillId="24" borderId="16" xfId="0" applyFont="1" applyFill="1" applyBorder="1"/>
    <xf numFmtId="49" fontId="93" fillId="0" borderId="21" xfId="0" applyNumberFormat="1" applyFont="1" applyFill="1" applyBorder="1"/>
    <xf numFmtId="0" fontId="93" fillId="0" borderId="10" xfId="0" applyFont="1" applyFill="1" applyBorder="1"/>
    <xf numFmtId="0" fontId="93" fillId="0" borderId="16" xfId="0" applyFont="1" applyFill="1" applyBorder="1"/>
    <xf numFmtId="49" fontId="65" fillId="24" borderId="23" xfId="0" applyNumberFormat="1" applyFont="1" applyFill="1" applyBorder="1"/>
    <xf numFmtId="0" fontId="65" fillId="24" borderId="25" xfId="0" applyFont="1" applyFill="1" applyBorder="1"/>
    <xf numFmtId="0" fontId="65" fillId="24" borderId="26" xfId="0" applyFont="1" applyFill="1" applyBorder="1"/>
    <xf numFmtId="0" fontId="65" fillId="24" borderId="10" xfId="0" applyFont="1" applyFill="1" applyBorder="1"/>
    <xf numFmtId="49" fontId="65" fillId="24" borderId="79" xfId="0" applyNumberFormat="1" applyFont="1" applyFill="1" applyBorder="1"/>
    <xf numFmtId="0" fontId="65" fillId="24" borderId="80" xfId="0" applyFont="1" applyFill="1" applyBorder="1"/>
    <xf numFmtId="0" fontId="65" fillId="24" borderId="108" xfId="0" applyFont="1" applyFill="1" applyBorder="1"/>
    <xf numFmtId="0" fontId="65" fillId="24" borderId="17" xfId="0" applyFont="1" applyFill="1" applyBorder="1"/>
    <xf numFmtId="0" fontId="93" fillId="0" borderId="13" xfId="0" applyFont="1" applyFill="1" applyBorder="1" applyAlignment="1">
      <alignment horizontal="center"/>
    </xf>
    <xf numFmtId="0" fontId="93" fillId="24" borderId="13" xfId="0" applyFont="1" applyFill="1" applyBorder="1" applyAlignment="1">
      <alignment horizontal="center"/>
    </xf>
    <xf numFmtId="0" fontId="93" fillId="24" borderId="37" xfId="0" applyFont="1" applyFill="1" applyBorder="1" applyAlignment="1">
      <alignment horizontal="center"/>
    </xf>
    <xf numFmtId="0" fontId="93" fillId="24" borderId="11" xfId="0" applyFont="1" applyFill="1" applyBorder="1" applyAlignment="1">
      <alignment horizontal="center"/>
    </xf>
    <xf numFmtId="0" fontId="93" fillId="0" borderId="41" xfId="0" applyFont="1" applyFill="1" applyBorder="1" applyAlignment="1">
      <alignment horizontal="center"/>
    </xf>
    <xf numFmtId="0" fontId="93" fillId="0" borderId="41" xfId="0" applyFont="1" applyBorder="1" applyAlignment="1">
      <alignment horizontal="center"/>
    </xf>
    <xf numFmtId="0" fontId="65" fillId="24" borderId="27" xfId="0" applyFont="1" applyFill="1" applyBorder="1"/>
    <xf numFmtId="49" fontId="123" fillId="0" borderId="21" xfId="0" applyNumberFormat="1" applyFont="1" applyFill="1" applyBorder="1"/>
    <xf numFmtId="0" fontId="93" fillId="0" borderId="49" xfId="0" applyFont="1" applyFill="1" applyBorder="1" applyAlignment="1">
      <alignment horizontal="center"/>
    </xf>
    <xf numFmtId="0" fontId="93" fillId="0" borderId="80" xfId="0" applyFont="1" applyFill="1" applyBorder="1"/>
    <xf numFmtId="0" fontId="93" fillId="0" borderId="108" xfId="0" applyFont="1" applyFill="1" applyBorder="1"/>
    <xf numFmtId="0" fontId="123" fillId="0" borderId="10" xfId="0" applyFont="1" applyFill="1" applyBorder="1"/>
    <xf numFmtId="49" fontId="65" fillId="24" borderId="29" xfId="0" applyNumberFormat="1" applyFont="1" applyFill="1" applyBorder="1"/>
    <xf numFmtId="0" fontId="65" fillId="24" borderId="30" xfId="0" applyFont="1" applyFill="1" applyBorder="1"/>
    <xf numFmtId="0" fontId="65" fillId="24" borderId="31" xfId="0" applyFont="1" applyFill="1" applyBorder="1"/>
    <xf numFmtId="0" fontId="93" fillId="24" borderId="38" xfId="0" applyFont="1" applyFill="1" applyBorder="1" applyAlignment="1">
      <alignment horizontal="center"/>
    </xf>
    <xf numFmtId="0" fontId="93" fillId="0" borderId="57" xfId="0" applyFont="1" applyFill="1" applyBorder="1" applyAlignment="1">
      <alignment horizontal="center"/>
    </xf>
    <xf numFmtId="49" fontId="65" fillId="0" borderId="57" xfId="0" applyNumberFormat="1" applyFont="1" applyFill="1" applyBorder="1"/>
    <xf numFmtId="0" fontId="65" fillId="0" borderId="57" xfId="0" applyFont="1" applyFill="1" applyBorder="1"/>
    <xf numFmtId="0" fontId="65" fillId="24" borderId="12" xfId="0" applyFont="1" applyFill="1" applyBorder="1" applyAlignment="1">
      <alignment horizontal="center"/>
    </xf>
    <xf numFmtId="0" fontId="50" fillId="0" borderId="37" xfId="0" applyFont="1" applyBorder="1"/>
    <xf numFmtId="0" fontId="65" fillId="0" borderId="37" xfId="0" applyFont="1" applyBorder="1" applyAlignment="1">
      <alignment horizontal="center"/>
    </xf>
    <xf numFmtId="0" fontId="65" fillId="0" borderId="0" xfId="0" applyFont="1" applyAlignment="1">
      <alignment horizontal="center" vertical="center"/>
    </xf>
    <xf numFmtId="0" fontId="12" fillId="0" borderId="12" xfId="0" quotePrefix="1" applyNumberFormat="1" applyFont="1" applyBorder="1" applyAlignment="1">
      <alignment horizontal="center" vertical="center"/>
    </xf>
    <xf numFmtId="0" fontId="13" fillId="0" borderId="12" xfId="0" quotePrefix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13" fillId="0" borderId="12" xfId="0" quotePrefix="1" applyNumberFormat="1" applyFont="1" applyBorder="1" applyAlignment="1">
      <alignment horizontal="centerContinuous" vertical="center"/>
    </xf>
    <xf numFmtId="0" fontId="93" fillId="0" borderId="45" xfId="58" applyFont="1" applyBorder="1" applyAlignment="1" applyProtection="1">
      <alignment horizontal="right" vertical="center" wrapText="1" indent="1"/>
    </xf>
    <xf numFmtId="0" fontId="93" fillId="0" borderId="47" xfId="58" applyFont="1" applyBorder="1" applyAlignment="1" applyProtection="1">
      <alignment horizontal="right" vertical="center" wrapText="1" indent="1"/>
    </xf>
    <xf numFmtId="0" fontId="93" fillId="0" borderId="61" xfId="58" applyFont="1" applyBorder="1" applyAlignment="1" applyProtection="1">
      <alignment horizontal="right" vertical="center" wrapText="1" indent="1"/>
    </xf>
    <xf numFmtId="0" fontId="93" fillId="0" borderId="47" xfId="58" applyFont="1" applyBorder="1" applyAlignment="1" applyProtection="1">
      <alignment horizontal="right" vertical="center" wrapText="1"/>
    </xf>
    <xf numFmtId="0" fontId="65" fillId="0" borderId="44" xfId="58" applyFont="1" applyBorder="1" applyAlignment="1" applyProtection="1">
      <alignment horizontal="right" vertical="center" wrapText="1" indent="1"/>
    </xf>
    <xf numFmtId="0" fontId="65" fillId="0" borderId="44" xfId="58" applyFont="1" applyBorder="1" applyAlignment="1" applyProtection="1">
      <alignment horizontal="right" vertical="center" wrapText="1"/>
    </xf>
    <xf numFmtId="0" fontId="65" fillId="0" borderId="73" xfId="58" applyFont="1" applyBorder="1" applyAlignment="1" applyProtection="1">
      <alignment horizontal="right" vertical="center" wrapText="1"/>
    </xf>
    <xf numFmtId="0" fontId="112" fillId="0" borderId="44" xfId="57" applyFont="1" applyFill="1" applyBorder="1" applyAlignment="1" applyProtection="1">
      <alignment horizontal="right" vertical="center" wrapText="1" indent="1"/>
    </xf>
    <xf numFmtId="0" fontId="113" fillId="0" borderId="75" xfId="57" applyFont="1" applyFill="1" applyBorder="1" applyAlignment="1" applyProtection="1">
      <alignment horizontal="left" vertical="center" wrapText="1" indent="6"/>
    </xf>
    <xf numFmtId="0" fontId="113" fillId="0" borderId="62" xfId="57" applyFont="1" applyFill="1" applyBorder="1" applyAlignment="1" applyProtection="1">
      <alignment horizontal="right" vertical="center" wrapText="1" indent="1"/>
    </xf>
    <xf numFmtId="0" fontId="113" fillId="0" borderId="45" xfId="57" applyFont="1" applyFill="1" applyBorder="1" applyAlignment="1" applyProtection="1">
      <alignment horizontal="right" vertical="center" wrapText="1" indent="1"/>
    </xf>
    <xf numFmtId="0" fontId="113" fillId="0" borderId="10" xfId="57" applyFont="1" applyFill="1" applyBorder="1" applyAlignment="1" applyProtection="1">
      <alignment horizontal="right" vertical="center" wrapText="1" indent="1"/>
    </xf>
    <xf numFmtId="0" fontId="113" fillId="0" borderId="22" xfId="57" applyFont="1" applyFill="1" applyBorder="1" applyAlignment="1" applyProtection="1">
      <alignment horizontal="right" vertical="center" wrapText="1" indent="1"/>
    </xf>
    <xf numFmtId="0" fontId="113" fillId="0" borderId="47" xfId="57" applyFont="1" applyFill="1" applyBorder="1" applyAlignment="1" applyProtection="1">
      <alignment horizontal="right" vertical="center" wrapText="1" indent="1"/>
    </xf>
    <xf numFmtId="0" fontId="113" fillId="0" borderId="47" xfId="57" applyFont="1" applyFill="1" applyBorder="1" applyAlignment="1" applyProtection="1">
      <alignment horizontal="right" vertical="center" wrapText="1" indent="6"/>
    </xf>
    <xf numFmtId="0" fontId="113" fillId="0" borderId="67" xfId="57" applyFont="1" applyFill="1" applyBorder="1" applyAlignment="1" applyProtection="1">
      <alignment horizontal="right" vertical="center" wrapText="1" indent="1"/>
    </xf>
    <xf numFmtId="0" fontId="93" fillId="0" borderId="10" xfId="58" applyFont="1" applyBorder="1" applyAlignment="1" applyProtection="1">
      <alignment horizontal="right" vertical="center" wrapText="1" indent="1"/>
    </xf>
    <xf numFmtId="0" fontId="113" fillId="0" borderId="10" xfId="57" applyFont="1" applyFill="1" applyBorder="1" applyAlignment="1" applyProtection="1">
      <alignment horizontal="right" vertical="center" wrapText="1" indent="6"/>
    </xf>
    <xf numFmtId="0" fontId="66" fillId="0" borderId="44" xfId="57" applyFont="1" applyFill="1" applyBorder="1" applyAlignment="1" applyProtection="1">
      <alignment horizontal="right" vertical="center" wrapText="1" indent="1"/>
    </xf>
    <xf numFmtId="0" fontId="113" fillId="0" borderId="61" xfId="57" applyFont="1" applyFill="1" applyBorder="1" applyAlignment="1" applyProtection="1">
      <alignment horizontal="right" vertical="center" wrapText="1" indent="1"/>
    </xf>
    <xf numFmtId="0" fontId="113" fillId="0" borderId="30" xfId="57" applyFont="1" applyFill="1" applyBorder="1" applyAlignment="1" applyProtection="1">
      <alignment horizontal="right" vertical="center" wrapText="1" indent="1"/>
    </xf>
    <xf numFmtId="0" fontId="50" fillId="0" borderId="0" xfId="0" applyFont="1" applyBorder="1"/>
    <xf numFmtId="0" fontId="94" fillId="0" borderId="11" xfId="0" applyFont="1" applyBorder="1" applyAlignment="1">
      <alignment wrapText="1"/>
    </xf>
    <xf numFmtId="0" fontId="94" fillId="0" borderId="11" xfId="0" applyFont="1" applyBorder="1"/>
    <xf numFmtId="0" fontId="94" fillId="0" borderId="15" xfId="0" applyFont="1" applyBorder="1"/>
    <xf numFmtId="0" fontId="94" fillId="0" borderId="13" xfId="0" applyFont="1" applyBorder="1"/>
    <xf numFmtId="0" fontId="124" fillId="0" borderId="13" xfId="0" applyFont="1" applyBorder="1"/>
    <xf numFmtId="0" fontId="124" fillId="0" borderId="49" xfId="0" applyFont="1" applyBorder="1"/>
    <xf numFmtId="0" fontId="65" fillId="24" borderId="17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50" fillId="0" borderId="68" xfId="0" applyFont="1" applyBorder="1"/>
    <xf numFmtId="0" fontId="117" fillId="0" borderId="91" xfId="51" applyFont="1" applyBorder="1" applyAlignment="1">
      <alignment vertical="center"/>
    </xf>
    <xf numFmtId="3" fontId="127" fillId="0" borderId="91" xfId="51" applyNumberFormat="1" applyFont="1" applyFill="1" applyBorder="1" applyAlignment="1">
      <alignment vertical="center"/>
    </xf>
    <xf numFmtId="3" fontId="117" fillId="0" borderId="91" xfId="51" applyNumberFormat="1" applyFont="1" applyFill="1" applyBorder="1" applyAlignment="1">
      <alignment vertical="center"/>
    </xf>
    <xf numFmtId="0" fontId="117" fillId="0" borderId="91" xfId="51" applyFont="1" applyBorder="1" applyAlignment="1">
      <alignment vertical="center" wrapText="1"/>
    </xf>
    <xf numFmtId="3" fontId="127" fillId="0" borderId="91" xfId="51" applyNumberFormat="1" applyFont="1" applyFill="1" applyBorder="1" applyAlignment="1">
      <alignment horizontal="right" vertical="center"/>
    </xf>
    <xf numFmtId="0" fontId="117" fillId="0" borderId="91" xfId="51" applyFont="1" applyFill="1" applyBorder="1" applyAlignment="1">
      <alignment vertical="center"/>
    </xf>
    <xf numFmtId="0" fontId="126" fillId="29" borderId="109" xfId="51" applyFont="1" applyFill="1" applyBorder="1" applyAlignment="1">
      <alignment vertical="center"/>
    </xf>
    <xf numFmtId="3" fontId="126" fillId="29" borderId="109" xfId="51" applyNumberFormat="1" applyFont="1" applyFill="1" applyBorder="1" applyAlignment="1">
      <alignment vertical="center"/>
    </xf>
    <xf numFmtId="0" fontId="93" fillId="30" borderId="61" xfId="58" applyFont="1" applyFill="1" applyBorder="1" applyAlignment="1" applyProtection="1">
      <alignment horizontal="right" vertical="center" wrapText="1" indent="1"/>
    </xf>
    <xf numFmtId="0" fontId="93" fillId="30" borderId="45" xfId="58" applyFont="1" applyFill="1" applyBorder="1" applyAlignment="1" applyProtection="1">
      <alignment horizontal="right" vertical="center" wrapText="1" indent="1"/>
    </xf>
    <xf numFmtId="0" fontId="93" fillId="30" borderId="47" xfId="58" applyFont="1" applyFill="1" applyBorder="1" applyAlignment="1" applyProtection="1">
      <alignment horizontal="right" vertical="center" wrapText="1" indent="1"/>
    </xf>
    <xf numFmtId="0" fontId="65" fillId="30" borderId="44" xfId="58" applyFont="1" applyFill="1" applyBorder="1" applyAlignment="1" applyProtection="1">
      <alignment horizontal="right" vertical="center" wrapText="1" indent="1"/>
    </xf>
    <xf numFmtId="0" fontId="113" fillId="30" borderId="30" xfId="57" applyFont="1" applyFill="1" applyBorder="1" applyAlignment="1" applyProtection="1">
      <alignment horizontal="right" vertical="center" wrapText="1" indent="6"/>
    </xf>
    <xf numFmtId="0" fontId="113" fillId="30" borderId="67" xfId="57" applyFont="1" applyFill="1" applyBorder="1" applyAlignment="1" applyProtection="1">
      <alignment horizontal="right" vertical="center" wrapText="1" indent="1"/>
    </xf>
    <xf numFmtId="0" fontId="113" fillId="30" borderId="10" xfId="57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/>
    <xf numFmtId="0" fontId="50" fillId="0" borderId="0" xfId="56" applyFont="1" applyFill="1" applyBorder="1" applyAlignment="1">
      <alignment horizontal="right" vertical="center"/>
    </xf>
    <xf numFmtId="0" fontId="46" fillId="0" borderId="10" xfId="59" applyBorder="1"/>
    <xf numFmtId="0" fontId="50" fillId="0" borderId="10" xfId="59" applyFont="1" applyFill="1" applyBorder="1" applyAlignment="1">
      <alignment horizontal="center" vertical="center"/>
    </xf>
    <xf numFmtId="0" fontId="55" fillId="0" borderId="10" xfId="59" applyFont="1" applyFill="1" applyBorder="1" applyAlignment="1">
      <alignment horizontal="right" vertical="center"/>
    </xf>
    <xf numFmtId="0" fontId="55" fillId="0" borderId="10" xfId="59" applyFont="1" applyFill="1" applyBorder="1" applyAlignment="1">
      <alignment vertical="center"/>
    </xf>
    <xf numFmtId="3" fontId="55" fillId="0" borderId="10" xfId="59" applyNumberFormat="1" applyFont="1" applyFill="1" applyBorder="1" applyAlignment="1">
      <alignment vertical="center"/>
    </xf>
    <xf numFmtId="166" fontId="55" fillId="0" borderId="10" xfId="59" applyNumberFormat="1" applyFont="1" applyFill="1" applyBorder="1" applyAlignment="1">
      <alignment vertical="center"/>
    </xf>
    <xf numFmtId="167" fontId="55" fillId="0" borderId="10" xfId="59" applyNumberFormat="1" applyFont="1" applyFill="1" applyBorder="1" applyAlignment="1">
      <alignment vertical="center"/>
    </xf>
    <xf numFmtId="0" fontId="50" fillId="0" borderId="10" xfId="59" applyFont="1" applyFill="1" applyBorder="1" applyAlignment="1">
      <alignment horizontal="center" vertical="center" wrapText="1"/>
    </xf>
    <xf numFmtId="0" fontId="55" fillId="0" borderId="10" xfId="59" applyFont="1" applyFill="1" applyBorder="1" applyAlignment="1">
      <alignment horizontal="right" vertical="center" wrapText="1"/>
    </xf>
    <xf numFmtId="0" fontId="55" fillId="0" borderId="10" xfId="59" applyFont="1" applyFill="1" applyBorder="1" applyAlignment="1">
      <alignment horizontal="center" vertical="center" wrapText="1"/>
    </xf>
    <xf numFmtId="3" fontId="55" fillId="0" borderId="10" xfId="59" applyNumberFormat="1" applyFont="1" applyFill="1" applyBorder="1" applyAlignment="1">
      <alignment horizontal="center" vertical="center" wrapText="1"/>
    </xf>
    <xf numFmtId="0" fontId="49" fillId="0" borderId="10" xfId="56" applyFont="1" applyFill="1" applyBorder="1" applyAlignment="1">
      <alignment horizontal="center" vertical="center"/>
    </xf>
    <xf numFmtId="0" fontId="50" fillId="0" borderId="10" xfId="59" applyFont="1" applyFill="1" applyBorder="1" applyAlignment="1">
      <alignment horizontal="right" vertical="center"/>
    </xf>
    <xf numFmtId="166" fontId="50" fillId="0" borderId="10" xfId="59" applyNumberFormat="1" applyFont="1" applyFill="1" applyBorder="1" applyAlignment="1">
      <alignment vertical="center"/>
    </xf>
    <xf numFmtId="1" fontId="50" fillId="0" borderId="10" xfId="59" applyNumberFormat="1" applyFont="1" applyFill="1" applyBorder="1" applyAlignment="1">
      <alignment vertical="center"/>
    </xf>
    <xf numFmtId="0" fontId="57" fillId="0" borderId="10" xfId="56" applyFont="1" applyFill="1" applyBorder="1" applyAlignment="1">
      <alignment horizontal="center" vertical="center"/>
    </xf>
    <xf numFmtId="0" fontId="50" fillId="0" borderId="10" xfId="56" applyFont="1" applyFill="1" applyBorder="1" applyAlignment="1">
      <alignment horizontal="right" vertical="center"/>
    </xf>
    <xf numFmtId="0" fontId="50" fillId="0" borderId="10" xfId="59" applyFont="1" applyFill="1" applyBorder="1" applyAlignment="1">
      <alignment horizontal="right" vertical="center" wrapText="1"/>
    </xf>
    <xf numFmtId="168" fontId="113" fillId="0" borderId="10" xfId="57" applyNumberFormat="1" applyFont="1" applyFill="1" applyBorder="1" applyAlignment="1" applyProtection="1">
      <alignment horizontal="right" vertical="center" wrapText="1" indent="1"/>
      <protection locked="0"/>
    </xf>
    <xf numFmtId="0" fontId="66" fillId="0" borderId="25" xfId="57" applyFont="1" applyFill="1" applyBorder="1" applyAlignment="1" applyProtection="1">
      <alignment horizontal="right" vertical="center" wrapText="1" indent="1"/>
    </xf>
    <xf numFmtId="0" fontId="113" fillId="0" borderId="27" xfId="57" applyFont="1" applyFill="1" applyBorder="1" applyAlignment="1" applyProtection="1">
      <alignment horizontal="right" vertical="center" wrapText="1" indent="1"/>
    </xf>
    <xf numFmtId="0" fontId="113" fillId="0" borderId="35" xfId="57" applyFont="1" applyFill="1" applyBorder="1" applyAlignment="1" applyProtection="1">
      <alignment horizontal="right" vertical="center" wrapText="1" indent="1"/>
    </xf>
    <xf numFmtId="168" fontId="112" fillId="0" borderId="25" xfId="57" applyNumberFormat="1" applyFont="1" applyFill="1" applyBorder="1" applyAlignment="1" applyProtection="1">
      <alignment horizontal="right" vertical="center" wrapText="1" indent="1"/>
    </xf>
    <xf numFmtId="168" fontId="113" fillId="0" borderId="67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30" xfId="57" applyNumberFormat="1" applyFont="1" applyFill="1" applyBorder="1" applyAlignment="1" applyProtection="1">
      <alignment horizontal="right" vertical="center" wrapText="1" indent="1"/>
      <protection locked="0"/>
    </xf>
    <xf numFmtId="168" fontId="112" fillId="0" borderId="44" xfId="57" applyNumberFormat="1" applyFont="1" applyFill="1" applyBorder="1" applyAlignment="1" applyProtection="1">
      <alignment horizontal="right" vertical="center" wrapText="1" indent="1"/>
    </xf>
    <xf numFmtId="168" fontId="112" fillId="0" borderId="71" xfId="57" applyNumberFormat="1" applyFont="1" applyFill="1" applyBorder="1" applyAlignment="1" applyProtection="1">
      <alignment horizontal="right" vertical="center" wrapText="1" indent="1"/>
    </xf>
    <xf numFmtId="168" fontId="113" fillId="0" borderId="35" xfId="57" applyNumberFormat="1" applyFont="1" applyFill="1" applyBorder="1" applyAlignment="1" applyProtection="1">
      <alignment horizontal="right" vertical="center" wrapText="1" indent="1"/>
      <protection locked="0"/>
    </xf>
    <xf numFmtId="0" fontId="65" fillId="0" borderId="25" xfId="58" applyFont="1" applyBorder="1" applyAlignment="1" applyProtection="1">
      <alignment horizontal="right" vertical="center" wrapText="1" indent="1"/>
    </xf>
    <xf numFmtId="168" fontId="60" fillId="0" borderId="10" xfId="57" applyNumberFormat="1" applyFont="1" applyFill="1" applyBorder="1" applyAlignment="1" applyProtection="1">
      <alignment horizontal="right" vertical="center" wrapText="1" indent="1"/>
      <protection locked="0"/>
    </xf>
    <xf numFmtId="168" fontId="66" fillId="0" borderId="25" xfId="57" applyNumberFormat="1" applyFont="1" applyFill="1" applyBorder="1" applyAlignment="1" applyProtection="1">
      <alignment horizontal="right" vertical="center" wrapText="1" indent="1"/>
    </xf>
    <xf numFmtId="168" fontId="66" fillId="0" borderId="44" xfId="57" applyNumberFormat="1" applyFont="1" applyFill="1" applyBorder="1" applyAlignment="1" applyProtection="1">
      <alignment horizontal="right" vertical="center" wrapText="1" indent="1"/>
    </xf>
    <xf numFmtId="168" fontId="113" fillId="0" borderId="45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47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61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45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61" xfId="57" applyNumberFormat="1" applyFont="1" applyFill="1" applyBorder="1" applyAlignment="1" applyProtection="1">
      <alignment horizontal="right" vertical="center" wrapText="1" indent="1"/>
      <protection locked="0"/>
    </xf>
    <xf numFmtId="0" fontId="112" fillId="0" borderId="26" xfId="57" applyFont="1" applyFill="1" applyBorder="1" applyAlignment="1" applyProtection="1">
      <alignment horizontal="right" vertical="center" wrapText="1" indent="1"/>
    </xf>
    <xf numFmtId="49" fontId="113" fillId="0" borderId="0" xfId="57" applyNumberFormat="1" applyFont="1" applyFill="1" applyBorder="1" applyAlignment="1" applyProtection="1">
      <alignment horizontal="left" vertical="center" wrapText="1" indent="1"/>
    </xf>
    <xf numFmtId="49" fontId="113" fillId="0" borderId="0" xfId="57" applyNumberFormat="1" applyFont="1" applyFill="1" applyBorder="1" applyAlignment="1" applyProtection="1">
      <alignment horizontal="right" vertical="center" wrapText="1"/>
    </xf>
    <xf numFmtId="0" fontId="93" fillId="0" borderId="0" xfId="58" applyFont="1" applyBorder="1" applyAlignment="1" applyProtection="1">
      <alignment horizontal="left" wrapText="1" indent="1"/>
    </xf>
    <xf numFmtId="168" fontId="60" fillId="0" borderId="0" xfId="57" applyNumberFormat="1" applyFont="1" applyFill="1" applyBorder="1" applyAlignment="1" applyProtection="1">
      <alignment horizontal="right" vertical="center" wrapText="1" indent="1"/>
      <protection locked="0"/>
    </xf>
    <xf numFmtId="0" fontId="93" fillId="0" borderId="30" xfId="58" applyFont="1" applyBorder="1" applyAlignment="1" applyProtection="1">
      <alignment horizontal="left" wrapText="1" indent="1"/>
    </xf>
    <xf numFmtId="168" fontId="60" fillId="0" borderId="31" xfId="57" applyNumberFormat="1" applyFont="1" applyFill="1" applyBorder="1" applyAlignment="1" applyProtection="1">
      <alignment horizontal="right" vertical="center" wrapText="1" indent="1"/>
      <protection locked="0"/>
    </xf>
    <xf numFmtId="0" fontId="113" fillId="0" borderId="0" xfId="57" applyFont="1" applyFill="1" applyBorder="1" applyAlignment="1" applyProtection="1">
      <alignment horizontal="left" vertical="center" wrapText="1" indent="6"/>
    </xf>
    <xf numFmtId="49" fontId="113" fillId="0" borderId="53" xfId="57" applyNumberFormat="1" applyFont="1" applyFill="1" applyBorder="1" applyAlignment="1" applyProtection="1">
      <alignment horizontal="left" vertical="center" wrapText="1" indent="1"/>
    </xf>
    <xf numFmtId="49" fontId="113" fillId="0" borderId="53" xfId="57" applyNumberFormat="1" applyFont="1" applyFill="1" applyBorder="1" applyAlignment="1" applyProtection="1">
      <alignment horizontal="right" vertical="center" wrapText="1"/>
    </xf>
    <xf numFmtId="0" fontId="113" fillId="0" borderId="53" xfId="57" applyFont="1" applyFill="1" applyBorder="1" applyAlignment="1" applyProtection="1">
      <alignment horizontal="left" vertical="center" wrapText="1" indent="6"/>
    </xf>
    <xf numFmtId="0" fontId="113" fillId="0" borderId="0" xfId="57" applyFont="1" applyFill="1" applyBorder="1" applyAlignment="1" applyProtection="1">
      <alignment horizontal="right" vertical="center" wrapText="1" indent="1"/>
    </xf>
    <xf numFmtId="168" fontId="113" fillId="0" borderId="53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62" xfId="57" applyNumberFormat="1" applyFont="1" applyFill="1" applyBorder="1" applyAlignment="1" applyProtection="1">
      <alignment horizontal="right" vertical="center" wrapText="1" indent="1"/>
      <protection locked="0"/>
    </xf>
    <xf numFmtId="168" fontId="112" fillId="0" borderId="72" xfId="57" applyNumberFormat="1" applyFont="1" applyFill="1" applyBorder="1" applyAlignment="1" applyProtection="1">
      <alignment horizontal="right" vertical="center" wrapText="1" indent="1"/>
    </xf>
    <xf numFmtId="168" fontId="113" fillId="0" borderId="66" xfId="57" applyNumberFormat="1" applyFont="1" applyFill="1" applyBorder="1" applyAlignment="1" applyProtection="1">
      <alignment horizontal="right" vertical="center" wrapText="1" indent="1"/>
      <protection locked="0"/>
    </xf>
    <xf numFmtId="0" fontId="106" fillId="0" borderId="0" xfId="0" applyFont="1" applyAlignment="1">
      <alignment vertical="center" wrapText="1"/>
    </xf>
    <xf numFmtId="3" fontId="99" fillId="0" borderId="42" xfId="45" applyNumberFormat="1" applyFont="1" applyFill="1" applyBorder="1" applyAlignment="1">
      <alignment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11" fillId="0" borderId="107" xfId="54" applyFont="1" applyBorder="1" applyAlignment="1">
      <alignment horizontal="center"/>
    </xf>
    <xf numFmtId="0" fontId="64" fillId="0" borderId="107" xfId="0" applyFont="1" applyBorder="1" applyAlignment="1">
      <alignment horizontal="center"/>
    </xf>
    <xf numFmtId="0" fontId="34" fillId="0" borderId="110" xfId="0" applyFont="1" applyBorder="1" applyAlignment="1">
      <alignment horizontal="center"/>
    </xf>
    <xf numFmtId="3" fontId="103" fillId="0" borderId="107" xfId="54" applyNumberFormat="1" applyFont="1" applyBorder="1" applyAlignment="1">
      <alignment horizontal="center"/>
    </xf>
    <xf numFmtId="0" fontId="124" fillId="0" borderId="110" xfId="0" applyFont="1" applyBorder="1" applyAlignment="1">
      <alignment horizontal="center"/>
    </xf>
    <xf numFmtId="0" fontId="34" fillId="0" borderId="0" xfId="0" applyFont="1" applyBorder="1"/>
    <xf numFmtId="0" fontId="55" fillId="0" borderId="0" xfId="0" applyFont="1" applyBorder="1"/>
    <xf numFmtId="168" fontId="128" fillId="0" borderId="10" xfId="57" applyNumberFormat="1" applyFont="1" applyFill="1" applyBorder="1" applyAlignment="1" applyProtection="1">
      <alignment horizontal="right" vertical="center" wrapText="1" indent="1"/>
      <protection locked="0"/>
    </xf>
    <xf numFmtId="0" fontId="128" fillId="30" borderId="30" xfId="57" applyFont="1" applyFill="1" applyBorder="1" applyAlignment="1" applyProtection="1">
      <alignment horizontal="right" vertical="center" wrapText="1" indent="6"/>
    </xf>
    <xf numFmtId="0" fontId="128" fillId="0" borderId="10" xfId="57" applyFont="1" applyFill="1" applyBorder="1" applyAlignment="1" applyProtection="1">
      <alignment horizontal="right" vertical="center" wrapText="1" indent="1"/>
    </xf>
    <xf numFmtId="168" fontId="113" fillId="0" borderId="0" xfId="57" applyNumberFormat="1" applyFont="1" applyFill="1" applyBorder="1" applyAlignment="1" applyProtection="1">
      <alignment horizontal="right" vertical="center" wrapText="1" indent="1"/>
      <protection locked="0"/>
    </xf>
    <xf numFmtId="168" fontId="0" fillId="0" borderId="0" xfId="0" applyNumberFormat="1"/>
    <xf numFmtId="168" fontId="65" fillId="0" borderId="25" xfId="58" quotePrefix="1" applyNumberFormat="1" applyFont="1" applyBorder="1" applyAlignment="1" applyProtection="1">
      <alignment horizontal="right" vertical="center" wrapText="1" indent="1"/>
    </xf>
    <xf numFmtId="168" fontId="65" fillId="0" borderId="44" xfId="58" quotePrefix="1" applyNumberFormat="1" applyFont="1" applyBorder="1" applyAlignment="1" applyProtection="1">
      <alignment horizontal="right" vertical="center" wrapText="1" indent="1"/>
    </xf>
    <xf numFmtId="0" fontId="65" fillId="0" borderId="73" xfId="58" applyFont="1" applyBorder="1" applyAlignment="1" applyProtection="1">
      <alignment horizontal="right" vertical="center" wrapText="1" indent="1"/>
    </xf>
    <xf numFmtId="0" fontId="6" fillId="24" borderId="16" xfId="0" applyFont="1" applyFill="1" applyBorder="1"/>
    <xf numFmtId="0" fontId="0" fillId="0" borderId="0" xfId="0" applyFill="1"/>
    <xf numFmtId="49" fontId="49" fillId="0" borderId="21" xfId="0" applyNumberFormat="1" applyFont="1" applyFill="1" applyBorder="1"/>
    <xf numFmtId="3" fontId="117" fillId="0" borderId="91" xfId="51" applyNumberFormat="1" applyFont="1" applyFill="1" applyBorder="1" applyAlignment="1">
      <alignment horizontal="right" vertical="center"/>
    </xf>
    <xf numFmtId="3" fontId="49" fillId="0" borderId="91" xfId="51" applyNumberFormat="1" applyFont="1" applyFill="1" applyBorder="1" applyAlignment="1">
      <alignment horizontal="right" vertical="center"/>
    </xf>
    <xf numFmtId="3" fontId="34" fillId="0" borderId="91" xfId="51" applyNumberFormat="1" applyFont="1" applyFill="1" applyBorder="1" applyAlignment="1">
      <alignment horizontal="right" vertical="center"/>
    </xf>
    <xf numFmtId="3" fontId="18" fillId="0" borderId="0" xfId="51" applyNumberFormat="1" applyFont="1" applyFill="1" applyAlignment="1">
      <alignment vertical="center"/>
    </xf>
    <xf numFmtId="0" fontId="130" fillId="0" borderId="67" xfId="47" applyFill="1" applyBorder="1"/>
    <xf numFmtId="0" fontId="130" fillId="0" borderId="81" xfId="47" applyFill="1" applyBorder="1"/>
    <xf numFmtId="0" fontId="129" fillId="0" borderId="81" xfId="47" applyFont="1" applyBorder="1" applyAlignment="1">
      <alignment horizontal="center"/>
    </xf>
    <xf numFmtId="0" fontId="65" fillId="0" borderId="44" xfId="58" applyFont="1" applyBorder="1" applyAlignment="1" applyProtection="1">
      <alignment horizontal="left" vertical="center" wrapText="1" indent="1"/>
    </xf>
    <xf numFmtId="0" fontId="93" fillId="0" borderId="44" xfId="58" applyFont="1" applyBorder="1" applyAlignment="1" applyProtection="1">
      <alignment horizontal="right" vertical="center" wrapText="1" indent="1"/>
    </xf>
    <xf numFmtId="0" fontId="112" fillId="0" borderId="44" xfId="57" applyFont="1" applyFill="1" applyBorder="1" applyAlignment="1" applyProtection="1">
      <alignment horizontal="left" vertical="center" wrapText="1" indent="1"/>
    </xf>
    <xf numFmtId="0" fontId="112" fillId="0" borderId="66" xfId="57" applyFont="1" applyFill="1" applyBorder="1" applyAlignment="1" applyProtection="1">
      <alignment horizontal="right" vertical="center" wrapText="1" indent="1"/>
    </xf>
    <xf numFmtId="0" fontId="112" fillId="0" borderId="57" xfId="57" applyFont="1" applyFill="1" applyBorder="1" applyAlignment="1" applyProtection="1">
      <alignment horizontal="right" vertical="center" wrapText="1" indent="1"/>
    </xf>
    <xf numFmtId="168" fontId="60" fillId="0" borderId="67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25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27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30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35" xfId="57" applyNumberFormat="1" applyFont="1" applyFill="1" applyBorder="1" applyAlignment="1" applyProtection="1">
      <alignment horizontal="right" vertical="center" wrapText="1" indent="1"/>
      <protection locked="0"/>
    </xf>
    <xf numFmtId="168" fontId="112" fillId="0" borderId="30" xfId="57" applyNumberFormat="1" applyFont="1" applyFill="1" applyBorder="1" applyAlignment="1" applyProtection="1">
      <alignment horizontal="right" vertical="center" wrapText="1" indent="1"/>
    </xf>
    <xf numFmtId="168" fontId="113" fillId="0" borderId="25" xfId="57" applyNumberFormat="1" applyFont="1" applyFill="1" applyBorder="1" applyAlignment="1" applyProtection="1">
      <alignment horizontal="right" vertical="center" wrapText="1" indent="1"/>
      <protection locked="0"/>
    </xf>
    <xf numFmtId="0" fontId="112" fillId="0" borderId="25" xfId="57" applyFont="1" applyFill="1" applyBorder="1" applyAlignment="1" applyProtection="1">
      <alignment horizontal="right" vertical="center" wrapText="1" indent="1"/>
    </xf>
    <xf numFmtId="168" fontId="112" fillId="0" borderId="80" xfId="57" applyNumberFormat="1" applyFont="1" applyFill="1" applyBorder="1" applyAlignment="1" applyProtection="1">
      <alignment horizontal="right" vertical="center" wrapText="1" indent="1"/>
    </xf>
    <xf numFmtId="168" fontId="60" fillId="0" borderId="27" xfId="57" applyNumberFormat="1" applyFont="1" applyFill="1" applyBorder="1" applyAlignment="1" applyProtection="1">
      <alignment horizontal="right" vertical="center" wrapText="1" indent="1"/>
      <protection locked="0"/>
    </xf>
    <xf numFmtId="0" fontId="93" fillId="0" borderId="45" xfId="58" applyFont="1" applyBorder="1" applyAlignment="1" applyProtection="1">
      <alignment horizontal="left" wrapText="1" indent="1"/>
    </xf>
    <xf numFmtId="0" fontId="93" fillId="0" borderId="47" xfId="58" applyFont="1" applyBorder="1" applyAlignment="1" applyProtection="1">
      <alignment horizontal="left" wrapText="1" indent="1"/>
    </xf>
    <xf numFmtId="0" fontId="93" fillId="0" borderId="35" xfId="58" applyFont="1" applyBorder="1" applyAlignment="1" applyProtection="1">
      <alignment horizontal="right" vertical="center" wrapText="1" indent="1"/>
    </xf>
    <xf numFmtId="0" fontId="112" fillId="0" borderId="30" xfId="57" applyFont="1" applyFill="1" applyBorder="1" applyAlignment="1" applyProtection="1">
      <alignment horizontal="right" vertical="center" wrapText="1" indent="1"/>
    </xf>
    <xf numFmtId="0" fontId="93" fillId="0" borderId="25" xfId="58" applyFont="1" applyBorder="1" applyAlignment="1" applyProtection="1">
      <alignment horizontal="right" vertical="center" wrapText="1" indent="1"/>
    </xf>
    <xf numFmtId="0" fontId="93" fillId="0" borderId="27" xfId="58" applyFont="1" applyBorder="1" applyAlignment="1" applyProtection="1">
      <alignment horizontal="right" vertical="center" wrapText="1" indent="1"/>
    </xf>
    <xf numFmtId="0" fontId="65" fillId="0" borderId="80" xfId="58" applyFont="1" applyBorder="1" applyAlignment="1" applyProtection="1">
      <alignment horizontal="right" vertical="center" wrapText="1" indent="1"/>
    </xf>
    <xf numFmtId="168" fontId="66" fillId="0" borderId="30" xfId="57" applyNumberFormat="1" applyFont="1" applyFill="1" applyBorder="1" applyAlignment="1" applyProtection="1">
      <alignment horizontal="right" vertical="center" wrapText="1" indent="1"/>
    </xf>
    <xf numFmtId="0" fontId="112" fillId="30" borderId="44" xfId="57" applyFont="1" applyFill="1" applyBorder="1" applyAlignment="1" applyProtection="1">
      <alignment horizontal="center" vertical="center" wrapText="1"/>
    </xf>
    <xf numFmtId="0" fontId="112" fillId="0" borderId="26" xfId="57" applyFont="1" applyFill="1" applyBorder="1" applyAlignment="1" applyProtection="1">
      <alignment horizontal="center" vertical="center" wrapText="1"/>
    </xf>
    <xf numFmtId="168" fontId="112" fillId="0" borderId="71" xfId="57" applyNumberFormat="1" applyFont="1" applyFill="1" applyBorder="1" applyAlignment="1" applyProtection="1">
      <alignment horizontal="center" vertical="center" wrapText="1"/>
    </xf>
    <xf numFmtId="168" fontId="112" fillId="0" borderId="25" xfId="57" applyNumberFormat="1" applyFont="1" applyFill="1" applyBorder="1" applyAlignment="1" applyProtection="1">
      <alignment horizontal="center" vertical="center" wrapText="1"/>
    </xf>
    <xf numFmtId="0" fontId="64" fillId="0" borderId="73" xfId="58" applyFont="1" applyBorder="1" applyAlignment="1" applyProtection="1">
      <alignment horizontal="right" vertical="center" wrapText="1" indent="1"/>
    </xf>
    <xf numFmtId="168" fontId="64" fillId="0" borderId="25" xfId="58" quotePrefix="1" applyNumberFormat="1" applyFont="1" applyBorder="1" applyAlignment="1" applyProtection="1">
      <alignment horizontal="right" vertical="center" wrapText="1" indent="1"/>
    </xf>
    <xf numFmtId="0" fontId="0" fillId="0" borderId="25" xfId="0" applyBorder="1"/>
    <xf numFmtId="0" fontId="112" fillId="0" borderId="44" xfId="57" applyFont="1" applyFill="1" applyBorder="1" applyAlignment="1" applyProtection="1">
      <alignment vertical="center" wrapText="1"/>
    </xf>
    <xf numFmtId="3" fontId="93" fillId="30" borderId="13" xfId="45" applyNumberFormat="1" applyFont="1" applyFill="1" applyBorder="1" applyAlignment="1">
      <alignment vertical="center"/>
    </xf>
    <xf numFmtId="3" fontId="99" fillId="0" borderId="19" xfId="45" applyNumberFormat="1" applyFont="1" applyFill="1" applyBorder="1" applyAlignment="1">
      <alignment vertical="center" wrapText="1"/>
    </xf>
    <xf numFmtId="3" fontId="93" fillId="0" borderId="56" xfId="45" applyNumberFormat="1" applyFont="1" applyFill="1" applyBorder="1" applyAlignment="1">
      <alignment vertical="center" wrapText="1"/>
    </xf>
    <xf numFmtId="3" fontId="52" fillId="0" borderId="56" xfId="45" applyNumberFormat="1" applyFont="1" applyFill="1" applyBorder="1" applyAlignment="1">
      <alignment vertical="center" wrapText="1"/>
    </xf>
    <xf numFmtId="3" fontId="99" fillId="0" borderId="56" xfId="45" applyNumberFormat="1" applyFont="1" applyFill="1" applyBorder="1" applyAlignment="1">
      <alignment vertical="center" wrapText="1"/>
    </xf>
    <xf numFmtId="3" fontId="93" fillId="0" borderId="19" xfId="45" applyNumberFormat="1" applyFont="1" applyFill="1" applyBorder="1" applyAlignment="1">
      <alignment vertical="center" wrapText="1"/>
    </xf>
    <xf numFmtId="3" fontId="98" fillId="0" borderId="56" xfId="45" applyNumberFormat="1" applyFont="1" applyFill="1" applyBorder="1" applyAlignment="1">
      <alignment vertical="center" wrapText="1"/>
    </xf>
    <xf numFmtId="0" fontId="2" fillId="0" borderId="35" xfId="0" applyFont="1" applyBorder="1"/>
    <xf numFmtId="0" fontId="2" fillId="0" borderId="74" xfId="0" applyFont="1" applyBorder="1"/>
    <xf numFmtId="0" fontId="2" fillId="0" borderId="35" xfId="0" applyFont="1" applyFill="1" applyBorder="1"/>
    <xf numFmtId="0" fontId="2" fillId="0" borderId="74" xfId="0" applyFont="1" applyFill="1" applyBorder="1"/>
    <xf numFmtId="0" fontId="2" fillId="24" borderId="27" xfId="0" applyFont="1" applyFill="1" applyBorder="1"/>
    <xf numFmtId="0" fontId="2" fillId="24" borderId="35" xfId="0" applyFont="1" applyFill="1" applyBorder="1"/>
    <xf numFmtId="0" fontId="6" fillId="0" borderId="25" xfId="0" applyFont="1" applyBorder="1" applyAlignment="1">
      <alignment horizontal="center"/>
    </xf>
    <xf numFmtId="49" fontId="2" fillId="24" borderId="21" xfId="0" applyNumberFormat="1" applyFont="1" applyFill="1" applyBorder="1"/>
    <xf numFmtId="49" fontId="2" fillId="0" borderId="21" xfId="0" applyNumberFormat="1" applyFont="1" applyFill="1" applyBorder="1"/>
    <xf numFmtId="49" fontId="2" fillId="0" borderId="17" xfId="0" applyNumberFormat="1" applyFont="1" applyBorder="1"/>
    <xf numFmtId="49" fontId="2" fillId="0" borderId="85" xfId="0" applyNumberFormat="1" applyFont="1" applyBorder="1"/>
    <xf numFmtId="49" fontId="2" fillId="0" borderId="100" xfId="0" applyNumberFormat="1" applyFont="1" applyBorder="1"/>
    <xf numFmtId="0" fontId="49" fillId="0" borderId="10" xfId="52" applyFont="1" applyBorder="1" applyAlignment="1">
      <alignment wrapText="1"/>
    </xf>
    <xf numFmtId="0" fontId="49" fillId="0" borderId="22" xfId="52" applyFont="1" applyBorder="1" applyAlignment="1">
      <alignment wrapText="1"/>
    </xf>
    <xf numFmtId="49" fontId="2" fillId="0" borderId="100" xfId="0" applyNumberFormat="1" applyFont="1" applyFill="1" applyBorder="1"/>
    <xf numFmtId="49" fontId="2" fillId="24" borderId="17" xfId="0" applyNumberFormat="1" applyFont="1" applyFill="1" applyBorder="1"/>
    <xf numFmtId="0" fontId="7" fillId="0" borderId="36" xfId="0" applyFont="1" applyFill="1" applyBorder="1"/>
    <xf numFmtId="0" fontId="0" fillId="0" borderId="90" xfId="0" applyBorder="1"/>
    <xf numFmtId="0" fontId="0" fillId="0" borderId="80" xfId="0" applyBorder="1"/>
    <xf numFmtId="0" fontId="0" fillId="0" borderId="108" xfId="0" applyBorder="1"/>
    <xf numFmtId="0" fontId="2" fillId="0" borderId="39" xfId="0" applyFont="1" applyBorder="1"/>
    <xf numFmtId="0" fontId="2" fillId="24" borderId="15" xfId="0" applyFont="1" applyFill="1" applyBorder="1"/>
    <xf numFmtId="0" fontId="94" fillId="24" borderId="11" xfId="0" applyFont="1" applyFill="1" applyBorder="1"/>
    <xf numFmtId="0" fontId="0" fillId="0" borderId="32" xfId="0" applyBorder="1"/>
    <xf numFmtId="0" fontId="12" fillId="0" borderId="51" xfId="0" applyNumberFormat="1" applyFont="1" applyFill="1" applyBorder="1" applyAlignment="1">
      <alignment horizontal="centerContinuous" vertical="center"/>
    </xf>
    <xf numFmtId="3" fontId="58" fillId="0" borderId="107" xfId="54" applyNumberFormat="1" applyFont="1" applyBorder="1" applyAlignment="1">
      <alignment horizontal="right"/>
    </xf>
    <xf numFmtId="3" fontId="103" fillId="0" borderId="107" xfId="54" applyNumberFormat="1" applyFont="1" applyBorder="1" applyAlignment="1">
      <alignment horizontal="right"/>
    </xf>
    <xf numFmtId="168" fontId="128" fillId="0" borderId="47" xfId="57" applyNumberFormat="1" applyFont="1" applyFill="1" applyBorder="1" applyAlignment="1" applyProtection="1">
      <alignment horizontal="right" vertical="center" wrapText="1" indent="1"/>
      <protection locked="0"/>
    </xf>
    <xf numFmtId="168" fontId="128" fillId="0" borderId="36" xfId="57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0" xfId="0" applyBorder="1"/>
    <xf numFmtId="0" fontId="0" fillId="0" borderId="33" xfId="0" applyBorder="1"/>
    <xf numFmtId="0" fontId="0" fillId="0" borderId="52" xfId="0" applyBorder="1"/>
    <xf numFmtId="3" fontId="99" fillId="0" borderId="15" xfId="45" applyNumberFormat="1" applyFont="1" applyFill="1" applyBorder="1" applyAlignment="1">
      <alignment vertical="center" wrapText="1"/>
    </xf>
    <xf numFmtId="0" fontId="2" fillId="0" borderId="38" xfId="0" applyFont="1" applyFill="1" applyBorder="1"/>
    <xf numFmtId="0" fontId="2" fillId="25" borderId="10" xfId="0" applyFont="1" applyFill="1" applyBorder="1"/>
    <xf numFmtId="0" fontId="2" fillId="25" borderId="16" xfId="0" applyFont="1" applyFill="1" applyBorder="1"/>
    <xf numFmtId="0" fontId="6" fillId="0" borderId="0" xfId="0" applyFont="1" applyFill="1" applyBorder="1"/>
    <xf numFmtId="168" fontId="128" fillId="0" borderId="31" xfId="57" applyNumberFormat="1" applyFont="1" applyFill="1" applyBorder="1" applyAlignment="1" applyProtection="1">
      <alignment horizontal="right" vertical="center" wrapText="1" indent="1"/>
      <protection locked="0"/>
    </xf>
    <xf numFmtId="168" fontId="128" fillId="0" borderId="66" xfId="57" applyNumberFormat="1" applyFont="1" applyFill="1" applyBorder="1" applyAlignment="1" applyProtection="1">
      <alignment horizontal="right" vertical="center" wrapText="1" indent="1"/>
      <protection locked="0"/>
    </xf>
    <xf numFmtId="49" fontId="93" fillId="0" borderId="17" xfId="0" applyNumberFormat="1" applyFont="1" applyFill="1" applyBorder="1"/>
    <xf numFmtId="168" fontId="128" fillId="0" borderId="35" xfId="57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0" xfId="0" applyFont="1" applyAlignment="1">
      <alignment horizontal="center"/>
    </xf>
    <xf numFmtId="168" fontId="113" fillId="0" borderId="34" xfId="57" applyNumberFormat="1" applyFont="1" applyFill="1" applyBorder="1" applyAlignment="1" applyProtection="1">
      <alignment horizontal="right" vertical="center" wrapText="1" indent="1"/>
      <protection locked="0"/>
    </xf>
    <xf numFmtId="168" fontId="112" fillId="0" borderId="33" xfId="57" applyNumberFormat="1" applyFont="1" applyFill="1" applyBorder="1" applyAlignment="1" applyProtection="1">
      <alignment horizontal="right" vertical="center" wrapText="1" indent="1"/>
    </xf>
    <xf numFmtId="0" fontId="4" fillId="0" borderId="11" xfId="0" applyFont="1" applyBorder="1" applyAlignment="1">
      <alignment horizontal="center" vertical="center"/>
    </xf>
    <xf numFmtId="0" fontId="65" fillId="0" borderId="10" xfId="0" applyFont="1" applyFill="1" applyBorder="1"/>
    <xf numFmtId="0" fontId="0" fillId="0" borderId="10" xfId="0" applyBorder="1"/>
    <xf numFmtId="0" fontId="93" fillId="0" borderId="41" xfId="0" applyFont="1" applyBorder="1"/>
    <xf numFmtId="0" fontId="94" fillId="0" borderId="16" xfId="0" applyFont="1" applyBorder="1"/>
    <xf numFmtId="0" fontId="93" fillId="0" borderId="17" xfId="0" applyFont="1" applyFill="1" applyBorder="1"/>
    <xf numFmtId="0" fontId="4" fillId="0" borderId="33" xfId="0" applyFont="1" applyBorder="1" applyAlignment="1">
      <alignment horizontal="center" vertical="center"/>
    </xf>
    <xf numFmtId="168" fontId="60" fillId="0" borderId="47" xfId="57" applyNumberFormat="1" applyFont="1" applyFill="1" applyBorder="1" applyAlignment="1" applyProtection="1">
      <alignment horizontal="right" vertical="center" wrapText="1" indent="1"/>
      <protection locked="0"/>
    </xf>
    <xf numFmtId="168" fontId="60" fillId="0" borderId="36" xfId="57" applyNumberFormat="1" applyFont="1" applyFill="1" applyBorder="1" applyAlignment="1" applyProtection="1">
      <alignment horizontal="right" vertical="center" wrapText="1" indent="1"/>
      <protection locked="0"/>
    </xf>
    <xf numFmtId="0" fontId="112" fillId="0" borderId="53" xfId="57" applyFont="1" applyFill="1" applyBorder="1" applyAlignment="1" applyProtection="1">
      <alignment horizontal="right" vertical="center" wrapText="1" indent="1"/>
    </xf>
    <xf numFmtId="168" fontId="112" fillId="0" borderId="53" xfId="57" applyNumberFormat="1" applyFont="1" applyFill="1" applyBorder="1" applyAlignment="1" applyProtection="1">
      <alignment horizontal="right" vertical="center" wrapText="1" indent="1"/>
    </xf>
    <xf numFmtId="49" fontId="113" fillId="0" borderId="30" xfId="57" applyNumberFormat="1" applyFont="1" applyFill="1" applyBorder="1" applyAlignment="1" applyProtection="1">
      <alignment horizontal="right" vertical="center" wrapText="1"/>
    </xf>
    <xf numFmtId="0" fontId="93" fillId="0" borderId="30" xfId="58" applyFont="1" applyBorder="1" applyAlignment="1" applyProtection="1">
      <alignment horizontal="right" vertical="center" wrapText="1" indent="1"/>
    </xf>
    <xf numFmtId="49" fontId="113" fillId="0" borderId="69" xfId="57" applyNumberFormat="1" applyFont="1" applyFill="1" applyBorder="1" applyAlignment="1" applyProtection="1">
      <alignment horizontal="left" vertical="center" wrapText="1" indent="1"/>
    </xf>
    <xf numFmtId="0" fontId="93" fillId="0" borderId="25" xfId="58" applyFont="1" applyBorder="1" applyAlignment="1" applyProtection="1">
      <alignment horizontal="left" wrapText="1" indent="1"/>
    </xf>
    <xf numFmtId="49" fontId="116" fillId="0" borderId="23" xfId="57" applyNumberFormat="1" applyFont="1" applyFill="1" applyBorder="1" applyAlignment="1" applyProtection="1">
      <alignment horizontal="left" vertical="center" wrapText="1"/>
    </xf>
    <xf numFmtId="168" fontId="66" fillId="0" borderId="25" xfId="57" applyNumberFormat="1" applyFont="1" applyFill="1" applyBorder="1" applyAlignment="1" applyProtection="1">
      <alignment horizontal="right" vertical="center" wrapText="1" indent="1"/>
      <protection locked="0"/>
    </xf>
    <xf numFmtId="168" fontId="66" fillId="0" borderId="26" xfId="57" applyNumberFormat="1" applyFont="1" applyFill="1" applyBorder="1" applyAlignment="1" applyProtection="1">
      <alignment horizontal="right" vertical="center" wrapText="1" indent="1"/>
      <protection locked="0"/>
    </xf>
    <xf numFmtId="49" fontId="93" fillId="0" borderId="85" xfId="0" applyNumberFormat="1" applyFont="1" applyFill="1" applyBorder="1"/>
    <xf numFmtId="0" fontId="93" fillId="0" borderId="35" xfId="0" applyFont="1" applyFill="1" applyBorder="1"/>
    <xf numFmtId="0" fontId="93" fillId="0" borderId="38" xfId="0" applyFont="1" applyBorder="1"/>
    <xf numFmtId="0" fontId="0" fillId="0" borderId="27" xfId="0" applyBorder="1"/>
    <xf numFmtId="0" fontId="6" fillId="30" borderId="26" xfId="0" applyFont="1" applyFill="1" applyBorder="1"/>
    <xf numFmtId="0" fontId="94" fillId="30" borderId="28" xfId="0" applyFont="1" applyFill="1" applyBorder="1"/>
    <xf numFmtId="0" fontId="93" fillId="0" borderId="36" xfId="0" applyFont="1" applyFill="1" applyBorder="1"/>
    <xf numFmtId="0" fontId="0" fillId="0" borderId="21" xfId="0" applyBorder="1"/>
    <xf numFmtId="0" fontId="0" fillId="0" borderId="16" xfId="0" applyBorder="1"/>
    <xf numFmtId="0" fontId="93" fillId="30" borderId="36" xfId="0" applyFont="1" applyFill="1" applyBorder="1"/>
    <xf numFmtId="3" fontId="4" fillId="0" borderId="106" xfId="0" applyNumberFormat="1" applyFont="1" applyBorder="1" applyAlignment="1">
      <alignment horizontal="center"/>
    </xf>
    <xf numFmtId="3" fontId="68" fillId="0" borderId="107" xfId="54" applyNumberFormat="1" applyFont="1" applyBorder="1"/>
    <xf numFmtId="3" fontId="0" fillId="0" borderId="107" xfId="0" applyNumberFormat="1" applyBorder="1"/>
    <xf numFmtId="3" fontId="104" fillId="0" borderId="110" xfId="0" applyNumberFormat="1" applyFont="1" applyBorder="1"/>
    <xf numFmtId="3" fontId="51" fillId="0" borderId="107" xfId="54" applyNumberFormat="1" applyFont="1" applyBorder="1"/>
    <xf numFmtId="3" fontId="104" fillId="0" borderId="107" xfId="0" applyNumberFormat="1" applyFont="1" applyBorder="1"/>
    <xf numFmtId="3" fontId="120" fillId="0" borderId="107" xfId="54" applyNumberFormat="1" applyFont="1" applyBorder="1"/>
    <xf numFmtId="3" fontId="64" fillId="0" borderId="107" xfId="0" applyNumberFormat="1" applyFont="1" applyBorder="1"/>
    <xf numFmtId="3" fontId="49" fillId="0" borderId="110" xfId="0" applyNumberFormat="1" applyFont="1" applyBorder="1"/>
    <xf numFmtId="3" fontId="64" fillId="0" borderId="110" xfId="0" applyNumberFormat="1" applyFont="1" applyBorder="1"/>
    <xf numFmtId="3" fontId="50" fillId="0" borderId="107" xfId="0" applyNumberFormat="1" applyFont="1" applyBorder="1"/>
    <xf numFmtId="3" fontId="49" fillId="0" borderId="107" xfId="0" applyNumberFormat="1" applyFont="1" applyBorder="1"/>
    <xf numFmtId="3" fontId="120" fillId="0" borderId="107" xfId="54" applyNumberFormat="1" applyFont="1" applyBorder="1" applyAlignment="1">
      <alignment wrapText="1"/>
    </xf>
    <xf numFmtId="3" fontId="51" fillId="0" borderId="107" xfId="54" applyNumberFormat="1" applyFont="1" applyFill="1" applyBorder="1"/>
    <xf numFmtId="3" fontId="116" fillId="0" borderId="107" xfId="54" applyNumberFormat="1" applyFont="1" applyBorder="1"/>
    <xf numFmtId="3" fontId="50" fillId="0" borderId="110" xfId="0" applyNumberFormat="1" applyFont="1" applyBorder="1"/>
    <xf numFmtId="3" fontId="93" fillId="0" borderId="110" xfId="0" applyNumberFormat="1" applyFont="1" applyBorder="1"/>
    <xf numFmtId="3" fontId="65" fillId="0" borderId="110" xfId="0" applyNumberFormat="1" applyFont="1" applyBorder="1"/>
    <xf numFmtId="3" fontId="66" fillId="0" borderId="107" xfId="54" applyNumberFormat="1" applyFont="1" applyBorder="1"/>
    <xf numFmtId="3" fontId="65" fillId="0" borderId="111" xfId="0" applyNumberFormat="1" applyFont="1" applyBorder="1"/>
    <xf numFmtId="3" fontId="50" fillId="0" borderId="111" xfId="0" applyNumberFormat="1" applyFont="1" applyBorder="1"/>
    <xf numFmtId="3" fontId="121" fillId="0" borderId="107" xfId="54" applyNumberFormat="1" applyFont="1" applyBorder="1" applyAlignment="1">
      <alignment horizontal="right"/>
    </xf>
    <xf numFmtId="3" fontId="4" fillId="0" borderId="112" xfId="0" applyNumberFormat="1" applyFont="1" applyBorder="1" applyAlignment="1">
      <alignment horizontal="center"/>
    </xf>
    <xf numFmtId="3" fontId="68" fillId="0" borderId="113" xfId="54" applyNumberFormat="1" applyFont="1" applyBorder="1"/>
    <xf numFmtId="3" fontId="68" fillId="0" borderId="113" xfId="54" applyNumberFormat="1" applyFont="1" applyBorder="1" applyAlignment="1">
      <alignment horizontal="right"/>
    </xf>
    <xf numFmtId="3" fontId="3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116" fillId="0" borderId="0" xfId="54" applyNumberFormat="1" applyFont="1" applyBorder="1"/>
    <xf numFmtId="3" fontId="50" fillId="0" borderId="0" xfId="0" applyNumberFormat="1" applyFont="1"/>
    <xf numFmtId="3" fontId="120" fillId="0" borderId="0" xfId="54" applyNumberFormat="1" applyFont="1" applyBorder="1"/>
    <xf numFmtId="3" fontId="121" fillId="0" borderId="0" xfId="54" applyNumberFormat="1" applyFont="1" applyBorder="1"/>
    <xf numFmtId="3" fontId="51" fillId="0" borderId="0" xfId="54" applyNumberFormat="1" applyFont="1" applyBorder="1"/>
    <xf numFmtId="3" fontId="58" fillId="0" borderId="0" xfId="54" applyNumberFormat="1" applyFont="1" applyBorder="1"/>
    <xf numFmtId="3" fontId="0" fillId="0" borderId="0" xfId="0" applyNumberFormat="1" applyBorder="1"/>
    <xf numFmtId="3" fontId="114" fillId="0" borderId="0" xfId="54" applyNumberFormat="1" applyFont="1" applyBorder="1"/>
    <xf numFmtId="3" fontId="0" fillId="0" borderId="103" xfId="0" applyNumberFormat="1" applyBorder="1"/>
    <xf numFmtId="3" fontId="51" fillId="0" borderId="104" xfId="54" applyNumberFormat="1" applyFont="1" applyBorder="1"/>
    <xf numFmtId="3" fontId="121" fillId="0" borderId="104" xfId="54" applyNumberFormat="1" applyFont="1" applyBorder="1"/>
    <xf numFmtId="3" fontId="0" fillId="0" borderId="104" xfId="0" applyNumberFormat="1" applyBorder="1"/>
    <xf numFmtId="3" fontId="0" fillId="0" borderId="105" xfId="0" applyNumberFormat="1" applyBorder="1"/>
    <xf numFmtId="3" fontId="0" fillId="0" borderId="106" xfId="0" applyNumberFormat="1" applyBorder="1"/>
    <xf numFmtId="3" fontId="111" fillId="0" borderId="107" xfId="54" applyNumberFormat="1" applyFont="1" applyBorder="1" applyAlignment="1">
      <alignment horizontal="center"/>
    </xf>
    <xf numFmtId="3" fontId="64" fillId="0" borderId="107" xfId="0" applyNumberFormat="1" applyFont="1" applyBorder="1" applyAlignment="1">
      <alignment horizontal="center"/>
    </xf>
    <xf numFmtId="3" fontId="34" fillId="0" borderId="110" xfId="0" applyNumberFormat="1" applyFont="1" applyBorder="1" applyAlignment="1">
      <alignment horizontal="center"/>
    </xf>
    <xf numFmtId="3" fontId="124" fillId="0" borderId="110" xfId="0" applyNumberFormat="1" applyFont="1" applyBorder="1" applyAlignment="1">
      <alignment horizontal="center"/>
    </xf>
    <xf numFmtId="3" fontId="0" fillId="0" borderId="110" xfId="0" applyNumberFormat="1" applyBorder="1"/>
    <xf numFmtId="3" fontId="104" fillId="0" borderId="110" xfId="0" applyNumberFormat="1" applyFont="1" applyFill="1" applyBorder="1"/>
    <xf numFmtId="3" fontId="51" fillId="0" borderId="107" xfId="54" applyNumberFormat="1" applyFont="1" applyBorder="1" applyAlignment="1">
      <alignment horizontal="left"/>
    </xf>
    <xf numFmtId="3" fontId="104" fillId="0" borderId="107" xfId="0" applyNumberFormat="1" applyFont="1" applyFill="1" applyBorder="1"/>
    <xf numFmtId="3" fontId="49" fillId="0" borderId="110" xfId="0" applyNumberFormat="1" applyFont="1" applyFill="1" applyBorder="1"/>
    <xf numFmtId="3" fontId="64" fillId="0" borderId="110" xfId="0" applyNumberFormat="1" applyFont="1" applyFill="1" applyBorder="1"/>
    <xf numFmtId="3" fontId="121" fillId="0" borderId="107" xfId="54" applyNumberFormat="1" applyFont="1" applyFill="1" applyBorder="1" applyAlignment="1">
      <alignment horizontal="right"/>
    </xf>
    <xf numFmtId="3" fontId="64" fillId="0" borderId="110" xfId="0" applyNumberFormat="1" applyFont="1" applyFill="1" applyBorder="1" applyAlignment="1"/>
    <xf numFmtId="3" fontId="34" fillId="0" borderId="106" xfId="0" applyNumberFormat="1" applyFont="1" applyBorder="1" applyAlignment="1">
      <alignment horizontal="center"/>
    </xf>
    <xf numFmtId="3" fontId="34" fillId="0" borderId="107" xfId="54" applyNumberFormat="1" applyFont="1" applyBorder="1"/>
    <xf numFmtId="3" fontId="49" fillId="0" borderId="107" xfId="54" applyNumberFormat="1" applyFont="1" applyBorder="1" applyAlignment="1">
      <alignment horizontal="left" vertical="center"/>
    </xf>
    <xf numFmtId="3" fontId="34" fillId="0" borderId="107" xfId="54" applyNumberFormat="1" applyFont="1" applyFill="1" applyBorder="1"/>
    <xf numFmtId="3" fontId="34" fillId="0" borderId="107" xfId="0" applyNumberFormat="1" applyFont="1" applyBorder="1"/>
    <xf numFmtId="3" fontId="38" fillId="0" borderId="110" xfId="0" applyNumberFormat="1" applyFont="1" applyFill="1" applyBorder="1"/>
    <xf numFmtId="3" fontId="34" fillId="0" borderId="112" xfId="0" applyNumberFormat="1" applyFont="1" applyBorder="1" applyAlignment="1">
      <alignment horizontal="center"/>
    </xf>
    <xf numFmtId="3" fontId="34" fillId="0" borderId="113" xfId="0" applyNumberFormat="1" applyFont="1" applyBorder="1"/>
    <xf numFmtId="3" fontId="117" fillId="0" borderId="113" xfId="0" applyNumberFormat="1" applyFont="1" applyBorder="1" applyAlignment="1">
      <alignment horizontal="right"/>
    </xf>
    <xf numFmtId="3" fontId="34" fillId="0" borderId="114" xfId="0" applyNumberFormat="1" applyFont="1" applyBorder="1"/>
    <xf numFmtId="3" fontId="4" fillId="0" borderId="0" xfId="0" applyNumberFormat="1" applyFont="1" applyAlignment="1">
      <alignment horizontal="center"/>
    </xf>
    <xf numFmtId="3" fontId="95" fillId="0" borderId="0" xfId="0" applyNumberFormat="1" applyFont="1"/>
    <xf numFmtId="3" fontId="50" fillId="0" borderId="107" xfId="0" applyNumberFormat="1" applyFont="1" applyFill="1" applyBorder="1"/>
    <xf numFmtId="3" fontId="49" fillId="0" borderId="107" xfId="0" applyNumberFormat="1" applyFont="1" applyFill="1" applyBorder="1"/>
    <xf numFmtId="3" fontId="64" fillId="0" borderId="107" xfId="0" applyNumberFormat="1" applyFont="1" applyFill="1" applyBorder="1"/>
    <xf numFmtId="3" fontId="64" fillId="0" borderId="107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12" fillId="0" borderId="20" xfId="0" applyFont="1" applyBorder="1" applyAlignment="1">
      <alignment horizontal="center" vertical="center"/>
    </xf>
    <xf numFmtId="0" fontId="93" fillId="24" borderId="61" xfId="0" applyFont="1" applyFill="1" applyBorder="1"/>
    <xf numFmtId="0" fontId="93" fillId="0" borderId="45" xfId="0" applyFont="1" applyFill="1" applyBorder="1"/>
    <xf numFmtId="0" fontId="93" fillId="0" borderId="45" xfId="0" applyFont="1" applyBorder="1"/>
    <xf numFmtId="0" fontId="93" fillId="24" borderId="45" xfId="0" applyFont="1" applyFill="1" applyBorder="1"/>
    <xf numFmtId="0" fontId="93" fillId="0" borderId="73" xfId="0" applyFont="1" applyFill="1" applyBorder="1"/>
    <xf numFmtId="0" fontId="65" fillId="24" borderId="44" xfId="0" applyFont="1" applyFill="1" applyBorder="1"/>
    <xf numFmtId="0" fontId="65" fillId="24" borderId="73" xfId="0" applyFont="1" applyFill="1" applyBorder="1"/>
    <xf numFmtId="0" fontId="6" fillId="0" borderId="110" xfId="0" applyFont="1" applyBorder="1" applyAlignment="1">
      <alignment horizontal="center"/>
    </xf>
    <xf numFmtId="3" fontId="6" fillId="0" borderId="110" xfId="0" applyNumberFormat="1" applyFont="1" applyBorder="1" applyAlignment="1">
      <alignment horizontal="center"/>
    </xf>
    <xf numFmtId="0" fontId="67" fillId="0" borderId="124" xfId="44" applyFont="1" applyBorder="1" applyAlignment="1"/>
    <xf numFmtId="0" fontId="67" fillId="0" borderId="136" xfId="0" applyFont="1" applyBorder="1" applyAlignment="1"/>
    <xf numFmtId="0" fontId="67" fillId="0" borderId="124" xfId="44" applyFont="1" applyBorder="1" applyAlignment="1">
      <alignment vertical="center"/>
    </xf>
    <xf numFmtId="0" fontId="67" fillId="0" borderId="136" xfId="0" applyFont="1" applyBorder="1" applyAlignment="1">
      <alignment vertical="center"/>
    </xf>
    <xf numFmtId="0" fontId="67" fillId="0" borderId="125" xfId="0" applyFont="1" applyBorder="1" applyAlignment="1">
      <alignment vertical="center"/>
    </xf>
    <xf numFmtId="3" fontId="67" fillId="0" borderId="44" xfId="44" applyNumberFormat="1" applyFont="1" applyFill="1" applyBorder="1" applyAlignment="1">
      <alignment horizontal="right"/>
    </xf>
    <xf numFmtId="3" fontId="67" fillId="0" borderId="44" xfId="44" applyNumberFormat="1" applyFont="1" applyBorder="1" applyAlignment="1">
      <alignment horizontal="right"/>
    </xf>
    <xf numFmtId="0" fontId="50" fillId="0" borderId="0" xfId="44" applyFont="1"/>
    <xf numFmtId="0" fontId="117" fillId="0" borderId="0" xfId="44" applyFont="1" applyAlignment="1">
      <alignment horizontal="right"/>
    </xf>
    <xf numFmtId="0" fontId="50" fillId="0" borderId="0" xfId="44" applyFont="1" applyBorder="1" applyAlignment="1">
      <alignment horizontal="right"/>
    </xf>
    <xf numFmtId="0" fontId="34" fillId="0" borderId="0" xfId="44" applyFont="1" applyBorder="1" applyAlignment="1">
      <alignment horizontal="right"/>
    </xf>
    <xf numFmtId="0" fontId="34" fillId="0" borderId="0" xfId="44" applyFont="1" applyAlignment="1"/>
    <xf numFmtId="0" fontId="93" fillId="0" borderId="0" xfId="44" applyFont="1"/>
    <xf numFmtId="0" fontId="65" fillId="0" borderId="0" xfId="44" applyFont="1"/>
    <xf numFmtId="0" fontId="2" fillId="0" borderId="0" xfId="44" applyFont="1"/>
    <xf numFmtId="0" fontId="15" fillId="0" borderId="0" xfId="44" applyAlignment="1">
      <alignment vertical="center"/>
    </xf>
    <xf numFmtId="0" fontId="93" fillId="0" borderId="137" xfId="44" applyFont="1" applyBorder="1" applyAlignment="1">
      <alignment horizontal="right"/>
    </xf>
    <xf numFmtId="0" fontId="93" fillId="0" borderId="137" xfId="44" applyFont="1" applyBorder="1"/>
    <xf numFmtId="0" fontId="93" fillId="0" borderId="137" xfId="44" applyFont="1" applyBorder="1" applyAlignment="1">
      <alignment horizontal="left"/>
    </xf>
    <xf numFmtId="0" fontId="93" fillId="0" borderId="138" xfId="44" applyFont="1" applyBorder="1" applyAlignment="1">
      <alignment horizontal="right"/>
    </xf>
    <xf numFmtId="0" fontId="93" fillId="0" borderId="138" xfId="44" applyFont="1" applyBorder="1"/>
    <xf numFmtId="0" fontId="93" fillId="0" borderId="138" xfId="44" applyFont="1" applyBorder="1" applyAlignment="1">
      <alignment horizontal="left"/>
    </xf>
    <xf numFmtId="169" fontId="93" fillId="0" borderId="0" xfId="44" applyNumberFormat="1" applyFont="1"/>
    <xf numFmtId="49" fontId="93" fillId="0" borderId="0" xfId="44" applyNumberFormat="1" applyFont="1"/>
    <xf numFmtId="49" fontId="65" fillId="0" borderId="0" xfId="44" applyNumberFormat="1" applyFont="1"/>
    <xf numFmtId="0" fontId="93" fillId="0" borderId="0" xfId="44" applyFont="1" applyBorder="1"/>
    <xf numFmtId="0" fontId="93" fillId="30" borderId="0" xfId="44" applyFont="1" applyFill="1" applyBorder="1"/>
    <xf numFmtId="0" fontId="65" fillId="0" borderId="0" xfId="44" applyFont="1" applyBorder="1"/>
    <xf numFmtId="0" fontId="93" fillId="0" borderId="0" xfId="44" applyFont="1" applyFill="1" applyBorder="1"/>
    <xf numFmtId="0" fontId="93" fillId="0" borderId="0" xfId="44" applyFont="1" applyBorder="1" applyAlignment="1">
      <alignment horizontal="left"/>
    </xf>
    <xf numFmtId="0" fontId="50" fillId="0" borderId="0" xfId="44" applyFont="1" applyBorder="1" applyAlignment="1">
      <alignment horizontal="left"/>
    </xf>
    <xf numFmtId="0" fontId="65" fillId="0" borderId="0" xfId="44" applyFont="1" applyBorder="1" applyAlignment="1">
      <alignment horizontal="left"/>
    </xf>
    <xf numFmtId="49" fontId="134" fillId="0" borderId="19" xfId="44" applyNumberFormat="1" applyFont="1" applyBorder="1"/>
    <xf numFmtId="0" fontId="134" fillId="0" borderId="19" xfId="44" applyFont="1" applyBorder="1"/>
    <xf numFmtId="0" fontId="135" fillId="0" borderId="19" xfId="44" applyFont="1" applyBorder="1"/>
    <xf numFmtId="0" fontId="136" fillId="0" borderId="0" xfId="44" applyFont="1" applyBorder="1"/>
    <xf numFmtId="0" fontId="34" fillId="0" borderId="0" xfId="44" applyFont="1"/>
    <xf numFmtId="0" fontId="4" fillId="0" borderId="0" xfId="44" applyFont="1"/>
    <xf numFmtId="0" fontId="65" fillId="0" borderId="0" xfId="44" applyFont="1" applyFill="1" applyBorder="1"/>
    <xf numFmtId="0" fontId="50" fillId="0" borderId="19" xfId="44" applyFont="1" applyBorder="1"/>
    <xf numFmtId="0" fontId="15" fillId="0" borderId="0" xfId="44" applyBorder="1"/>
    <xf numFmtId="0" fontId="93" fillId="0" borderId="0" xfId="44" applyFont="1" applyFill="1" applyBorder="1" applyAlignment="1">
      <alignment horizontal="left"/>
    </xf>
    <xf numFmtId="49" fontId="50" fillId="0" borderId="0" xfId="44" applyNumberFormat="1" applyFont="1"/>
    <xf numFmtId="0" fontId="8" fillId="0" borderId="10" xfId="44" applyFont="1" applyBorder="1" applyAlignment="1">
      <alignment horizontal="center"/>
    </xf>
    <xf numFmtId="3" fontId="50" fillId="0" borderId="19" xfId="44" applyNumberFormat="1" applyFont="1" applyBorder="1" applyAlignment="1">
      <alignment horizontal="center" wrapText="1"/>
    </xf>
    <xf numFmtId="3" fontId="50" fillId="0" borderId="19" xfId="44" applyNumberFormat="1" applyFont="1" applyBorder="1" applyAlignment="1">
      <alignment horizontal="center" vertical="center" wrapText="1"/>
    </xf>
    <xf numFmtId="3" fontId="50" fillId="0" borderId="19" xfId="44" applyNumberFormat="1" applyFont="1" applyBorder="1" applyAlignment="1">
      <alignment wrapText="1"/>
    </xf>
    <xf numFmtId="3" fontId="65" fillId="0" borderId="10" xfId="44" applyNumberFormat="1" applyFont="1" applyBorder="1" applyAlignment="1">
      <alignment horizontal="center" wrapText="1"/>
    </xf>
    <xf numFmtId="3" fontId="34" fillId="0" borderId="10" xfId="44" applyNumberFormat="1" applyFont="1" applyBorder="1" applyAlignment="1">
      <alignment horizontal="center" vertical="center" wrapText="1"/>
    </xf>
    <xf numFmtId="3" fontId="34" fillId="0" borderId="10" xfId="44" applyNumberFormat="1" applyFont="1" applyBorder="1" applyAlignment="1">
      <alignment horizontal="center" vertical="center"/>
    </xf>
    <xf numFmtId="3" fontId="49" fillId="0" borderId="10" xfId="44" applyNumberFormat="1" applyFont="1" applyBorder="1" applyAlignment="1">
      <alignment horizontal="center" wrapText="1"/>
    </xf>
    <xf numFmtId="3" fontId="49" fillId="0" borderId="10" xfId="44" applyNumberFormat="1" applyFont="1" applyBorder="1" applyAlignment="1">
      <alignment wrapText="1"/>
    </xf>
    <xf numFmtId="3" fontId="49" fillId="0" borderId="10" xfId="44" applyNumberFormat="1" applyFont="1" applyBorder="1" applyAlignment="1">
      <alignment horizontal="right" wrapText="1"/>
    </xf>
    <xf numFmtId="3" fontId="49" fillId="0" borderId="10" xfId="44" applyNumberFormat="1" applyFont="1" applyBorder="1" applyAlignment="1">
      <alignment horizontal="right"/>
    </xf>
    <xf numFmtId="0" fontId="49" fillId="0" borderId="91" xfId="44" applyFont="1" applyBorder="1" applyAlignment="1">
      <alignment wrapText="1"/>
    </xf>
    <xf numFmtId="0" fontId="49" fillId="0" borderId="139" xfId="44" applyFont="1" applyBorder="1" applyAlignment="1">
      <alignment wrapText="1"/>
    </xf>
    <xf numFmtId="0" fontId="49" fillId="0" borderId="10" xfId="44" applyFont="1" applyBorder="1" applyAlignment="1">
      <alignment wrapText="1"/>
    </xf>
    <xf numFmtId="3" fontId="64" fillId="0" borderId="10" xfId="44" applyNumberFormat="1" applyFont="1" applyBorder="1" applyAlignment="1">
      <alignment horizontal="center" wrapText="1"/>
    </xf>
    <xf numFmtId="3" fontId="64" fillId="0" borderId="10" xfId="44" applyNumberFormat="1" applyFont="1" applyBorder="1" applyAlignment="1">
      <alignment wrapText="1"/>
    </xf>
    <xf numFmtId="3" fontId="64" fillId="0" borderId="10" xfId="44" applyNumberFormat="1" applyFont="1" applyBorder="1" applyAlignment="1">
      <alignment horizontal="right" wrapText="1"/>
    </xf>
    <xf numFmtId="3" fontId="64" fillId="24" borderId="10" xfId="44" applyNumberFormat="1" applyFont="1" applyFill="1" applyBorder="1" applyAlignment="1">
      <alignment horizontal="right" wrapText="1"/>
    </xf>
    <xf numFmtId="3" fontId="65" fillId="0" borderId="35" xfId="44" applyNumberFormat="1" applyFont="1" applyBorder="1" applyAlignment="1">
      <alignment wrapText="1"/>
    </xf>
    <xf numFmtId="3" fontId="64" fillId="0" borderId="35" xfId="44" applyNumberFormat="1" applyFont="1" applyBorder="1" applyAlignment="1">
      <alignment horizontal="right" wrapText="1"/>
    </xf>
    <xf numFmtId="3" fontId="65" fillId="0" borderId="10" xfId="44" applyNumberFormat="1" applyFont="1" applyBorder="1" applyAlignment="1">
      <alignment wrapText="1"/>
    </xf>
    <xf numFmtId="3" fontId="64" fillId="0" borderId="35" xfId="44" applyNumberFormat="1" applyFont="1" applyFill="1" applyBorder="1" applyAlignment="1">
      <alignment horizontal="right" wrapText="1"/>
    </xf>
    <xf numFmtId="3" fontId="65" fillId="0" borderId="0" xfId="44" applyNumberFormat="1" applyFont="1" applyAlignment="1">
      <alignment wrapText="1"/>
    </xf>
    <xf numFmtId="3" fontId="34" fillId="0" borderId="10" xfId="44" applyNumberFormat="1" applyFont="1" applyBorder="1"/>
    <xf numFmtId="3" fontId="64" fillId="0" borderId="27" xfId="44" applyNumberFormat="1" applyFont="1" applyBorder="1" applyAlignment="1">
      <alignment horizontal="right" wrapText="1"/>
    </xf>
    <xf numFmtId="0" fontId="15" fillId="0" borderId="0" xfId="44" applyAlignment="1">
      <alignment horizontal="center"/>
    </xf>
    <xf numFmtId="0" fontId="15" fillId="0" borderId="10" xfId="44" applyBorder="1" applyAlignment="1">
      <alignment horizontal="center"/>
    </xf>
    <xf numFmtId="0" fontId="9" fillId="0" borderId="10" xfId="44" applyFont="1" applyBorder="1" applyAlignment="1">
      <alignment horizontal="center"/>
    </xf>
    <xf numFmtId="0" fontId="93" fillId="0" borderId="40" xfId="44" applyFont="1" applyBorder="1"/>
    <xf numFmtId="0" fontId="93" fillId="0" borderId="33" xfId="44" applyFont="1" applyBorder="1"/>
    <xf numFmtId="0" fontId="93" fillId="0" borderId="11" xfId="44" applyFont="1" applyBorder="1"/>
    <xf numFmtId="0" fontId="93" fillId="0" borderId="43" xfId="44" applyFont="1" applyBorder="1"/>
    <xf numFmtId="0" fontId="137" fillId="0" borderId="11" xfId="44" applyFont="1" applyBorder="1" applyAlignment="1">
      <alignment horizontal="center" vertical="center" wrapText="1"/>
    </xf>
    <xf numFmtId="0" fontId="93" fillId="0" borderId="23" xfId="44" applyFont="1" applyBorder="1"/>
    <xf numFmtId="0" fontId="137" fillId="0" borderId="25" xfId="44" applyFont="1" applyBorder="1"/>
    <xf numFmtId="3" fontId="93" fillId="0" borderId="25" xfId="44" applyNumberFormat="1" applyFont="1" applyBorder="1"/>
    <xf numFmtId="3" fontId="93" fillId="0" borderId="26" xfId="44" applyNumberFormat="1" applyFont="1" applyBorder="1"/>
    <xf numFmtId="0" fontId="137" fillId="0" borderId="23" xfId="44" applyFont="1" applyBorder="1"/>
    <xf numFmtId="3" fontId="137" fillId="0" borderId="25" xfId="44" applyNumberFormat="1" applyFont="1" applyBorder="1"/>
    <xf numFmtId="3" fontId="137" fillId="0" borderId="26" xfId="44" applyNumberFormat="1" applyFont="1" applyBorder="1"/>
    <xf numFmtId="0" fontId="137" fillId="0" borderId="74" xfId="44" applyFont="1" applyBorder="1"/>
    <xf numFmtId="0" fontId="137" fillId="0" borderId="76" xfId="44" applyFont="1" applyBorder="1"/>
    <xf numFmtId="0" fontId="137" fillId="0" borderId="67" xfId="44" applyFont="1" applyBorder="1"/>
    <xf numFmtId="3" fontId="137" fillId="0" borderId="67" xfId="44" applyNumberFormat="1" applyFont="1" applyBorder="1"/>
    <xf numFmtId="3" fontId="137" fillId="0" borderId="77" xfId="44" applyNumberFormat="1" applyFont="1" applyBorder="1"/>
    <xf numFmtId="0" fontId="93" fillId="0" borderId="21" xfId="44" applyFont="1" applyBorder="1"/>
    <xf numFmtId="0" fontId="93" fillId="0" borderId="10" xfId="44" applyFont="1" applyBorder="1"/>
    <xf numFmtId="3" fontId="93" fillId="0" borderId="10" xfId="44" applyNumberFormat="1" applyFont="1" applyBorder="1"/>
    <xf numFmtId="3" fontId="93" fillId="0" borderId="16" xfId="44" applyNumberFormat="1" applyFont="1" applyBorder="1"/>
    <xf numFmtId="0" fontId="93" fillId="0" borderId="29" xfId="44" applyFont="1" applyBorder="1"/>
    <xf numFmtId="0" fontId="93" fillId="0" borderId="35" xfId="44" applyFont="1" applyBorder="1"/>
    <xf numFmtId="3" fontId="93" fillId="0" borderId="35" xfId="44" applyNumberFormat="1" applyFont="1" applyBorder="1"/>
    <xf numFmtId="3" fontId="93" fillId="0" borderId="36" xfId="44" applyNumberFormat="1" applyFont="1" applyBorder="1"/>
    <xf numFmtId="0" fontId="93" fillId="0" borderId="27" xfId="44" applyFont="1" applyBorder="1"/>
    <xf numFmtId="3" fontId="93" fillId="0" borderId="27" xfId="44" applyNumberFormat="1" applyFont="1" applyBorder="1"/>
    <xf numFmtId="3" fontId="93" fillId="0" borderId="74" xfId="44" applyNumberFormat="1" applyFont="1" applyBorder="1"/>
    <xf numFmtId="0" fontId="137" fillId="0" borderId="23" xfId="44" applyFont="1" applyFill="1" applyBorder="1"/>
    <xf numFmtId="3" fontId="137" fillId="0" borderId="71" xfId="44" applyNumberFormat="1" applyFont="1" applyBorder="1"/>
    <xf numFmtId="3" fontId="137" fillId="0" borderId="99" xfId="44" applyNumberFormat="1" applyFont="1" applyBorder="1"/>
    <xf numFmtId="0" fontId="137" fillId="0" borderId="78" xfId="44" applyFont="1" applyFill="1" applyBorder="1"/>
    <xf numFmtId="0" fontId="137" fillId="0" borderId="27" xfId="44" applyFont="1" applyBorder="1"/>
    <xf numFmtId="3" fontId="93" fillId="0" borderId="67" xfId="44" applyNumberFormat="1" applyFont="1" applyBorder="1"/>
    <xf numFmtId="3" fontId="93" fillId="0" borderId="77" xfId="44" applyNumberFormat="1" applyFont="1" applyBorder="1"/>
    <xf numFmtId="0" fontId="137" fillId="0" borderId="35" xfId="44" applyFont="1" applyBorder="1"/>
    <xf numFmtId="3" fontId="93" fillId="0" borderId="30" xfId="44" applyNumberFormat="1" applyFont="1" applyBorder="1"/>
    <xf numFmtId="3" fontId="137" fillId="0" borderId="80" xfId="44" applyNumberFormat="1" applyFont="1" applyBorder="1"/>
    <xf numFmtId="0" fontId="137" fillId="0" borderId="76" xfId="44" applyFont="1" applyFill="1" applyBorder="1"/>
    <xf numFmtId="0" fontId="137" fillId="0" borderId="21" xfId="44" applyFont="1" applyFill="1" applyBorder="1"/>
    <xf numFmtId="0" fontId="137" fillId="0" borderId="10" xfId="44" applyFont="1" applyBorder="1"/>
    <xf numFmtId="3" fontId="93" fillId="0" borderId="90" xfId="44" applyNumberFormat="1" applyFont="1" applyBorder="1"/>
    <xf numFmtId="0" fontId="137" fillId="0" borderId="29" xfId="44" applyFont="1" applyFill="1" applyBorder="1"/>
    <xf numFmtId="0" fontId="137" fillId="0" borderId="30" xfId="44" applyFont="1" applyBorder="1"/>
    <xf numFmtId="3" fontId="93" fillId="0" borderId="31" xfId="44" applyNumberFormat="1" applyFont="1" applyBorder="1"/>
    <xf numFmtId="0" fontId="137" fillId="0" borderId="100" xfId="44" applyFont="1" applyFill="1" applyBorder="1"/>
    <xf numFmtId="3" fontId="137" fillId="0" borderId="74" xfId="44" applyNumberFormat="1" applyFont="1" applyBorder="1"/>
    <xf numFmtId="3" fontId="137" fillId="0" borderId="90" xfId="44" applyNumberFormat="1" applyFont="1" applyBorder="1"/>
    <xf numFmtId="0" fontId="137" fillId="0" borderId="80" xfId="44" applyFont="1" applyBorder="1"/>
    <xf numFmtId="0" fontId="137" fillId="0" borderId="23" xfId="44" applyFont="1" applyBorder="1" applyAlignment="1">
      <alignment horizontal="left"/>
    </xf>
    <xf numFmtId="0" fontId="137" fillId="0" borderId="25" xfId="44" applyFont="1" applyBorder="1" applyAlignment="1">
      <alignment horizontal="left"/>
    </xf>
    <xf numFmtId="0" fontId="137" fillId="0" borderId="25" xfId="44" applyFont="1" applyFill="1" applyBorder="1"/>
    <xf numFmtId="0" fontId="137" fillId="0" borderId="67" xfId="44" applyFont="1" applyFill="1" applyBorder="1"/>
    <xf numFmtId="3" fontId="93" fillId="0" borderId="71" xfId="44" applyNumberFormat="1" applyFont="1" applyBorder="1"/>
    <xf numFmtId="0" fontId="137" fillId="0" borderId="27" xfId="44" applyFont="1" applyFill="1" applyBorder="1"/>
    <xf numFmtId="3" fontId="93" fillId="0" borderId="28" xfId="44" applyNumberFormat="1" applyFont="1" applyBorder="1"/>
    <xf numFmtId="0" fontId="137" fillId="0" borderId="10" xfId="44" applyFont="1" applyFill="1" applyBorder="1"/>
    <xf numFmtId="0" fontId="137" fillId="0" borderId="74" xfId="44" applyFont="1" applyFill="1" applyBorder="1"/>
    <xf numFmtId="0" fontId="137" fillId="0" borderId="79" xfId="44" applyFont="1" applyFill="1" applyBorder="1"/>
    <xf numFmtId="0" fontId="137" fillId="0" borderId="30" xfId="44" applyFont="1" applyFill="1" applyBorder="1"/>
    <xf numFmtId="3" fontId="93" fillId="0" borderId="108" xfId="44" applyNumberFormat="1" applyFont="1" applyBorder="1"/>
    <xf numFmtId="3" fontId="93" fillId="0" borderId="80" xfId="44" applyNumberFormat="1" applyFont="1" applyBorder="1"/>
    <xf numFmtId="0" fontId="41" fillId="0" borderId="0" xfId="44" applyFont="1"/>
    <xf numFmtId="0" fontId="138" fillId="0" borderId="0" xfId="44" applyFont="1"/>
    <xf numFmtId="3" fontId="112" fillId="0" borderId="25" xfId="57" applyNumberFormat="1" applyFont="1" applyFill="1" applyBorder="1" applyAlignment="1" applyProtection="1">
      <alignment horizontal="right" vertical="center" wrapText="1" indent="1"/>
    </xf>
    <xf numFmtId="3" fontId="113" fillId="0" borderId="27" xfId="57" applyNumberFormat="1" applyFont="1" applyFill="1" applyBorder="1" applyAlignment="1" applyProtection="1">
      <alignment horizontal="right" vertical="center" wrapText="1" indent="1"/>
      <protection locked="0"/>
    </xf>
    <xf numFmtId="3" fontId="113" fillId="0" borderId="10" xfId="57" applyNumberFormat="1" applyFont="1" applyFill="1" applyBorder="1" applyAlignment="1" applyProtection="1">
      <alignment horizontal="right" vertical="center" wrapText="1" indent="1"/>
      <protection locked="0"/>
    </xf>
    <xf numFmtId="3" fontId="113" fillId="0" borderId="16" xfId="57" applyNumberFormat="1" applyFont="1" applyFill="1" applyBorder="1" applyAlignment="1" applyProtection="1">
      <alignment horizontal="right" vertical="center" wrapText="1" indent="1"/>
      <protection locked="0"/>
    </xf>
    <xf numFmtId="168" fontId="65" fillId="0" borderId="26" xfId="58" applyNumberFormat="1" applyFont="1" applyBorder="1" applyAlignment="1" applyProtection="1">
      <alignment horizontal="right" vertical="center" wrapText="1" indent="1"/>
    </xf>
    <xf numFmtId="3" fontId="49" fillId="31" borderId="10" xfId="44" applyNumberFormat="1" applyFont="1" applyFill="1" applyBorder="1" applyAlignment="1">
      <alignment horizontal="right" wrapText="1"/>
    </xf>
    <xf numFmtId="0" fontId="117" fillId="0" borderId="0" xfId="0" applyFont="1" applyAlignment="1">
      <alignment horizontal="center"/>
    </xf>
    <xf numFmtId="0" fontId="50" fillId="0" borderId="0" xfId="44" applyFont="1" applyAlignment="1">
      <alignment horizontal="center"/>
    </xf>
    <xf numFmtId="168" fontId="128" fillId="0" borderId="30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32" xfId="57" applyNumberFormat="1" applyFont="1" applyFill="1" applyBorder="1" applyAlignment="1" applyProtection="1">
      <alignment horizontal="right" vertical="center" wrapText="1" indent="1"/>
      <protection locked="0"/>
    </xf>
    <xf numFmtId="168" fontId="128" fillId="0" borderId="32" xfId="57" applyNumberFormat="1" applyFont="1" applyFill="1" applyBorder="1" applyAlignment="1" applyProtection="1">
      <alignment horizontal="right" vertical="center" wrapText="1" indent="1"/>
      <protection locked="0"/>
    </xf>
    <xf numFmtId="0" fontId="128" fillId="0" borderId="22" xfId="57" applyFont="1" applyFill="1" applyBorder="1" applyAlignment="1" applyProtection="1">
      <alignment horizontal="right" vertical="center" wrapText="1" indent="1"/>
    </xf>
    <xf numFmtId="0" fontId="66" fillId="0" borderId="24" xfId="57" applyFont="1" applyFill="1" applyBorder="1" applyAlignment="1" applyProtection="1">
      <alignment horizontal="right" vertical="center" wrapText="1" indent="1"/>
    </xf>
    <xf numFmtId="168" fontId="113" fillId="0" borderId="20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88" xfId="57" applyNumberFormat="1" applyFont="1" applyFill="1" applyBorder="1" applyAlignment="1" applyProtection="1">
      <alignment horizontal="right" vertical="center" wrapText="1" indent="1"/>
      <protection locked="0"/>
    </xf>
    <xf numFmtId="168" fontId="113" fillId="0" borderId="89" xfId="57" applyNumberFormat="1" applyFont="1" applyFill="1" applyBorder="1" applyAlignment="1" applyProtection="1">
      <alignment horizontal="right" vertical="center" wrapText="1" indent="1"/>
      <protection locked="0"/>
    </xf>
    <xf numFmtId="168" fontId="65" fillId="0" borderId="33" xfId="58" quotePrefix="1" applyNumberFormat="1" applyFont="1" applyBorder="1" applyAlignment="1" applyProtection="1">
      <alignment horizontal="right" vertical="center" wrapText="1" indent="1"/>
    </xf>
    <xf numFmtId="0" fontId="66" fillId="0" borderId="25" xfId="57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4" fillId="0" borderId="0" xfId="0" applyFont="1"/>
    <xf numFmtId="0" fontId="49" fillId="0" borderId="0" xfId="0" applyFont="1"/>
    <xf numFmtId="0" fontId="64" fillId="0" borderId="0" xfId="0" applyFont="1" applyAlignment="1">
      <alignment horizontal="center"/>
    </xf>
    <xf numFmtId="0" fontId="64" fillId="0" borderId="11" xfId="0" applyFont="1" applyBorder="1"/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44" xfId="0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49" fillId="0" borderId="12" xfId="0" applyFont="1" applyBorder="1"/>
    <xf numFmtId="3" fontId="49" fillId="0" borderId="18" xfId="0" applyNumberFormat="1" applyFont="1" applyBorder="1"/>
    <xf numFmtId="3" fontId="49" fillId="0" borderId="12" xfId="0" applyNumberFormat="1" applyFont="1" applyBorder="1"/>
    <xf numFmtId="0" fontId="49" fillId="0" borderId="13" xfId="0" applyFont="1" applyBorder="1"/>
    <xf numFmtId="3" fontId="49" fillId="0" borderId="22" xfId="0" applyNumberFormat="1" applyFont="1" applyBorder="1"/>
    <xf numFmtId="3" fontId="49" fillId="0" borderId="10" xfId="0" applyNumberFormat="1" applyFont="1" applyBorder="1"/>
    <xf numFmtId="3" fontId="49" fillId="0" borderId="45" xfId="0" applyNumberFormat="1" applyFont="1" applyBorder="1"/>
    <xf numFmtId="3" fontId="49" fillId="0" borderId="13" xfId="0" applyNumberFormat="1" applyFont="1" applyBorder="1" applyAlignment="1">
      <alignment horizontal="right"/>
    </xf>
    <xf numFmtId="3" fontId="49" fillId="0" borderId="13" xfId="0" applyNumberFormat="1" applyFont="1" applyBorder="1"/>
    <xf numFmtId="0" fontId="49" fillId="0" borderId="14" xfId="0" applyFont="1" applyBorder="1"/>
    <xf numFmtId="3" fontId="49" fillId="0" borderId="46" xfId="0" applyNumberFormat="1" applyFont="1" applyBorder="1"/>
    <xf numFmtId="3" fontId="49" fillId="0" borderId="35" xfId="0" applyNumberFormat="1" applyFont="1" applyBorder="1"/>
    <xf numFmtId="3" fontId="49" fillId="0" borderId="47" xfId="0" applyNumberFormat="1" applyFont="1" applyBorder="1"/>
    <xf numFmtId="3" fontId="49" fillId="0" borderId="14" xfId="0" applyNumberFormat="1" applyFont="1" applyBorder="1"/>
    <xf numFmtId="3" fontId="64" fillId="0" borderId="24" xfId="0" applyNumberFormat="1" applyFont="1" applyBorder="1" applyAlignment="1">
      <alignment horizontal="right"/>
    </xf>
    <xf numFmtId="3" fontId="64" fillId="0" borderId="11" xfId="0" applyNumberFormat="1" applyFont="1" applyBorder="1" applyAlignment="1">
      <alignment horizontal="right"/>
    </xf>
    <xf numFmtId="3" fontId="49" fillId="0" borderId="0" xfId="0" applyNumberFormat="1" applyFont="1"/>
    <xf numFmtId="0" fontId="49" fillId="0" borderId="15" xfId="0" applyFont="1" applyBorder="1"/>
    <xf numFmtId="3" fontId="49" fillId="0" borderId="48" xfId="0" applyNumberFormat="1" applyFont="1" applyBorder="1"/>
    <xf numFmtId="3" fontId="49" fillId="0" borderId="15" xfId="0" applyNumberFormat="1" applyFont="1" applyBorder="1"/>
    <xf numFmtId="3" fontId="64" fillId="0" borderId="24" xfId="0" applyNumberFormat="1" applyFont="1" applyBorder="1"/>
    <xf numFmtId="3" fontId="64" fillId="0" borderId="11" xfId="0" applyNumberFormat="1" applyFont="1" applyBorder="1"/>
    <xf numFmtId="0" fontId="139" fillId="0" borderId="0" xfId="44" applyFont="1" applyAlignment="1">
      <alignment horizontal="center"/>
    </xf>
    <xf numFmtId="0" fontId="50" fillId="0" borderId="0" xfId="44" applyFont="1" applyAlignment="1">
      <alignment horizontal="right"/>
    </xf>
    <xf numFmtId="0" fontId="49" fillId="0" borderId="0" xfId="44" applyFont="1" applyBorder="1" applyAlignment="1">
      <alignment horizontal="centerContinuous" vertical="center"/>
    </xf>
    <xf numFmtId="0" fontId="49" fillId="0" borderId="0" xfId="44" applyFont="1" applyAlignment="1">
      <alignment horizontal="right" vertical="center"/>
    </xf>
    <xf numFmtId="0" fontId="49" fillId="0" borderId="76" xfId="44" applyFont="1" applyBorder="1" applyAlignment="1">
      <alignment horizontal="center" vertical="center"/>
    </xf>
    <xf numFmtId="0" fontId="64" fillId="0" borderId="77" xfId="44" applyFont="1" applyBorder="1" applyAlignment="1">
      <alignment horizontal="center" vertical="center" wrapText="1"/>
    </xf>
    <xf numFmtId="0" fontId="64" fillId="0" borderId="21" xfId="44" applyFont="1" applyBorder="1" applyAlignment="1">
      <alignment horizontal="center"/>
    </xf>
    <xf numFmtId="0" fontId="49" fillId="0" borderId="16" xfId="44" applyFont="1" applyBorder="1" applyAlignment="1">
      <alignment horizontal="center"/>
    </xf>
    <xf numFmtId="0" fontId="49" fillId="0" borderId="21" xfId="44" applyFont="1" applyBorder="1"/>
    <xf numFmtId="3" fontId="49" fillId="0" borderId="16" xfId="44" applyNumberFormat="1" applyFont="1" applyBorder="1" applyAlignment="1">
      <alignment horizontal="right"/>
    </xf>
    <xf numFmtId="0" fontId="64" fillId="0" borderId="21" xfId="44" applyFont="1" applyBorder="1"/>
    <xf numFmtId="3" fontId="64" fillId="0" borderId="16" xfId="44" applyNumberFormat="1" applyFont="1" applyBorder="1" applyAlignment="1">
      <alignment horizontal="right"/>
    </xf>
    <xf numFmtId="0" fontId="64" fillId="0" borderId="29" xfId="44" applyFont="1" applyBorder="1"/>
    <xf numFmtId="3" fontId="64" fillId="0" borderId="31" xfId="44" applyNumberFormat="1" applyFont="1" applyBorder="1" applyAlignment="1">
      <alignment horizontal="right"/>
    </xf>
    <xf numFmtId="0" fontId="34" fillId="0" borderId="0" xfId="44" applyFont="1" applyBorder="1" applyAlignment="1">
      <alignment horizontal="center"/>
    </xf>
    <xf numFmtId="0" fontId="34" fillId="0" borderId="0" xfId="44" applyFont="1" applyBorder="1" applyAlignment="1">
      <alignment horizontal="center" wrapText="1"/>
    </xf>
    <xf numFmtId="0" fontId="50" fillId="0" borderId="53" xfId="44" applyFont="1" applyBorder="1"/>
    <xf numFmtId="0" fontId="50" fillId="0" borderId="53" xfId="44" applyFont="1" applyBorder="1" applyAlignment="1">
      <alignment horizontal="center"/>
    </xf>
    <xf numFmtId="0" fontId="122" fillId="0" borderId="53" xfId="44" applyFont="1" applyBorder="1" applyAlignment="1">
      <alignment horizontal="right"/>
    </xf>
    <xf numFmtId="0" fontId="50" fillId="0" borderId="10" xfId="44" applyFont="1" applyBorder="1" applyAlignment="1">
      <alignment wrapText="1"/>
    </xf>
    <xf numFmtId="0" fontId="50" fillId="0" borderId="10" xfId="44" applyFont="1" applyBorder="1" applyAlignment="1">
      <alignment horizontal="center"/>
    </xf>
    <xf numFmtId="0" fontId="50" fillId="0" borderId="10" xfId="44" applyFont="1" applyBorder="1" applyAlignment="1">
      <alignment horizontal="right"/>
    </xf>
    <xf numFmtId="0" fontId="117" fillId="0" borderId="0" xfId="44" applyFont="1"/>
    <xf numFmtId="0" fontId="122" fillId="0" borderId="0" xfId="44" applyFont="1"/>
    <xf numFmtId="0" fontId="140" fillId="0" borderId="0" xfId="44" applyFont="1"/>
    <xf numFmtId="0" fontId="141" fillId="0" borderId="11" xfId="44" applyFont="1" applyBorder="1" applyAlignment="1">
      <alignment horizontal="center"/>
    </xf>
    <xf numFmtId="0" fontId="140" fillId="0" borderId="15" xfId="44" applyFont="1" applyBorder="1"/>
    <xf numFmtId="3" fontId="140" fillId="0" borderId="15" xfId="44" applyNumberFormat="1" applyFont="1" applyBorder="1"/>
    <xf numFmtId="0" fontId="140" fillId="0" borderId="49" xfId="44" applyFont="1" applyBorder="1"/>
    <xf numFmtId="0" fontId="140" fillId="0" borderId="37" xfId="44" applyFont="1" applyBorder="1"/>
    <xf numFmtId="3" fontId="140" fillId="0" borderId="37" xfId="44" applyNumberFormat="1" applyFont="1" applyBorder="1"/>
    <xf numFmtId="3" fontId="140" fillId="0" borderId="11" xfId="44" applyNumberFormat="1" applyFont="1" applyBorder="1"/>
    <xf numFmtId="0" fontId="140" fillId="0" borderId="11" xfId="44" applyFont="1" applyBorder="1"/>
    <xf numFmtId="0" fontId="140" fillId="0" borderId="14" xfId="44" applyFont="1" applyBorder="1"/>
    <xf numFmtId="0" fontId="140" fillId="0" borderId="13" xfId="44" applyFont="1" applyBorder="1"/>
    <xf numFmtId="3" fontId="140" fillId="0" borderId="13" xfId="44" applyNumberFormat="1" applyFont="1" applyBorder="1"/>
    <xf numFmtId="0" fontId="140" fillId="0" borderId="42" xfId="44" applyFont="1" applyBorder="1"/>
    <xf numFmtId="3" fontId="140" fillId="0" borderId="49" xfId="44" applyNumberFormat="1" applyFont="1" applyBorder="1"/>
    <xf numFmtId="3" fontId="140" fillId="0" borderId="11" xfId="44" applyNumberFormat="1" applyFont="1" applyFill="1" applyBorder="1"/>
    <xf numFmtId="0" fontId="50" fillId="0" borderId="0" xfId="44" applyFont="1" applyBorder="1"/>
    <xf numFmtId="3" fontId="140" fillId="0" borderId="0" xfId="44" applyNumberFormat="1" applyFont="1" applyFill="1" applyBorder="1"/>
    <xf numFmtId="0" fontId="142" fillId="0" borderId="0" xfId="44" applyFont="1" applyAlignment="1">
      <alignment horizontal="center"/>
    </xf>
    <xf numFmtId="0" fontId="122" fillId="0" borderId="10" xfId="44" applyFont="1" applyBorder="1" applyAlignment="1">
      <alignment horizontal="center"/>
    </xf>
    <xf numFmtId="0" fontId="122" fillId="0" borderId="10" xfId="44" applyFont="1" applyBorder="1" applyAlignment="1">
      <alignment horizontal="left"/>
    </xf>
    <xf numFmtId="0" fontId="122" fillId="0" borderId="10" xfId="44" applyFont="1" applyBorder="1" applyAlignment="1">
      <alignment horizontal="right"/>
    </xf>
    <xf numFmtId="0" fontId="140" fillId="0" borderId="10" xfId="44" applyFont="1" applyBorder="1" applyAlignment="1">
      <alignment horizontal="right"/>
    </xf>
    <xf numFmtId="49" fontId="140" fillId="0" borderId="10" xfId="44" applyNumberFormat="1" applyFont="1" applyBorder="1" applyAlignment="1">
      <alignment horizontal="right"/>
    </xf>
    <xf numFmtId="0" fontId="140" fillId="0" borderId="10" xfId="44" applyFont="1" applyBorder="1" applyAlignment="1">
      <alignment horizontal="center"/>
    </xf>
    <xf numFmtId="0" fontId="50" fillId="0" borderId="35" xfId="44" applyFont="1" applyBorder="1" applyAlignment="1">
      <alignment horizontal="center"/>
    </xf>
    <xf numFmtId="0" fontId="143" fillId="0" borderId="35" xfId="44" applyFont="1" applyBorder="1" applyAlignment="1">
      <alignment horizontal="right"/>
    </xf>
    <xf numFmtId="0" fontId="50" fillId="0" borderId="0" xfId="44" applyFont="1" applyBorder="1" applyAlignment="1">
      <alignment horizontal="center"/>
    </xf>
    <xf numFmtId="0" fontId="50" fillId="0" borderId="19" xfId="44" applyFont="1" applyBorder="1" applyAlignment="1">
      <alignment horizontal="center"/>
    </xf>
    <xf numFmtId="0" fontId="142" fillId="0" borderId="19" xfId="44" applyFont="1" applyBorder="1" applyAlignment="1">
      <alignment horizontal="center"/>
    </xf>
    <xf numFmtId="0" fontId="50" fillId="0" borderId="19" xfId="44" applyFont="1" applyBorder="1" applyAlignment="1">
      <alignment horizontal="right"/>
    </xf>
    <xf numFmtId="49" fontId="126" fillId="0" borderId="10" xfId="44" applyNumberFormat="1" applyFont="1" applyBorder="1" applyAlignment="1">
      <alignment horizontal="left"/>
    </xf>
    <xf numFmtId="0" fontId="126" fillId="0" borderId="10" xfId="44" applyFont="1" applyBorder="1" applyAlignment="1">
      <alignment horizontal="right"/>
    </xf>
    <xf numFmtId="49" fontId="122" fillId="0" borderId="10" xfId="44" applyNumberFormat="1" applyFont="1" applyBorder="1" applyAlignment="1">
      <alignment horizontal="left"/>
    </xf>
    <xf numFmtId="0" fontId="50" fillId="0" borderId="68" xfId="44" applyFont="1" applyBorder="1" applyAlignment="1">
      <alignment horizontal="center"/>
    </xf>
    <xf numFmtId="0" fontId="143" fillId="0" borderId="68" xfId="44" applyFont="1" applyBorder="1" applyAlignment="1">
      <alignment horizontal="right"/>
    </xf>
    <xf numFmtId="0" fontId="49" fillId="0" borderId="10" xfId="44" applyFont="1" applyBorder="1" applyAlignment="1">
      <alignment horizontal="center"/>
    </xf>
    <xf numFmtId="0" fontId="50" fillId="0" borderId="10" xfId="44" applyFont="1" applyBorder="1" applyAlignment="1">
      <alignment horizontal="left"/>
    </xf>
    <xf numFmtId="0" fontId="50" fillId="0" borderId="10" xfId="44" applyFont="1" applyBorder="1"/>
    <xf numFmtId="0" fontId="34" fillId="0" borderId="10" xfId="44" applyFont="1" applyBorder="1"/>
    <xf numFmtId="3" fontId="93" fillId="0" borderId="0" xfId="44" applyNumberFormat="1" applyFont="1" applyBorder="1" applyAlignment="1">
      <alignment horizontal="centerContinuous" wrapText="1"/>
    </xf>
    <xf numFmtId="3" fontId="93" fillId="0" borderId="0" xfId="44" applyNumberFormat="1" applyFont="1" applyBorder="1" applyAlignment="1">
      <alignment horizontal="centerContinuous"/>
    </xf>
    <xf numFmtId="3" fontId="93" fillId="0" borderId="0" xfId="44" applyNumberFormat="1" applyFont="1" applyBorder="1" applyAlignment="1">
      <alignment horizontal="right"/>
    </xf>
    <xf numFmtId="3" fontId="93" fillId="0" borderId="10" xfId="44" applyNumberFormat="1" applyFont="1" applyBorder="1" applyAlignment="1">
      <alignment horizontal="center" vertical="center" wrapText="1"/>
    </xf>
    <xf numFmtId="3" fontId="93" fillId="0" borderId="10" xfId="44" applyNumberFormat="1" applyFont="1" applyBorder="1" applyAlignment="1">
      <alignment horizontal="center" wrapText="1"/>
    </xf>
    <xf numFmtId="3" fontId="93" fillId="0" borderId="45" xfId="44" applyNumberFormat="1" applyFont="1" applyBorder="1" applyAlignment="1">
      <alignment horizontal="center"/>
    </xf>
    <xf numFmtId="1" fontId="93" fillId="0" borderId="45" xfId="44" applyNumberFormat="1" applyFont="1" applyBorder="1" applyAlignment="1">
      <alignment horizontal="center"/>
    </xf>
    <xf numFmtId="3" fontId="64" fillId="0" borderId="10" xfId="44" applyNumberFormat="1" applyFont="1" applyBorder="1" applyAlignment="1">
      <alignment horizontal="right"/>
    </xf>
    <xf numFmtId="3" fontId="93" fillId="0" borderId="10" xfId="44" applyNumberFormat="1" applyFont="1" applyBorder="1" applyAlignment="1">
      <alignment wrapText="1"/>
    </xf>
    <xf numFmtId="3" fontId="93" fillId="0" borderId="10" xfId="44" applyNumberFormat="1" applyFont="1" applyBorder="1" applyAlignment="1">
      <alignment horizontal="right"/>
    </xf>
    <xf numFmtId="3" fontId="65" fillId="24" borderId="10" xfId="44" applyNumberFormat="1" applyFont="1" applyFill="1" applyBorder="1" applyAlignment="1">
      <alignment horizontal="right"/>
    </xf>
    <xf numFmtId="3" fontId="93" fillId="0" borderId="0" xfId="44" applyNumberFormat="1" applyFont="1" applyAlignment="1">
      <alignment wrapText="1"/>
    </xf>
    <xf numFmtId="3" fontId="93" fillId="0" borderId="0" xfId="44" applyNumberFormat="1" applyFont="1"/>
    <xf numFmtId="1" fontId="93" fillId="0" borderId="45" xfId="44" applyNumberFormat="1" applyFont="1" applyBorder="1" applyAlignment="1">
      <alignment horizontal="center" vertical="center"/>
    </xf>
    <xf numFmtId="0" fontId="122" fillId="0" borderId="10" xfId="59" applyFont="1" applyBorder="1" applyAlignment="1">
      <alignment horizontal="center" vertical="center"/>
    </xf>
    <xf numFmtId="0" fontId="47" fillId="0" borderId="10" xfId="59" applyFont="1" applyBorder="1" applyAlignment="1">
      <alignment horizontal="center" vertical="center"/>
    </xf>
    <xf numFmtId="3" fontId="47" fillId="0" borderId="10" xfId="59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8" xfId="0" applyFont="1" applyBorder="1" applyAlignment="1"/>
    <xf numFmtId="0" fontId="6" fillId="0" borderId="59" xfId="0" applyFont="1" applyBorder="1" applyAlignment="1"/>
    <xf numFmtId="0" fontId="4" fillId="0" borderId="0" xfId="0" applyFont="1" applyAlignment="1"/>
    <xf numFmtId="0" fontId="4" fillId="0" borderId="57" xfId="0" applyFont="1" applyBorder="1" applyAlignment="1"/>
    <xf numFmtId="0" fontId="4" fillId="0" borderId="33" xfId="0" applyFont="1" applyBorder="1" applyAlignment="1"/>
    <xf numFmtId="0" fontId="2" fillId="0" borderId="50" xfId="0" applyFont="1" applyBorder="1" applyAlignment="1"/>
    <xf numFmtId="0" fontId="2" fillId="0" borderId="37" xfId="0" applyFont="1" applyBorder="1" applyAlignment="1"/>
    <xf numFmtId="0" fontId="4" fillId="0" borderId="40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left" vertical="center"/>
    </xf>
    <xf numFmtId="0" fontId="43" fillId="0" borderId="33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24" borderId="40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36" fillId="25" borderId="40" xfId="0" applyFont="1" applyFill="1" applyBorder="1" applyAlignment="1">
      <alignment horizontal="center"/>
    </xf>
    <xf numFmtId="0" fontId="42" fillId="25" borderId="59" xfId="0" applyFont="1" applyFill="1" applyBorder="1" applyAlignment="1">
      <alignment horizontal="center"/>
    </xf>
    <xf numFmtId="0" fontId="64" fillId="0" borderId="0" xfId="0" applyFont="1" applyAlignment="1">
      <alignment horizontal="right"/>
    </xf>
    <xf numFmtId="0" fontId="104" fillId="0" borderId="0" xfId="0" applyFont="1" applyAlignment="1">
      <alignment horizontal="right"/>
    </xf>
    <xf numFmtId="168" fontId="109" fillId="0" borderId="53" xfId="57" applyNumberFormat="1" applyFont="1" applyFill="1" applyBorder="1" applyAlignment="1" applyProtection="1">
      <alignment horizontal="left" vertical="center"/>
    </xf>
    <xf numFmtId="168" fontId="108" fillId="0" borderId="0" xfId="57" applyNumberFormat="1" applyFont="1" applyFill="1" applyBorder="1" applyAlignment="1" applyProtection="1">
      <alignment horizontal="center" vertical="center"/>
    </xf>
    <xf numFmtId="168" fontId="109" fillId="0" borderId="53" xfId="57" applyNumberFormat="1" applyFont="1" applyFill="1" applyBorder="1" applyAlignment="1" applyProtection="1">
      <alignment horizontal="left"/>
    </xf>
    <xf numFmtId="0" fontId="114" fillId="0" borderId="0" xfId="57" applyFont="1" applyFill="1" applyAlignment="1" applyProtection="1">
      <alignment horizontal="center"/>
    </xf>
    <xf numFmtId="3" fontId="55" fillId="0" borderId="0" xfId="45" applyNumberFormat="1" applyFont="1" applyFill="1" applyBorder="1" applyAlignment="1">
      <alignment vertical="center" wrapText="1"/>
    </xf>
    <xf numFmtId="0" fontId="106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8" fillId="0" borderId="50" xfId="49" applyFont="1" applyFill="1" applyBorder="1" applyAlignment="1">
      <alignment horizontal="center" vertical="top" wrapText="1"/>
    </xf>
    <xf numFmtId="0" fontId="51" fillId="0" borderId="42" xfId="45" applyFill="1" applyBorder="1" applyAlignment="1"/>
    <xf numFmtId="0" fontId="51" fillId="0" borderId="37" xfId="45" applyFill="1" applyBorder="1" applyAlignment="1"/>
    <xf numFmtId="0" fontId="34" fillId="0" borderId="50" xfId="49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wrapText="1"/>
    </xf>
    <xf numFmtId="0" fontId="34" fillId="0" borderId="37" xfId="0" applyFont="1" applyBorder="1" applyAlignment="1">
      <alignment horizontal="center" wrapText="1"/>
    </xf>
    <xf numFmtId="0" fontId="34" fillId="0" borderId="40" xfId="49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34" fillId="0" borderId="58" xfId="49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34" fillId="0" borderId="50" xfId="49" applyFont="1" applyFill="1" applyBorder="1" applyAlignment="1">
      <alignment horizontal="center" vertical="center" wrapText="1"/>
    </xf>
    <xf numFmtId="0" fontId="51" fillId="0" borderId="42" xfId="45" applyFont="1" applyFill="1" applyBorder="1" applyAlignment="1">
      <alignment horizontal="center" vertical="center" wrapText="1"/>
    </xf>
    <xf numFmtId="0" fontId="34" fillId="0" borderId="50" xfId="49" applyFont="1" applyFill="1" applyBorder="1" applyAlignment="1">
      <alignment horizontal="center" vertical="center"/>
    </xf>
    <xf numFmtId="0" fontId="51" fillId="0" borderId="42" xfId="45" applyFont="1" applyFill="1" applyBorder="1" applyAlignment="1">
      <alignment vertical="center"/>
    </xf>
    <xf numFmtId="0" fontId="34" fillId="0" borderId="50" xfId="59" applyFont="1" applyFill="1" applyBorder="1" applyAlignment="1">
      <alignment horizontal="center" vertical="center" wrapText="1"/>
    </xf>
    <xf numFmtId="0" fontId="34" fillId="0" borderId="58" xfId="49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43" xfId="0" applyBorder="1" applyAlignment="1">
      <alignment vertical="center"/>
    </xf>
    <xf numFmtId="0" fontId="118" fillId="0" borderId="0" xfId="49" applyFont="1" applyAlignment="1">
      <alignment vertical="center"/>
    </xf>
    <xf numFmtId="0" fontId="118" fillId="0" borderId="0" xfId="0" applyFont="1" applyAlignment="1">
      <alignment vertical="center"/>
    </xf>
    <xf numFmtId="0" fontId="0" fillId="0" borderId="69" xfId="0" applyBorder="1" applyAlignment="1">
      <alignment horizontal="center"/>
    </xf>
    <xf numFmtId="0" fontId="0" fillId="0" borderId="43" xfId="0" applyBorder="1" applyAlignment="1">
      <alignment horizontal="center"/>
    </xf>
    <xf numFmtId="0" fontId="34" fillId="0" borderId="42" xfId="49" applyFont="1" applyFill="1" applyBorder="1" applyAlignment="1">
      <alignment horizontal="center" vertical="center" wrapText="1"/>
    </xf>
    <xf numFmtId="0" fontId="34" fillId="0" borderId="37" xfId="49" applyFont="1" applyFill="1" applyBorder="1" applyAlignment="1">
      <alignment horizontal="center" vertical="center" wrapText="1"/>
    </xf>
    <xf numFmtId="0" fontId="95" fillId="0" borderId="42" xfId="0" applyFont="1" applyBorder="1" applyAlignment="1">
      <alignment horizontal="center" vertical="center" wrapText="1"/>
    </xf>
    <xf numFmtId="0" fontId="95" fillId="0" borderId="37" xfId="0" applyFont="1" applyBorder="1" applyAlignment="1">
      <alignment horizontal="center" vertical="center" wrapText="1"/>
    </xf>
    <xf numFmtId="0" fontId="68" fillId="0" borderId="59" xfId="45" applyFont="1" applyFill="1" applyBorder="1" applyAlignment="1">
      <alignment horizontal="center" vertical="center" wrapText="1"/>
    </xf>
    <xf numFmtId="0" fontId="95" fillId="0" borderId="52" xfId="0" applyFont="1" applyBorder="1" applyAlignment="1">
      <alignment horizontal="center" wrapText="1"/>
    </xf>
    <xf numFmtId="0" fontId="95" fillId="0" borderId="54" xfId="0" applyFont="1" applyBorder="1" applyAlignment="1">
      <alignment horizontal="center" wrapText="1"/>
    </xf>
    <xf numFmtId="0" fontId="131" fillId="0" borderId="0" xfId="49" applyFont="1" applyAlignment="1">
      <alignment horizontal="center" vertical="center"/>
    </xf>
    <xf numFmtId="3" fontId="40" fillId="0" borderId="50" xfId="6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3" fontId="40" fillId="0" borderId="50" xfId="60" applyNumberFormat="1" applyFont="1" applyFill="1" applyBorder="1" applyAlignment="1">
      <alignment horizontal="center" vertical="top" wrapText="1"/>
    </xf>
    <xf numFmtId="0" fontId="0" fillId="0" borderId="37" xfId="0" applyBorder="1" applyAlignment="1"/>
    <xf numFmtId="0" fontId="118" fillId="0" borderId="0" xfId="0" applyFont="1" applyAlignment="1">
      <alignment horizontal="right"/>
    </xf>
    <xf numFmtId="0" fontId="50" fillId="0" borderId="0" xfId="0" applyFont="1" applyAlignment="1"/>
    <xf numFmtId="0" fontId="40" fillId="0" borderId="40" xfId="45" applyFont="1" applyFill="1" applyBorder="1" applyAlignment="1">
      <alignment horizontal="center" vertical="center"/>
    </xf>
    <xf numFmtId="0" fontId="40" fillId="0" borderId="33" xfId="45" applyFont="1" applyFill="1" applyBorder="1" applyAlignment="1">
      <alignment horizontal="center" vertical="center"/>
    </xf>
    <xf numFmtId="3" fontId="133" fillId="0" borderId="50" xfId="60" applyNumberFormat="1" applyFont="1" applyFill="1" applyBorder="1" applyAlignment="1">
      <alignment horizontal="center" vertical="center" wrapText="1"/>
    </xf>
    <xf numFmtId="0" fontId="67" fillId="0" borderId="37" xfId="0" applyFont="1" applyBorder="1" applyAlignment="1">
      <alignment vertical="center"/>
    </xf>
    <xf numFmtId="3" fontId="40" fillId="0" borderId="40" xfId="45" applyNumberFormat="1" applyFont="1" applyFill="1" applyBorder="1" applyAlignment="1">
      <alignment horizontal="center" vertical="center"/>
    </xf>
    <xf numFmtId="3" fontId="40" fillId="0" borderId="33" xfId="45" applyNumberFormat="1" applyFont="1" applyFill="1" applyBorder="1" applyAlignment="1">
      <alignment horizontal="center" vertical="center"/>
    </xf>
    <xf numFmtId="0" fontId="40" fillId="0" borderId="50" xfId="45" applyFont="1" applyFill="1" applyBorder="1" applyAlignment="1">
      <alignment horizontal="center" vertical="center"/>
    </xf>
    <xf numFmtId="3" fontId="40" fillId="0" borderId="50" xfId="45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32" fillId="0" borderId="53" xfId="45" applyFont="1" applyBorder="1" applyAlignment="1">
      <alignment horizontal="center"/>
    </xf>
    <xf numFmtId="3" fontId="40" fillId="0" borderId="40" xfId="45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8" fillId="0" borderId="53" xfId="0" applyFont="1" applyBorder="1" applyAlignment="1">
      <alignment horizontal="right"/>
    </xf>
    <xf numFmtId="0" fontId="125" fillId="0" borderId="53" xfId="0" applyFont="1" applyBorder="1" applyAlignment="1">
      <alignment horizontal="right"/>
    </xf>
    <xf numFmtId="0" fontId="65" fillId="0" borderId="0" xfId="0" applyFont="1" applyAlignment="1">
      <alignment horizontal="right"/>
    </xf>
    <xf numFmtId="0" fontId="0" fillId="0" borderId="0" xfId="0" applyAlignment="1"/>
    <xf numFmtId="0" fontId="38" fillId="0" borderId="0" xfId="0" applyFont="1" applyAlignment="1">
      <alignment horizontal="right"/>
    </xf>
    <xf numFmtId="0" fontId="122" fillId="0" borderId="19" xfId="59" applyFont="1" applyBorder="1" applyAlignment="1">
      <alignment horizontal="center"/>
    </xf>
    <xf numFmtId="166" fontId="122" fillId="0" borderId="19" xfId="59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2" fillId="0" borderId="41" xfId="0" applyFont="1" applyBorder="1" applyAlignment="1">
      <alignment horizontal="left" vertical="center" wrapText="1"/>
    </xf>
    <xf numFmtId="0" fontId="106" fillId="0" borderId="56" xfId="0" applyFont="1" applyBorder="1" applyAlignment="1">
      <alignment wrapText="1"/>
    </xf>
    <xf numFmtId="0" fontId="0" fillId="0" borderId="56" xfId="0" applyBorder="1" applyAlignment="1">
      <alignment wrapText="1"/>
    </xf>
    <xf numFmtId="0" fontId="13" fillId="24" borderId="40" xfId="0" applyFont="1" applyFill="1" applyBorder="1" applyAlignment="1">
      <alignment horizontal="left" vertical="center" wrapText="1"/>
    </xf>
    <xf numFmtId="0" fontId="12" fillId="24" borderId="57" xfId="0" applyFont="1" applyFill="1" applyBorder="1" applyAlignment="1">
      <alignment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56" xfId="0" applyFont="1" applyBorder="1" applyAlignment="1">
      <alignment wrapText="1"/>
    </xf>
    <xf numFmtId="0" fontId="13" fillId="0" borderId="41" xfId="0" applyFont="1" applyBorder="1" applyAlignment="1">
      <alignment horizontal="left" vertical="center" wrapText="1"/>
    </xf>
    <xf numFmtId="0" fontId="13" fillId="0" borderId="56" xfId="0" applyFont="1" applyBorder="1" applyAlignment="1">
      <alignment wrapText="1"/>
    </xf>
    <xf numFmtId="0" fontId="95" fillId="0" borderId="56" xfId="0" applyFont="1" applyBorder="1" applyAlignment="1">
      <alignment wrapText="1"/>
    </xf>
    <xf numFmtId="0" fontId="34" fillId="0" borderId="0" xfId="0" applyFont="1" applyAlignment="1">
      <alignment horizontal="right"/>
    </xf>
    <xf numFmtId="0" fontId="64" fillId="0" borderId="5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55" fillId="0" borderId="53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65" fillId="0" borderId="59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0" fontId="38" fillId="0" borderId="0" xfId="0" applyFont="1" applyAlignment="1"/>
    <xf numFmtId="0" fontId="57" fillId="0" borderId="53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18" fillId="0" borderId="0" xfId="53" applyNumberFormat="1" applyBorder="1" applyAlignment="1"/>
    <xf numFmtId="0" fontId="18" fillId="0" borderId="0" xfId="53" applyBorder="1" applyAlignment="1"/>
    <xf numFmtId="0" fontId="13" fillId="0" borderId="50" xfId="53" applyFont="1" applyBorder="1" applyAlignment="1">
      <alignment horizontal="center" wrapText="1"/>
    </xf>
    <xf numFmtId="0" fontId="13" fillId="0" borderId="37" xfId="53" applyFont="1" applyBorder="1" applyAlignment="1">
      <alignment horizontal="center" wrapText="1"/>
    </xf>
    <xf numFmtId="0" fontId="9" fillId="0" borderId="0" xfId="53" applyFont="1" applyAlignment="1"/>
    <xf numFmtId="0" fontId="8" fillId="0" borderId="0" xfId="53" applyFont="1" applyAlignment="1"/>
    <xf numFmtId="0" fontId="9" fillId="0" borderId="15" xfId="53" applyFont="1" applyBorder="1" applyAlignment="1">
      <alignment vertical="center"/>
    </xf>
    <xf numFmtId="0" fontId="9" fillId="0" borderId="49" xfId="53" applyFont="1" applyBorder="1" applyAlignment="1">
      <alignment vertical="center"/>
    </xf>
    <xf numFmtId="0" fontId="9" fillId="0" borderId="76" xfId="53" applyFont="1" applyBorder="1" applyAlignment="1">
      <alignment horizontal="center" vertical="center"/>
    </xf>
    <xf numFmtId="0" fontId="9" fillId="0" borderId="77" xfId="53" applyFont="1" applyBorder="1" applyAlignment="1">
      <alignment horizontal="center" vertical="center"/>
    </xf>
    <xf numFmtId="0" fontId="9" fillId="0" borderId="29" xfId="53" applyFont="1" applyBorder="1" applyAlignment="1">
      <alignment horizontal="center" vertical="center"/>
    </xf>
    <xf numFmtId="0" fontId="9" fillId="0" borderId="31" xfId="53" applyFont="1" applyBorder="1" applyAlignment="1">
      <alignment horizontal="center" vertical="center"/>
    </xf>
    <xf numFmtId="0" fontId="9" fillId="0" borderId="50" xfId="53" applyFont="1" applyBorder="1" applyAlignment="1">
      <alignment horizontal="center" vertical="center" wrapText="1"/>
    </xf>
    <xf numFmtId="0" fontId="9" fillId="0" borderId="42" xfId="53" applyFont="1" applyBorder="1" applyAlignment="1">
      <alignment horizontal="center" vertical="center" wrapText="1"/>
    </xf>
    <xf numFmtId="0" fontId="13" fillId="0" borderId="58" xfId="53" applyFont="1" applyBorder="1" applyAlignment="1">
      <alignment horizontal="center" wrapText="1"/>
    </xf>
    <xf numFmtId="0" fontId="8" fillId="0" borderId="69" xfId="53" applyFont="1" applyBorder="1" applyAlignment="1">
      <alignment wrapText="1"/>
    </xf>
    <xf numFmtId="0" fontId="28" fillId="0" borderId="63" xfId="55" applyFont="1" applyBorder="1" applyAlignment="1">
      <alignment wrapText="1"/>
    </xf>
    <xf numFmtId="0" fontId="28" fillId="0" borderId="60" xfId="55" applyFont="1" applyBorder="1" applyAlignment="1">
      <alignment wrapText="1"/>
    </xf>
    <xf numFmtId="0" fontId="28" fillId="0" borderId="88" xfId="55" applyFont="1" applyBorder="1" applyAlignment="1">
      <alignment wrapText="1"/>
    </xf>
    <xf numFmtId="0" fontId="18" fillId="0" borderId="41" xfId="55" applyBorder="1" applyAlignment="1">
      <alignment wrapText="1"/>
    </xf>
    <xf numFmtId="0" fontId="18" fillId="0" borderId="56" xfId="55" applyBorder="1" applyAlignment="1">
      <alignment wrapText="1"/>
    </xf>
    <xf numFmtId="0" fontId="18" fillId="0" borderId="32" xfId="55" applyBorder="1" applyAlignment="1">
      <alignment wrapText="1"/>
    </xf>
    <xf numFmtId="0" fontId="28" fillId="0" borderId="41" xfId="55" applyFont="1" applyBorder="1" applyAlignment="1">
      <alignment wrapText="1"/>
    </xf>
    <xf numFmtId="0" fontId="18" fillId="0" borderId="56" xfId="55" applyBorder="1" applyAlignment="1"/>
    <xf numFmtId="0" fontId="18" fillId="0" borderId="32" xfId="55" applyBorder="1" applyAlignment="1"/>
    <xf numFmtId="0" fontId="18" fillId="0" borderId="60" xfId="55" applyBorder="1" applyAlignment="1"/>
    <xf numFmtId="0" fontId="18" fillId="0" borderId="88" xfId="55" applyBorder="1" applyAlignment="1"/>
    <xf numFmtId="0" fontId="28" fillId="0" borderId="41" xfId="55" applyFont="1" applyBorder="1" applyAlignment="1"/>
    <xf numFmtId="0" fontId="29" fillId="0" borderId="69" xfId="55" applyFont="1" applyBorder="1" applyAlignment="1">
      <alignment horizontal="center"/>
    </xf>
    <xf numFmtId="0" fontId="29" fillId="0" borderId="0" xfId="55" applyFont="1" applyBorder="1" applyAlignment="1">
      <alignment horizontal="center"/>
    </xf>
    <xf numFmtId="0" fontId="29" fillId="0" borderId="19" xfId="55" applyFont="1" applyBorder="1" applyAlignment="1">
      <alignment horizontal="center"/>
    </xf>
    <xf numFmtId="0" fontId="29" fillId="0" borderId="52" xfId="55" applyFont="1" applyBorder="1" applyAlignment="1">
      <alignment horizontal="center"/>
    </xf>
    <xf numFmtId="0" fontId="28" fillId="0" borderId="56" xfId="55" applyFont="1" applyBorder="1" applyAlignment="1">
      <alignment wrapText="1"/>
    </xf>
    <xf numFmtId="0" fontId="28" fillId="0" borderId="32" xfId="55" applyFont="1" applyBorder="1" applyAlignment="1">
      <alignment wrapText="1"/>
    </xf>
    <xf numFmtId="0" fontId="28" fillId="0" borderId="14" xfId="55" applyFont="1" applyBorder="1" applyAlignment="1">
      <alignment horizontal="center"/>
    </xf>
    <xf numFmtId="0" fontId="28" fillId="0" borderId="12" xfId="55" applyFont="1" applyBorder="1" applyAlignment="1">
      <alignment horizontal="center"/>
    </xf>
    <xf numFmtId="1" fontId="28" fillId="0" borderId="14" xfId="55" applyNumberFormat="1" applyFont="1" applyBorder="1" applyAlignment="1">
      <alignment horizontal="right" wrapText="1"/>
    </xf>
    <xf numFmtId="1" fontId="28" fillId="0" borderId="12" xfId="55" applyNumberFormat="1" applyFont="1" applyBorder="1" applyAlignment="1">
      <alignment horizontal="right" wrapText="1"/>
    </xf>
    <xf numFmtId="1" fontId="28" fillId="0" borderId="36" xfId="55" applyNumberFormat="1" applyFont="1" applyBorder="1" applyAlignment="1">
      <alignment horizontal="right" wrapText="1"/>
    </xf>
    <xf numFmtId="1" fontId="28" fillId="0" borderId="28" xfId="55" applyNumberFormat="1" applyFont="1" applyBorder="1" applyAlignment="1">
      <alignment horizontal="right" wrapText="1"/>
    </xf>
    <xf numFmtId="0" fontId="28" fillId="0" borderId="46" xfId="55" applyFont="1" applyBorder="1" applyAlignment="1">
      <alignment horizontal="right" wrapText="1"/>
    </xf>
    <xf numFmtId="0" fontId="18" fillId="0" borderId="18" xfId="55" applyBorder="1" applyAlignment="1">
      <alignment horizontal="right" wrapText="1"/>
    </xf>
    <xf numFmtId="0" fontId="28" fillId="0" borderId="14" xfId="55" applyFont="1" applyBorder="1" applyAlignment="1">
      <alignment horizontal="right" wrapText="1"/>
    </xf>
    <xf numFmtId="0" fontId="28" fillId="0" borderId="12" xfId="55" applyFont="1" applyBorder="1" applyAlignment="1">
      <alignment horizontal="right" wrapText="1"/>
    </xf>
    <xf numFmtId="0" fontId="28" fillId="0" borderId="13" xfId="55" applyFont="1" applyBorder="1" applyAlignment="1">
      <alignment horizontal="center" wrapText="1"/>
    </xf>
    <xf numFmtId="0" fontId="28" fillId="0" borderId="68" xfId="55" applyFont="1" applyBorder="1" applyAlignment="1">
      <alignment horizontal="right" wrapText="1"/>
    </xf>
    <xf numFmtId="0" fontId="18" fillId="0" borderId="19" xfId="55" applyBorder="1" applyAlignment="1">
      <alignment horizontal="right" wrapText="1"/>
    </xf>
    <xf numFmtId="0" fontId="15" fillId="0" borderId="0" xfId="0" applyFont="1" applyAlignment="1">
      <alignment horizontal="right"/>
    </xf>
    <xf numFmtId="0" fontId="28" fillId="0" borderId="56" xfId="55" applyFont="1" applyBorder="1" applyAlignment="1"/>
    <xf numFmtId="0" fontId="28" fillId="0" borderId="32" xfId="55" applyFont="1" applyBorder="1" applyAlignment="1"/>
    <xf numFmtId="0" fontId="28" fillId="0" borderId="50" xfId="55" applyFont="1" applyBorder="1" applyAlignment="1">
      <alignment horizontal="center" wrapText="1"/>
    </xf>
    <xf numFmtId="0" fontId="28" fillId="0" borderId="12" xfId="55" applyFont="1" applyBorder="1" applyAlignment="1">
      <alignment horizontal="center" wrapText="1"/>
    </xf>
    <xf numFmtId="0" fontId="25" fillId="0" borderId="0" xfId="55" applyFont="1" applyAlignment="1">
      <alignment horizontal="center" wrapText="1"/>
    </xf>
    <xf numFmtId="0" fontId="26" fillId="0" borderId="0" xfId="55" applyFont="1" applyAlignment="1">
      <alignment horizontal="center" wrapText="1"/>
    </xf>
    <xf numFmtId="0" fontId="28" fillId="0" borderId="40" xfId="55" applyFont="1" applyBorder="1" applyAlignment="1">
      <alignment horizontal="center"/>
    </xf>
    <xf numFmtId="0" fontId="28" fillId="0" borderId="57" xfId="55" applyFont="1" applyBorder="1" applyAlignment="1">
      <alignment horizontal="center"/>
    </xf>
    <xf numFmtId="0" fontId="28" fillId="0" borderId="33" xfId="55" applyFont="1" applyBorder="1" applyAlignment="1">
      <alignment horizontal="center"/>
    </xf>
    <xf numFmtId="0" fontId="27" fillId="0" borderId="53" xfId="55" applyFont="1" applyBorder="1" applyAlignment="1">
      <alignment horizontal="right"/>
    </xf>
    <xf numFmtId="0" fontId="28" fillId="0" borderId="40" xfId="55" applyFont="1" applyBorder="1" applyAlignment="1">
      <alignment horizontal="center" vertical="center"/>
    </xf>
    <xf numFmtId="0" fontId="28" fillId="0" borderId="57" xfId="55" applyFont="1" applyBorder="1" applyAlignment="1">
      <alignment horizontal="center" vertical="center"/>
    </xf>
    <xf numFmtId="0" fontId="28" fillId="0" borderId="33" xfId="55" applyFont="1" applyBorder="1" applyAlignment="1">
      <alignment horizontal="center" vertical="center"/>
    </xf>
    <xf numFmtId="1" fontId="28" fillId="0" borderId="50" xfId="55" applyNumberFormat="1" applyFont="1" applyBorder="1" applyAlignment="1">
      <alignment horizontal="right" wrapText="1"/>
    </xf>
    <xf numFmtId="0" fontId="28" fillId="0" borderId="50" xfId="55" applyFont="1" applyBorder="1" applyAlignment="1">
      <alignment horizontal="right" wrapText="1"/>
    </xf>
    <xf numFmtId="0" fontId="18" fillId="0" borderId="56" xfId="55" applyFont="1" applyBorder="1" applyAlignment="1">
      <alignment wrapText="1"/>
    </xf>
    <xf numFmtId="0" fontId="18" fillId="0" borderId="32" xfId="55" applyFont="1" applyBorder="1" applyAlignment="1">
      <alignment wrapText="1"/>
    </xf>
    <xf numFmtId="0" fontId="18" fillId="0" borderId="41" xfId="55" applyFont="1" applyBorder="1" applyAlignment="1">
      <alignment wrapText="1"/>
    </xf>
    <xf numFmtId="0" fontId="11" fillId="0" borderId="0" xfId="0" applyFont="1" applyAlignment="1">
      <alignment horizontal="center" vertical="center"/>
    </xf>
    <xf numFmtId="3" fontId="55" fillId="0" borderId="53" xfId="45" applyNumberFormat="1" applyFont="1" applyBorder="1" applyAlignment="1">
      <alignment horizontal="right" vertical="center" wrapText="1"/>
    </xf>
    <xf numFmtId="3" fontId="48" fillId="0" borderId="0" xfId="45" applyNumberFormat="1" applyFont="1" applyFill="1" applyBorder="1" applyAlignment="1">
      <alignment horizontal="center" vertical="center" wrapText="1"/>
    </xf>
    <xf numFmtId="0" fontId="58" fillId="0" borderId="0" xfId="45" applyFont="1" applyFill="1" applyBorder="1" applyAlignment="1">
      <alignment horizontal="center" vertical="center" wrapText="1"/>
    </xf>
    <xf numFmtId="3" fontId="64" fillId="0" borderId="50" xfId="45" applyNumberFormat="1" applyFont="1" applyFill="1" applyBorder="1" applyAlignment="1">
      <alignment horizontal="center" wrapText="1"/>
    </xf>
    <xf numFmtId="0" fontId="51" fillId="0" borderId="37" xfId="45" applyFont="1" applyFill="1" applyBorder="1" applyAlignment="1">
      <alignment horizontal="center" wrapText="1"/>
    </xf>
    <xf numFmtId="0" fontId="48" fillId="0" borderId="0" xfId="45" applyFont="1" applyFill="1" applyBorder="1" applyAlignment="1">
      <alignment horizontal="center" vertical="center" wrapText="1"/>
    </xf>
    <xf numFmtId="3" fontId="64" fillId="0" borderId="50" xfId="45" applyNumberFormat="1" applyFont="1" applyFill="1" applyBorder="1" applyAlignment="1">
      <alignment horizontal="center" vertical="center" wrapText="1"/>
    </xf>
    <xf numFmtId="0" fontId="51" fillId="0" borderId="37" xfId="45" applyFont="1" applyFill="1" applyBorder="1" applyAlignment="1">
      <alignment horizontal="center" vertical="center" wrapText="1"/>
    </xf>
    <xf numFmtId="3" fontId="64" fillId="0" borderId="40" xfId="45" applyNumberFormat="1" applyFont="1" applyFill="1" applyBorder="1" applyAlignment="1">
      <alignment horizontal="center" wrapText="1"/>
    </xf>
    <xf numFmtId="0" fontId="51" fillId="0" borderId="57" xfId="45" applyFont="1" applyFill="1" applyBorder="1" applyAlignment="1">
      <alignment horizontal="center" wrapText="1"/>
    </xf>
    <xf numFmtId="0" fontId="51" fillId="0" borderId="24" xfId="45" applyFont="1" applyFill="1" applyBorder="1" applyAlignment="1">
      <alignment horizontal="center" wrapText="1"/>
    </xf>
    <xf numFmtId="0" fontId="51" fillId="0" borderId="0" xfId="45" applyFill="1" applyBorder="1" applyAlignment="1">
      <alignment horizontal="center" vertical="center" wrapText="1"/>
    </xf>
    <xf numFmtId="3" fontId="52" fillId="0" borderId="0" xfId="45" applyNumberFormat="1" applyFont="1" applyFill="1" applyBorder="1" applyAlignment="1">
      <alignment horizontal="center" vertical="center" wrapText="1"/>
    </xf>
    <xf numFmtId="0" fontId="60" fillId="0" borderId="0" xfId="45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4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" fontId="55" fillId="0" borderId="0" xfId="0" applyNumberFormat="1" applyFont="1" applyAlignment="1">
      <alignment horizontal="right"/>
    </xf>
    <xf numFmtId="0" fontId="114" fillId="0" borderId="0" xfId="54" applyFont="1" applyBorder="1" applyAlignment="1">
      <alignment horizontal="center" vertical="center"/>
    </xf>
    <xf numFmtId="0" fontId="55" fillId="0" borderId="0" xfId="0" applyFont="1" applyAlignment="1">
      <alignment horizontal="right"/>
    </xf>
    <xf numFmtId="0" fontId="117" fillId="0" borderId="0" xfId="0" applyFont="1" applyAlignment="1">
      <alignment horizontal="right"/>
    </xf>
    <xf numFmtId="3" fontId="114" fillId="0" borderId="0" xfId="54" applyNumberFormat="1" applyFont="1" applyBorder="1" applyAlignment="1">
      <alignment horizontal="center" vertical="center"/>
    </xf>
    <xf numFmtId="3" fontId="0" fillId="0" borderId="0" xfId="0" applyNumberFormat="1" applyAlignment="1"/>
    <xf numFmtId="0" fontId="117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67" fillId="0" borderId="127" xfId="44" applyFont="1" applyBorder="1" applyAlignment="1">
      <alignment vertical="center"/>
    </xf>
    <xf numFmtId="0" fontId="67" fillId="0" borderId="133" xfId="0" applyFont="1" applyBorder="1" applyAlignment="1">
      <alignment vertical="center"/>
    </xf>
    <xf numFmtId="0" fontId="67" fillId="0" borderId="128" xfId="0" applyFont="1" applyBorder="1" applyAlignment="1">
      <alignment vertical="center"/>
    </xf>
    <xf numFmtId="0" fontId="67" fillId="0" borderId="117" xfId="44" applyFont="1" applyBorder="1" applyAlignment="1">
      <alignment vertical="center"/>
    </xf>
    <xf numFmtId="0" fontId="67" fillId="0" borderId="119" xfId="0" applyFont="1" applyBorder="1" applyAlignment="1">
      <alignment vertical="center"/>
    </xf>
    <xf numFmtId="0" fontId="67" fillId="0" borderId="117" xfId="44" applyFont="1" applyBorder="1" applyAlignment="1"/>
    <xf numFmtId="0" fontId="67" fillId="0" borderId="119" xfId="0" applyFont="1" applyBorder="1" applyAlignment="1"/>
    <xf numFmtId="0" fontId="67" fillId="0" borderId="118" xfId="0" applyFont="1" applyBorder="1" applyAlignment="1"/>
    <xf numFmtId="0" fontId="67" fillId="0" borderId="118" xfId="0" applyFont="1" applyBorder="1" applyAlignment="1">
      <alignment vertical="center"/>
    </xf>
    <xf numFmtId="0" fontId="67" fillId="0" borderId="115" xfId="44" applyFont="1" applyBorder="1" applyAlignment="1">
      <alignment horizontal="center" vertical="center" wrapText="1"/>
    </xf>
    <xf numFmtId="0" fontId="67" fillId="0" borderId="120" xfId="44" applyFont="1" applyBorder="1" applyAlignment="1">
      <alignment horizontal="center" vertical="center" wrapText="1"/>
    </xf>
    <xf numFmtId="0" fontId="15" fillId="0" borderId="0" xfId="44" applyFont="1" applyAlignment="1"/>
    <xf numFmtId="0" fontId="64" fillId="0" borderId="129" xfId="44" applyFont="1" applyBorder="1" applyAlignment="1">
      <alignment horizontal="center" vertical="center"/>
    </xf>
    <xf numFmtId="0" fontId="64" fillId="0" borderId="0" xfId="44" applyFont="1" applyBorder="1" applyAlignment="1">
      <alignment horizontal="center" vertical="center"/>
    </xf>
    <xf numFmtId="0" fontId="67" fillId="0" borderId="116" xfId="44" applyFont="1" applyBorder="1" applyAlignment="1">
      <alignment horizontal="center" vertical="center" wrapText="1"/>
    </xf>
    <xf numFmtId="0" fontId="67" fillId="0" borderId="130" xfId="44" applyFont="1" applyBorder="1" applyAlignment="1">
      <alignment horizontal="center" vertical="center" wrapText="1"/>
    </xf>
    <xf numFmtId="0" fontId="67" fillId="0" borderId="131" xfId="44" applyFont="1" applyBorder="1" applyAlignment="1">
      <alignment horizontal="center" vertical="center" wrapText="1"/>
    </xf>
    <xf numFmtId="0" fontId="67" fillId="0" borderId="121" xfId="44" applyFont="1" applyBorder="1" applyAlignment="1">
      <alignment horizontal="center" vertical="center" wrapText="1"/>
    </xf>
    <xf numFmtId="0" fontId="67" fillId="0" borderId="91" xfId="44" applyFont="1" applyBorder="1" applyAlignment="1">
      <alignment horizontal="center" vertical="center" wrapText="1"/>
    </xf>
    <xf numFmtId="0" fontId="48" fillId="0" borderId="53" xfId="44" applyFont="1" applyBorder="1" applyAlignment="1">
      <alignment horizontal="right" vertical="center"/>
    </xf>
    <xf numFmtId="0" fontId="67" fillId="0" borderId="126" xfId="44" applyFont="1" applyBorder="1" applyAlignment="1">
      <alignment horizontal="center" vertical="center" wrapText="1"/>
    </xf>
    <xf numFmtId="0" fontId="67" fillId="0" borderId="122" xfId="44" applyFont="1" applyBorder="1" applyAlignment="1"/>
    <xf numFmtId="0" fontId="67" fillId="0" borderId="123" xfId="0" applyFont="1" applyBorder="1" applyAlignment="1"/>
    <xf numFmtId="0" fontId="67" fillId="0" borderId="132" xfId="0" applyFont="1" applyBorder="1" applyAlignment="1"/>
    <xf numFmtId="0" fontId="67" fillId="0" borderId="122" xfId="44" applyFont="1" applyBorder="1" applyAlignment="1">
      <alignment vertical="center"/>
    </xf>
    <xf numFmtId="0" fontId="67" fillId="0" borderId="123" xfId="0" applyFont="1" applyBorder="1" applyAlignment="1">
      <alignment vertical="center"/>
    </xf>
    <xf numFmtId="0" fontId="67" fillId="0" borderId="117" xfId="44" applyFont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67" fillId="0" borderId="124" xfId="44" applyFont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67" fillId="0" borderId="118" xfId="44" applyFont="1" applyBorder="1" applyAlignment="1">
      <alignment horizontal="center" vertical="center" wrapText="1"/>
    </xf>
    <xf numFmtId="0" fontId="101" fillId="0" borderId="0" xfId="47" applyFont="1" applyAlignment="1">
      <alignment horizontal="right"/>
    </xf>
    <xf numFmtId="0" fontId="130" fillId="0" borderId="17" xfId="47" applyBorder="1" applyAlignment="1">
      <alignment horizontal="left" vertical="center"/>
    </xf>
    <xf numFmtId="0" fontId="130" fillId="0" borderId="29" xfId="47" applyBorder="1" applyAlignment="1">
      <alignment horizontal="left" vertical="center"/>
    </xf>
    <xf numFmtId="0" fontId="130" fillId="0" borderId="76" xfId="47" applyBorder="1" applyAlignment="1">
      <alignment horizontal="left" vertical="center"/>
    </xf>
    <xf numFmtId="0" fontId="130" fillId="0" borderId="135" xfId="47" applyBorder="1" applyAlignment="1">
      <alignment horizontal="left" vertical="center"/>
    </xf>
    <xf numFmtId="0" fontId="130" fillId="0" borderId="134" xfId="47" applyBorder="1" applyAlignment="1">
      <alignment horizontal="left" vertical="center"/>
    </xf>
    <xf numFmtId="0" fontId="69" fillId="0" borderId="67" xfId="47" applyFont="1" applyBorder="1" applyAlignment="1">
      <alignment horizontal="center" vertical="center"/>
    </xf>
    <xf numFmtId="0" fontId="69" fillId="0" borderId="67" xfId="47" applyFont="1" applyBorder="1" applyAlignment="1">
      <alignment horizontal="center" vertical="center" wrapText="1"/>
    </xf>
    <xf numFmtId="0" fontId="69" fillId="0" borderId="35" xfId="47" applyFont="1" applyBorder="1" applyAlignment="1">
      <alignment horizontal="center" vertical="center" wrapText="1"/>
    </xf>
    <xf numFmtId="0" fontId="100" fillId="0" borderId="0" xfId="47" applyFont="1" applyAlignment="1">
      <alignment horizontal="center" vertical="center"/>
    </xf>
    <xf numFmtId="0" fontId="69" fillId="0" borderId="76" xfId="47" applyFont="1" applyBorder="1" applyAlignment="1">
      <alignment horizontal="center" vertical="center"/>
    </xf>
    <xf numFmtId="0" fontId="69" fillId="0" borderId="85" xfId="47" applyFont="1" applyBorder="1" applyAlignment="1">
      <alignment horizontal="center" vertical="center"/>
    </xf>
    <xf numFmtId="0" fontId="69" fillId="0" borderId="35" xfId="47" applyFont="1" applyBorder="1" applyAlignment="1">
      <alignment horizontal="center" vertical="center"/>
    </xf>
    <xf numFmtId="0" fontId="69" fillId="0" borderId="77" xfId="47" applyFont="1" applyBorder="1" applyAlignment="1">
      <alignment horizontal="center" vertical="center" wrapText="1"/>
    </xf>
    <xf numFmtId="0" fontId="69" fillId="0" borderId="36" xfId="47" applyFont="1" applyBorder="1" applyAlignment="1">
      <alignment horizontal="center" vertical="center" wrapText="1"/>
    </xf>
    <xf numFmtId="0" fontId="69" fillId="0" borderId="71" xfId="47" applyFont="1" applyBorder="1" applyAlignment="1">
      <alignment horizontal="center" vertical="center"/>
    </xf>
    <xf numFmtId="0" fontId="130" fillId="0" borderId="74" xfId="47" applyBorder="1" applyAlignment="1">
      <alignment horizontal="center" vertical="center"/>
    </xf>
    <xf numFmtId="0" fontId="93" fillId="0" borderId="0" xfId="44" applyFont="1" applyBorder="1" applyAlignment="1">
      <alignment horizontal="left"/>
    </xf>
    <xf numFmtId="3" fontId="64" fillId="29" borderId="10" xfId="51" applyNumberFormat="1" applyFont="1" applyFill="1" applyBorder="1" applyAlignment="1">
      <alignment horizontal="center" vertical="center"/>
    </xf>
    <xf numFmtId="3" fontId="122" fillId="0" borderId="0" xfId="44" applyNumberFormat="1" applyFont="1" applyAlignment="1">
      <alignment horizontal="center"/>
    </xf>
    <xf numFmtId="3" fontId="65" fillId="0" borderId="0" xfId="44" applyNumberFormat="1" applyFont="1" applyAlignment="1">
      <alignment horizontal="center"/>
    </xf>
    <xf numFmtId="0" fontId="122" fillId="0" borderId="0" xfId="44" applyFont="1" applyAlignment="1">
      <alignment horizontal="center"/>
    </xf>
    <xf numFmtId="0" fontId="34" fillId="0" borderId="0" xfId="44" applyFont="1" applyAlignment="1">
      <alignment horizontal="right"/>
    </xf>
    <xf numFmtId="0" fontId="34" fillId="0" borderId="0" xfId="44" applyFont="1" applyAlignment="1">
      <alignment horizontal="center"/>
    </xf>
    <xf numFmtId="3" fontId="93" fillId="0" borderId="19" xfId="44" applyNumberFormat="1" applyFont="1" applyBorder="1" applyAlignment="1">
      <alignment horizontal="right"/>
    </xf>
    <xf numFmtId="3" fontId="142" fillId="0" borderId="0" xfId="44" applyNumberFormat="1" applyFont="1" applyAlignment="1">
      <alignment horizontal="center"/>
    </xf>
    <xf numFmtId="3" fontId="34" fillId="0" borderId="0" xfId="44" applyNumberFormat="1" applyFont="1" applyAlignment="1">
      <alignment horizontal="center"/>
    </xf>
    <xf numFmtId="0" fontId="50" fillId="0" borderId="0" xfId="44" applyFont="1" applyAlignment="1">
      <alignment horizontal="center"/>
    </xf>
    <xf numFmtId="0" fontId="137" fillId="0" borderId="23" xfId="44" applyFont="1" applyBorder="1" applyAlignment="1">
      <alignment horizontal="center"/>
    </xf>
    <xf numFmtId="0" fontId="137" fillId="0" borderId="25" xfId="44" applyFont="1" applyBorder="1" applyAlignment="1">
      <alignment horizontal="center"/>
    </xf>
    <xf numFmtId="0" fontId="137" fillId="0" borderId="23" xfId="44" applyFont="1" applyFill="1" applyBorder="1" applyAlignment="1">
      <alignment horizontal="center"/>
    </xf>
    <xf numFmtId="0" fontId="137" fillId="0" borderId="25" xfId="44" applyFont="1" applyFill="1" applyBorder="1" applyAlignment="1">
      <alignment horizontal="center"/>
    </xf>
    <xf numFmtId="0" fontId="55" fillId="0" borderId="0" xfId="44" applyFont="1" applyAlignment="1">
      <alignment horizontal="right"/>
    </xf>
    <xf numFmtId="0" fontId="137" fillId="0" borderId="53" xfId="44" applyFont="1" applyBorder="1" applyAlignment="1">
      <alignment horizontal="center"/>
    </xf>
    <xf numFmtId="0" fontId="137" fillId="0" borderId="40" xfId="44" applyFont="1" applyBorder="1" applyAlignment="1">
      <alignment horizontal="center"/>
    </xf>
    <xf numFmtId="0" fontId="93" fillId="0" borderId="57" xfId="44" applyFont="1" applyBorder="1" applyAlignment="1">
      <alignment horizontal="center"/>
    </xf>
    <xf numFmtId="0" fontId="93" fillId="0" borderId="33" xfId="44" applyFont="1" applyBorder="1" applyAlignment="1">
      <alignment horizontal="center"/>
    </xf>
    <xf numFmtId="0" fontId="137" fillId="0" borderId="50" xfId="44" applyFont="1" applyBorder="1" applyAlignment="1">
      <alignment horizontal="center" vertical="center" wrapText="1"/>
    </xf>
    <xf numFmtId="0" fontId="137" fillId="0" borderId="42" xfId="44" applyFont="1" applyBorder="1" applyAlignment="1">
      <alignment horizontal="center" vertical="center" wrapText="1"/>
    </xf>
    <xf numFmtId="0" fontId="137" fillId="0" borderId="37" xfId="44" applyFont="1" applyBorder="1" applyAlignment="1">
      <alignment horizontal="center" vertical="center" wrapText="1"/>
    </xf>
    <xf numFmtId="0" fontId="137" fillId="0" borderId="33" xfId="44" applyFont="1" applyBorder="1" applyAlignment="1">
      <alignment horizontal="center"/>
    </xf>
    <xf numFmtId="0" fontId="141" fillId="0" borderId="11" xfId="44" applyFont="1" applyBorder="1" applyAlignment="1">
      <alignment horizontal="left"/>
    </xf>
    <xf numFmtId="0" fontId="140" fillId="0" borderId="0" xfId="44" applyFont="1" applyAlignment="1">
      <alignment horizontal="center"/>
    </xf>
    <xf numFmtId="0" fontId="141" fillId="0" borderId="0" xfId="44" applyFont="1" applyBorder="1" applyAlignment="1">
      <alignment horizontal="center" vertical="center" wrapText="1"/>
    </xf>
    <xf numFmtId="0" fontId="141" fillId="0" borderId="53" xfId="44" applyFont="1" applyBorder="1" applyAlignment="1">
      <alignment horizontal="center" vertical="center" wrapText="1"/>
    </xf>
    <xf numFmtId="0" fontId="141" fillId="0" borderId="11" xfId="44" applyFont="1" applyBorder="1" applyAlignment="1">
      <alignment horizontal="center"/>
    </xf>
  </cellXfs>
  <cellStyles count="69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Ezres 2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3" xfId="45"/>
    <cellStyle name="Normál 4" xfId="46"/>
    <cellStyle name="Normál 5" xfId="47"/>
    <cellStyle name="Normál 5_Önkorm mérleg" xfId="48"/>
    <cellStyle name="Normál_   5    (2)" xfId="49"/>
    <cellStyle name="Normál_   7   x" xfId="50"/>
    <cellStyle name="Normál_  3   _2010.évi állami" xfId="51"/>
    <cellStyle name="Normál_2009.évi felhalmozási mérleg III.név teljesítés Letenye" xfId="52"/>
    <cellStyle name="Normál_2009_Hitelállomány kimutatása Letenye III.név telj.." xfId="53"/>
    <cellStyle name="Normál_5.Felhalm. bev és kiad." xfId="54"/>
    <cellStyle name="Normál_Gördülő bev., kiad.2009-20011. Letenye mód.05.15" xfId="55"/>
    <cellStyle name="Normál_INTKIA96" xfId="56"/>
    <cellStyle name="Normál_KVRENMUNKA" xfId="57"/>
    <cellStyle name="Normál_Munka1" xfId="58"/>
    <cellStyle name="Normál_Munka2 (2)" xfId="59"/>
    <cellStyle name="Normál_ÖKIADELÖ" xfId="60"/>
    <cellStyle name="Normal_tanusitv" xfId="61"/>
    <cellStyle name="Note" xfId="62"/>
    <cellStyle name="Output" xfId="63"/>
    <cellStyle name="Stílus 1" xfId="64"/>
    <cellStyle name="Százalék 2" xfId="65"/>
    <cellStyle name="Title" xfId="66"/>
    <cellStyle name="Total" xfId="67"/>
    <cellStyle name="Warning Text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D35" sqref="D35"/>
    </sheetView>
  </sheetViews>
  <sheetFormatPr defaultRowHeight="12.75"/>
  <cols>
    <col min="1" max="1" width="19.85546875" customWidth="1"/>
    <col min="2" max="2" width="12.7109375" customWidth="1"/>
    <col min="3" max="3" width="13.7109375" customWidth="1"/>
    <col min="4" max="4" width="14.42578125" customWidth="1"/>
    <col min="5" max="5" width="26.7109375" bestFit="1" customWidth="1"/>
    <col min="6" max="6" width="13.140625" customWidth="1"/>
    <col min="7" max="7" width="12.85546875" customWidth="1"/>
    <col min="8" max="8" width="13.42578125" customWidth="1"/>
  </cols>
  <sheetData>
    <row r="2" spans="1:8">
      <c r="H2" s="664" t="s">
        <v>740</v>
      </c>
    </row>
    <row r="3" spans="1:8" ht="22.5" customHeight="1">
      <c r="A3" s="1758" t="s">
        <v>1178</v>
      </c>
      <c r="B3" s="1758"/>
      <c r="C3" s="1758"/>
      <c r="D3" s="1758"/>
      <c r="E3" s="1758"/>
      <c r="F3" s="1758"/>
      <c r="G3" s="1758"/>
      <c r="H3" s="1758"/>
    </row>
    <row r="4" spans="1:8" ht="22.5" customHeight="1">
      <c r="A4" s="17"/>
      <c r="B4" s="17"/>
      <c r="C4" s="17"/>
      <c r="D4" s="17"/>
      <c r="E4" s="17"/>
      <c r="F4" s="17"/>
      <c r="G4" s="17"/>
      <c r="H4" s="17"/>
    </row>
    <row r="5" spans="1:8" ht="13.5" thickBot="1">
      <c r="A5" s="9"/>
      <c r="B5" s="9"/>
      <c r="C5" s="9"/>
      <c r="D5" s="9"/>
      <c r="E5" s="9"/>
      <c r="F5" s="9"/>
      <c r="G5" s="9"/>
      <c r="H5" s="9"/>
    </row>
    <row r="6" spans="1:8" ht="13.5" thickBot="1">
      <c r="A6" s="5" t="s">
        <v>289</v>
      </c>
      <c r="B6" s="5" t="s">
        <v>332</v>
      </c>
      <c r="C6" s="5" t="s">
        <v>333</v>
      </c>
      <c r="D6" s="5" t="s">
        <v>639</v>
      </c>
      <c r="E6" s="5" t="s">
        <v>308</v>
      </c>
      <c r="F6" s="5" t="s">
        <v>332</v>
      </c>
      <c r="G6" s="5" t="s">
        <v>333</v>
      </c>
      <c r="H6" s="5" t="s">
        <v>639</v>
      </c>
    </row>
    <row r="7" spans="1:8" ht="21" customHeight="1">
      <c r="A7" s="12" t="s">
        <v>362</v>
      </c>
      <c r="B7" s="6">
        <v>748811</v>
      </c>
      <c r="C7" s="6">
        <v>748811</v>
      </c>
      <c r="D7" s="6">
        <v>353556</v>
      </c>
      <c r="E7" s="12" t="s">
        <v>365</v>
      </c>
      <c r="F7" s="6">
        <v>330465</v>
      </c>
      <c r="G7" s="6">
        <v>330465</v>
      </c>
      <c r="H7" s="6">
        <v>353542</v>
      </c>
    </row>
    <row r="8" spans="1:8" ht="21" customHeight="1">
      <c r="A8" s="13" t="s">
        <v>363</v>
      </c>
      <c r="B8" s="7">
        <v>214868</v>
      </c>
      <c r="C8" s="7">
        <v>254517</v>
      </c>
      <c r="D8" s="7">
        <v>313582</v>
      </c>
      <c r="E8" s="13" t="s">
        <v>366</v>
      </c>
      <c r="F8" s="7">
        <v>161613</v>
      </c>
      <c r="G8" s="7">
        <v>161613</v>
      </c>
      <c r="H8" s="7">
        <v>111365</v>
      </c>
    </row>
    <row r="9" spans="1:8" ht="21" customHeight="1">
      <c r="A9" s="13"/>
      <c r="B9" s="7"/>
      <c r="C9" s="7"/>
      <c r="D9" s="7"/>
      <c r="E9" s="15" t="s">
        <v>368</v>
      </c>
      <c r="F9" s="7">
        <v>15072</v>
      </c>
      <c r="G9" s="7">
        <v>15072</v>
      </c>
      <c r="H9" s="7">
        <v>0</v>
      </c>
    </row>
    <row r="10" spans="1:8" ht="20.25" customHeight="1">
      <c r="A10" s="13"/>
      <c r="B10" s="7"/>
      <c r="C10" s="7"/>
      <c r="D10" s="7"/>
      <c r="E10" s="15" t="s">
        <v>369</v>
      </c>
      <c r="F10" s="7">
        <v>0</v>
      </c>
      <c r="G10" s="7"/>
      <c r="H10" s="7">
        <v>0</v>
      </c>
    </row>
    <row r="11" spans="1:8" ht="20.25" customHeight="1">
      <c r="A11" s="13" t="s">
        <v>836</v>
      </c>
      <c r="B11" s="7">
        <v>8308</v>
      </c>
      <c r="C11" s="7">
        <v>8308</v>
      </c>
      <c r="D11" s="7">
        <v>8308</v>
      </c>
      <c r="E11" s="15" t="s">
        <v>886</v>
      </c>
      <c r="F11" s="7">
        <v>575248</v>
      </c>
      <c r="G11" s="7">
        <v>575248</v>
      </c>
      <c r="H11" s="7">
        <v>81896</v>
      </c>
    </row>
    <row r="12" spans="1:8" ht="22.5" customHeight="1" thickBot="1">
      <c r="A12" s="14" t="s">
        <v>364</v>
      </c>
      <c r="B12" s="8">
        <v>125472</v>
      </c>
      <c r="C12" s="728" t="s">
        <v>739</v>
      </c>
      <c r="D12" s="8">
        <v>17859</v>
      </c>
      <c r="E12" s="16" t="s">
        <v>370</v>
      </c>
      <c r="F12" s="8">
        <v>15061</v>
      </c>
      <c r="G12" s="8">
        <v>15061</v>
      </c>
      <c r="H12" s="8">
        <v>19000</v>
      </c>
    </row>
    <row r="13" spans="1:8" ht="22.5" customHeight="1" thickBot="1">
      <c r="A13" s="10" t="s">
        <v>307</v>
      </c>
      <c r="B13" s="5">
        <f>SUM(B7:B12)</f>
        <v>1097459</v>
      </c>
      <c r="C13" s="5">
        <v>1097459</v>
      </c>
      <c r="D13" s="5">
        <f>SUM(D7:D12)</f>
        <v>693305</v>
      </c>
      <c r="E13" s="11" t="s">
        <v>323</v>
      </c>
      <c r="F13" s="5">
        <f>SUM(F7:F12)</f>
        <v>1097459</v>
      </c>
      <c r="G13" s="5">
        <f>SUM(G7:G12)</f>
        <v>1097459</v>
      </c>
      <c r="H13" s="5">
        <f>SUM(H7:H12)</f>
        <v>565803</v>
      </c>
    </row>
  </sheetData>
  <mergeCells count="1">
    <mergeCell ref="A3:H3"/>
  </mergeCells>
  <phoneticPr fontId="2" type="noConversion"/>
  <pageMargins left="0.75" right="0.75" top="1" bottom="1" header="0.5" footer="0.5"/>
  <pageSetup paperSize="9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9"/>
  <sheetViews>
    <sheetView topLeftCell="A8" workbookViewId="0">
      <selection activeCell="O60" sqref="O60"/>
    </sheetView>
  </sheetViews>
  <sheetFormatPr defaultRowHeight="12.75"/>
  <cols>
    <col min="1" max="1" width="3.28515625" customWidth="1"/>
    <col min="2" max="2" width="28.140625" customWidth="1"/>
    <col min="3" max="3" width="7.7109375" style="2" customWidth="1"/>
    <col min="4" max="4" width="8.28515625" style="2" customWidth="1"/>
    <col min="5" max="5" width="7.7109375" style="2" customWidth="1"/>
    <col min="6" max="6" width="6.85546875" customWidth="1"/>
    <col min="7" max="7" width="7" customWidth="1"/>
    <col min="8" max="10" width="0" hidden="1" customWidth="1"/>
    <col min="11" max="11" width="8.5703125" style="2" customWidth="1"/>
    <col min="12" max="12" width="8.85546875" style="2" customWidth="1"/>
  </cols>
  <sheetData>
    <row r="1" spans="5:12" hidden="1">
      <c r="E1" t="s">
        <v>837</v>
      </c>
      <c r="L1" s="748"/>
    </row>
    <row r="2" spans="5:12" hidden="1">
      <c r="K2" s="181"/>
    </row>
    <row r="10" spans="5:12" hidden="1"/>
    <row r="11" spans="5:12" hidden="1"/>
    <row r="12" spans="5:12" hidden="1"/>
    <row r="13" spans="5:12" hidden="1"/>
    <row r="14" spans="5:12" hidden="1"/>
    <row r="15" spans="5:12" hidden="1"/>
    <row r="16" spans="5:12" hidden="1"/>
    <row r="18" spans="13:14" ht="13.5" customHeight="1"/>
    <row r="20" spans="13:14" ht="13.5" customHeight="1"/>
    <row r="21" spans="13:14" hidden="1">
      <c r="M21" s="211"/>
      <c r="N21" s="211"/>
    </row>
    <row r="22" spans="13:14" hidden="1">
      <c r="M22" s="211"/>
      <c r="N22" s="211"/>
    </row>
    <row r="23" spans="13:14" hidden="1">
      <c r="M23" s="211"/>
      <c r="N23" s="211"/>
    </row>
    <row r="24" spans="13:14" hidden="1">
      <c r="M24" s="211"/>
      <c r="N24" s="211"/>
    </row>
    <row r="25" spans="13:14" hidden="1">
      <c r="M25" s="211"/>
      <c r="N25" s="211"/>
    </row>
    <row r="26" spans="13:14" hidden="1">
      <c r="M26" s="211"/>
      <c r="N26" s="211"/>
    </row>
    <row r="27" spans="13:14" hidden="1">
      <c r="M27" s="211"/>
      <c r="N27" s="211"/>
    </row>
    <row r="28" spans="13:14" hidden="1"/>
    <row r="29" spans="13:14" hidden="1"/>
    <row r="30" spans="13:14" hidden="1"/>
    <row r="31" spans="13:14" hidden="1"/>
    <row r="32" spans="13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25.5" customHeight="1"/>
    <row r="43" ht="11.25" customHeight="1"/>
    <row r="44" ht="25.5" hidden="1" customHeight="1" thickBot="1"/>
    <row r="45" ht="13.5" customHeight="1"/>
    <row r="46" ht="9.75" customHeight="1"/>
    <row r="47" ht="24" customHeight="1"/>
    <row r="61" hidden="1"/>
    <row r="62" ht="24" customHeight="1"/>
    <row r="64" hidden="1"/>
    <row r="65" ht="13.5" customHeight="1"/>
    <row r="67" ht="23.25" customHeight="1"/>
    <row r="68" hidden="1"/>
    <row r="69" hidden="1"/>
    <row r="70" ht="12.75" customHeight="1"/>
    <row r="71" ht="12.75" customHeight="1"/>
    <row r="74" ht="12.75" customHeight="1"/>
    <row r="75" ht="21" customHeight="1"/>
    <row r="76" ht="21.75" customHeight="1"/>
    <row r="77" ht="23.25" customHeight="1"/>
    <row r="78" ht="12" customHeight="1"/>
    <row r="80" ht="11.25" customHeight="1"/>
    <row r="81" spans="14:14" ht="13.5" customHeight="1"/>
    <row r="83" spans="14:14" ht="25.5" customHeight="1"/>
    <row r="84" spans="14:14" ht="9.75" customHeight="1"/>
    <row r="85" spans="14:14" ht="9.75" customHeight="1"/>
    <row r="86" spans="14:14" ht="9.75" customHeight="1">
      <c r="N86" t="s">
        <v>673</v>
      </c>
    </row>
    <row r="87" spans="14:14" ht="9.75" customHeight="1"/>
    <row r="88" spans="14:14" ht="9.75" customHeight="1"/>
    <row r="89" spans="14:14" ht="9.75" customHeight="1"/>
    <row r="90" spans="14:14" ht="9.75" customHeight="1"/>
    <row r="91" spans="14:14" ht="9.75" customHeight="1"/>
    <row r="92" spans="14:14" ht="9.75" customHeight="1"/>
    <row r="93" spans="14:14" ht="9.75" customHeight="1"/>
    <row r="94" spans="14:14" ht="15.75" customHeight="1"/>
    <row r="95" spans="14:14" hidden="1"/>
    <row r="96" spans="14:14" ht="13.5" customHeight="1"/>
    <row r="98" ht="14.25" customHeight="1"/>
    <row r="101" hidden="1"/>
    <row r="102" hidden="1"/>
    <row r="104" ht="24.75" customHeight="1"/>
    <row r="106" hidden="1"/>
    <row r="107" hidden="1"/>
    <row r="110" ht="24" customHeight="1"/>
    <row r="111" hidden="1"/>
    <row r="112" hidden="1"/>
    <row r="113" spans="14:14" hidden="1"/>
    <row r="114" spans="14:14" hidden="1"/>
    <row r="115" spans="14:14" ht="3" customHeight="1"/>
    <row r="116" spans="14:14" ht="21.75" customHeight="1"/>
    <row r="117" spans="14:14" ht="11.25" customHeight="1"/>
    <row r="118" spans="14:14" ht="13.5" customHeight="1"/>
    <row r="119" spans="14:14" ht="12" customHeight="1"/>
    <row r="122" spans="14:14" hidden="1"/>
    <row r="123" spans="14:14" hidden="1"/>
    <row r="124" spans="14:14" hidden="1">
      <c r="N124" s="231"/>
    </row>
    <row r="125" spans="14:14" hidden="1"/>
    <row r="126" spans="14:14" hidden="1"/>
    <row r="127" spans="14:14" hidden="1"/>
    <row r="128" spans="14:14" hidden="1"/>
    <row r="129" hidden="1"/>
    <row r="130" hidden="1"/>
    <row r="131" hidden="1"/>
    <row r="134" hidden="1"/>
    <row r="135" hidden="1"/>
    <row r="136" hidden="1"/>
    <row r="137" ht="15" customHeight="1"/>
    <row r="138" ht="4.5" customHeight="1"/>
    <row r="140" hidden="1"/>
    <row r="141" hidden="1"/>
    <row r="143" ht="12" customHeight="1"/>
    <row r="144" ht="11.25" hidden="1" customHeight="1"/>
    <row r="145" ht="12" hidden="1" customHeight="1" thickBot="1"/>
    <row r="148" hidden="1"/>
    <row r="149" hidden="1"/>
    <row r="151" ht="12" customHeight="1"/>
    <row r="152" ht="11.25" hidden="1" customHeight="1"/>
    <row r="153" ht="12" hidden="1" customHeight="1" thickBot="1"/>
    <row r="157" hidden="1"/>
    <row r="158" ht="13.5" customHeight="1"/>
    <row r="159" ht="13.5" customHeight="1"/>
    <row r="160" ht="13.5" customHeight="1"/>
    <row r="161" spans="1:12" ht="13.5" customHeight="1"/>
    <row r="162" spans="1:12" ht="24.75" customHeight="1"/>
    <row r="163" spans="1:12" ht="24.75" customHeight="1">
      <c r="A163" s="234"/>
      <c r="B163" s="234"/>
      <c r="C163" s="235"/>
      <c r="D163" s="235"/>
      <c r="E163" s="235"/>
      <c r="F163" s="236"/>
      <c r="G163" s="236"/>
      <c r="H163" s="236"/>
      <c r="I163" s="236"/>
      <c r="J163" s="236"/>
      <c r="K163" s="235"/>
      <c r="L163" s="235"/>
    </row>
    <row r="171" spans="1:12" ht="24.75" customHeight="1"/>
    <row r="172" spans="1:12" ht="24.75" customHeight="1">
      <c r="A172" s="244"/>
      <c r="B172" s="244"/>
      <c r="C172" s="235"/>
      <c r="D172" s="235"/>
      <c r="E172" s="235"/>
      <c r="F172" s="236"/>
      <c r="G172" s="236"/>
      <c r="H172" s="236"/>
      <c r="I172" s="236"/>
      <c r="J172" s="236"/>
      <c r="K172" s="235"/>
      <c r="L172" s="235"/>
    </row>
    <row r="173" spans="1:12" ht="24.75" customHeight="1">
      <c r="A173" s="244"/>
      <c r="B173" s="244"/>
      <c r="C173" s="235"/>
      <c r="D173" s="235"/>
      <c r="E173" s="235"/>
      <c r="F173" s="236"/>
      <c r="G173" s="236"/>
      <c r="H173" s="236"/>
      <c r="I173" s="236"/>
      <c r="J173" s="236"/>
      <c r="K173" s="235"/>
      <c r="L173" s="235"/>
    </row>
    <row r="174" spans="1:12" ht="24.75" customHeight="1">
      <c r="A174" s="244"/>
      <c r="B174" s="244"/>
      <c r="C174" s="235"/>
      <c r="D174" s="235"/>
      <c r="E174" s="235"/>
      <c r="F174" s="236"/>
      <c r="G174" s="236"/>
      <c r="H174" s="236"/>
      <c r="I174" s="236"/>
      <c r="J174" s="236"/>
      <c r="K174" s="235"/>
      <c r="L174" s="235"/>
    </row>
    <row r="175" spans="1:12" ht="24.75" customHeight="1">
      <c r="A175" s="244"/>
      <c r="B175" s="244"/>
      <c r="C175" s="235"/>
      <c r="D175" s="235"/>
      <c r="E175" s="235"/>
      <c r="F175" s="236"/>
      <c r="G175" s="236"/>
      <c r="H175" s="236"/>
      <c r="I175" s="236"/>
      <c r="J175" s="236"/>
      <c r="K175" s="235"/>
      <c r="L175" s="235"/>
    </row>
    <row r="176" spans="1:12" ht="24.75" customHeight="1">
      <c r="A176" s="244"/>
      <c r="B176" s="244"/>
      <c r="C176" s="235"/>
      <c r="D176" s="235"/>
      <c r="E176" s="235"/>
      <c r="F176" s="236"/>
      <c r="G176" s="236"/>
      <c r="H176" s="236"/>
      <c r="I176" s="236"/>
      <c r="J176" s="236"/>
      <c r="K176" s="235"/>
      <c r="L176" s="235"/>
    </row>
    <row r="177" spans="1:22" ht="24.75" customHeight="1">
      <c r="A177" s="244"/>
      <c r="B177" s="244"/>
      <c r="C177" s="235"/>
      <c r="D177" s="235"/>
      <c r="E177" s="235"/>
      <c r="F177" s="236"/>
      <c r="G177" s="236"/>
      <c r="H177" s="236"/>
      <c r="I177" s="236"/>
      <c r="J177" s="236"/>
      <c r="K177" s="235"/>
      <c r="L177" s="235"/>
    </row>
    <row r="178" spans="1:22" ht="23.25" customHeight="1"/>
    <row r="181" spans="1:22">
      <c r="B181" s="2"/>
      <c r="J181" s="181"/>
      <c r="K181" s="181"/>
      <c r="N181" s="2"/>
      <c r="V181" s="181"/>
    </row>
    <row r="182" spans="1:22">
      <c r="B182" s="2"/>
      <c r="J182" s="181"/>
      <c r="K182" s="181"/>
      <c r="N182" s="2"/>
      <c r="V182" s="181"/>
    </row>
    <row r="183" spans="1:22">
      <c r="B183" s="2"/>
      <c r="C183"/>
      <c r="J183" s="181"/>
      <c r="N183" s="2"/>
    </row>
    <row r="184" spans="1:22">
      <c r="A184" s="1765" t="s">
        <v>61</v>
      </c>
      <c r="B184" s="1765"/>
      <c r="C184" s="1765"/>
      <c r="D184" s="1765"/>
      <c r="E184" s="1765"/>
      <c r="F184" s="1765"/>
      <c r="G184" s="1765"/>
      <c r="H184" s="1765"/>
      <c r="I184" s="1765"/>
      <c r="J184" s="1765"/>
      <c r="N184" s="2"/>
    </row>
    <row r="185" spans="1:22" ht="13.5" thickBot="1">
      <c r="L185" s="2" t="s">
        <v>653</v>
      </c>
    </row>
    <row r="186" spans="1:22" ht="13.5" customHeight="1" thickBot="1">
      <c r="A186" s="1768"/>
      <c r="B186" s="1761" t="s">
        <v>736</v>
      </c>
      <c r="C186" s="200" t="s">
        <v>332</v>
      </c>
      <c r="D186" s="1759" t="s">
        <v>333</v>
      </c>
      <c r="E186" s="1766"/>
      <c r="F186" s="1766"/>
      <c r="G186" s="1766"/>
      <c r="H186" s="1766"/>
      <c r="I186" s="1766"/>
      <c r="J186" s="1767"/>
      <c r="K186" s="185" t="s">
        <v>732</v>
      </c>
      <c r="L186" s="185" t="s">
        <v>733</v>
      </c>
    </row>
    <row r="187" spans="1:22" ht="13.5" thickBot="1">
      <c r="A187" s="1769"/>
      <c r="B187" s="1762"/>
      <c r="C187" s="184"/>
      <c r="D187" s="180"/>
      <c r="E187" s="179" t="s">
        <v>640</v>
      </c>
      <c r="F187" s="180"/>
      <c r="G187" s="180"/>
      <c r="H187" s="180"/>
      <c r="I187" s="180"/>
      <c r="J187" s="178"/>
      <c r="K187" s="1759" t="s">
        <v>734</v>
      </c>
      <c r="L187" s="1760"/>
    </row>
    <row r="188" spans="1:22" ht="13.5" thickBot="1">
      <c r="A188" s="1763" t="s">
        <v>756</v>
      </c>
      <c r="B188" s="1764"/>
      <c r="C188" s="186"/>
      <c r="D188" s="217"/>
      <c r="E188" s="217"/>
      <c r="F188" s="187"/>
      <c r="G188" s="187"/>
      <c r="H188" s="187"/>
      <c r="I188" s="187"/>
      <c r="J188" s="187"/>
      <c r="K188" s="187"/>
      <c r="L188" s="188"/>
    </row>
    <row r="189" spans="1:22" ht="13.7" customHeight="1">
      <c r="A189" s="208">
        <v>1</v>
      </c>
      <c r="B189" s="209" t="s">
        <v>737</v>
      </c>
      <c r="C189" s="332"/>
      <c r="D189" s="189"/>
      <c r="E189" s="189"/>
      <c r="F189" s="190"/>
      <c r="G189" s="251"/>
      <c r="H189" s="190"/>
      <c r="I189" s="201"/>
      <c r="J189" s="191"/>
      <c r="K189" s="368"/>
      <c r="L189" s="189"/>
    </row>
    <row r="190" spans="1:22" ht="13.7" customHeight="1">
      <c r="A190" s="197">
        <v>2</v>
      </c>
      <c r="B190" s="19" t="s">
        <v>687</v>
      </c>
      <c r="C190" s="333"/>
      <c r="D190" s="194"/>
      <c r="E190" s="194"/>
      <c r="F190" s="195"/>
      <c r="G190" s="252"/>
      <c r="H190" s="195"/>
      <c r="I190" s="196"/>
      <c r="J190" s="196"/>
      <c r="K190" s="750"/>
      <c r="L190" s="193"/>
    </row>
    <row r="191" spans="1:22" ht="13.7" customHeight="1">
      <c r="A191" s="197">
        <v>3</v>
      </c>
      <c r="B191" s="19" t="s">
        <v>310</v>
      </c>
      <c r="C191" s="333"/>
      <c r="D191" s="194"/>
      <c r="E191" s="194"/>
      <c r="F191" s="195"/>
      <c r="G191" s="252"/>
      <c r="H191" s="195"/>
      <c r="I191" s="196"/>
      <c r="J191" s="196"/>
      <c r="K191" s="369"/>
      <c r="L191" s="194"/>
    </row>
    <row r="192" spans="1:22" ht="13.7" customHeight="1">
      <c r="A192" s="197">
        <v>4</v>
      </c>
      <c r="B192" s="19" t="s">
        <v>738</v>
      </c>
      <c r="C192" s="333"/>
      <c r="D192" s="194"/>
      <c r="E192" s="194"/>
      <c r="F192" s="195"/>
      <c r="G192" s="252"/>
      <c r="H192" s="195"/>
      <c r="I192" s="196"/>
      <c r="J192" s="196"/>
      <c r="K192" s="369"/>
      <c r="L192" s="194"/>
    </row>
    <row r="193" spans="1:12" ht="13.7" customHeight="1">
      <c r="A193" s="197">
        <v>5</v>
      </c>
      <c r="B193" s="19" t="s">
        <v>695</v>
      </c>
      <c r="C193" s="333"/>
      <c r="D193" s="194"/>
      <c r="E193" s="194"/>
      <c r="F193" s="195"/>
      <c r="G193" s="252"/>
      <c r="H193" s="195"/>
      <c r="I193" s="196"/>
      <c r="J193" s="196"/>
      <c r="K193" s="369"/>
      <c r="L193" s="194"/>
    </row>
    <row r="194" spans="1:12" ht="13.7" customHeight="1">
      <c r="A194" s="197">
        <v>6</v>
      </c>
      <c r="B194" s="19" t="s">
        <v>757</v>
      </c>
      <c r="C194" s="333"/>
      <c r="D194" s="194"/>
      <c r="E194" s="194"/>
      <c r="F194" s="195"/>
      <c r="G194" s="252"/>
      <c r="H194" s="195"/>
      <c r="I194" s="196"/>
      <c r="J194" s="196"/>
      <c r="K194" s="369"/>
      <c r="L194" s="194"/>
    </row>
    <row r="195" spans="1:12" ht="13.7" customHeight="1">
      <c r="A195" s="197">
        <v>7</v>
      </c>
      <c r="B195" s="19" t="s">
        <v>758</v>
      </c>
      <c r="C195" s="333"/>
      <c r="D195" s="194"/>
      <c r="E195" s="194"/>
      <c r="F195" s="195"/>
      <c r="G195" s="252"/>
      <c r="H195" s="195"/>
      <c r="I195" s="196"/>
      <c r="J195" s="196"/>
      <c r="K195" s="369"/>
      <c r="L195" s="194"/>
    </row>
    <row r="196" spans="1:12" ht="13.7" customHeight="1">
      <c r="A196" s="330">
        <v>8</v>
      </c>
      <c r="B196" s="232" t="s">
        <v>759</v>
      </c>
      <c r="C196" s="334"/>
      <c r="D196" s="194"/>
      <c r="E196" s="246"/>
      <c r="F196" s="250"/>
      <c r="G196" s="253"/>
      <c r="H196" s="250"/>
      <c r="I196" s="247"/>
      <c r="J196" s="247"/>
      <c r="K196" s="751"/>
      <c r="L196" s="246"/>
    </row>
    <row r="197" spans="1:12" ht="13.7" hidden="1" customHeight="1">
      <c r="A197" s="197">
        <v>9</v>
      </c>
      <c r="B197" s="19"/>
      <c r="C197" s="333"/>
      <c r="D197" s="194"/>
      <c r="E197" s="194"/>
      <c r="F197" s="195"/>
      <c r="G197" s="252"/>
      <c r="H197" s="195"/>
      <c r="I197" s="196"/>
      <c r="J197" s="196"/>
      <c r="K197" s="369"/>
      <c r="L197" s="194"/>
    </row>
    <row r="198" spans="1:12" ht="13.7" customHeight="1" thickBot="1">
      <c r="A198" s="331">
        <v>9</v>
      </c>
      <c r="B198" s="223" t="s">
        <v>760</v>
      </c>
      <c r="C198" s="334"/>
      <c r="D198" s="246"/>
      <c r="E198" s="246"/>
      <c r="F198" s="250"/>
      <c r="G198" s="253"/>
      <c r="H198" s="335"/>
      <c r="I198" s="328"/>
      <c r="J198" s="328"/>
      <c r="K198" s="752"/>
      <c r="L198" s="246"/>
    </row>
    <row r="199" spans="1:12" ht="13.7" customHeight="1" thickBot="1">
      <c r="A199" s="258">
        <v>10</v>
      </c>
      <c r="B199" s="329" t="s">
        <v>741</v>
      </c>
      <c r="C199" s="263">
        <f>SUM(C189:C198)</f>
        <v>0</v>
      </c>
      <c r="D199" s="259">
        <f>SUM(D189:D198)</f>
        <v>0</v>
      </c>
      <c r="E199" s="259">
        <f>SUM(E189:E198)</f>
        <v>0</v>
      </c>
      <c r="F199" s="260"/>
      <c r="G199" s="261"/>
      <c r="H199" s="260"/>
      <c r="I199" s="262"/>
      <c r="J199" s="262"/>
      <c r="K199" s="756">
        <f>SUM(K189:K198)</f>
        <v>0</v>
      </c>
      <c r="L199" s="259"/>
    </row>
    <row r="200" spans="1:12" ht="13.7" customHeight="1">
      <c r="A200" s="204">
        <v>11</v>
      </c>
      <c r="B200" s="205" t="s">
        <v>761</v>
      </c>
      <c r="C200" s="758"/>
      <c r="D200" s="193"/>
      <c r="E200" s="193"/>
      <c r="F200" s="198"/>
      <c r="G200" s="254"/>
      <c r="H200" s="198"/>
      <c r="I200" s="191"/>
      <c r="J200" s="191"/>
      <c r="K200" s="750"/>
      <c r="L200" s="193"/>
    </row>
    <row r="201" spans="1:12" ht="13.7" customHeight="1">
      <c r="A201" s="204">
        <v>12</v>
      </c>
      <c r="B201" s="205" t="s">
        <v>762</v>
      </c>
      <c r="C201" s="758"/>
      <c r="D201" s="193"/>
      <c r="E201" s="194"/>
      <c r="F201" s="198"/>
      <c r="G201" s="254"/>
      <c r="H201" s="198"/>
      <c r="I201" s="191"/>
      <c r="J201" s="191"/>
      <c r="K201" s="750"/>
      <c r="L201" s="193"/>
    </row>
    <row r="202" spans="1:12" ht="13.7" customHeight="1">
      <c r="A202" s="202">
        <v>13</v>
      </c>
      <c r="B202" s="203" t="s">
        <v>763</v>
      </c>
      <c r="C202" s="759"/>
      <c r="D202" s="193"/>
      <c r="E202" s="194"/>
      <c r="F202" s="195"/>
      <c r="G202" s="252"/>
      <c r="H202" s="195"/>
      <c r="I202" s="196"/>
      <c r="J202" s="196"/>
      <c r="K202" s="369"/>
      <c r="L202" s="194"/>
    </row>
    <row r="203" spans="1:12" ht="13.7" customHeight="1">
      <c r="A203" s="202">
        <v>14</v>
      </c>
      <c r="B203" s="203" t="s">
        <v>764</v>
      </c>
      <c r="C203" s="759"/>
      <c r="D203" s="193"/>
      <c r="E203" s="194"/>
      <c r="F203" s="195"/>
      <c r="G203" s="252"/>
      <c r="H203" s="195"/>
      <c r="I203" s="196"/>
      <c r="J203" s="196"/>
      <c r="K203" s="369"/>
      <c r="L203" s="194"/>
    </row>
    <row r="204" spans="1:12" ht="13.7" customHeight="1">
      <c r="A204" s="202">
        <v>15</v>
      </c>
      <c r="B204" s="203" t="s">
        <v>742</v>
      </c>
      <c r="C204" s="759"/>
      <c r="D204" s="193"/>
      <c r="E204" s="194"/>
      <c r="F204" s="195"/>
      <c r="G204" s="252"/>
      <c r="H204" s="195"/>
      <c r="I204" s="196"/>
      <c r="J204" s="196"/>
      <c r="K204" s="369"/>
      <c r="L204" s="194"/>
    </row>
    <row r="205" spans="1:12" ht="13.7" customHeight="1">
      <c r="A205" s="245">
        <v>16</v>
      </c>
      <c r="B205" s="19" t="s">
        <v>312</v>
      </c>
      <c r="C205" s="760"/>
      <c r="D205" s="193"/>
      <c r="E205" s="194"/>
      <c r="F205" s="250"/>
      <c r="G205" s="253"/>
      <c r="H205" s="250"/>
      <c r="I205" s="247"/>
      <c r="J205" s="247"/>
      <c r="K205" s="751"/>
      <c r="L205" s="246"/>
    </row>
    <row r="206" spans="1:12" ht="13.7" customHeight="1" thickBot="1">
      <c r="A206" s="245">
        <v>17</v>
      </c>
      <c r="B206" s="230" t="s">
        <v>765</v>
      </c>
      <c r="C206" s="760"/>
      <c r="D206" s="206"/>
      <c r="E206" s="246"/>
      <c r="F206" s="250"/>
      <c r="G206" s="253"/>
      <c r="H206" s="250"/>
      <c r="I206" s="247"/>
      <c r="J206" s="247"/>
      <c r="K206" s="751"/>
      <c r="L206" s="246"/>
    </row>
    <row r="207" spans="1:12" ht="13.7" customHeight="1" thickBot="1">
      <c r="A207" s="258">
        <v>18</v>
      </c>
      <c r="B207" s="233" t="s">
        <v>743</v>
      </c>
      <c r="C207" s="756">
        <f>SUM(C200:C206)</f>
        <v>0</v>
      </c>
      <c r="D207" s="259">
        <f>SUM(D200:D206)</f>
        <v>0</v>
      </c>
      <c r="E207" s="259">
        <f>SUM(E200:E206)</f>
        <v>0</v>
      </c>
      <c r="F207" s="260"/>
      <c r="G207" s="261"/>
      <c r="H207" s="260"/>
      <c r="I207" s="262"/>
      <c r="J207" s="262"/>
      <c r="K207" s="756"/>
      <c r="L207" s="259">
        <f>SUM(L200:L206)</f>
        <v>0</v>
      </c>
    </row>
    <row r="208" spans="1:12" ht="27.75" customHeight="1" thickBot="1">
      <c r="A208" s="1772" t="s">
        <v>766</v>
      </c>
      <c r="B208" s="1773"/>
      <c r="C208" s="248">
        <f>SUM(C207,C199)</f>
        <v>0</v>
      </c>
      <c r="D208" s="248">
        <f t="shared" ref="D208:L208" si="0">SUM(D207,D199)</f>
        <v>0</v>
      </c>
      <c r="E208" s="248">
        <f t="shared" si="0"/>
        <v>0</v>
      </c>
      <c r="F208" s="248">
        <f t="shared" si="0"/>
        <v>0</v>
      </c>
      <c r="G208" s="248">
        <f t="shared" si="0"/>
        <v>0</v>
      </c>
      <c r="H208" s="248">
        <f t="shared" si="0"/>
        <v>0</v>
      </c>
      <c r="I208" s="248">
        <f t="shared" si="0"/>
        <v>0</v>
      </c>
      <c r="J208" s="248">
        <f t="shared" si="0"/>
        <v>0</v>
      </c>
      <c r="K208" s="248">
        <f t="shared" si="0"/>
        <v>0</v>
      </c>
      <c r="L208" s="248">
        <f t="shared" si="0"/>
        <v>0</v>
      </c>
    </row>
    <row r="209" spans="1:16" ht="13.7" customHeight="1" thickBot="1">
      <c r="A209" s="255"/>
      <c r="B209" s="256"/>
      <c r="C209" s="257"/>
      <c r="D209" s="257"/>
      <c r="E209" s="257"/>
      <c r="F209" s="249"/>
      <c r="G209" s="249"/>
      <c r="H209" s="249"/>
      <c r="I209" s="249"/>
      <c r="J209" s="249"/>
      <c r="K209" s="257"/>
      <c r="L209" s="257"/>
    </row>
    <row r="210" spans="1:16" ht="27.75" customHeight="1" thickBot="1">
      <c r="A210" s="1772" t="s">
        <v>771</v>
      </c>
      <c r="B210" s="1773"/>
      <c r="C210" s="295" t="e">
        <f>#REF!-C208</f>
        <v>#REF!</v>
      </c>
      <c r="D210" s="295" t="e">
        <f>#REF!-D208</f>
        <v>#REF!</v>
      </c>
      <c r="E210" s="295" t="e">
        <f>#REF!-E208</f>
        <v>#REF!</v>
      </c>
      <c r="F210" s="295" t="e">
        <f>#REF!-F208</f>
        <v>#REF!</v>
      </c>
      <c r="G210" s="295" t="e">
        <f>#REF!-G208</f>
        <v>#REF!</v>
      </c>
      <c r="H210" s="295" t="e">
        <f>#REF!-H208</f>
        <v>#REF!</v>
      </c>
      <c r="I210" s="295" t="e">
        <f>#REF!-I208</f>
        <v>#REF!</v>
      </c>
      <c r="J210" s="295" t="e">
        <f>#REF!-J208</f>
        <v>#REF!</v>
      </c>
      <c r="K210" s="295" t="e">
        <f>#REF!-K208</f>
        <v>#REF!</v>
      </c>
      <c r="L210" s="295" t="e">
        <f>#REF!-L208</f>
        <v>#REF!</v>
      </c>
    </row>
    <row r="211" spans="1:16" ht="13.7" customHeight="1" thickBot="1">
      <c r="C211" s="300"/>
    </row>
    <row r="212" spans="1:16" ht="13.7" hidden="1" customHeight="1"/>
    <row r="213" spans="1:16" ht="13.7" hidden="1" customHeight="1"/>
    <row r="214" spans="1:16" ht="13.7" hidden="1" customHeight="1"/>
    <row r="215" spans="1:16" ht="24.75" hidden="1" customHeight="1"/>
    <row r="216" spans="1:16" ht="13.5" hidden="1" thickBot="1"/>
    <row r="217" spans="1:16" ht="13.5" thickBot="1">
      <c r="A217" s="302"/>
      <c r="B217" s="301" t="s">
        <v>767</v>
      </c>
      <c r="C217" s="299" t="s">
        <v>772</v>
      </c>
      <c r="D217" s="299"/>
      <c r="E217" s="301"/>
      <c r="F217" s="299"/>
      <c r="G217" s="301"/>
      <c r="H217" s="301"/>
      <c r="I217" s="301"/>
      <c r="J217" s="301"/>
      <c r="K217" s="299"/>
      <c r="L217" s="303"/>
      <c r="M217" s="212"/>
      <c r="N217" s="212"/>
      <c r="O217" s="212"/>
      <c r="P217" s="212"/>
    </row>
    <row r="218" spans="1:16" ht="1.5" customHeight="1" thickBot="1">
      <c r="A218" s="296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298"/>
    </row>
    <row r="219" spans="1:16">
      <c r="A219" s="264">
        <v>1</v>
      </c>
      <c r="B219" s="237" t="s">
        <v>768</v>
      </c>
      <c r="C219" s="213"/>
      <c r="D219" s="213"/>
      <c r="E219" s="213"/>
      <c r="F219" s="238"/>
      <c r="G219" s="239"/>
      <c r="H219" s="240"/>
      <c r="I219" s="241"/>
      <c r="J219" s="242"/>
      <c r="K219" s="218"/>
      <c r="L219" s="213"/>
    </row>
    <row r="220" spans="1:16">
      <c r="A220" s="265">
        <v>2</v>
      </c>
      <c r="B220" s="265" t="s">
        <v>754</v>
      </c>
      <c r="C220" s="227"/>
      <c r="D220" s="227"/>
      <c r="E220" s="227"/>
      <c r="F220" s="243"/>
      <c r="G220" s="192"/>
      <c r="H220" s="229"/>
      <c r="I220" s="228"/>
      <c r="J220" s="214"/>
      <c r="K220" s="749"/>
      <c r="L220" s="227"/>
    </row>
    <row r="221" spans="1:16" ht="13.5" thickBot="1">
      <c r="A221" s="266">
        <v>3</v>
      </c>
      <c r="B221" s="266" t="s">
        <v>755</v>
      </c>
      <c r="C221" s="221"/>
      <c r="D221" s="221"/>
      <c r="E221" s="221"/>
      <c r="F221" s="222"/>
      <c r="G221" s="223"/>
      <c r="H221" s="224"/>
      <c r="I221" s="225"/>
      <c r="J221" s="226"/>
      <c r="K221" s="220"/>
      <c r="L221" s="221"/>
    </row>
    <row r="222" spans="1:16" ht="13.5" thickBot="1">
      <c r="A222" s="1778" t="s">
        <v>357</v>
      </c>
      <c r="B222" s="1779"/>
      <c r="C222" s="270">
        <f>SUM(C219:C221)</f>
        <v>0</v>
      </c>
      <c r="D222" s="270">
        <f>SUM(D219:D221)</f>
        <v>0</v>
      </c>
      <c r="E222" s="270">
        <f>SUM(E219:E221)</f>
        <v>0</v>
      </c>
      <c r="F222" s="271"/>
      <c r="G222" s="272"/>
      <c r="H222" s="273"/>
      <c r="I222" s="274"/>
      <c r="J222" s="275"/>
      <c r="K222" s="757">
        <f>SUM(K219:K221)</f>
        <v>0</v>
      </c>
      <c r="L222" s="270"/>
    </row>
    <row r="223" spans="1:16">
      <c r="A223" s="276">
        <v>4</v>
      </c>
      <c r="B223" s="283" t="s">
        <v>769</v>
      </c>
      <c r="C223" s="285"/>
      <c r="D223" s="285"/>
      <c r="E223" s="287"/>
      <c r="F223" s="291"/>
      <c r="G223" s="289"/>
      <c r="H223" s="281"/>
      <c r="I223" s="281"/>
      <c r="J223" s="293"/>
      <c r="K223" s="285"/>
      <c r="L223" s="753"/>
    </row>
    <row r="224" spans="1:16" ht="13.5" thickBot="1">
      <c r="A224" s="269">
        <v>5</v>
      </c>
      <c r="B224" s="284" t="s">
        <v>1176</v>
      </c>
      <c r="C224" s="286"/>
      <c r="D224" s="286"/>
      <c r="E224" s="288"/>
      <c r="F224" s="292"/>
      <c r="G224" s="290"/>
      <c r="H224" s="282"/>
      <c r="I224" s="282"/>
      <c r="J224" s="294"/>
      <c r="K224" s="286"/>
      <c r="L224" s="754"/>
    </row>
    <row r="225" spans="1:12" ht="13.5" thickBot="1">
      <c r="A225" s="1776" t="s">
        <v>770</v>
      </c>
      <c r="B225" s="1777"/>
      <c r="C225" s="277">
        <f>SUM(C223:C224)</f>
        <v>0</v>
      </c>
      <c r="D225" s="277">
        <f>SUM(D223:D224)</f>
        <v>0</v>
      </c>
      <c r="E225" s="277">
        <f>SUM(E223:E224)</f>
        <v>0</v>
      </c>
      <c r="F225" s="261"/>
      <c r="G225" s="279"/>
      <c r="H225" s="278"/>
      <c r="I225" s="278"/>
      <c r="J225" s="280"/>
      <c r="K225" s="277"/>
      <c r="L225" s="755"/>
    </row>
    <row r="226" spans="1:12" hidden="1">
      <c r="A226" s="267"/>
      <c r="B226" s="211"/>
      <c r="C226" s="207"/>
      <c r="D226" s="207"/>
      <c r="E226" s="207"/>
      <c r="F226" s="268"/>
      <c r="G226" s="268"/>
      <c r="H226" s="268"/>
      <c r="I226" s="268"/>
      <c r="J226" s="268"/>
      <c r="K226" s="207"/>
      <c r="L226" s="207"/>
    </row>
    <row r="227" spans="1:12" hidden="1">
      <c r="A227" s="210"/>
      <c r="B227" s="211"/>
      <c r="C227" s="207"/>
      <c r="D227" s="207"/>
      <c r="E227" s="207"/>
      <c r="F227" s="199"/>
      <c r="G227" s="199"/>
      <c r="H227" s="199"/>
      <c r="I227" s="199"/>
      <c r="J227" s="199"/>
      <c r="K227" s="207"/>
      <c r="L227" s="207"/>
    </row>
    <row r="228" spans="1:12" ht="29.25" customHeight="1" thickBot="1">
      <c r="A228" s="1774" t="s">
        <v>773</v>
      </c>
      <c r="B228" s="1775"/>
      <c r="C228" s="248" t="e">
        <f>SUM(C222,#REF!)</f>
        <v>#REF!</v>
      </c>
      <c r="D228" s="248" t="e">
        <f>SUM(D222,#REF!)</f>
        <v>#REF!</v>
      </c>
      <c r="E228" s="248" t="e">
        <f>SUM(E222,#REF!)</f>
        <v>#REF!</v>
      </c>
      <c r="F228" s="248" t="e">
        <f>SUM(F222,#REF!)</f>
        <v>#REF!</v>
      </c>
      <c r="G228" s="248" t="e">
        <f>SUM(G222,#REF!)</f>
        <v>#REF!</v>
      </c>
      <c r="H228" s="248" t="e">
        <f>SUM(H222,#REF!)</f>
        <v>#REF!</v>
      </c>
      <c r="I228" s="248" t="e">
        <f>SUM(I222,#REF!)</f>
        <v>#REF!</v>
      </c>
      <c r="J228" s="248" t="e">
        <f>SUM(J222,#REF!)</f>
        <v>#REF!</v>
      </c>
      <c r="K228" s="248" t="e">
        <f>SUM(K222,#REF!)</f>
        <v>#REF!</v>
      </c>
      <c r="L228" s="248" t="e">
        <f>SUM(L222,#REF!)</f>
        <v>#REF!</v>
      </c>
    </row>
    <row r="229" spans="1:12" ht="34.5" customHeight="1" thickBot="1">
      <c r="A229" s="1770" t="s">
        <v>774</v>
      </c>
      <c r="B229" s="1771"/>
      <c r="C229" s="248">
        <f>SUM(C225,C208)</f>
        <v>0</v>
      </c>
      <c r="D229" s="248">
        <f t="shared" ref="D229:J229" si="1">SUM(D225,D208)</f>
        <v>0</v>
      </c>
      <c r="E229" s="248">
        <f t="shared" si="1"/>
        <v>0</v>
      </c>
      <c r="F229" s="248">
        <f t="shared" si="1"/>
        <v>0</v>
      </c>
      <c r="G229" s="248">
        <f t="shared" si="1"/>
        <v>0</v>
      </c>
      <c r="H229" s="248">
        <f t="shared" si="1"/>
        <v>0</v>
      </c>
      <c r="I229" s="248">
        <f t="shared" si="1"/>
        <v>0</v>
      </c>
      <c r="J229" s="248">
        <f t="shared" si="1"/>
        <v>0</v>
      </c>
      <c r="K229" s="248">
        <f>SUM(K208,K225)</f>
        <v>0</v>
      </c>
      <c r="L229" s="248">
        <f>SUM(L208,L225)</f>
        <v>0</v>
      </c>
    </row>
  </sheetData>
  <mergeCells count="12">
    <mergeCell ref="A229:B229"/>
    <mergeCell ref="A210:B210"/>
    <mergeCell ref="A228:B228"/>
    <mergeCell ref="A208:B208"/>
    <mergeCell ref="A225:B225"/>
    <mergeCell ref="A222:B222"/>
    <mergeCell ref="K187:L187"/>
    <mergeCell ref="B186:B187"/>
    <mergeCell ref="A188:B188"/>
    <mergeCell ref="A184:J184"/>
    <mergeCell ref="D186:J186"/>
    <mergeCell ref="A186:A187"/>
  </mergeCells>
  <phoneticPr fontId="2" type="noConversion"/>
  <pageMargins left="0.78740157480314965" right="0" top="0.39370078740157483" bottom="0.39370078740157483" header="0.51181102362204722" footer="0.51181102362204722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0"/>
  <sheetViews>
    <sheetView topLeftCell="A103" zoomScale="82" zoomScaleNormal="82" workbookViewId="0">
      <selection activeCell="N75" sqref="N75"/>
    </sheetView>
  </sheetViews>
  <sheetFormatPr defaultRowHeight="12.75"/>
  <cols>
    <col min="1" max="1" width="5.42578125" customWidth="1"/>
    <col min="2" max="2" width="7" customWidth="1"/>
    <col min="3" max="3" width="52.28515625" customWidth="1"/>
    <col min="4" max="4" width="8.5703125" customWidth="1"/>
    <col min="5" max="5" width="9" customWidth="1"/>
    <col min="6" max="6" width="8.7109375" customWidth="1"/>
    <col min="7" max="7" width="8.140625" customWidth="1"/>
    <col min="8" max="8" width="8.5703125" customWidth="1"/>
    <col min="9" max="11" width="9" customWidth="1"/>
    <col min="12" max="12" width="9.140625" customWidth="1"/>
    <col min="13" max="13" width="13.140625" bestFit="1" customWidth="1"/>
  </cols>
  <sheetData>
    <row r="1" spans="1:12" ht="15" customHeight="1">
      <c r="C1" s="1080" t="s">
        <v>500</v>
      </c>
      <c r="D1" s="1080"/>
      <c r="E1" s="1080"/>
      <c r="F1" s="1080"/>
      <c r="G1" s="1780" t="s">
        <v>1316</v>
      </c>
      <c r="H1" s="1781"/>
      <c r="I1" s="1781"/>
      <c r="J1" s="1781"/>
      <c r="K1" s="1781"/>
      <c r="L1" s="1781"/>
    </row>
    <row r="2" spans="1:12" ht="11.25" customHeight="1">
      <c r="G2" s="1780"/>
      <c r="H2" s="1781"/>
      <c r="I2" s="1781"/>
      <c r="J2" s="1781"/>
      <c r="K2" s="1781"/>
      <c r="L2" s="1781"/>
    </row>
    <row r="3" spans="1:12" ht="15" customHeight="1">
      <c r="A3" s="1783" t="s">
        <v>917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</row>
    <row r="4" spans="1:12" ht="12" customHeight="1" thickBot="1">
      <c r="A4" s="1782"/>
      <c r="B4" s="1782"/>
      <c r="C4" s="1782"/>
      <c r="D4" s="1083"/>
      <c r="E4" s="1083"/>
      <c r="F4" s="1083"/>
      <c r="G4" s="1083"/>
      <c r="H4" s="1083"/>
      <c r="I4" s="1083"/>
      <c r="J4" s="1083"/>
      <c r="K4" s="1083"/>
      <c r="L4" s="997" t="s">
        <v>674</v>
      </c>
    </row>
    <row r="5" spans="1:12" ht="31.5" customHeight="1" thickBot="1">
      <c r="A5" s="998" t="s">
        <v>922</v>
      </c>
      <c r="B5" s="1055" t="s">
        <v>1090</v>
      </c>
      <c r="C5" s="999" t="s">
        <v>918</v>
      </c>
      <c r="D5" s="1094" t="s">
        <v>382</v>
      </c>
      <c r="E5" s="1094" t="s">
        <v>381</v>
      </c>
      <c r="F5" s="1094" t="s">
        <v>601</v>
      </c>
      <c r="G5" s="1327" t="s">
        <v>1186</v>
      </c>
      <c r="H5" s="1327" t="s">
        <v>399</v>
      </c>
      <c r="I5" s="1327" t="s">
        <v>506</v>
      </c>
      <c r="J5" s="1327" t="s">
        <v>156</v>
      </c>
      <c r="K5" s="1327" t="s">
        <v>1013</v>
      </c>
      <c r="L5" s="1327" t="s">
        <v>1317</v>
      </c>
    </row>
    <row r="6" spans="1:12" ht="13.5" thickBot="1">
      <c r="A6" s="1001">
        <v>1</v>
      </c>
      <c r="B6" s="1056"/>
      <c r="C6" s="1002">
        <v>2</v>
      </c>
      <c r="D6" s="1093">
        <v>3</v>
      </c>
      <c r="E6" s="1093">
        <v>4</v>
      </c>
      <c r="F6" s="1093">
        <v>5</v>
      </c>
      <c r="G6" s="1003">
        <v>6</v>
      </c>
      <c r="H6" s="1003">
        <v>7</v>
      </c>
      <c r="I6" s="1003">
        <v>8</v>
      </c>
      <c r="J6" s="1003">
        <v>9</v>
      </c>
      <c r="K6" s="1003">
        <v>10</v>
      </c>
      <c r="L6" s="1003">
        <v>11</v>
      </c>
    </row>
    <row r="7" spans="1:12" ht="20.25" customHeight="1" thickBot="1">
      <c r="A7" s="1004" t="s">
        <v>331</v>
      </c>
      <c r="B7" s="1065" t="s">
        <v>573</v>
      </c>
      <c r="C7" s="1005" t="s">
        <v>957</v>
      </c>
      <c r="D7" s="1180">
        <v>14657</v>
      </c>
      <c r="E7" s="1180">
        <v>17618</v>
      </c>
      <c r="F7" s="1243">
        <v>17159</v>
      </c>
      <c r="G7" s="1243">
        <v>9333</v>
      </c>
      <c r="H7" s="1246"/>
      <c r="I7" s="1246"/>
      <c r="J7" s="1246">
        <v>682</v>
      </c>
      <c r="K7" s="1243">
        <v>17841</v>
      </c>
      <c r="L7" s="1628">
        <v>17841</v>
      </c>
    </row>
    <row r="8" spans="1:12">
      <c r="A8" s="1007" t="s">
        <v>930</v>
      </c>
      <c r="B8" s="1066" t="s">
        <v>574</v>
      </c>
      <c r="C8" s="1008" t="s">
        <v>958</v>
      </c>
      <c r="D8" s="1212">
        <v>11035</v>
      </c>
      <c r="E8" s="1175">
        <v>9166</v>
      </c>
      <c r="F8" s="1310">
        <v>10431</v>
      </c>
      <c r="G8" s="1310">
        <v>5445</v>
      </c>
      <c r="H8" s="1255"/>
      <c r="I8" s="1255"/>
      <c r="J8" s="1255"/>
      <c r="K8" s="1310">
        <v>10431</v>
      </c>
      <c r="L8" s="1629">
        <v>10452</v>
      </c>
    </row>
    <row r="9" spans="1:12">
      <c r="A9" s="1010" t="s">
        <v>931</v>
      </c>
      <c r="B9" s="1064" t="s">
        <v>575</v>
      </c>
      <c r="C9" s="1011" t="s">
        <v>959</v>
      </c>
      <c r="D9" s="1213"/>
      <c r="E9" s="1173"/>
      <c r="F9" s="1239"/>
      <c r="G9" s="1239"/>
      <c r="H9" s="1253"/>
      <c r="I9" s="1253"/>
      <c r="J9" s="1253"/>
      <c r="K9" s="1239"/>
      <c r="L9" s="1630"/>
    </row>
    <row r="10" spans="1:12">
      <c r="A10" s="1010" t="s">
        <v>932</v>
      </c>
      <c r="B10" s="1064" t="s">
        <v>576</v>
      </c>
      <c r="C10" s="1011" t="s">
        <v>960</v>
      </c>
      <c r="D10" s="1213">
        <v>3405</v>
      </c>
      <c r="E10" s="1173">
        <v>7846</v>
      </c>
      <c r="F10" s="1239">
        <v>5528</v>
      </c>
      <c r="G10" s="1239">
        <v>3264</v>
      </c>
      <c r="H10" s="1253"/>
      <c r="I10" s="1253"/>
      <c r="J10" s="1253">
        <v>682</v>
      </c>
      <c r="K10" s="1239">
        <v>6210</v>
      </c>
      <c r="L10" s="1630">
        <v>5428</v>
      </c>
    </row>
    <row r="11" spans="1:12">
      <c r="A11" s="1010" t="s">
        <v>933</v>
      </c>
      <c r="B11" s="1064" t="s">
        <v>577</v>
      </c>
      <c r="C11" s="1011" t="s">
        <v>961</v>
      </c>
      <c r="D11" s="1213">
        <v>217</v>
      </c>
      <c r="E11" s="1173">
        <v>210</v>
      </c>
      <c r="F11" s="1239">
        <v>1200</v>
      </c>
      <c r="G11" s="1239">
        <v>624</v>
      </c>
      <c r="H11" s="1253"/>
      <c r="I11" s="1253"/>
      <c r="J11" s="1253"/>
      <c r="K11" s="1239">
        <v>1200</v>
      </c>
      <c r="L11" s="1630">
        <v>1200</v>
      </c>
    </row>
    <row r="12" spans="1:12">
      <c r="A12" s="1010" t="s">
        <v>940</v>
      </c>
      <c r="B12" s="1064" t="s">
        <v>578</v>
      </c>
      <c r="C12" s="1011" t="s">
        <v>962</v>
      </c>
      <c r="D12" s="1213"/>
      <c r="E12" s="1173">
        <v>396</v>
      </c>
      <c r="F12" s="1239"/>
      <c r="G12" s="1239"/>
      <c r="H12" s="1253"/>
      <c r="I12" s="1253"/>
      <c r="J12" s="1253"/>
      <c r="K12" s="1239"/>
      <c r="L12" s="1630">
        <v>761</v>
      </c>
    </row>
    <row r="13" spans="1:12" ht="13.5" thickBot="1">
      <c r="A13" s="1013" t="s">
        <v>934</v>
      </c>
      <c r="B13" s="1064" t="s">
        <v>596</v>
      </c>
      <c r="C13" s="1014" t="s">
        <v>963</v>
      </c>
      <c r="D13" s="1214"/>
      <c r="E13" s="1174"/>
      <c r="F13" s="1239"/>
      <c r="G13" s="1239"/>
      <c r="H13" s="1253"/>
      <c r="I13" s="1253"/>
      <c r="J13" s="1253"/>
      <c r="K13" s="1239"/>
      <c r="L13" s="1631"/>
    </row>
    <row r="14" spans="1:12" ht="27.75" thickBot="1">
      <c r="A14" s="1004" t="s">
        <v>334</v>
      </c>
      <c r="B14" s="1068" t="s">
        <v>1702</v>
      </c>
      <c r="C14" s="1015" t="s">
        <v>603</v>
      </c>
      <c r="D14" s="1215">
        <v>12641</v>
      </c>
      <c r="E14" s="1177">
        <v>15409</v>
      </c>
      <c r="F14" s="1243">
        <v>11069</v>
      </c>
      <c r="G14" s="1243">
        <v>5941</v>
      </c>
      <c r="H14" s="1246">
        <v>1000</v>
      </c>
      <c r="I14" s="1246"/>
      <c r="J14" s="1246">
        <v>201</v>
      </c>
      <c r="K14" s="1243">
        <v>12270</v>
      </c>
      <c r="L14" s="1006">
        <v>12270</v>
      </c>
    </row>
    <row r="15" spans="1:12">
      <c r="A15" s="1007" t="s">
        <v>897</v>
      </c>
      <c r="B15" s="1069" t="s">
        <v>597</v>
      </c>
      <c r="C15" s="1008" t="s">
        <v>964</v>
      </c>
      <c r="D15" s="1175"/>
      <c r="E15" s="1175"/>
      <c r="F15" s="1310"/>
      <c r="G15" s="1310"/>
      <c r="H15" s="1255"/>
      <c r="I15" s="1255"/>
      <c r="J15" s="1255"/>
      <c r="K15" s="1310"/>
      <c r="L15" s="1009"/>
    </row>
    <row r="16" spans="1:12">
      <c r="A16" s="1010" t="s">
        <v>898</v>
      </c>
      <c r="B16" s="1070" t="s">
        <v>598</v>
      </c>
      <c r="C16" s="1011" t="s">
        <v>965</v>
      </c>
      <c r="D16" s="1173"/>
      <c r="E16" s="1173"/>
      <c r="F16" s="1239"/>
      <c r="G16" s="1239"/>
      <c r="H16" s="1253"/>
      <c r="I16" s="1253"/>
      <c r="J16" s="1253"/>
      <c r="K16" s="1239"/>
      <c r="L16" s="1012"/>
    </row>
    <row r="17" spans="1:12">
      <c r="A17" s="1010" t="s">
        <v>935</v>
      </c>
      <c r="B17" s="1070" t="s">
        <v>599</v>
      </c>
      <c r="C17" s="1011" t="s">
        <v>1086</v>
      </c>
      <c r="D17" s="1173"/>
      <c r="E17" s="1173"/>
      <c r="F17" s="1239"/>
      <c r="G17" s="1239"/>
      <c r="H17" s="1253"/>
      <c r="I17" s="1253"/>
      <c r="J17" s="1253"/>
      <c r="K17" s="1239"/>
      <c r="L17" s="1012"/>
    </row>
    <row r="18" spans="1:12">
      <c r="A18" s="1010" t="s">
        <v>899</v>
      </c>
      <c r="B18" s="1070" t="s">
        <v>579</v>
      </c>
      <c r="C18" s="1011" t="s">
        <v>966</v>
      </c>
      <c r="D18" s="1173">
        <v>1641</v>
      </c>
      <c r="E18" s="1173">
        <v>15409</v>
      </c>
      <c r="F18" s="1239">
        <v>11069</v>
      </c>
      <c r="G18" s="1239">
        <v>5941</v>
      </c>
      <c r="H18" s="1253">
        <v>1000</v>
      </c>
      <c r="I18" s="1253"/>
      <c r="J18" s="1253">
        <v>201</v>
      </c>
      <c r="K18" s="1239">
        <v>12270</v>
      </c>
      <c r="L18" s="1012">
        <v>12270</v>
      </c>
    </row>
    <row r="19" spans="1:12" ht="13.5" thickBot="1">
      <c r="A19" s="1013" t="s">
        <v>900</v>
      </c>
      <c r="B19" s="1058"/>
      <c r="C19" s="1014" t="s">
        <v>604</v>
      </c>
      <c r="D19" s="1174"/>
      <c r="E19" s="1174"/>
      <c r="F19" s="1248"/>
      <c r="G19" s="1248"/>
      <c r="H19" s="1254"/>
      <c r="I19" s="1254"/>
      <c r="J19" s="1254"/>
      <c r="K19" s="1248"/>
      <c r="L19" s="1016"/>
    </row>
    <row r="20" spans="1:12" ht="21.75" thickBot="1">
      <c r="A20" s="1004" t="s">
        <v>335</v>
      </c>
      <c r="B20" s="1068" t="s">
        <v>580</v>
      </c>
      <c r="C20" s="1005" t="s">
        <v>606</v>
      </c>
      <c r="D20" s="1180">
        <v>43686</v>
      </c>
      <c r="E20" s="1180">
        <v>45133</v>
      </c>
      <c r="F20" s="1243">
        <v>8271</v>
      </c>
      <c r="G20" s="1243">
        <v>7272</v>
      </c>
      <c r="H20" s="1246">
        <v>8668</v>
      </c>
      <c r="I20" s="1246"/>
      <c r="J20" s="1246">
        <v>6561</v>
      </c>
      <c r="K20" s="1243">
        <v>23500</v>
      </c>
      <c r="L20" s="1006">
        <f>SUM(L21:L25)</f>
        <v>23500</v>
      </c>
    </row>
    <row r="21" spans="1:12">
      <c r="A21" s="1007" t="s">
        <v>909</v>
      </c>
      <c r="B21" s="1069" t="s">
        <v>581</v>
      </c>
      <c r="C21" s="1008" t="s">
        <v>967</v>
      </c>
      <c r="D21" s="1175"/>
      <c r="E21" s="1175"/>
      <c r="F21" s="1310">
        <v>5718</v>
      </c>
      <c r="G21" s="1310">
        <v>30</v>
      </c>
      <c r="H21" s="1255">
        <v>3000</v>
      </c>
      <c r="I21" s="1255"/>
      <c r="J21" s="1255">
        <v>-504</v>
      </c>
      <c r="K21" s="1310">
        <v>8214</v>
      </c>
      <c r="L21" s="1009">
        <v>8214</v>
      </c>
    </row>
    <row r="22" spans="1:12">
      <c r="A22" s="1010" t="s">
        <v>910</v>
      </c>
      <c r="B22" s="1070" t="s">
        <v>600</v>
      </c>
      <c r="C22" s="1011" t="s">
        <v>968</v>
      </c>
      <c r="D22" s="1173"/>
      <c r="E22" s="1173"/>
      <c r="F22" s="1239"/>
      <c r="G22" s="1239"/>
      <c r="H22" s="1253"/>
      <c r="I22" s="1253"/>
      <c r="J22" s="1253"/>
      <c r="K22" s="1239"/>
      <c r="L22" s="1012"/>
    </row>
    <row r="23" spans="1:12" ht="12" customHeight="1">
      <c r="A23" s="1010" t="s">
        <v>911</v>
      </c>
      <c r="B23" s="1070" t="s">
        <v>602</v>
      </c>
      <c r="C23" s="1011" t="s">
        <v>1087</v>
      </c>
      <c r="D23" s="1173"/>
      <c r="E23" s="1173"/>
      <c r="F23" s="1239"/>
      <c r="G23" s="1239"/>
      <c r="H23" s="1253"/>
      <c r="I23" s="1253"/>
      <c r="J23" s="1253"/>
      <c r="K23" s="1239"/>
      <c r="L23" s="1012"/>
    </row>
    <row r="24" spans="1:12">
      <c r="A24" s="1010" t="s">
        <v>912</v>
      </c>
      <c r="B24" s="1070" t="s">
        <v>582</v>
      </c>
      <c r="C24" s="1011" t="s">
        <v>969</v>
      </c>
      <c r="D24" s="1173">
        <v>43686</v>
      </c>
      <c r="E24" s="1173">
        <v>45133</v>
      </c>
      <c r="F24" s="1239">
        <v>2553</v>
      </c>
      <c r="G24" s="1239">
        <v>7242</v>
      </c>
      <c r="H24" s="1253">
        <v>5668</v>
      </c>
      <c r="I24" s="1253"/>
      <c r="J24" s="1253">
        <v>7065</v>
      </c>
      <c r="K24" s="1239">
        <v>15286</v>
      </c>
      <c r="L24" s="1012">
        <v>15286</v>
      </c>
    </row>
    <row r="25" spans="1:12" ht="13.5" thickBot="1">
      <c r="A25" s="1013" t="s">
        <v>913</v>
      </c>
      <c r="B25" s="1058"/>
      <c r="C25" s="1014" t="s">
        <v>605</v>
      </c>
      <c r="D25" s="1174">
        <v>42560</v>
      </c>
      <c r="E25" s="1174">
        <v>44034</v>
      </c>
      <c r="F25" s="1248"/>
      <c r="G25" s="1248"/>
      <c r="H25" s="1254"/>
      <c r="I25" s="1254"/>
      <c r="J25" s="1254"/>
      <c r="K25" s="1248"/>
      <c r="L25" s="1016"/>
    </row>
    <row r="26" spans="1:12" ht="14.25" thickBot="1">
      <c r="A26" s="1004" t="s">
        <v>941</v>
      </c>
      <c r="B26" s="1068" t="s">
        <v>583</v>
      </c>
      <c r="C26" s="1005" t="s">
        <v>970</v>
      </c>
      <c r="D26" s="1180">
        <v>1230</v>
      </c>
      <c r="E26" s="1180">
        <v>1550</v>
      </c>
      <c r="F26" s="1251">
        <v>1900</v>
      </c>
      <c r="G26" s="1251">
        <v>1070</v>
      </c>
      <c r="H26" s="1252"/>
      <c r="I26" s="1252"/>
      <c r="J26" s="1252">
        <v>704</v>
      </c>
      <c r="K26" s="1251">
        <v>2604</v>
      </c>
      <c r="L26" s="1251">
        <f>L27+L31</f>
        <v>2522</v>
      </c>
    </row>
    <row r="27" spans="1:12" ht="14.25" customHeight="1">
      <c r="A27" s="1010" t="s">
        <v>971</v>
      </c>
      <c r="B27" s="1070" t="s">
        <v>878</v>
      </c>
      <c r="C27" s="1011" t="s">
        <v>874</v>
      </c>
      <c r="D27" s="1173"/>
      <c r="E27" s="1173">
        <v>1465</v>
      </c>
      <c r="F27" s="1239">
        <v>1850</v>
      </c>
      <c r="G27" s="1239">
        <v>1066</v>
      </c>
      <c r="H27" s="1253"/>
      <c r="I27" s="1253"/>
      <c r="J27" s="1253">
        <v>735</v>
      </c>
      <c r="K27" s="1239">
        <v>2585</v>
      </c>
      <c r="L27" s="1239">
        <v>2518</v>
      </c>
    </row>
    <row r="28" spans="1:12" ht="13.5" customHeight="1">
      <c r="A28" s="1010" t="s">
        <v>972</v>
      </c>
      <c r="B28" s="1070" t="s">
        <v>877</v>
      </c>
      <c r="C28" s="1011" t="s">
        <v>875</v>
      </c>
      <c r="D28" s="1173">
        <v>870</v>
      </c>
      <c r="E28" s="1173">
        <v>1105</v>
      </c>
      <c r="F28" s="1239">
        <v>1300</v>
      </c>
      <c r="G28" s="1239">
        <v>930</v>
      </c>
      <c r="H28" s="1253"/>
      <c r="I28" s="1253"/>
      <c r="J28" s="1253">
        <v>701</v>
      </c>
      <c r="K28" s="1239">
        <v>2001</v>
      </c>
      <c r="L28" s="1239">
        <v>2001</v>
      </c>
    </row>
    <row r="29" spans="1:12">
      <c r="A29" s="1010" t="s">
        <v>915</v>
      </c>
      <c r="B29" s="1070" t="s">
        <v>584</v>
      </c>
      <c r="C29" s="1011" t="s">
        <v>876</v>
      </c>
      <c r="D29" s="1173">
        <v>360</v>
      </c>
      <c r="E29" s="1173">
        <v>360</v>
      </c>
      <c r="F29" s="1239">
        <v>250</v>
      </c>
      <c r="G29" s="1239">
        <v>133</v>
      </c>
      <c r="H29" s="1253"/>
      <c r="I29" s="1253"/>
      <c r="J29" s="1253">
        <v>47</v>
      </c>
      <c r="K29" s="1239">
        <v>297</v>
      </c>
      <c r="L29" s="1239">
        <v>275</v>
      </c>
    </row>
    <row r="30" spans="1:12" ht="12.75" customHeight="1">
      <c r="A30" s="1010" t="s">
        <v>916</v>
      </c>
      <c r="B30" s="1070" t="s">
        <v>585</v>
      </c>
      <c r="C30" s="1011" t="s">
        <v>1185</v>
      </c>
      <c r="D30" s="1173"/>
      <c r="E30" s="1173"/>
      <c r="F30" s="1239">
        <v>300</v>
      </c>
      <c r="G30" s="1239">
        <v>3</v>
      </c>
      <c r="H30" s="1253"/>
      <c r="I30" s="1253"/>
      <c r="J30" s="1253">
        <v>-13</v>
      </c>
      <c r="K30" s="1239">
        <v>287</v>
      </c>
      <c r="L30" s="1239">
        <v>242</v>
      </c>
    </row>
    <row r="31" spans="1:12" ht="13.5" thickBot="1">
      <c r="A31" s="1013" t="s">
        <v>1091</v>
      </c>
      <c r="B31" s="1071" t="s">
        <v>586</v>
      </c>
      <c r="C31" s="1014" t="s">
        <v>973</v>
      </c>
      <c r="D31" s="1174"/>
      <c r="E31" s="1174">
        <v>85</v>
      </c>
      <c r="F31" s="1248">
        <v>50</v>
      </c>
      <c r="G31" s="1248">
        <v>4</v>
      </c>
      <c r="H31" s="1254"/>
      <c r="I31" s="1254"/>
      <c r="J31" s="1254">
        <v>-31</v>
      </c>
      <c r="K31" s="1248">
        <v>19</v>
      </c>
      <c r="L31" s="1248">
        <v>4</v>
      </c>
    </row>
    <row r="32" spans="1:12" ht="14.25" thickBot="1">
      <c r="A32" s="1004" t="s">
        <v>337</v>
      </c>
      <c r="B32" s="1068" t="s">
        <v>587</v>
      </c>
      <c r="C32" s="1005" t="s">
        <v>974</v>
      </c>
      <c r="D32" s="1180">
        <v>1735</v>
      </c>
      <c r="E32" s="1180">
        <v>2300</v>
      </c>
      <c r="F32" s="1243">
        <v>1705</v>
      </c>
      <c r="G32" s="1243">
        <v>1484</v>
      </c>
      <c r="H32" s="1246">
        <v>1400</v>
      </c>
      <c r="I32" s="1246"/>
      <c r="J32" s="1246">
        <v>-177</v>
      </c>
      <c r="K32" s="1243">
        <v>2928</v>
      </c>
      <c r="L32" s="1006">
        <f>SUM(L33:L43)</f>
        <v>2821</v>
      </c>
    </row>
    <row r="33" spans="1:12">
      <c r="A33" s="1007" t="s">
        <v>923</v>
      </c>
      <c r="B33" s="1069" t="s">
        <v>607</v>
      </c>
      <c r="C33" s="1008" t="s">
        <v>977</v>
      </c>
      <c r="D33" s="1175"/>
      <c r="E33" s="1175"/>
      <c r="F33" s="1310">
        <v>800</v>
      </c>
      <c r="G33" s="1310">
        <v>157</v>
      </c>
      <c r="H33" s="1255"/>
      <c r="I33" s="1255"/>
      <c r="J33" s="1255">
        <v>310</v>
      </c>
      <c r="K33" s="1310">
        <v>1110</v>
      </c>
      <c r="L33" s="1009">
        <v>1110</v>
      </c>
    </row>
    <row r="34" spans="1:12">
      <c r="A34" s="1010" t="s">
        <v>924</v>
      </c>
      <c r="B34" s="1070" t="s">
        <v>608</v>
      </c>
      <c r="C34" s="1011" t="s">
        <v>411</v>
      </c>
      <c r="D34" s="1173">
        <v>1735</v>
      </c>
      <c r="E34" s="1173">
        <v>2300</v>
      </c>
      <c r="F34" s="1239">
        <v>100</v>
      </c>
      <c r="G34" s="1239">
        <v>78</v>
      </c>
      <c r="H34" s="1253">
        <v>80</v>
      </c>
      <c r="I34" s="1253"/>
      <c r="J34" s="1253">
        <v>-72</v>
      </c>
      <c r="K34" s="1239">
        <v>108</v>
      </c>
      <c r="L34" s="1012">
        <v>108</v>
      </c>
    </row>
    <row r="35" spans="1:12">
      <c r="A35" s="1010" t="s">
        <v>925</v>
      </c>
      <c r="B35" s="1070" t="s">
        <v>609</v>
      </c>
      <c r="C35" s="1011" t="s">
        <v>978</v>
      </c>
      <c r="D35" s="1173"/>
      <c r="E35" s="1173"/>
      <c r="F35" s="1239"/>
      <c r="G35" s="1239"/>
      <c r="H35" s="1253"/>
      <c r="I35" s="1253"/>
      <c r="J35" s="1253"/>
      <c r="K35" s="1239"/>
      <c r="L35" s="1012"/>
    </row>
    <row r="36" spans="1:12">
      <c r="A36" s="1010" t="s">
        <v>942</v>
      </c>
      <c r="B36" s="1070" t="s">
        <v>610</v>
      </c>
      <c r="C36" s="1011" t="s">
        <v>979</v>
      </c>
      <c r="D36" s="1173"/>
      <c r="E36" s="1173"/>
      <c r="F36" s="1239">
        <v>800</v>
      </c>
      <c r="G36" s="1239">
        <v>47</v>
      </c>
      <c r="H36" s="1253"/>
      <c r="I36" s="1253"/>
      <c r="J36" s="1253">
        <v>-292</v>
      </c>
      <c r="K36" s="1239">
        <v>508</v>
      </c>
      <c r="L36" s="1012">
        <v>411</v>
      </c>
    </row>
    <row r="37" spans="1:12">
      <c r="A37" s="1010" t="s">
        <v>943</v>
      </c>
      <c r="B37" s="1070" t="s">
        <v>611</v>
      </c>
      <c r="C37" s="1011" t="s">
        <v>980</v>
      </c>
      <c r="D37" s="1173"/>
      <c r="E37" s="1173"/>
      <c r="F37" s="1239"/>
      <c r="G37" s="1239"/>
      <c r="H37" s="1253"/>
      <c r="I37" s="1253"/>
      <c r="J37" s="1253"/>
      <c r="K37" s="1239"/>
      <c r="L37" s="1012"/>
    </row>
    <row r="38" spans="1:12">
      <c r="A38" s="1010" t="s">
        <v>944</v>
      </c>
      <c r="B38" s="1070" t="s">
        <v>612</v>
      </c>
      <c r="C38" s="1011" t="s">
        <v>981</v>
      </c>
      <c r="D38" s="1173"/>
      <c r="E38" s="1173"/>
      <c r="F38" s="1239"/>
      <c r="G38" s="1239">
        <v>10</v>
      </c>
      <c r="H38" s="1253">
        <v>20</v>
      </c>
      <c r="I38" s="1253"/>
      <c r="J38" s="1253">
        <v>-10</v>
      </c>
      <c r="K38" s="1239">
        <v>10</v>
      </c>
      <c r="L38" s="1012"/>
    </row>
    <row r="39" spans="1:12">
      <c r="A39" s="1010" t="s">
        <v>945</v>
      </c>
      <c r="B39" s="1070" t="s">
        <v>613</v>
      </c>
      <c r="C39" s="1011" t="s">
        <v>982</v>
      </c>
      <c r="D39" s="1173"/>
      <c r="E39" s="1173"/>
      <c r="F39" s="1239"/>
      <c r="G39" s="1239"/>
      <c r="H39" s="1253"/>
      <c r="I39" s="1253"/>
      <c r="J39" s="1253"/>
      <c r="K39" s="1239"/>
      <c r="L39" s="1012"/>
    </row>
    <row r="40" spans="1:12">
      <c r="A40" s="1010" t="s">
        <v>946</v>
      </c>
      <c r="B40" s="1070" t="s">
        <v>614</v>
      </c>
      <c r="C40" s="1011" t="s">
        <v>983</v>
      </c>
      <c r="D40" s="1173"/>
      <c r="E40" s="1173"/>
      <c r="F40" s="1239">
        <v>5</v>
      </c>
      <c r="G40" s="1239">
        <v>1</v>
      </c>
      <c r="H40" s="1253"/>
      <c r="I40" s="1253"/>
      <c r="J40" s="1253">
        <v>-4</v>
      </c>
      <c r="K40" s="1239">
        <v>1</v>
      </c>
      <c r="L40" s="1012">
        <v>1</v>
      </c>
    </row>
    <row r="41" spans="1:12">
      <c r="A41" s="1010" t="s">
        <v>975</v>
      </c>
      <c r="B41" s="1070" t="s">
        <v>615</v>
      </c>
      <c r="C41" s="1011" t="s">
        <v>984</v>
      </c>
      <c r="D41" s="1173"/>
      <c r="E41" s="1173"/>
      <c r="F41" s="1250"/>
      <c r="G41" s="1250"/>
      <c r="H41" s="1256"/>
      <c r="I41" s="1256"/>
      <c r="J41" s="1256"/>
      <c r="K41" s="1250"/>
      <c r="L41" s="1018"/>
    </row>
    <row r="42" spans="1:12" ht="23.25" thickBot="1">
      <c r="A42" s="1043" t="s">
        <v>976</v>
      </c>
      <c r="B42" s="1071" t="s">
        <v>616</v>
      </c>
      <c r="C42" s="1014" t="s">
        <v>159</v>
      </c>
      <c r="D42" s="1174"/>
      <c r="E42" s="1174"/>
      <c r="F42" s="1312"/>
      <c r="G42" s="1312">
        <v>1191</v>
      </c>
      <c r="H42" s="1392">
        <v>200</v>
      </c>
      <c r="I42" s="1392"/>
      <c r="J42" s="1392">
        <v>846</v>
      </c>
      <c r="K42" s="1312">
        <v>1046</v>
      </c>
      <c r="L42" s="1393">
        <v>1046</v>
      </c>
    </row>
    <row r="43" spans="1:12" ht="13.5" thickBot="1">
      <c r="A43" s="1259"/>
      <c r="B43" s="1396" t="s">
        <v>158</v>
      </c>
      <c r="C43" s="1263" t="s">
        <v>160</v>
      </c>
      <c r="D43" s="1397"/>
      <c r="E43" s="1397"/>
      <c r="F43" s="1311"/>
      <c r="G43" s="1311"/>
      <c r="H43" s="1311">
        <v>1100</v>
      </c>
      <c r="I43" s="1311"/>
      <c r="J43" s="1311">
        <v>-955</v>
      </c>
      <c r="K43" s="1311">
        <v>145</v>
      </c>
      <c r="L43" s="1264">
        <v>145</v>
      </c>
    </row>
    <row r="44" spans="1:12" s="212" customFormat="1" ht="13.5" thickBot="1">
      <c r="A44" s="1259"/>
      <c r="B44" s="1260"/>
      <c r="C44" s="1261"/>
      <c r="D44" s="1394"/>
      <c r="E44" s="1394"/>
      <c r="F44" s="1395"/>
      <c r="G44" s="1262"/>
      <c r="H44" s="1262"/>
      <c r="I44" s="1262"/>
      <c r="J44" s="1262"/>
      <c r="K44" s="1262"/>
      <c r="L44" s="1262"/>
    </row>
    <row r="45" spans="1:12" ht="14.25" thickBot="1">
      <c r="A45" s="1004" t="s">
        <v>338</v>
      </c>
      <c r="B45" s="1072" t="s">
        <v>588</v>
      </c>
      <c r="C45" s="1005" t="s">
        <v>619</v>
      </c>
      <c r="D45" s="1304"/>
      <c r="E45" s="1304"/>
      <c r="F45" s="1309"/>
      <c r="G45" s="1307">
        <v>833</v>
      </c>
      <c r="H45" s="1180">
        <v>833</v>
      </c>
      <c r="I45" s="1180"/>
      <c r="J45" s="1180"/>
      <c r="K45" s="1315">
        <v>833</v>
      </c>
      <c r="L45" s="1258">
        <v>833</v>
      </c>
    </row>
    <row r="46" spans="1:12">
      <c r="A46" s="1007" t="s">
        <v>926</v>
      </c>
      <c r="B46" s="1069" t="s">
        <v>617</v>
      </c>
      <c r="C46" s="1008" t="s">
        <v>437</v>
      </c>
      <c r="D46" s="1175"/>
      <c r="E46" s="1175"/>
      <c r="F46" s="1308"/>
      <c r="G46" s="1308"/>
      <c r="H46" s="1257"/>
      <c r="I46" s="1257"/>
      <c r="J46" s="1257"/>
      <c r="K46" s="1317"/>
      <c r="L46" s="1019"/>
    </row>
    <row r="47" spans="1:12">
      <c r="A47" s="1010" t="s">
        <v>927</v>
      </c>
      <c r="B47" s="1070" t="s">
        <v>589</v>
      </c>
      <c r="C47" s="1318" t="s">
        <v>748</v>
      </c>
      <c r="D47" s="1320"/>
      <c r="E47" s="1174"/>
      <c r="F47" s="1312"/>
      <c r="G47" s="1250">
        <v>833</v>
      </c>
      <c r="H47" s="1256">
        <v>833</v>
      </c>
      <c r="I47" s="1256"/>
      <c r="J47" s="1256"/>
      <c r="K47" s="1250">
        <v>833</v>
      </c>
      <c r="L47" s="1018">
        <v>833</v>
      </c>
    </row>
    <row r="48" spans="1:12" ht="13.5" thickBot="1">
      <c r="A48" s="1010" t="s">
        <v>985</v>
      </c>
      <c r="B48" s="1070" t="s">
        <v>618</v>
      </c>
      <c r="C48" s="1318" t="s">
        <v>206</v>
      </c>
      <c r="D48" s="1321"/>
      <c r="E48" s="1306"/>
      <c r="F48" s="1313"/>
      <c r="G48" s="1250"/>
      <c r="H48" s="1256"/>
      <c r="I48" s="1256"/>
      <c r="J48" s="1256"/>
      <c r="K48" s="1250"/>
      <c r="L48" s="1018"/>
    </row>
    <row r="49" spans="1:15" ht="14.25" thickBot="1">
      <c r="A49" s="1004" t="s">
        <v>947</v>
      </c>
      <c r="B49" s="1068" t="s">
        <v>590</v>
      </c>
      <c r="C49" s="1305" t="s">
        <v>623</v>
      </c>
      <c r="D49" s="1322"/>
      <c r="E49" s="1177">
        <v>790</v>
      </c>
      <c r="F49" s="1314"/>
      <c r="G49" s="1315"/>
      <c r="H49" s="1180"/>
      <c r="I49" s="1180"/>
      <c r="J49" s="1180"/>
      <c r="K49" s="1315"/>
      <c r="L49" s="1258">
        <v>0</v>
      </c>
    </row>
    <row r="50" spans="1:15" ht="14.25" customHeight="1">
      <c r="A50" s="1010" t="s">
        <v>928</v>
      </c>
      <c r="B50" s="1070" t="s">
        <v>620</v>
      </c>
      <c r="C50" s="1318" t="s">
        <v>625</v>
      </c>
      <c r="D50" s="1323"/>
      <c r="E50" s="1175"/>
      <c r="F50" s="1310"/>
      <c r="G50" s="1244"/>
      <c r="H50" s="1271"/>
      <c r="I50" s="1271"/>
      <c r="J50" s="1271"/>
      <c r="K50" s="1244"/>
      <c r="L50" s="1036"/>
    </row>
    <row r="51" spans="1:15">
      <c r="A51" s="1010" t="s">
        <v>929</v>
      </c>
      <c r="B51" s="1070" t="s">
        <v>621</v>
      </c>
      <c r="C51" s="1318" t="s">
        <v>986</v>
      </c>
      <c r="D51" s="1189"/>
      <c r="E51" s="1173">
        <v>790</v>
      </c>
      <c r="F51" s="1239"/>
      <c r="G51" s="1239"/>
      <c r="H51" s="1253"/>
      <c r="I51" s="1253"/>
      <c r="J51" s="1253"/>
      <c r="K51" s="1239"/>
      <c r="L51" s="1012"/>
      <c r="O51" s="1288"/>
    </row>
    <row r="52" spans="1:15" ht="13.5" thickBot="1">
      <c r="A52" s="1013" t="s">
        <v>987</v>
      </c>
      <c r="B52" s="1058"/>
      <c r="C52" s="1319" t="s">
        <v>622</v>
      </c>
      <c r="D52" s="1324"/>
      <c r="E52" s="1292"/>
      <c r="F52" s="1316"/>
      <c r="G52" s="1248"/>
      <c r="H52" s="1254"/>
      <c r="I52" s="1254"/>
      <c r="J52" s="1254"/>
      <c r="K52" s="1248"/>
      <c r="L52" s="1016"/>
    </row>
    <row r="53" spans="1:15" ht="14.25" thickBot="1">
      <c r="A53" s="1004" t="s">
        <v>340</v>
      </c>
      <c r="B53" s="1068" t="s">
        <v>591</v>
      </c>
      <c r="C53" s="1303" t="s">
        <v>988</v>
      </c>
      <c r="D53" s="1322"/>
      <c r="E53" s="1304"/>
      <c r="F53" s="1309"/>
      <c r="G53" s="1249">
        <v>1239</v>
      </c>
      <c r="H53" s="1177">
        <v>1315</v>
      </c>
      <c r="I53" s="1177"/>
      <c r="J53" s="1177">
        <v>-76</v>
      </c>
      <c r="K53" s="1249">
        <v>1239</v>
      </c>
      <c r="L53" s="1632">
        <f>SUM(L54:L55)</f>
        <v>1239</v>
      </c>
      <c r="O53" s="1289"/>
    </row>
    <row r="54" spans="1:15" ht="12" customHeight="1">
      <c r="A54" s="1010" t="s">
        <v>948</v>
      </c>
      <c r="B54" s="1070" t="s">
        <v>161</v>
      </c>
      <c r="C54" s="1011" t="s">
        <v>624</v>
      </c>
      <c r="D54" s="1175"/>
      <c r="E54" s="1175"/>
      <c r="F54" s="1317"/>
      <c r="G54" s="1250">
        <v>13</v>
      </c>
      <c r="H54" s="1256">
        <v>15</v>
      </c>
      <c r="I54" s="1256"/>
      <c r="J54" s="1256">
        <v>-2</v>
      </c>
      <c r="K54" s="1250">
        <v>13</v>
      </c>
      <c r="L54" s="1018">
        <v>13</v>
      </c>
    </row>
    <row r="55" spans="1:15">
      <c r="A55" s="1010" t="s">
        <v>949</v>
      </c>
      <c r="B55" s="1070" t="s">
        <v>162</v>
      </c>
      <c r="C55" s="1011" t="s">
        <v>989</v>
      </c>
      <c r="D55" s="1173"/>
      <c r="E55" s="1173"/>
      <c r="F55" s="1250"/>
      <c r="G55" s="1250">
        <v>1226</v>
      </c>
      <c r="H55" s="1256">
        <v>1300</v>
      </c>
      <c r="I55" s="1256"/>
      <c r="J55" s="1256">
        <v>-74</v>
      </c>
      <c r="K55" s="1250">
        <v>1226</v>
      </c>
      <c r="L55" s="1018">
        <v>1226</v>
      </c>
    </row>
    <row r="56" spans="1:15" ht="12" customHeight="1" thickBot="1">
      <c r="A56" s="1013" t="s">
        <v>955</v>
      </c>
      <c r="B56" s="1071"/>
      <c r="C56" s="1014" t="s">
        <v>626</v>
      </c>
      <c r="D56" s="1306"/>
      <c r="E56" s="1306"/>
      <c r="F56" s="1325"/>
      <c r="G56" s="1250"/>
      <c r="H56" s="1256"/>
      <c r="I56" s="1256"/>
      <c r="J56" s="1256"/>
      <c r="K56" s="1250"/>
      <c r="L56" s="1018"/>
    </row>
    <row r="57" spans="1:15" ht="30.75" customHeight="1" thickBot="1">
      <c r="A57" s="1004" t="s">
        <v>341</v>
      </c>
      <c r="B57" s="1057" t="s">
        <v>592</v>
      </c>
      <c r="C57" s="1005" t="s">
        <v>990</v>
      </c>
      <c r="D57" s="1180">
        <v>73949</v>
      </c>
      <c r="E57" s="1180">
        <v>82800</v>
      </c>
      <c r="F57" s="1251">
        <v>40104</v>
      </c>
      <c r="G57" s="1251">
        <v>27172</v>
      </c>
      <c r="H57" s="1252">
        <v>13216</v>
      </c>
      <c r="I57" s="1252">
        <v>0</v>
      </c>
      <c r="J57" s="1252">
        <v>7895</v>
      </c>
      <c r="K57" s="1251">
        <v>61215</v>
      </c>
      <c r="L57" s="1017">
        <f>L7+L14+L20+L26+L32+L45+L53</f>
        <v>61026</v>
      </c>
    </row>
    <row r="58" spans="1:15" ht="14.25" thickBot="1">
      <c r="A58" s="1020" t="s">
        <v>991</v>
      </c>
      <c r="B58" s="1067" t="s">
        <v>594</v>
      </c>
      <c r="C58" s="1015" t="s">
        <v>992</v>
      </c>
      <c r="D58" s="1177"/>
      <c r="E58" s="1177"/>
      <c r="F58" s="1243"/>
      <c r="G58" s="1243"/>
      <c r="H58" s="1246"/>
      <c r="I58" s="1246"/>
      <c r="J58" s="1246"/>
      <c r="K58" s="1243"/>
      <c r="L58" s="1006"/>
    </row>
    <row r="59" spans="1:15" ht="22.5">
      <c r="A59" s="1007" t="s">
        <v>1003</v>
      </c>
      <c r="B59" s="1069" t="s">
        <v>627</v>
      </c>
      <c r="C59" s="1008" t="s">
        <v>993</v>
      </c>
      <c r="D59" s="1175"/>
      <c r="E59" s="1175"/>
      <c r="F59" s="1250"/>
      <c r="G59" s="1250"/>
      <c r="H59" s="1256"/>
      <c r="I59" s="1256"/>
      <c r="J59" s="1256"/>
      <c r="K59" s="1250"/>
      <c r="L59" s="1018"/>
    </row>
    <row r="60" spans="1:15" ht="22.5">
      <c r="A60" s="1010" t="s">
        <v>1006</v>
      </c>
      <c r="B60" s="1070" t="s">
        <v>628</v>
      </c>
      <c r="C60" s="1011" t="s">
        <v>994</v>
      </c>
      <c r="D60" s="1173"/>
      <c r="E60" s="1173"/>
      <c r="F60" s="1250"/>
      <c r="G60" s="1250"/>
      <c r="H60" s="1256"/>
      <c r="I60" s="1256"/>
      <c r="J60" s="1256"/>
      <c r="K60" s="1250"/>
      <c r="L60" s="1018"/>
    </row>
    <row r="61" spans="1:15" ht="23.25" thickBot="1">
      <c r="A61" s="1013" t="s">
        <v>1007</v>
      </c>
      <c r="B61" s="1071" t="s">
        <v>629</v>
      </c>
      <c r="C61" s="1021" t="s">
        <v>995</v>
      </c>
      <c r="D61" s="1176"/>
      <c r="E61" s="1176"/>
      <c r="F61" s="1250"/>
      <c r="G61" s="1250"/>
      <c r="H61" s="1256"/>
      <c r="I61" s="1256"/>
      <c r="J61" s="1256"/>
      <c r="K61" s="1250"/>
      <c r="L61" s="1018"/>
    </row>
    <row r="62" spans="1:15" ht="14.25" thickBot="1">
      <c r="A62" s="1020" t="s">
        <v>996</v>
      </c>
      <c r="B62" s="1067" t="s">
        <v>630</v>
      </c>
      <c r="C62" s="1015" t="s">
        <v>631</v>
      </c>
      <c r="D62" s="1177"/>
      <c r="E62" s="1177"/>
      <c r="F62" s="1243">
        <v>0</v>
      </c>
      <c r="G62" s="1243"/>
      <c r="H62" s="1246"/>
      <c r="I62" s="1246"/>
      <c r="J62" s="1246"/>
      <c r="K62" s="1243"/>
      <c r="L62" s="1006"/>
    </row>
    <row r="63" spans="1:15" ht="14.25" thickBot="1">
      <c r="A63" s="1020" t="s">
        <v>997</v>
      </c>
      <c r="B63" s="1067" t="s">
        <v>595</v>
      </c>
      <c r="C63" s="1015" t="s">
        <v>998</v>
      </c>
      <c r="D63" s="1177">
        <v>4265</v>
      </c>
      <c r="E63" s="1177">
        <v>8604</v>
      </c>
      <c r="F63" s="1243">
        <v>21134</v>
      </c>
      <c r="G63" s="1243">
        <v>21190</v>
      </c>
      <c r="H63" s="1246">
        <v>56</v>
      </c>
      <c r="I63" s="1246"/>
      <c r="J63" s="1246">
        <v>0</v>
      </c>
      <c r="K63" s="1243">
        <v>21190</v>
      </c>
      <c r="L63" s="1006">
        <v>21190</v>
      </c>
    </row>
    <row r="64" spans="1:15" ht="22.5">
      <c r="A64" s="1007" t="s">
        <v>1004</v>
      </c>
      <c r="B64" s="1069" t="s">
        <v>632</v>
      </c>
      <c r="C64" s="1008" t="s">
        <v>999</v>
      </c>
      <c r="D64" s="1175"/>
      <c r="E64" s="1175"/>
      <c r="F64" s="1250">
        <v>21134</v>
      </c>
      <c r="G64" s="1250">
        <v>21190</v>
      </c>
      <c r="H64" s="1256">
        <v>56</v>
      </c>
      <c r="I64" s="1256"/>
      <c r="J64" s="1256"/>
      <c r="K64" s="1250">
        <v>21190</v>
      </c>
      <c r="L64" s="1018">
        <v>21190</v>
      </c>
    </row>
    <row r="65" spans="1:12" ht="23.25" thickBot="1">
      <c r="A65" s="1013" t="s">
        <v>1005</v>
      </c>
      <c r="B65" s="1071" t="s">
        <v>633</v>
      </c>
      <c r="C65" s="1014" t="s">
        <v>1000</v>
      </c>
      <c r="D65" s="1174"/>
      <c r="E65" s="1174"/>
      <c r="F65" s="1312"/>
      <c r="G65" s="1312"/>
      <c r="H65" s="1392"/>
      <c r="I65" s="1392"/>
      <c r="J65" s="1392"/>
      <c r="K65" s="1312"/>
      <c r="L65" s="1393"/>
    </row>
    <row r="66" spans="1:12" ht="14.25" thickBot="1">
      <c r="A66" s="1398"/>
      <c r="B66" s="1400" t="s">
        <v>163</v>
      </c>
      <c r="C66" s="1399" t="s">
        <v>164</v>
      </c>
      <c r="D66" s="1322"/>
      <c r="E66" s="1322"/>
      <c r="F66" s="1309"/>
      <c r="G66" s="1309"/>
      <c r="H66" s="1309"/>
      <c r="I66" s="1309"/>
      <c r="J66" s="1401">
        <v>658</v>
      </c>
      <c r="K66" s="1401">
        <v>658</v>
      </c>
      <c r="L66" s="1402">
        <v>658</v>
      </c>
    </row>
    <row r="67" spans="1:12" ht="13.5" thickBot="1">
      <c r="A67" s="1020" t="s">
        <v>1001</v>
      </c>
      <c r="B67" s="1059" t="s">
        <v>593</v>
      </c>
      <c r="C67" s="1022" t="s">
        <v>634</v>
      </c>
      <c r="D67" s="1178">
        <v>4265</v>
      </c>
      <c r="E67" s="1178">
        <v>8604</v>
      </c>
      <c r="F67" s="1251">
        <v>21134</v>
      </c>
      <c r="G67" s="1251">
        <v>21190</v>
      </c>
      <c r="H67" s="1252">
        <v>56</v>
      </c>
      <c r="I67" s="1252"/>
      <c r="J67" s="1252">
        <v>658</v>
      </c>
      <c r="K67" s="1251">
        <v>21848</v>
      </c>
      <c r="L67" s="1017">
        <v>21848</v>
      </c>
    </row>
    <row r="68" spans="1:12" ht="24.75" customHeight="1" thickBot="1">
      <c r="A68" s="1023" t="s">
        <v>1002</v>
      </c>
      <c r="B68" s="1060" t="s">
        <v>9</v>
      </c>
      <c r="C68" s="1024" t="s">
        <v>635</v>
      </c>
      <c r="D68" s="1179">
        <v>78214</v>
      </c>
      <c r="E68" s="1179">
        <v>91404</v>
      </c>
      <c r="F68" s="1251">
        <v>61238</v>
      </c>
      <c r="G68" s="1251">
        <v>48362</v>
      </c>
      <c r="H68" s="1252">
        <v>13272</v>
      </c>
      <c r="I68" s="1252"/>
      <c r="J68" s="1252">
        <v>8553</v>
      </c>
      <c r="K68" s="1251">
        <v>83063</v>
      </c>
      <c r="L68" s="1017">
        <f>L57+L67</f>
        <v>82874</v>
      </c>
    </row>
    <row r="69" spans="1:12" ht="12" customHeight="1">
      <c r="A69" s="1025"/>
      <c r="B69" s="1025"/>
      <c r="C69" s="1026"/>
      <c r="D69" s="1026"/>
      <c r="E69" s="1026"/>
      <c r="F69" s="1026"/>
      <c r="G69" s="1026"/>
      <c r="H69" s="1026"/>
      <c r="I69" s="1026"/>
      <c r="J69" s="1026"/>
      <c r="K69" s="1026"/>
      <c r="L69" s="1027"/>
    </row>
    <row r="70" spans="1:12" ht="14.25" customHeight="1">
      <c r="A70" s="1783" t="s">
        <v>636</v>
      </c>
      <c r="B70" s="1783"/>
      <c r="C70" s="1783"/>
      <c r="D70" s="1783"/>
      <c r="E70" s="1783"/>
      <c r="F70" s="1783"/>
      <c r="G70" s="1783"/>
      <c r="H70" s="1783"/>
      <c r="I70" s="1783"/>
      <c r="J70" s="1783"/>
      <c r="K70" s="1783"/>
      <c r="L70" s="1783"/>
    </row>
    <row r="71" spans="1:12" ht="14.25" customHeight="1" thickBot="1">
      <c r="A71" s="1784"/>
      <c r="B71" s="1784"/>
      <c r="C71" s="1784"/>
      <c r="D71" s="1084"/>
      <c r="E71" s="1084"/>
      <c r="F71" s="1084"/>
      <c r="G71" s="1084"/>
      <c r="H71" s="1084"/>
      <c r="I71" s="1084"/>
      <c r="J71" s="1084"/>
      <c r="K71" s="1084"/>
      <c r="L71" s="1028" t="s">
        <v>674</v>
      </c>
    </row>
    <row r="72" spans="1:12" ht="29.25" customHeight="1" thickBot="1">
      <c r="A72" s="998" t="s">
        <v>922</v>
      </c>
      <c r="B72" s="1055"/>
      <c r="C72" s="999" t="s">
        <v>919</v>
      </c>
      <c r="D72" s="1092" t="s">
        <v>382</v>
      </c>
      <c r="E72" s="1092" t="s">
        <v>381</v>
      </c>
      <c r="F72" s="999" t="s">
        <v>601</v>
      </c>
      <c r="G72" s="999" t="s">
        <v>1186</v>
      </c>
      <c r="H72" s="1000" t="s">
        <v>399</v>
      </c>
      <c r="I72" s="1000" t="s">
        <v>506</v>
      </c>
      <c r="J72" s="1000" t="s">
        <v>156</v>
      </c>
      <c r="K72" s="1000" t="s">
        <v>1013</v>
      </c>
      <c r="L72" s="1000" t="s">
        <v>1317</v>
      </c>
    </row>
    <row r="73" spans="1:12" ht="13.5" thickBot="1">
      <c r="A73" s="1029">
        <v>1</v>
      </c>
      <c r="B73" s="1061"/>
      <c r="C73" s="1030">
        <v>2</v>
      </c>
      <c r="D73" s="1094">
        <v>3</v>
      </c>
      <c r="E73" s="1094">
        <v>4</v>
      </c>
      <c r="F73" s="1030">
        <v>5</v>
      </c>
      <c r="G73" s="1030">
        <v>6</v>
      </c>
      <c r="H73" s="1327">
        <v>7</v>
      </c>
      <c r="I73" s="1003">
        <v>8</v>
      </c>
      <c r="J73" s="1003">
        <v>9</v>
      </c>
      <c r="K73" s="1003">
        <v>10</v>
      </c>
      <c r="L73" s="1003">
        <v>11</v>
      </c>
    </row>
    <row r="74" spans="1:12" ht="13.5" thickBot="1">
      <c r="A74" s="1031" t="s">
        <v>331</v>
      </c>
      <c r="B74" s="1062"/>
      <c r="C74" s="1032" t="s">
        <v>1088</v>
      </c>
      <c r="D74" s="1093">
        <v>32133</v>
      </c>
      <c r="E74" s="1093">
        <v>40976</v>
      </c>
      <c r="F74" s="1328">
        <v>29158</v>
      </c>
      <c r="G74" s="1247">
        <v>14513</v>
      </c>
      <c r="H74" s="1272">
        <v>12640</v>
      </c>
      <c r="I74" s="1272">
        <v>288</v>
      </c>
      <c r="J74" s="1272">
        <v>5309</v>
      </c>
      <c r="K74" s="1247">
        <v>47395</v>
      </c>
      <c r="L74" s="1033">
        <f>SUM(L75:L79)</f>
        <v>42723</v>
      </c>
    </row>
    <row r="75" spans="1:12">
      <c r="A75" s="1034" t="s">
        <v>930</v>
      </c>
      <c r="B75" s="1073" t="s">
        <v>566</v>
      </c>
      <c r="C75" s="1035" t="s">
        <v>920</v>
      </c>
      <c r="D75" s="1182">
        <v>11920</v>
      </c>
      <c r="E75" s="1182">
        <v>15091</v>
      </c>
      <c r="F75" s="1244">
        <v>13521</v>
      </c>
      <c r="G75" s="1244">
        <v>6833</v>
      </c>
      <c r="H75" s="1271"/>
      <c r="I75" s="1271">
        <v>800</v>
      </c>
      <c r="J75" s="1271">
        <v>685</v>
      </c>
      <c r="K75" s="1244">
        <v>15006</v>
      </c>
      <c r="L75" s="1036">
        <v>15006</v>
      </c>
    </row>
    <row r="76" spans="1:12">
      <c r="A76" s="1010" t="s">
        <v>931</v>
      </c>
      <c r="B76" s="1074" t="s">
        <v>567</v>
      </c>
      <c r="C76" s="1037" t="s">
        <v>950</v>
      </c>
      <c r="D76" s="1183">
        <v>2103</v>
      </c>
      <c r="E76" s="1183">
        <v>4075</v>
      </c>
      <c r="F76" s="1239">
        <v>2334</v>
      </c>
      <c r="G76" s="1239">
        <v>1411</v>
      </c>
      <c r="H76" s="1253"/>
      <c r="I76" s="1253">
        <v>400</v>
      </c>
      <c r="J76" s="1253">
        <v>49</v>
      </c>
      <c r="K76" s="1239">
        <v>2783</v>
      </c>
      <c r="L76" s="1012">
        <v>2783</v>
      </c>
    </row>
    <row r="77" spans="1:12">
      <c r="A77" s="1010" t="s">
        <v>932</v>
      </c>
      <c r="B77" s="1074" t="s">
        <v>568</v>
      </c>
      <c r="C77" s="1037" t="s">
        <v>939</v>
      </c>
      <c r="D77" s="1184">
        <v>9858</v>
      </c>
      <c r="E77" s="1184">
        <v>14697</v>
      </c>
      <c r="F77" s="1248">
        <v>11400</v>
      </c>
      <c r="G77" s="1248">
        <v>3762</v>
      </c>
      <c r="H77" s="1254">
        <v>11234</v>
      </c>
      <c r="I77" s="1254">
        <v>-1007</v>
      </c>
      <c r="J77" s="1254">
        <v>3394</v>
      </c>
      <c r="K77" s="1248">
        <v>25021</v>
      </c>
      <c r="L77" s="1016">
        <v>20463</v>
      </c>
    </row>
    <row r="78" spans="1:12">
      <c r="A78" s="1010" t="s">
        <v>933</v>
      </c>
      <c r="B78" s="1074" t="s">
        <v>569</v>
      </c>
      <c r="C78" s="1038" t="s">
        <v>951</v>
      </c>
      <c r="D78" s="1185">
        <v>3581</v>
      </c>
      <c r="E78" s="1184">
        <v>6265</v>
      </c>
      <c r="F78" s="1248">
        <v>1903</v>
      </c>
      <c r="G78" s="1248">
        <v>1641</v>
      </c>
      <c r="H78" s="1254">
        <v>500</v>
      </c>
      <c r="I78" s="1254"/>
      <c r="J78" s="1254">
        <v>1000</v>
      </c>
      <c r="K78" s="1248">
        <v>3403</v>
      </c>
      <c r="L78" s="1016">
        <v>3289</v>
      </c>
    </row>
    <row r="79" spans="1:12">
      <c r="A79" s="1010" t="s">
        <v>936</v>
      </c>
      <c r="B79" s="1075" t="s">
        <v>570</v>
      </c>
      <c r="C79" s="1037" t="s">
        <v>952</v>
      </c>
      <c r="D79" s="1184">
        <v>4671</v>
      </c>
      <c r="E79" s="1184">
        <v>848</v>
      </c>
      <c r="F79" s="1248"/>
      <c r="G79" s="1248">
        <v>866</v>
      </c>
      <c r="H79" s="1254">
        <v>906</v>
      </c>
      <c r="I79" s="1254">
        <v>95</v>
      </c>
      <c r="J79" s="1254">
        <v>181</v>
      </c>
      <c r="K79" s="1248">
        <v>1182</v>
      </c>
      <c r="L79" s="1016">
        <v>1182</v>
      </c>
    </row>
    <row r="80" spans="1:12">
      <c r="A80" s="1010" t="s">
        <v>934</v>
      </c>
      <c r="B80" s="1070" t="s">
        <v>1276</v>
      </c>
      <c r="C80" s="1037" t="s">
        <v>1010</v>
      </c>
      <c r="D80" s="1186"/>
      <c r="E80" s="1184"/>
      <c r="F80" s="1248"/>
      <c r="G80" s="1381">
        <v>863</v>
      </c>
      <c r="H80" s="1368">
        <v>863</v>
      </c>
      <c r="I80" s="1368"/>
      <c r="J80" s="1368"/>
      <c r="K80" s="1381">
        <v>863</v>
      </c>
      <c r="L80" s="1369">
        <v>863</v>
      </c>
    </row>
    <row r="81" spans="1:13">
      <c r="A81" s="1010" t="s">
        <v>1297</v>
      </c>
      <c r="B81" s="1070" t="s">
        <v>1280</v>
      </c>
      <c r="C81" s="1040" t="s">
        <v>1278</v>
      </c>
      <c r="D81" s="1187"/>
      <c r="E81" s="1184"/>
      <c r="F81" s="1239"/>
      <c r="G81" s="1239"/>
      <c r="H81" s="1254"/>
      <c r="I81" s="1254"/>
      <c r="J81" s="1254"/>
      <c r="K81" s="1248"/>
      <c r="L81" s="1016"/>
    </row>
    <row r="82" spans="1:13">
      <c r="A82" s="1010" t="s">
        <v>1298</v>
      </c>
      <c r="B82" s="1070" t="s">
        <v>1275</v>
      </c>
      <c r="C82" s="1040" t="s">
        <v>1279</v>
      </c>
      <c r="D82" s="1187"/>
      <c r="E82" s="1184"/>
      <c r="F82" s="1248"/>
      <c r="G82" s="1254"/>
      <c r="H82" s="1254"/>
      <c r="I82" s="1254"/>
      <c r="J82" s="1254"/>
      <c r="K82" s="1248"/>
      <c r="L82" s="1016"/>
    </row>
    <row r="83" spans="1:13">
      <c r="A83" s="1010" t="s">
        <v>937</v>
      </c>
      <c r="B83" s="1070" t="s">
        <v>1277</v>
      </c>
      <c r="C83" s="1039" t="s">
        <v>1011</v>
      </c>
      <c r="D83" s="1184"/>
      <c r="E83" s="1184"/>
      <c r="F83" s="1248"/>
      <c r="G83" s="1254">
        <v>3</v>
      </c>
      <c r="H83" s="1368">
        <v>3</v>
      </c>
      <c r="I83" s="1368">
        <v>62</v>
      </c>
      <c r="J83" s="1368"/>
      <c r="K83" s="1381">
        <v>65</v>
      </c>
      <c r="L83" s="1369">
        <v>65</v>
      </c>
    </row>
    <row r="84" spans="1:13" ht="22.5">
      <c r="A84" s="1010" t="s">
        <v>938</v>
      </c>
      <c r="B84" s="1071" t="s">
        <v>571</v>
      </c>
      <c r="C84" s="1042" t="s">
        <v>1073</v>
      </c>
      <c r="D84" s="1184"/>
      <c r="E84" s="1184"/>
      <c r="F84" s="1248"/>
      <c r="G84" s="1254"/>
      <c r="H84" s="1254"/>
      <c r="I84" s="1254"/>
      <c r="J84" s="1254"/>
      <c r="K84" s="1248"/>
      <c r="L84" s="1016"/>
    </row>
    <row r="85" spans="1:13" ht="12.75" customHeight="1" thickBot="1">
      <c r="A85" s="1043" t="s">
        <v>1299</v>
      </c>
      <c r="B85" s="1076" t="s">
        <v>1314</v>
      </c>
      <c r="C85" s="1044" t="s">
        <v>157</v>
      </c>
      <c r="D85" s="1193"/>
      <c r="E85" s="1193"/>
      <c r="F85" s="1245"/>
      <c r="G85" s="1273"/>
      <c r="H85" s="1379">
        <v>40</v>
      </c>
      <c r="I85" s="1379">
        <v>33</v>
      </c>
      <c r="J85" s="1379">
        <v>181</v>
      </c>
      <c r="K85" s="1636">
        <v>254</v>
      </c>
      <c r="L85" s="1378">
        <v>254</v>
      </c>
      <c r="M85" s="1181"/>
    </row>
    <row r="86" spans="1:13" s="212" customFormat="1" ht="12" customHeight="1" thickBot="1">
      <c r="A86" s="1266"/>
      <c r="B86" s="1267"/>
      <c r="C86" s="1268"/>
      <c r="D86" s="1269"/>
      <c r="E86" s="1269"/>
      <c r="F86" s="1270"/>
      <c r="G86" s="1270"/>
      <c r="H86" s="1270"/>
      <c r="I86" s="1270"/>
      <c r="J86" s="1270"/>
      <c r="K86" s="1270"/>
      <c r="L86" s="1270"/>
      <c r="M86" s="1265"/>
    </row>
    <row r="87" spans="1:13" ht="13.5" thickBot="1">
      <c r="A87" s="1004" t="s">
        <v>334</v>
      </c>
      <c r="B87" s="1057"/>
      <c r="C87" s="1045" t="s">
        <v>1089</v>
      </c>
      <c r="D87" s="1326">
        <v>40766</v>
      </c>
      <c r="E87" s="1326">
        <v>44582</v>
      </c>
      <c r="F87" s="1329">
        <v>26965</v>
      </c>
      <c r="G87" s="1243">
        <v>6302</v>
      </c>
      <c r="H87" s="1246"/>
      <c r="I87" s="1246">
        <v>4827</v>
      </c>
      <c r="J87" s="1246">
        <v>3244</v>
      </c>
      <c r="K87" s="1329">
        <v>35036</v>
      </c>
      <c r="L87" s="1329">
        <f>L88+L93</f>
        <v>25475</v>
      </c>
    </row>
    <row r="88" spans="1:13">
      <c r="A88" s="1007" t="s">
        <v>897</v>
      </c>
      <c r="B88" s="1079" t="s">
        <v>1281</v>
      </c>
      <c r="C88" s="1037" t="s">
        <v>954</v>
      </c>
      <c r="D88" s="1217">
        <v>40766</v>
      </c>
      <c r="E88" s="1217">
        <v>40354</v>
      </c>
      <c r="F88" s="1244">
        <v>25465</v>
      </c>
      <c r="G88" s="1244">
        <v>6302</v>
      </c>
      <c r="H88" s="1271"/>
      <c r="I88" s="1271">
        <v>4827</v>
      </c>
      <c r="J88" s="1271">
        <v>3244</v>
      </c>
      <c r="K88" s="1244">
        <v>33536</v>
      </c>
      <c r="L88" s="1244">
        <f>SUM(L89:L92)</f>
        <v>24943</v>
      </c>
    </row>
    <row r="89" spans="1:13">
      <c r="A89" s="1007" t="s">
        <v>898</v>
      </c>
      <c r="B89" s="1078" t="s">
        <v>1287</v>
      </c>
      <c r="C89" s="1046" t="s">
        <v>1283</v>
      </c>
      <c r="D89" s="1218"/>
      <c r="E89" s="1218"/>
      <c r="F89" s="1239"/>
      <c r="G89" s="1239"/>
      <c r="H89" s="1253"/>
      <c r="I89" s="1253"/>
      <c r="J89" s="1253"/>
      <c r="K89" s="1239"/>
      <c r="L89" s="1239"/>
    </row>
    <row r="90" spans="1:13">
      <c r="A90" s="1007" t="s">
        <v>935</v>
      </c>
      <c r="B90" s="1078" t="s">
        <v>1288</v>
      </c>
      <c r="C90" s="1046" t="s">
        <v>1284</v>
      </c>
      <c r="D90" s="1218">
        <v>32099</v>
      </c>
      <c r="E90" s="1218">
        <v>30762</v>
      </c>
      <c r="F90" s="1239">
        <v>17861</v>
      </c>
      <c r="G90" s="1239">
        <v>4642</v>
      </c>
      <c r="H90" s="1253"/>
      <c r="I90" s="1253"/>
      <c r="J90" s="1253"/>
      <c r="K90" s="1239">
        <v>17861</v>
      </c>
      <c r="L90" s="1239">
        <v>7206</v>
      </c>
    </row>
    <row r="91" spans="1:13">
      <c r="A91" s="1007" t="s">
        <v>899</v>
      </c>
      <c r="B91" s="1078" t="s">
        <v>1289</v>
      </c>
      <c r="C91" s="1046" t="s">
        <v>1285</v>
      </c>
      <c r="D91" s="1218"/>
      <c r="E91" s="1218">
        <v>865</v>
      </c>
      <c r="F91" s="1239">
        <v>2010</v>
      </c>
      <c r="G91" s="1239">
        <v>500</v>
      </c>
      <c r="H91" s="1253"/>
      <c r="I91" s="1253">
        <v>3738</v>
      </c>
      <c r="J91" s="1253">
        <v>3244</v>
      </c>
      <c r="K91" s="1239">
        <v>8992</v>
      </c>
      <c r="L91" s="1239">
        <v>12869</v>
      </c>
    </row>
    <row r="92" spans="1:13">
      <c r="A92" s="1007" t="s">
        <v>900</v>
      </c>
      <c r="B92" s="1078" t="s">
        <v>1290</v>
      </c>
      <c r="C92" s="1046" t="s">
        <v>1286</v>
      </c>
      <c r="D92" s="1184">
        <v>8667</v>
      </c>
      <c r="E92" s="1184">
        <v>8727</v>
      </c>
      <c r="F92" s="1239">
        <v>5594</v>
      </c>
      <c r="G92" s="1239">
        <v>1160</v>
      </c>
      <c r="H92" s="1253"/>
      <c r="I92" s="1253">
        <v>1089</v>
      </c>
      <c r="J92" s="1253"/>
      <c r="K92" s="1239">
        <v>6683</v>
      </c>
      <c r="L92" s="1239">
        <v>4868</v>
      </c>
    </row>
    <row r="93" spans="1:13">
      <c r="A93" s="1007" t="s">
        <v>901</v>
      </c>
      <c r="B93" s="1077" t="s">
        <v>1282</v>
      </c>
      <c r="C93" s="1046" t="s">
        <v>953</v>
      </c>
      <c r="D93" s="1184"/>
      <c r="E93" s="1184">
        <v>4228</v>
      </c>
      <c r="F93" s="1239">
        <v>1500</v>
      </c>
      <c r="G93" s="1239"/>
      <c r="H93" s="1253"/>
      <c r="I93" s="1253"/>
      <c r="J93" s="1253"/>
      <c r="K93" s="1239">
        <v>1500</v>
      </c>
      <c r="L93" s="1239">
        <f>SUM(L94:L96)</f>
        <v>532</v>
      </c>
    </row>
    <row r="94" spans="1:13">
      <c r="A94" s="1007" t="s">
        <v>902</v>
      </c>
      <c r="B94" s="1078" t="s">
        <v>1294</v>
      </c>
      <c r="C94" s="1046" t="s">
        <v>1291</v>
      </c>
      <c r="D94" s="1184"/>
      <c r="E94" s="1184">
        <v>3329</v>
      </c>
      <c r="F94" s="1239">
        <v>1181</v>
      </c>
      <c r="G94" s="1239"/>
      <c r="H94" s="1253"/>
      <c r="I94" s="1253"/>
      <c r="J94" s="1253"/>
      <c r="K94" s="1239">
        <v>1181</v>
      </c>
      <c r="L94" s="1239">
        <v>486</v>
      </c>
    </row>
    <row r="95" spans="1:13">
      <c r="A95" s="1007" t="s">
        <v>903</v>
      </c>
      <c r="B95" s="1078" t="s">
        <v>1295</v>
      </c>
      <c r="C95" s="1046" t="s">
        <v>1292</v>
      </c>
      <c r="D95" s="1184"/>
      <c r="E95" s="1184"/>
      <c r="F95" s="1239"/>
      <c r="G95" s="1239"/>
      <c r="H95" s="1253"/>
      <c r="I95" s="1253"/>
      <c r="J95" s="1253"/>
      <c r="K95" s="1239"/>
      <c r="L95" s="1239"/>
    </row>
    <row r="96" spans="1:13">
      <c r="A96" s="1007" t="s">
        <v>904</v>
      </c>
      <c r="B96" s="1078" t="s">
        <v>1296</v>
      </c>
      <c r="C96" s="1046" t="s">
        <v>1293</v>
      </c>
      <c r="D96" s="1184"/>
      <c r="E96" s="1184">
        <v>899</v>
      </c>
      <c r="F96" s="1239">
        <v>319</v>
      </c>
      <c r="G96" s="1239"/>
      <c r="H96" s="1253"/>
      <c r="I96" s="1253"/>
      <c r="J96" s="1253"/>
      <c r="K96" s="1239">
        <v>319</v>
      </c>
      <c r="L96" s="1239">
        <v>46</v>
      </c>
    </row>
    <row r="97" spans="1:12" ht="22.5">
      <c r="A97" s="1007" t="s">
        <v>905</v>
      </c>
      <c r="B97" s="1077" t="s">
        <v>1300</v>
      </c>
      <c r="C97" s="1047" t="s">
        <v>956</v>
      </c>
      <c r="D97" s="1189"/>
      <c r="E97" s="1189"/>
      <c r="F97" s="1239"/>
      <c r="G97" s="1239"/>
      <c r="H97" s="1239"/>
      <c r="I97" s="1239"/>
      <c r="J97" s="1239"/>
      <c r="K97" s="1239"/>
      <c r="L97" s="1637">
        <v>0</v>
      </c>
    </row>
    <row r="98" spans="1:12" ht="11.25" customHeight="1">
      <c r="A98" s="1007" t="s">
        <v>906</v>
      </c>
      <c r="B98" s="1069" t="s">
        <v>1305</v>
      </c>
      <c r="C98" s="1040" t="s">
        <v>1304</v>
      </c>
      <c r="D98" s="1190"/>
      <c r="E98" s="1190"/>
      <c r="F98" s="1239"/>
      <c r="G98" s="1285"/>
      <c r="H98" s="1285"/>
      <c r="I98" s="1285"/>
      <c r="J98" s="1285"/>
      <c r="K98" s="1285"/>
      <c r="L98" s="1638"/>
    </row>
    <row r="99" spans="1:12" ht="12" customHeight="1">
      <c r="A99" s="1007" t="s">
        <v>907</v>
      </c>
      <c r="B99" s="1069" t="s">
        <v>1306</v>
      </c>
      <c r="C99" s="1040" t="s">
        <v>1301</v>
      </c>
      <c r="D99" s="1190"/>
      <c r="E99" s="1190"/>
      <c r="F99" s="1239"/>
      <c r="G99" s="1285"/>
      <c r="H99" s="1285"/>
      <c r="I99" s="1285"/>
      <c r="J99" s="1285"/>
      <c r="K99" s="1285"/>
      <c r="L99" s="1638"/>
    </row>
    <row r="100" spans="1:12" ht="22.5">
      <c r="A100" s="1007" t="s">
        <v>908</v>
      </c>
      <c r="B100" s="1069" t="s">
        <v>1307</v>
      </c>
      <c r="C100" s="1040" t="s">
        <v>1075</v>
      </c>
      <c r="D100" s="1190"/>
      <c r="E100" s="1190"/>
      <c r="F100" s="1239"/>
      <c r="G100" s="1285"/>
      <c r="H100" s="1285"/>
      <c r="I100" s="1285"/>
      <c r="J100" s="1285"/>
      <c r="K100" s="1285"/>
      <c r="L100" s="1638"/>
    </row>
    <row r="101" spans="1:12" ht="10.5" customHeight="1">
      <c r="A101" s="1007" t="s">
        <v>1311</v>
      </c>
      <c r="B101" s="1069" t="s">
        <v>1308</v>
      </c>
      <c r="C101" s="1040" t="s">
        <v>1310</v>
      </c>
      <c r="D101" s="1190"/>
      <c r="E101" s="1190"/>
      <c r="F101" s="1239"/>
      <c r="G101" s="1285"/>
      <c r="H101" s="1285"/>
      <c r="I101" s="1285"/>
      <c r="J101" s="1285"/>
      <c r="K101" s="1285"/>
      <c r="L101" s="1638"/>
    </row>
    <row r="102" spans="1:12" ht="22.5">
      <c r="A102" s="1007" t="s">
        <v>1312</v>
      </c>
      <c r="B102" s="1069" t="s">
        <v>1309</v>
      </c>
      <c r="C102" s="1040" t="s">
        <v>1074</v>
      </c>
      <c r="D102" s="1190"/>
      <c r="E102" s="1190"/>
      <c r="F102" s="1239"/>
      <c r="G102" s="1285"/>
      <c r="H102" s="1285"/>
      <c r="I102" s="1285"/>
      <c r="J102" s="1285"/>
      <c r="K102" s="1285"/>
      <c r="L102" s="1638"/>
    </row>
    <row r="103" spans="1:12" ht="23.25" thickBot="1">
      <c r="A103" s="1041" t="s">
        <v>1313</v>
      </c>
      <c r="B103" s="1081" t="s">
        <v>1302</v>
      </c>
      <c r="C103" s="1040" t="s">
        <v>1303</v>
      </c>
      <c r="D103" s="1216"/>
      <c r="E103" s="1216"/>
      <c r="F103" s="1245"/>
      <c r="G103" s="1286"/>
      <c r="H103" s="1287"/>
      <c r="I103" s="1287"/>
      <c r="J103" s="1287"/>
      <c r="K103" s="1287"/>
      <c r="L103" s="1639"/>
    </row>
    <row r="104" spans="1:12" ht="13.5" thickBot="1">
      <c r="A104" s="1004" t="s">
        <v>335</v>
      </c>
      <c r="B104" s="1082" t="s">
        <v>1314</v>
      </c>
      <c r="C104" s="1048" t="s">
        <v>1076</v>
      </c>
      <c r="D104" s="1191">
        <v>6315</v>
      </c>
      <c r="E104" s="1191">
        <v>5846</v>
      </c>
      <c r="F104" s="1243">
        <v>5115</v>
      </c>
      <c r="G104" s="1240">
        <v>0</v>
      </c>
      <c r="H104" s="1240"/>
      <c r="I104" s="1240">
        <v>-5115</v>
      </c>
      <c r="J104" s="1645">
        <v>0</v>
      </c>
      <c r="K104" s="1243">
        <v>0</v>
      </c>
      <c r="L104" s="1640">
        <v>0</v>
      </c>
    </row>
    <row r="105" spans="1:12">
      <c r="A105" s="1007" t="s">
        <v>909</v>
      </c>
      <c r="B105" s="1069" t="s">
        <v>1315</v>
      </c>
      <c r="C105" s="1049" t="s">
        <v>376</v>
      </c>
      <c r="D105" s="1192"/>
      <c r="E105" s="1192"/>
      <c r="F105" s="1310">
        <v>5115</v>
      </c>
      <c r="G105" s="1241">
        <v>0</v>
      </c>
      <c r="H105" s="1241"/>
      <c r="I105" s="1241">
        <v>-5115</v>
      </c>
      <c r="J105" s="1241"/>
      <c r="K105" s="1310">
        <v>0</v>
      </c>
      <c r="L105" s="1641"/>
    </row>
    <row r="106" spans="1:12" ht="13.5" thickBot="1">
      <c r="A106" s="1013" t="s">
        <v>910</v>
      </c>
      <c r="B106" s="1071" t="s">
        <v>0</v>
      </c>
      <c r="C106" s="1046" t="s">
        <v>921</v>
      </c>
      <c r="D106" s="1186"/>
      <c r="E106" s="1186"/>
      <c r="F106" s="1248"/>
      <c r="G106" s="1242"/>
      <c r="H106" s="1242"/>
      <c r="I106" s="1193"/>
      <c r="J106" s="1242"/>
      <c r="K106" s="1248"/>
      <c r="L106" s="1383"/>
    </row>
    <row r="107" spans="1:12" ht="23.25" customHeight="1" thickBot="1">
      <c r="A107" s="1004" t="s">
        <v>336</v>
      </c>
      <c r="B107" s="1057" t="s">
        <v>2</v>
      </c>
      <c r="C107" s="1048" t="s">
        <v>1077</v>
      </c>
      <c r="D107" s="1191">
        <v>78214</v>
      </c>
      <c r="E107" s="1191">
        <v>91404</v>
      </c>
      <c r="F107" s="1243">
        <v>61238</v>
      </c>
      <c r="G107" s="1243">
        <v>20815</v>
      </c>
      <c r="H107" s="1243">
        <v>12640</v>
      </c>
      <c r="I107" s="1646">
        <v>0</v>
      </c>
      <c r="J107" s="1647">
        <v>8553</v>
      </c>
      <c r="K107" s="1243">
        <v>82431</v>
      </c>
      <c r="L107" s="1384">
        <f>L74+L87+L104</f>
        <v>68198</v>
      </c>
    </row>
    <row r="108" spans="1:12" ht="14.25" customHeight="1" thickBot="1">
      <c r="A108" s="1004" t="s">
        <v>337</v>
      </c>
      <c r="B108" s="1057" t="s">
        <v>3</v>
      </c>
      <c r="C108" s="1048" t="s">
        <v>1078</v>
      </c>
      <c r="D108" s="1191"/>
      <c r="E108" s="1191"/>
      <c r="F108" s="1243"/>
      <c r="G108" s="1243"/>
      <c r="H108" s="1243"/>
      <c r="I108" s="1243"/>
      <c r="J108" s="1243"/>
      <c r="K108" s="1243"/>
      <c r="L108" s="1384"/>
    </row>
    <row r="109" spans="1:12">
      <c r="A109" s="1007" t="s">
        <v>923</v>
      </c>
      <c r="B109" s="1069" t="s">
        <v>4</v>
      </c>
      <c r="C109" s="1049" t="s">
        <v>1079</v>
      </c>
      <c r="D109" s="1188"/>
      <c r="E109" s="1188"/>
      <c r="F109" s="1244"/>
      <c r="G109" s="1244"/>
      <c r="H109" s="1244"/>
      <c r="I109" s="1244"/>
      <c r="J109" s="1244"/>
      <c r="K109" s="1244"/>
      <c r="L109" s="1642"/>
    </row>
    <row r="110" spans="1:12">
      <c r="A110" s="1007" t="s">
        <v>924</v>
      </c>
      <c r="B110" s="1069" t="s">
        <v>5</v>
      </c>
      <c r="C110" s="1049" t="s">
        <v>1080</v>
      </c>
      <c r="D110" s="1184"/>
      <c r="E110" s="1184"/>
      <c r="F110" s="1239"/>
      <c r="G110" s="1239"/>
      <c r="H110" s="1239">
        <v>0</v>
      </c>
      <c r="I110" s="1239"/>
      <c r="J110" s="1239"/>
      <c r="K110" s="1239"/>
      <c r="L110" s="1637"/>
    </row>
    <row r="111" spans="1:12" ht="13.5" thickBot="1">
      <c r="A111" s="1041" t="s">
        <v>925</v>
      </c>
      <c r="B111" s="1081" t="s">
        <v>6</v>
      </c>
      <c r="C111" s="1050" t="s">
        <v>1081</v>
      </c>
      <c r="D111" s="1193"/>
      <c r="E111" s="1193"/>
      <c r="F111" s="1245"/>
      <c r="G111" s="1245"/>
      <c r="H111" s="1245"/>
      <c r="I111" s="1245"/>
      <c r="J111" s="1245"/>
      <c r="K111" s="1245"/>
      <c r="L111" s="1643"/>
    </row>
    <row r="112" spans="1:12" ht="13.5" thickBot="1">
      <c r="A112" s="1004" t="s">
        <v>338</v>
      </c>
      <c r="B112" s="1057" t="s">
        <v>7</v>
      </c>
      <c r="C112" s="1048" t="s">
        <v>565</v>
      </c>
      <c r="D112" s="1191"/>
      <c r="E112" s="1191"/>
      <c r="F112" s="1243"/>
      <c r="G112" s="1243"/>
      <c r="H112" s="1243"/>
      <c r="I112" s="1243"/>
      <c r="J112" s="1329"/>
      <c r="K112" s="1243"/>
      <c r="L112" s="1384"/>
    </row>
    <row r="113" spans="1:13" ht="13.5" thickBot="1">
      <c r="A113" s="1004"/>
      <c r="B113" s="1057" t="s">
        <v>1098</v>
      </c>
      <c r="C113" s="1048" t="s">
        <v>1100</v>
      </c>
      <c r="D113" s="1191"/>
      <c r="E113" s="1191"/>
      <c r="F113" s="1331"/>
      <c r="G113" s="1243">
        <v>632</v>
      </c>
      <c r="H113" s="1243">
        <v>632</v>
      </c>
      <c r="I113" s="1243"/>
      <c r="J113" s="1329">
        <v>0</v>
      </c>
      <c r="K113" s="1243">
        <v>632</v>
      </c>
      <c r="L113" s="1384">
        <v>632</v>
      </c>
      <c r="M113" s="912"/>
    </row>
    <row r="114" spans="1:13" ht="13.5" thickBot="1">
      <c r="A114" s="1004" t="s">
        <v>339</v>
      </c>
      <c r="B114" s="1057" t="s">
        <v>8</v>
      </c>
      <c r="C114" s="1048" t="s">
        <v>1082</v>
      </c>
      <c r="D114" s="1332"/>
      <c r="E114" s="1332"/>
      <c r="G114" s="1290">
        <v>632</v>
      </c>
      <c r="H114" s="1290">
        <v>632</v>
      </c>
      <c r="I114" s="1646">
        <v>0</v>
      </c>
      <c r="J114" s="1647">
        <v>0</v>
      </c>
      <c r="K114" s="1290">
        <v>632</v>
      </c>
      <c r="L114" s="1644">
        <v>632</v>
      </c>
      <c r="M114" s="912"/>
    </row>
    <row r="115" spans="1:13" ht="13.5" thickBot="1">
      <c r="A115" s="1051" t="s">
        <v>340</v>
      </c>
      <c r="B115" s="1063" t="s">
        <v>1</v>
      </c>
      <c r="C115" s="1052" t="s">
        <v>1083</v>
      </c>
      <c r="D115" s="1330">
        <v>78214</v>
      </c>
      <c r="E115" s="1330">
        <v>91404</v>
      </c>
      <c r="F115" s="1331">
        <v>61238</v>
      </c>
      <c r="G115" s="1291">
        <v>21447</v>
      </c>
      <c r="H115" s="1290">
        <v>13272</v>
      </c>
      <c r="I115" s="1646">
        <v>0</v>
      </c>
      <c r="J115" s="1647">
        <v>8553</v>
      </c>
      <c r="K115" s="1290">
        <v>83063</v>
      </c>
      <c r="L115" s="1644">
        <f>L107+L114</f>
        <v>68830</v>
      </c>
      <c r="M115" s="912"/>
    </row>
    <row r="116" spans="1:13" ht="15.75">
      <c r="A116" s="1053"/>
      <c r="B116" s="1053"/>
      <c r="C116" s="1053"/>
      <c r="D116" s="1053"/>
      <c r="E116" s="1053"/>
      <c r="F116" s="1053"/>
      <c r="G116" s="1053"/>
      <c r="H116" s="1053"/>
      <c r="I116" s="1053"/>
      <c r="J116" s="1053"/>
      <c r="K116" s="1053"/>
      <c r="L116" s="1054"/>
    </row>
    <row r="117" spans="1:13" ht="15.75">
      <c r="A117" s="1785" t="s">
        <v>1084</v>
      </c>
      <c r="B117" s="1785"/>
      <c r="C117" s="1785"/>
      <c r="D117" s="1785"/>
      <c r="E117" s="1785"/>
      <c r="F117" s="1785"/>
      <c r="G117" s="1785"/>
      <c r="H117" s="1785"/>
      <c r="I117" s="1785"/>
      <c r="J117" s="1785"/>
      <c r="K117" s="1785"/>
      <c r="L117" s="1785"/>
    </row>
    <row r="118" spans="1:13" ht="14.25" thickBot="1">
      <c r="A118" s="1782"/>
      <c r="B118" s="1782"/>
      <c r="C118" s="1782"/>
      <c r="D118" s="1083"/>
      <c r="E118" s="1083"/>
      <c r="F118" s="1083"/>
      <c r="G118" s="1083"/>
      <c r="H118" s="1083"/>
      <c r="I118" s="1083"/>
      <c r="J118" s="1083"/>
      <c r="K118" s="1083"/>
      <c r="L118" s="997" t="s">
        <v>674</v>
      </c>
      <c r="M118" t="s">
        <v>673</v>
      </c>
    </row>
    <row r="119" spans="1:13" ht="21.75" thickBot="1">
      <c r="A119" s="1004">
        <v>1</v>
      </c>
      <c r="B119" s="1057"/>
      <c r="C119" s="1045" t="s">
        <v>1085</v>
      </c>
      <c r="D119" s="1333">
        <v>-4265</v>
      </c>
      <c r="E119" s="1333">
        <v>-8604</v>
      </c>
      <c r="F119" s="1243">
        <v>-21134</v>
      </c>
      <c r="G119" s="1243">
        <v>-6357</v>
      </c>
      <c r="H119" s="1246">
        <v>576</v>
      </c>
      <c r="I119" s="1385">
        <v>0</v>
      </c>
      <c r="J119" s="1391">
        <v>0</v>
      </c>
      <c r="K119" s="1006">
        <v>-21216</v>
      </c>
      <c r="L119" s="1006">
        <f>L57-L107</f>
        <v>-7172</v>
      </c>
    </row>
    <row r="120" spans="1:13" ht="21.75" thickBot="1">
      <c r="A120" s="1004" t="s">
        <v>334</v>
      </c>
      <c r="B120" s="1057"/>
      <c r="C120" s="1045" t="s">
        <v>10</v>
      </c>
      <c r="D120" s="1333">
        <v>4265</v>
      </c>
      <c r="E120" s="1333">
        <v>8604</v>
      </c>
      <c r="F120" s="1243">
        <v>21134</v>
      </c>
      <c r="G120" s="1243">
        <v>-20558</v>
      </c>
      <c r="H120" s="1246">
        <v>-576</v>
      </c>
      <c r="I120" s="1385">
        <v>0</v>
      </c>
      <c r="J120" s="1391">
        <v>0</v>
      </c>
      <c r="K120" s="1006">
        <v>21216</v>
      </c>
      <c r="L120" s="1006">
        <f>L67-L114</f>
        <v>21216</v>
      </c>
    </row>
  </sheetData>
  <mergeCells count="8">
    <mergeCell ref="G1:L1"/>
    <mergeCell ref="G2:L2"/>
    <mergeCell ref="A118:C118"/>
    <mergeCell ref="A70:L70"/>
    <mergeCell ref="A3:L3"/>
    <mergeCell ref="A4:C4"/>
    <mergeCell ref="A71:C71"/>
    <mergeCell ref="A117:L117"/>
  </mergeCells>
  <phoneticPr fontId="94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3"/>
  <sheetViews>
    <sheetView tabSelected="1" view="pageLayout" topLeftCell="A24" workbookViewId="0">
      <selection activeCell="I39" sqref="I39"/>
    </sheetView>
  </sheetViews>
  <sheetFormatPr defaultRowHeight="12.75"/>
  <cols>
    <col min="1" max="1" width="39.42578125" customWidth="1"/>
    <col min="2" max="2" width="8.42578125" customWidth="1"/>
    <col min="3" max="3" width="8.28515625" customWidth="1"/>
    <col min="4" max="5" width="8.42578125" customWidth="1"/>
    <col min="6" max="6" width="8.5703125" customWidth="1"/>
    <col min="7" max="7" width="0" hidden="1" customWidth="1"/>
    <col min="8" max="8" width="1.5703125" customWidth="1"/>
    <col min="9" max="9" width="39.5703125" customWidth="1"/>
    <col min="10" max="10" width="7.7109375" customWidth="1"/>
    <col min="11" max="11" width="8.28515625" customWidth="1"/>
    <col min="12" max="13" width="7.85546875" customWidth="1"/>
    <col min="14" max="14" width="8.5703125" customWidth="1"/>
    <col min="15" max="15" width="13" hidden="1" customWidth="1"/>
    <col min="18" max="18" width="33.85546875" customWidth="1"/>
  </cols>
  <sheetData>
    <row r="1" spans="1:15" ht="13.5" hidden="1" thickBot="1"/>
    <row r="2" spans="1:15" ht="8.25" hidden="1" customHeight="1" thickBot="1"/>
    <row r="3" spans="1:15" ht="33" customHeight="1" thickBot="1">
      <c r="A3" s="850" t="s">
        <v>290</v>
      </c>
      <c r="B3" s="849" t="s">
        <v>1138</v>
      </c>
      <c r="C3" s="851" t="s">
        <v>1139</v>
      </c>
      <c r="D3" s="851" t="s">
        <v>303</v>
      </c>
      <c r="E3" s="851" t="s">
        <v>749</v>
      </c>
      <c r="F3" s="849" t="s">
        <v>1318</v>
      </c>
      <c r="G3" s="849"/>
      <c r="H3" s="853"/>
      <c r="I3" s="850" t="s">
        <v>290</v>
      </c>
      <c r="J3" s="849" t="s">
        <v>1138</v>
      </c>
      <c r="K3" s="851" t="s">
        <v>1139</v>
      </c>
      <c r="L3" s="851" t="s">
        <v>303</v>
      </c>
      <c r="M3" s="849" t="s">
        <v>749</v>
      </c>
      <c r="N3" s="849" t="s">
        <v>1318</v>
      </c>
      <c r="O3" s="539"/>
    </row>
    <row r="4" spans="1:15" ht="13.5" customHeight="1" thickBot="1">
      <c r="A4" s="854" t="s">
        <v>1132</v>
      </c>
      <c r="B4" s="1370"/>
      <c r="C4" s="4"/>
      <c r="D4" s="1371"/>
      <c r="E4" s="1371"/>
      <c r="F4" s="857"/>
      <c r="G4" s="857"/>
      <c r="H4" s="858"/>
      <c r="I4" s="854" t="s">
        <v>1140</v>
      </c>
      <c r="J4" s="854"/>
      <c r="K4" s="856"/>
      <c r="L4" s="856"/>
      <c r="M4" s="857"/>
      <c r="N4" s="857"/>
      <c r="O4" s="825"/>
    </row>
    <row r="5" spans="1:15" ht="13.5" customHeight="1">
      <c r="A5" s="859" t="s">
        <v>483</v>
      </c>
      <c r="B5" s="859">
        <v>17159</v>
      </c>
      <c r="C5" s="862"/>
      <c r="D5" s="860">
        <v>17159</v>
      </c>
      <c r="E5" s="864">
        <v>17841</v>
      </c>
      <c r="F5" s="864">
        <v>17841</v>
      </c>
      <c r="G5" s="860"/>
      <c r="H5" s="861"/>
      <c r="I5" s="859" t="s">
        <v>485</v>
      </c>
      <c r="J5" s="862">
        <v>8271</v>
      </c>
      <c r="K5" s="1335"/>
      <c r="L5" s="864">
        <v>8271</v>
      </c>
      <c r="M5" s="864">
        <v>23500</v>
      </c>
      <c r="N5" s="864">
        <v>23500</v>
      </c>
      <c r="O5" s="824"/>
    </row>
    <row r="6" spans="1:15" ht="13.5" customHeight="1">
      <c r="A6" s="863" t="s">
        <v>752</v>
      </c>
      <c r="B6" s="865">
        <v>11069</v>
      </c>
      <c r="C6" s="865"/>
      <c r="D6" s="864">
        <v>11069</v>
      </c>
      <c r="E6" s="864">
        <v>12270</v>
      </c>
      <c r="F6" s="864">
        <v>12270</v>
      </c>
      <c r="G6" s="864"/>
      <c r="H6" s="861"/>
      <c r="I6" s="859" t="s">
        <v>445</v>
      </c>
      <c r="J6" s="865"/>
      <c r="K6" s="1336"/>
      <c r="L6" s="864"/>
      <c r="M6" s="864">
        <v>833</v>
      </c>
      <c r="N6" s="864">
        <v>833</v>
      </c>
      <c r="O6" s="646"/>
    </row>
    <row r="7" spans="1:15" ht="13.5" customHeight="1">
      <c r="A7" s="863" t="s">
        <v>486</v>
      </c>
      <c r="B7" s="1372"/>
      <c r="C7" s="981"/>
      <c r="D7" s="981"/>
      <c r="E7" s="864"/>
      <c r="F7" s="864"/>
      <c r="G7" s="864"/>
      <c r="H7" s="861"/>
      <c r="I7" s="863" t="s">
        <v>1142</v>
      </c>
      <c r="J7" s="865"/>
      <c r="K7" s="1336"/>
      <c r="L7" s="864"/>
      <c r="M7" s="864"/>
      <c r="N7" s="864"/>
      <c r="O7" s="646"/>
    </row>
    <row r="8" spans="1:15" ht="13.5" customHeight="1">
      <c r="A8" s="863" t="s">
        <v>654</v>
      </c>
      <c r="B8" s="874">
        <v>1900</v>
      </c>
      <c r="C8" s="874"/>
      <c r="D8" s="864">
        <v>1900</v>
      </c>
      <c r="E8" s="864">
        <v>2604</v>
      </c>
      <c r="F8" s="864">
        <v>2522</v>
      </c>
      <c r="G8" s="864"/>
      <c r="H8" s="861"/>
      <c r="I8" s="863" t="s">
        <v>26</v>
      </c>
      <c r="J8" s="865"/>
      <c r="K8" s="1336"/>
      <c r="L8" s="864"/>
      <c r="M8" s="864">
        <v>1226</v>
      </c>
      <c r="N8" s="864">
        <v>1226</v>
      </c>
      <c r="O8" s="646"/>
    </row>
    <row r="9" spans="1:15" ht="13.5" customHeight="1">
      <c r="A9" s="866" t="s">
        <v>482</v>
      </c>
      <c r="B9" s="865">
        <v>905</v>
      </c>
      <c r="C9" s="865">
        <v>800</v>
      </c>
      <c r="D9" s="864">
        <v>1705</v>
      </c>
      <c r="E9" s="864">
        <v>2928</v>
      </c>
      <c r="F9" s="864">
        <v>2821</v>
      </c>
      <c r="G9" s="864"/>
      <c r="H9" s="861"/>
      <c r="I9" s="863" t="s">
        <v>487</v>
      </c>
      <c r="J9" s="865"/>
      <c r="K9" s="1336"/>
      <c r="L9" s="864"/>
      <c r="M9" s="864">
        <v>13</v>
      </c>
      <c r="N9" s="864">
        <v>13</v>
      </c>
      <c r="O9" s="646"/>
    </row>
    <row r="10" spans="1:15" ht="13.5" customHeight="1">
      <c r="A10" s="863" t="s">
        <v>484</v>
      </c>
      <c r="B10" s="865"/>
      <c r="C10" s="865"/>
      <c r="D10" s="864"/>
      <c r="E10" s="864"/>
      <c r="F10" s="864"/>
      <c r="G10" s="869"/>
      <c r="H10" s="861"/>
      <c r="I10" s="863"/>
      <c r="J10" s="865"/>
      <c r="K10" s="1336"/>
      <c r="L10" s="1334"/>
      <c r="M10" s="864"/>
      <c r="N10" s="864"/>
      <c r="O10" s="646"/>
    </row>
    <row r="11" spans="1:15" ht="13.5" customHeight="1">
      <c r="A11" s="863" t="s">
        <v>1129</v>
      </c>
      <c r="B11" s="865"/>
      <c r="C11" s="871"/>
      <c r="D11" s="1334"/>
      <c r="E11" s="864"/>
      <c r="F11" s="864"/>
      <c r="G11" s="871"/>
      <c r="H11" s="861"/>
      <c r="I11" s="863"/>
      <c r="J11" s="871"/>
      <c r="K11" s="1337"/>
      <c r="L11" s="864"/>
      <c r="M11" s="864"/>
      <c r="N11" s="864"/>
      <c r="O11" s="646"/>
    </row>
    <row r="12" spans="1:15" ht="13.5" customHeight="1" thickBot="1">
      <c r="A12" s="863"/>
      <c r="B12" s="865"/>
      <c r="C12" s="871"/>
      <c r="D12" s="864"/>
      <c r="E12" s="864"/>
      <c r="F12" s="864"/>
      <c r="G12" s="871"/>
      <c r="H12" s="861"/>
      <c r="I12" s="863"/>
      <c r="J12" s="865"/>
      <c r="K12" s="1338"/>
      <c r="L12" s="864"/>
      <c r="M12" s="864"/>
      <c r="N12" s="864"/>
      <c r="O12" s="647"/>
    </row>
    <row r="13" spans="1:15" ht="13.5" hidden="1" customHeight="1" thickBot="1">
      <c r="A13" s="872"/>
      <c r="B13" s="874"/>
      <c r="C13" s="867"/>
      <c r="D13" s="867"/>
      <c r="E13" s="873"/>
      <c r="F13" s="873"/>
      <c r="G13" s="873"/>
      <c r="H13" s="861"/>
      <c r="I13" s="866"/>
      <c r="J13" s="874"/>
      <c r="K13" s="867"/>
      <c r="L13" s="867"/>
      <c r="M13" s="868"/>
      <c r="N13" s="868"/>
      <c r="O13" s="826"/>
    </row>
    <row r="14" spans="1:15" ht="13.5" customHeight="1" thickBot="1">
      <c r="A14" s="875" t="s">
        <v>1131</v>
      </c>
      <c r="B14" s="925">
        <v>33473</v>
      </c>
      <c r="C14" s="925">
        <f>SUM(C6:C12)</f>
        <v>800</v>
      </c>
      <c r="D14" s="925">
        <v>34273</v>
      </c>
      <c r="E14" s="925">
        <f>SUM(E5:E12)</f>
        <v>35643</v>
      </c>
      <c r="F14" s="925">
        <v>35454</v>
      </c>
      <c r="G14" s="876"/>
      <c r="H14" s="861"/>
      <c r="I14" s="877" t="s">
        <v>1144</v>
      </c>
      <c r="J14" s="925">
        <f>SUM(J5:J12)</f>
        <v>8271</v>
      </c>
      <c r="K14" s="925">
        <f>SUM(K5:K12)</f>
        <v>0</v>
      </c>
      <c r="L14" s="925">
        <v>26965</v>
      </c>
      <c r="M14" s="925">
        <f>SUM(M5:M12)</f>
        <v>25572</v>
      </c>
      <c r="N14" s="925">
        <v>25572</v>
      </c>
      <c r="O14" s="830"/>
    </row>
    <row r="15" spans="1:15" ht="13.5" customHeight="1" thickBot="1">
      <c r="A15" s="863" t="s">
        <v>1130</v>
      </c>
      <c r="B15" s="865">
        <v>2440</v>
      </c>
      <c r="C15" s="871"/>
      <c r="D15" s="1334">
        <v>2440</v>
      </c>
      <c r="E15" s="864">
        <v>2496</v>
      </c>
      <c r="F15" s="864">
        <v>2496</v>
      </c>
      <c r="G15" s="881"/>
      <c r="H15" s="861"/>
      <c r="I15" s="863" t="s">
        <v>1143</v>
      </c>
      <c r="J15" s="865">
        <v>18694</v>
      </c>
      <c r="K15" s="1336"/>
      <c r="L15" s="1334">
        <v>18694</v>
      </c>
      <c r="M15" s="864">
        <v>18694</v>
      </c>
      <c r="N15" s="864">
        <v>18694</v>
      </c>
      <c r="O15" s="827"/>
    </row>
    <row r="16" spans="1:15" ht="13.5" customHeight="1" thickBot="1">
      <c r="A16" s="878" t="s">
        <v>164</v>
      </c>
      <c r="B16" s="879"/>
      <c r="C16" s="1373"/>
      <c r="D16" s="1373"/>
      <c r="E16" s="880">
        <v>658</v>
      </c>
      <c r="F16" s="880">
        <v>658</v>
      </c>
      <c r="G16" s="883"/>
      <c r="H16" s="861"/>
      <c r="I16" s="866" t="s">
        <v>1751</v>
      </c>
      <c r="J16" s="874"/>
      <c r="K16" s="867"/>
      <c r="L16" s="1275"/>
      <c r="M16" s="862"/>
      <c r="N16" s="862"/>
      <c r="O16" s="826"/>
    </row>
    <row r="17" spans="1:16" ht="12.75" customHeight="1" thickBot="1">
      <c r="A17" s="855" t="s">
        <v>1750</v>
      </c>
      <c r="B17" s="885">
        <f>SUM(B15:B16)</f>
        <v>2440</v>
      </c>
      <c r="C17" s="885">
        <f>SUM(C15:C16)</f>
        <v>0</v>
      </c>
      <c r="D17" s="885"/>
      <c r="E17" s="885">
        <f>SUM(E15:E16)</f>
        <v>3154</v>
      </c>
      <c r="F17" s="885">
        <v>3154</v>
      </c>
      <c r="G17" s="887"/>
      <c r="H17" s="861"/>
      <c r="I17" s="855" t="s">
        <v>1752</v>
      </c>
      <c r="J17" s="865">
        <v>18694</v>
      </c>
      <c r="K17" s="1336"/>
      <c r="L17" s="1334">
        <v>18694</v>
      </c>
      <c r="M17" s="864">
        <v>18694</v>
      </c>
      <c r="N17" s="864">
        <v>18694</v>
      </c>
      <c r="O17" s="825"/>
    </row>
    <row r="18" spans="1:16" ht="15" customHeight="1" thickBot="1">
      <c r="A18" s="888" t="s">
        <v>1136</v>
      </c>
      <c r="B18" s="890">
        <f>SUM(B14,B17)</f>
        <v>35913</v>
      </c>
      <c r="C18" s="890">
        <f>SUM(C14,C17)</f>
        <v>800</v>
      </c>
      <c r="D18" s="890">
        <v>34273</v>
      </c>
      <c r="E18" s="927">
        <f>SUM(E14,E17)</f>
        <v>38797</v>
      </c>
      <c r="F18" s="927">
        <v>38608</v>
      </c>
      <c r="G18" s="889"/>
      <c r="H18" s="861"/>
      <c r="I18" s="890" t="s">
        <v>1145</v>
      </c>
      <c r="J18" s="927">
        <f>SUM(J14,J17)</f>
        <v>26965</v>
      </c>
      <c r="K18" s="927">
        <f>SUM(K14,K17)</f>
        <v>0</v>
      </c>
      <c r="L18" s="927">
        <v>26965</v>
      </c>
      <c r="M18" s="927">
        <f>SUM(M14,M17)</f>
        <v>44266</v>
      </c>
      <c r="N18" s="927">
        <v>44266</v>
      </c>
      <c r="O18" s="832"/>
    </row>
    <row r="19" spans="1:16" ht="7.5" customHeight="1" thickBot="1">
      <c r="A19" s="853"/>
      <c r="B19" s="891"/>
      <c r="C19" s="892"/>
      <c r="D19" s="892"/>
      <c r="E19" s="892"/>
      <c r="F19" s="893"/>
      <c r="G19" s="893"/>
      <c r="H19" s="861"/>
      <c r="I19" s="894"/>
      <c r="J19" s="894"/>
      <c r="K19" s="895"/>
      <c r="L19" s="895"/>
      <c r="M19" s="895"/>
      <c r="N19" s="894"/>
      <c r="O19" s="828"/>
    </row>
    <row r="20" spans="1:16" ht="33.75" customHeight="1" thickBot="1">
      <c r="A20" s="854" t="s">
        <v>1133</v>
      </c>
      <c r="B20" s="849" t="s">
        <v>1138</v>
      </c>
      <c r="C20" s="851" t="s">
        <v>1139</v>
      </c>
      <c r="D20" s="851" t="s">
        <v>303</v>
      </c>
      <c r="E20" s="849" t="s">
        <v>749</v>
      </c>
      <c r="F20" s="849" t="s">
        <v>1318</v>
      </c>
      <c r="G20" s="896"/>
      <c r="H20" s="861"/>
      <c r="I20" s="897" t="s">
        <v>1141</v>
      </c>
      <c r="J20" s="849" t="s">
        <v>1138</v>
      </c>
      <c r="K20" s="851" t="s">
        <v>1139</v>
      </c>
      <c r="L20" s="851" t="s">
        <v>303</v>
      </c>
      <c r="M20" s="849" t="s">
        <v>749</v>
      </c>
      <c r="N20" s="849" t="s">
        <v>1318</v>
      </c>
      <c r="O20" s="833"/>
    </row>
    <row r="21" spans="1:16" ht="13.5" customHeight="1">
      <c r="A21" s="898" t="s">
        <v>686</v>
      </c>
      <c r="B21" s="933">
        <v>13521</v>
      </c>
      <c r="C21" s="933"/>
      <c r="D21" s="860">
        <v>13521</v>
      </c>
      <c r="E21" s="860">
        <v>15006</v>
      </c>
      <c r="F21" s="860">
        <v>15006</v>
      </c>
      <c r="G21" s="899"/>
      <c r="H21" s="861"/>
      <c r="I21" s="859" t="s">
        <v>742</v>
      </c>
      <c r="J21" s="862">
        <v>1500</v>
      </c>
      <c r="K21" s="1339"/>
      <c r="L21" s="860">
        <v>1500</v>
      </c>
      <c r="M21" s="860">
        <v>1500</v>
      </c>
      <c r="N21" s="860">
        <v>532</v>
      </c>
      <c r="O21" s="834"/>
    </row>
    <row r="22" spans="1:16" ht="15" customHeight="1">
      <c r="A22" s="863" t="s">
        <v>1162</v>
      </c>
      <c r="B22" s="863">
        <v>2334</v>
      </c>
      <c r="C22" s="863"/>
      <c r="D22" s="860">
        <v>2334</v>
      </c>
      <c r="E22" s="860">
        <v>2783</v>
      </c>
      <c r="F22" s="860">
        <v>2783</v>
      </c>
      <c r="G22" s="900"/>
      <c r="H22" s="861"/>
      <c r="I22" s="863" t="s">
        <v>1146</v>
      </c>
      <c r="J22" s="865">
        <v>25465</v>
      </c>
      <c r="K22" s="1336"/>
      <c r="L22" s="860">
        <v>25465</v>
      </c>
      <c r="M22" s="860">
        <v>33536</v>
      </c>
      <c r="N22" s="860">
        <v>24943</v>
      </c>
      <c r="O22" s="835"/>
    </row>
    <row r="23" spans="1:16" ht="13.5" customHeight="1">
      <c r="A23" s="863" t="s">
        <v>939</v>
      </c>
      <c r="B23" s="863">
        <v>10600</v>
      </c>
      <c r="C23" s="863">
        <v>800</v>
      </c>
      <c r="D23" s="860">
        <v>11400</v>
      </c>
      <c r="E23" s="860">
        <v>25021</v>
      </c>
      <c r="F23" s="860">
        <v>20463</v>
      </c>
      <c r="G23" s="900"/>
      <c r="H23" s="861"/>
      <c r="I23" s="863" t="s">
        <v>15</v>
      </c>
      <c r="J23" s="865"/>
      <c r="K23" s="1336"/>
      <c r="L23" s="860"/>
      <c r="M23" s="860"/>
      <c r="N23" s="860"/>
      <c r="O23" s="835"/>
    </row>
    <row r="24" spans="1:16" ht="13.5" customHeight="1">
      <c r="A24" s="863" t="s">
        <v>695</v>
      </c>
      <c r="B24" s="863">
        <v>1903</v>
      </c>
      <c r="C24" s="863"/>
      <c r="D24" s="860">
        <v>1903</v>
      </c>
      <c r="E24" s="860">
        <v>3403</v>
      </c>
      <c r="F24" s="860">
        <v>3289</v>
      </c>
      <c r="G24" s="900"/>
      <c r="H24" s="858"/>
      <c r="I24" s="931" t="s">
        <v>488</v>
      </c>
      <c r="J24" s="865"/>
      <c r="K24" s="1336"/>
      <c r="L24" s="860"/>
      <c r="M24" s="860"/>
      <c r="N24" s="860"/>
      <c r="O24" s="835"/>
    </row>
    <row r="25" spans="1:16" ht="13.5" customHeight="1">
      <c r="A25" s="863" t="s">
        <v>11</v>
      </c>
      <c r="B25" s="863"/>
      <c r="C25" s="863"/>
      <c r="D25" s="860"/>
      <c r="E25" s="860"/>
      <c r="F25" s="860"/>
      <c r="G25" s="901"/>
      <c r="H25" s="858"/>
      <c r="I25" s="863" t="s">
        <v>16</v>
      </c>
      <c r="J25" s="865"/>
      <c r="K25" s="1336"/>
      <c r="L25" s="860"/>
      <c r="M25" s="860"/>
      <c r="N25" s="860"/>
      <c r="O25" s="835"/>
    </row>
    <row r="26" spans="1:16" ht="13.5" customHeight="1">
      <c r="A26" s="931" t="s">
        <v>488</v>
      </c>
      <c r="B26" s="863"/>
      <c r="C26" s="863"/>
      <c r="D26" s="860"/>
      <c r="E26" s="860">
        <v>863</v>
      </c>
      <c r="F26" s="860">
        <v>863</v>
      </c>
      <c r="G26" s="901"/>
      <c r="H26" s="861"/>
      <c r="I26" s="931" t="s">
        <v>488</v>
      </c>
      <c r="J26" s="865"/>
      <c r="K26" s="1336"/>
      <c r="L26" s="860"/>
      <c r="M26" s="860"/>
      <c r="N26" s="860"/>
      <c r="O26" s="835"/>
      <c r="P26" t="s">
        <v>181</v>
      </c>
    </row>
    <row r="27" spans="1:16" ht="13.5" customHeight="1">
      <c r="A27" s="863" t="s">
        <v>12</v>
      </c>
      <c r="B27" s="863"/>
      <c r="C27" s="863"/>
      <c r="D27" s="860"/>
      <c r="E27" s="860"/>
      <c r="F27" s="860"/>
      <c r="G27" s="901"/>
      <c r="H27" s="861"/>
      <c r="I27" s="863" t="s">
        <v>17</v>
      </c>
      <c r="J27" s="865"/>
      <c r="K27" s="1336"/>
      <c r="L27" s="860"/>
      <c r="M27" s="860"/>
      <c r="N27" s="860"/>
      <c r="O27" s="835"/>
    </row>
    <row r="28" spans="1:16" ht="13.5" customHeight="1">
      <c r="A28" s="931" t="s">
        <v>488</v>
      </c>
      <c r="B28" s="870"/>
      <c r="C28" s="870"/>
      <c r="D28" s="860"/>
      <c r="E28" s="860"/>
      <c r="F28" s="860"/>
      <c r="G28" s="902"/>
      <c r="H28" s="861"/>
      <c r="I28" s="863" t="s">
        <v>18</v>
      </c>
      <c r="J28" s="865"/>
      <c r="K28" s="1336"/>
      <c r="L28" s="860"/>
      <c r="M28" s="860"/>
      <c r="N28" s="860"/>
      <c r="O28" s="835"/>
    </row>
    <row r="29" spans="1:16" ht="11.25" customHeight="1">
      <c r="A29" s="863" t="s">
        <v>13</v>
      </c>
      <c r="B29" s="870"/>
      <c r="C29" s="870"/>
      <c r="D29" s="860"/>
      <c r="E29" s="860">
        <v>65</v>
      </c>
      <c r="F29" s="860">
        <v>65</v>
      </c>
      <c r="G29" s="902"/>
      <c r="H29" s="861"/>
      <c r="I29" s="863" t="s">
        <v>20</v>
      </c>
      <c r="J29" s="865"/>
      <c r="K29" s="1336"/>
      <c r="L29" s="860"/>
      <c r="M29" s="860"/>
      <c r="N29" s="860"/>
      <c r="O29" s="835"/>
    </row>
    <row r="30" spans="1:16" ht="13.5" customHeight="1">
      <c r="A30" s="863" t="s">
        <v>14</v>
      </c>
      <c r="B30" s="863"/>
      <c r="C30" s="863"/>
      <c r="D30" s="860"/>
      <c r="E30" s="860">
        <v>254</v>
      </c>
      <c r="F30" s="860">
        <v>254</v>
      </c>
      <c r="G30" s="903"/>
      <c r="H30" s="861"/>
      <c r="I30" s="863"/>
      <c r="J30" s="865"/>
      <c r="K30" s="1336"/>
      <c r="L30" s="860"/>
      <c r="M30" s="860"/>
      <c r="N30" s="860"/>
      <c r="O30" s="835"/>
    </row>
    <row r="31" spans="1:16" ht="11.25" customHeight="1" thickBot="1">
      <c r="A31" s="874" t="s">
        <v>19</v>
      </c>
      <c r="B31" s="872">
        <v>5115</v>
      </c>
      <c r="C31" s="863"/>
      <c r="D31" s="860">
        <v>5115</v>
      </c>
      <c r="E31" s="860"/>
      <c r="F31" s="860"/>
      <c r="G31" s="901"/>
      <c r="H31" s="861"/>
      <c r="I31" s="870"/>
      <c r="J31" s="871"/>
      <c r="K31" s="1340"/>
      <c r="L31" s="860"/>
      <c r="M31" s="860"/>
      <c r="N31" s="860"/>
      <c r="O31" s="835"/>
    </row>
    <row r="32" spans="1:16" ht="13.5" hidden="1" customHeight="1" thickBot="1">
      <c r="A32" s="928"/>
      <c r="B32" s="931"/>
      <c r="C32" s="904"/>
      <c r="D32" s="904"/>
      <c r="E32" s="882"/>
      <c r="F32" s="882"/>
      <c r="G32" s="883"/>
      <c r="H32" s="861"/>
      <c r="I32" s="866"/>
      <c r="J32" s="873"/>
      <c r="K32" s="884"/>
      <c r="L32" s="884"/>
      <c r="M32" s="873"/>
      <c r="N32" s="873"/>
      <c r="O32" s="836"/>
    </row>
    <row r="33" spans="1:15" ht="15" customHeight="1" thickBot="1">
      <c r="A33" s="905" t="s">
        <v>1134</v>
      </c>
      <c r="B33" s="929">
        <f>SUM(B21:B31)</f>
        <v>33473</v>
      </c>
      <c r="C33" s="926">
        <f>SUM(C21:C31)</f>
        <v>800</v>
      </c>
      <c r="D33" s="926">
        <v>34273</v>
      </c>
      <c r="E33" s="925">
        <f>SUM(E21:E31)</f>
        <v>47395</v>
      </c>
      <c r="F33" s="925">
        <v>42723</v>
      </c>
      <c r="G33" s="906"/>
      <c r="H33" s="861"/>
      <c r="I33" s="877" t="s">
        <v>1147</v>
      </c>
      <c r="J33" s="925">
        <f>SUM(J21:J31)</f>
        <v>26965</v>
      </c>
      <c r="K33" s="925">
        <f>SUM(K21:K31)</f>
        <v>0</v>
      </c>
      <c r="L33" s="925">
        <v>26965</v>
      </c>
      <c r="M33" s="925">
        <f>SUM(M21:M31)</f>
        <v>35036</v>
      </c>
      <c r="N33" s="925">
        <v>25475</v>
      </c>
      <c r="O33" s="837"/>
    </row>
    <row r="34" spans="1:15" ht="13.5" thickBot="1">
      <c r="A34" s="930" t="s">
        <v>1008</v>
      </c>
      <c r="B34" s="885"/>
      <c r="C34" s="886"/>
      <c r="D34" s="885">
        <f>SUM(A34:B34)</f>
        <v>0</v>
      </c>
      <c r="E34" s="885">
        <v>632</v>
      </c>
      <c r="F34" s="885">
        <v>632</v>
      </c>
      <c r="G34" s="907"/>
      <c r="H34" s="861"/>
      <c r="I34" s="932" t="s">
        <v>180</v>
      </c>
      <c r="J34" s="885"/>
      <c r="K34" s="993"/>
      <c r="L34" s="993"/>
      <c r="M34" s="908"/>
      <c r="N34" s="908"/>
      <c r="O34" s="838"/>
    </row>
    <row r="35" spans="1:15" ht="14.25" customHeight="1" thickBot="1">
      <c r="A35" s="909" t="s">
        <v>1148</v>
      </c>
      <c r="B35" s="885">
        <f>SUM(B34)</f>
        <v>0</v>
      </c>
      <c r="C35" s="885">
        <f>SUM(C34)</f>
        <v>0</v>
      </c>
      <c r="D35" s="885">
        <f>SUM(D34)</f>
        <v>0</v>
      </c>
      <c r="E35" s="885">
        <v>632</v>
      </c>
      <c r="F35" s="885">
        <v>632</v>
      </c>
      <c r="G35" s="907"/>
      <c r="H35" s="861"/>
      <c r="I35" s="909" t="s">
        <v>1148</v>
      </c>
      <c r="J35" s="885">
        <f>SUM(J34)</f>
        <v>0</v>
      </c>
      <c r="K35" s="885"/>
      <c r="L35" s="885"/>
      <c r="M35" s="885"/>
      <c r="N35" s="885"/>
      <c r="O35" s="829"/>
    </row>
    <row r="36" spans="1:15" ht="15" customHeight="1" thickBot="1">
      <c r="A36" s="910" t="s">
        <v>1137</v>
      </c>
      <c r="B36" s="927">
        <f>SUM(B33,B35)</f>
        <v>33473</v>
      </c>
      <c r="C36" s="927">
        <f>SUM(C33,C35)</f>
        <v>800</v>
      </c>
      <c r="D36" s="927">
        <f>SUM(D33,D35)</f>
        <v>34273</v>
      </c>
      <c r="E36" s="927">
        <f>SUM(E33,E35)</f>
        <v>48027</v>
      </c>
      <c r="F36" s="927">
        <v>43355</v>
      </c>
      <c r="G36" s="911"/>
      <c r="H36" s="861"/>
      <c r="I36" s="890" t="s">
        <v>1149</v>
      </c>
      <c r="J36" s="927">
        <f>SUM(J35,J33)</f>
        <v>26965</v>
      </c>
      <c r="K36" s="927">
        <f>SUM(K35,K33)</f>
        <v>0</v>
      </c>
      <c r="L36" s="927">
        <v>26965</v>
      </c>
      <c r="M36" s="927">
        <f>SUM(M35,M33)</f>
        <v>35036</v>
      </c>
      <c r="N36" s="927">
        <v>25475</v>
      </c>
      <c r="O36" s="831"/>
    </row>
    <row r="37" spans="1:15" ht="6.75" customHeight="1" thickBot="1">
      <c r="A37" s="912"/>
      <c r="B37" s="858"/>
      <c r="C37" s="913"/>
      <c r="D37" s="858"/>
      <c r="E37" s="858"/>
      <c r="F37" s="858"/>
      <c r="G37" s="858"/>
      <c r="H37" s="858"/>
      <c r="I37" s="914"/>
      <c r="J37" s="858"/>
      <c r="K37" s="913"/>
      <c r="L37" s="913"/>
      <c r="M37" s="913"/>
      <c r="N37" s="858"/>
      <c r="O37" s="442"/>
    </row>
    <row r="38" spans="1:15" ht="13.5" customHeight="1" thickBot="1">
      <c r="A38" s="915" t="s">
        <v>1150</v>
      </c>
      <c r="B38" s="916">
        <f>SUM(B14,J14)</f>
        <v>41744</v>
      </c>
      <c r="C38" s="917">
        <f>SUM(C14,K14)</f>
        <v>800</v>
      </c>
      <c r="D38" s="916">
        <f>SUM(D14,L14)</f>
        <v>61238</v>
      </c>
      <c r="E38" s="916">
        <v>82405</v>
      </c>
      <c r="F38" s="916">
        <f>F14+N14</f>
        <v>61026</v>
      </c>
      <c r="G38" s="858"/>
      <c r="H38" s="861"/>
      <c r="I38" s="914"/>
      <c r="J38" s="914"/>
      <c r="K38" s="918"/>
      <c r="L38" s="918"/>
      <c r="M38" s="918"/>
      <c r="N38" s="914"/>
      <c r="O38" s="442"/>
    </row>
    <row r="39" spans="1:15" ht="15" customHeight="1" thickBot="1">
      <c r="A39" s="919" t="s">
        <v>1152</v>
      </c>
      <c r="B39" s="916">
        <f>SUM(B33,J33)</f>
        <v>60438</v>
      </c>
      <c r="C39" s="916">
        <f>SUM(C33,K33)</f>
        <v>800</v>
      </c>
      <c r="D39" s="916">
        <f>SUM(D33,L33)</f>
        <v>61238</v>
      </c>
      <c r="E39" s="916">
        <v>82431</v>
      </c>
      <c r="F39" s="916">
        <f>F33+N33</f>
        <v>68198</v>
      </c>
      <c r="G39" s="858">
        <f>SUM(G38,G33,O33)</f>
        <v>0</v>
      </c>
      <c r="H39" s="861"/>
      <c r="I39" s="914"/>
      <c r="J39" s="1786"/>
      <c r="K39" s="1787"/>
      <c r="L39" s="1274"/>
      <c r="M39" s="1274"/>
      <c r="N39" s="914"/>
      <c r="O39" s="442"/>
    </row>
    <row r="40" spans="1:15" ht="12.75" customHeight="1" thickBot="1">
      <c r="A40" s="920" t="s">
        <v>1154</v>
      </c>
      <c r="B40" s="921">
        <f>SUM(B38-B39)</f>
        <v>-18694</v>
      </c>
      <c r="C40" s="921">
        <f>SUM(C38-C39)</f>
        <v>0</v>
      </c>
      <c r="D40" s="921">
        <f>SUM(D38-D39)</f>
        <v>0</v>
      </c>
      <c r="E40" s="921">
        <f>SUM(E38-E39)</f>
        <v>-26</v>
      </c>
      <c r="F40" s="921">
        <f>F38-F39</f>
        <v>-7172</v>
      </c>
      <c r="G40" s="858"/>
      <c r="H40" s="861"/>
      <c r="I40" s="914"/>
      <c r="J40" s="914"/>
      <c r="K40" s="918"/>
      <c r="L40" s="918"/>
      <c r="M40" s="918"/>
      <c r="N40" s="914"/>
      <c r="O40" s="442"/>
    </row>
    <row r="41" spans="1:15" ht="15" customHeight="1" thickBot="1">
      <c r="A41" s="922" t="s">
        <v>1151</v>
      </c>
      <c r="B41" s="923">
        <f>SUM(B18,J18)</f>
        <v>62878</v>
      </c>
      <c r="C41" s="923">
        <f>SUM(C18,K18)</f>
        <v>800</v>
      </c>
      <c r="D41" s="923">
        <f>SUM(D18,L18)</f>
        <v>61238</v>
      </c>
      <c r="E41" s="923">
        <v>83063</v>
      </c>
      <c r="F41" s="923">
        <v>82874</v>
      </c>
      <c r="G41" s="912"/>
      <c r="H41" s="912"/>
      <c r="I41" s="912"/>
      <c r="J41" s="912"/>
      <c r="K41" s="912"/>
      <c r="L41" s="912"/>
      <c r="M41" s="912"/>
      <c r="N41" s="912"/>
    </row>
    <row r="42" spans="1:15" ht="15" customHeight="1" thickBot="1">
      <c r="A42" s="922" t="s">
        <v>1153</v>
      </c>
      <c r="B42" s="923">
        <f>SUM(B36,J36)</f>
        <v>60438</v>
      </c>
      <c r="C42" s="923">
        <f>SUM(C36,K36)</f>
        <v>800</v>
      </c>
      <c r="D42" s="923">
        <f>SUM(D36,L36)</f>
        <v>61238</v>
      </c>
      <c r="E42" s="923">
        <v>83063</v>
      </c>
      <c r="F42" s="923">
        <f>F39+F35</f>
        <v>68830</v>
      </c>
      <c r="G42" s="912"/>
      <c r="H42" s="912"/>
      <c r="I42" s="1786" t="s">
        <v>202</v>
      </c>
      <c r="J42" s="1787"/>
      <c r="K42" s="912"/>
      <c r="L42" s="912"/>
      <c r="M42" s="912"/>
      <c r="N42" s="912"/>
    </row>
    <row r="43" spans="1:15" ht="14.25" customHeight="1" thickBot="1">
      <c r="A43" s="920" t="s">
        <v>1155</v>
      </c>
      <c r="B43" s="924">
        <f>SUM(B41-B42)</f>
        <v>2440</v>
      </c>
      <c r="C43" s="924">
        <f>SUM(C41-C42)</f>
        <v>0</v>
      </c>
      <c r="D43" s="924">
        <f>SUM(D41-D42)</f>
        <v>0</v>
      </c>
      <c r="E43" s="924">
        <f>SUM(E41-E42)</f>
        <v>0</v>
      </c>
      <c r="F43" s="924">
        <f>F41-F42</f>
        <v>14044</v>
      </c>
      <c r="G43" s="912"/>
      <c r="H43" s="912"/>
      <c r="I43" s="912"/>
      <c r="J43" s="912"/>
      <c r="K43" s="912"/>
      <c r="L43" s="912"/>
      <c r="M43" s="912"/>
      <c r="N43" s="912"/>
    </row>
  </sheetData>
  <mergeCells count="2">
    <mergeCell ref="J39:K39"/>
    <mergeCell ref="I42:J42"/>
  </mergeCells>
  <phoneticPr fontId="94" type="noConversion"/>
  <pageMargins left="0" right="0" top="0.39370078740157483" bottom="0" header="0.19685039370078741" footer="0.19685039370078741"/>
  <pageSetup paperSize="9" scale="90" orientation="landscape" r:id="rId1"/>
  <headerFooter alignWithMargins="0">
    <oddHeader xml:space="preserve">&amp;C&amp;"Times New Roman,Félkövér"&amp;8Kistolmács Község Önkormányzata 2015. évi költségvetési bevételek és kiadások mérlege 
&amp;R&amp;"Times New Roman,Félkövér"&amp;8 2. melléklet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7"/>
  <sheetViews>
    <sheetView showRowColHeaders="0" showRuler="0" workbookViewId="0">
      <selection activeCell="E36" sqref="E36"/>
    </sheetView>
  </sheetViews>
  <sheetFormatPr defaultRowHeight="12"/>
  <cols>
    <col min="1" max="1" width="34" style="443" customWidth="1"/>
    <col min="2" max="3" width="11.7109375" style="443" customWidth="1"/>
    <col min="4" max="5" width="10.85546875" style="402" customWidth="1"/>
    <col min="6" max="6" width="1.7109375" style="442" customWidth="1"/>
    <col min="7" max="7" width="34.42578125" style="443" customWidth="1"/>
    <col min="8" max="8" width="9.42578125" style="443" customWidth="1"/>
    <col min="9" max="9" width="11.140625" style="443" customWidth="1"/>
    <col min="10" max="10" width="9.7109375" style="402" customWidth="1"/>
    <col min="11" max="13" width="9.140625" style="402"/>
    <col min="14" max="16384" width="9.140625" style="404"/>
  </cols>
  <sheetData>
    <row r="1" spans="1:13" ht="12.75" thickBot="1"/>
    <row r="2" spans="1:13" s="436" customFormat="1" ht="37.5" customHeight="1" thickBot="1">
      <c r="A2" s="538" t="s">
        <v>290</v>
      </c>
      <c r="B2" s="539"/>
      <c r="C2" s="541"/>
      <c r="D2" s="539"/>
      <c r="E2" s="539"/>
      <c r="F2" s="540"/>
      <c r="G2" s="538" t="s">
        <v>290</v>
      </c>
      <c r="H2" s="539" t="s">
        <v>119</v>
      </c>
      <c r="I2" s="541" t="s">
        <v>1180</v>
      </c>
      <c r="J2" s="539" t="s">
        <v>834</v>
      </c>
      <c r="K2" s="539" t="s">
        <v>118</v>
      </c>
      <c r="L2" s="435"/>
      <c r="M2" s="435"/>
    </row>
    <row r="3" spans="1:13" s="439" customFormat="1" ht="12.95" customHeight="1">
      <c r="A3" s="523" t="s">
        <v>1181</v>
      </c>
      <c r="B3" s="527"/>
      <c r="C3" s="650"/>
      <c r="D3" s="631"/>
      <c r="E3" s="531"/>
      <c r="F3" s="437"/>
      <c r="G3" s="519" t="s">
        <v>1182</v>
      </c>
      <c r="H3" s="523"/>
      <c r="I3" s="658"/>
      <c r="J3" s="641"/>
      <c r="K3" s="645"/>
      <c r="L3" s="438"/>
      <c r="M3" s="438"/>
    </row>
    <row r="4" spans="1:13" ht="12.95" customHeight="1">
      <c r="A4" s="524" t="s">
        <v>304</v>
      </c>
      <c r="B4" s="528"/>
      <c r="C4" s="651"/>
      <c r="D4" s="632"/>
      <c r="E4" s="532"/>
      <c r="F4" s="440"/>
      <c r="G4" s="520" t="s">
        <v>1184</v>
      </c>
      <c r="H4" s="524"/>
      <c r="I4" s="659"/>
      <c r="J4" s="642"/>
      <c r="K4" s="646"/>
    </row>
    <row r="5" spans="1:13" ht="24" customHeight="1">
      <c r="A5" s="524" t="s">
        <v>654</v>
      </c>
      <c r="B5" s="528"/>
      <c r="C5" s="651"/>
      <c r="D5" s="632"/>
      <c r="E5" s="532"/>
      <c r="F5" s="440"/>
      <c r="G5" s="520" t="s">
        <v>1179</v>
      </c>
      <c r="H5" s="524"/>
      <c r="I5" s="659"/>
      <c r="J5" s="642"/>
      <c r="K5" s="646"/>
    </row>
    <row r="6" spans="1:13" ht="15" customHeight="1">
      <c r="A6" s="524" t="s">
        <v>891</v>
      </c>
      <c r="B6" s="528"/>
      <c r="C6" s="651"/>
      <c r="D6" s="632"/>
      <c r="E6" s="532"/>
      <c r="F6" s="440"/>
      <c r="G6" s="520"/>
      <c r="H6" s="524"/>
      <c r="I6" s="659"/>
      <c r="J6" s="642"/>
      <c r="K6" s="646"/>
    </row>
    <row r="7" spans="1:13" ht="19.5" customHeight="1">
      <c r="A7" s="534" t="s">
        <v>1127</v>
      </c>
      <c r="B7" s="535"/>
      <c r="C7" s="652"/>
      <c r="D7" s="633"/>
      <c r="E7" s="532"/>
      <c r="F7" s="440"/>
      <c r="G7" s="520" t="s">
        <v>1187</v>
      </c>
      <c r="H7" s="524"/>
      <c r="I7" s="659"/>
      <c r="J7" s="642"/>
      <c r="K7" s="646"/>
    </row>
    <row r="8" spans="1:13" ht="14.1" customHeight="1">
      <c r="A8" s="524" t="s">
        <v>1128</v>
      </c>
      <c r="B8" s="528"/>
      <c r="C8" s="651"/>
      <c r="D8" s="632"/>
      <c r="E8" s="532"/>
      <c r="F8" s="440"/>
      <c r="G8" s="520" t="s">
        <v>1188</v>
      </c>
      <c r="H8" s="524"/>
      <c r="I8" s="659"/>
      <c r="J8" s="642"/>
      <c r="K8" s="646"/>
    </row>
    <row r="9" spans="1:13" ht="14.1" customHeight="1">
      <c r="A9" s="524" t="s">
        <v>1129</v>
      </c>
      <c r="B9" s="528"/>
      <c r="C9" s="651"/>
      <c r="D9" s="634"/>
      <c r="E9" s="638"/>
      <c r="F9" s="440"/>
      <c r="G9" s="520" t="s">
        <v>1189</v>
      </c>
      <c r="H9" s="524"/>
      <c r="I9" s="659"/>
      <c r="J9" s="642"/>
      <c r="K9" s="646"/>
    </row>
    <row r="10" spans="1:13" ht="14.1" customHeight="1">
      <c r="A10" s="525" t="s">
        <v>1130</v>
      </c>
      <c r="B10" s="529"/>
      <c r="C10" s="653"/>
      <c r="D10" s="529"/>
      <c r="E10" s="525"/>
      <c r="F10" s="440"/>
      <c r="G10" s="521" t="s">
        <v>1261</v>
      </c>
      <c r="H10" s="525"/>
      <c r="I10" s="660"/>
      <c r="J10" s="521"/>
      <c r="K10" s="646"/>
    </row>
    <row r="11" spans="1:13" s="439" customFormat="1" ht="14.1" customHeight="1">
      <c r="A11" s="524"/>
      <c r="B11" s="529"/>
      <c r="C11" s="653"/>
      <c r="D11" s="529"/>
      <c r="E11" s="525"/>
      <c r="F11" s="440"/>
      <c r="G11" s="520" t="s">
        <v>62</v>
      </c>
      <c r="H11" s="524"/>
      <c r="I11" s="659"/>
      <c r="J11" s="642"/>
      <c r="K11" s="647"/>
      <c r="L11" s="438"/>
      <c r="M11" s="438"/>
    </row>
    <row r="12" spans="1:13" s="439" customFormat="1" ht="14.1" customHeight="1">
      <c r="A12" s="524"/>
      <c r="B12" s="528"/>
      <c r="C12" s="651"/>
      <c r="D12" s="529"/>
      <c r="E12" s="525"/>
      <c r="F12" s="440"/>
      <c r="G12" s="520" t="s">
        <v>1263</v>
      </c>
      <c r="H12" s="524"/>
      <c r="I12" s="659"/>
      <c r="J12" s="642"/>
      <c r="K12" s="647"/>
      <c r="L12" s="438"/>
      <c r="M12" s="438"/>
    </row>
    <row r="13" spans="1:13" s="439" customFormat="1" ht="12" customHeight="1">
      <c r="A13" s="524"/>
      <c r="B13" s="528"/>
      <c r="C13" s="651"/>
      <c r="D13" s="635"/>
      <c r="E13" s="533"/>
      <c r="F13" s="440"/>
      <c r="G13" s="521" t="s">
        <v>1264</v>
      </c>
      <c r="H13" s="525"/>
      <c r="I13" s="660"/>
      <c r="J13" s="521"/>
      <c r="K13" s="647"/>
      <c r="L13" s="438"/>
      <c r="M13" s="438"/>
    </row>
    <row r="14" spans="1:13" ht="14.1" customHeight="1">
      <c r="A14" s="524"/>
      <c r="B14" s="528"/>
      <c r="C14" s="651"/>
      <c r="D14" s="635"/>
      <c r="E14" s="533"/>
      <c r="F14" s="440"/>
      <c r="G14" s="521" t="s">
        <v>1265</v>
      </c>
      <c r="H14" s="525"/>
      <c r="I14" s="660"/>
      <c r="J14" s="521"/>
      <c r="K14" s="646"/>
    </row>
    <row r="15" spans="1:13" ht="24" customHeight="1">
      <c r="A15" s="524"/>
      <c r="B15" s="528"/>
      <c r="C15" s="651"/>
      <c r="D15" s="635"/>
      <c r="E15" s="533"/>
      <c r="F15" s="440"/>
      <c r="G15" s="520" t="s">
        <v>1266</v>
      </c>
      <c r="H15" s="524"/>
      <c r="I15" s="659"/>
      <c r="J15" s="642"/>
      <c r="K15" s="646"/>
    </row>
    <row r="16" spans="1:13" ht="20.100000000000001" customHeight="1">
      <c r="A16" s="537" t="s">
        <v>1267</v>
      </c>
      <c r="B16" s="536"/>
      <c r="C16" s="654"/>
      <c r="D16" s="536"/>
      <c r="E16" s="639"/>
      <c r="F16" s="440"/>
      <c r="G16" s="520" t="s">
        <v>1268</v>
      </c>
      <c r="H16" s="524"/>
      <c r="I16" s="659"/>
      <c r="J16" s="642"/>
      <c r="K16" s="646"/>
    </row>
    <row r="17" spans="1:13" ht="15" customHeight="1">
      <c r="A17" s="525" t="s">
        <v>1269</v>
      </c>
      <c r="B17" s="529"/>
      <c r="C17" s="653"/>
      <c r="D17" s="632"/>
      <c r="E17" s="532"/>
      <c r="F17" s="440"/>
      <c r="G17" s="520" t="s">
        <v>1270</v>
      </c>
      <c r="H17" s="524"/>
      <c r="I17" s="659"/>
      <c r="J17" s="643"/>
      <c r="K17" s="646"/>
    </row>
    <row r="18" spans="1:13" ht="14.1" customHeight="1">
      <c r="A18" s="524" t="s">
        <v>1183</v>
      </c>
      <c r="B18" s="528"/>
      <c r="C18" s="651"/>
      <c r="D18" s="632"/>
      <c r="E18" s="532"/>
      <c r="F18" s="440"/>
      <c r="G18" s="520" t="s">
        <v>1271</v>
      </c>
      <c r="H18" s="524"/>
      <c r="I18" s="659"/>
      <c r="J18" s="642"/>
      <c r="K18" s="646"/>
    </row>
    <row r="19" spans="1:13" ht="24.95" customHeight="1">
      <c r="A19" s="524" t="s">
        <v>1272</v>
      </c>
      <c r="B19" s="528"/>
      <c r="C19" s="651"/>
      <c r="D19" s="632"/>
      <c r="E19" s="532"/>
      <c r="F19" s="437"/>
      <c r="G19" s="520" t="s">
        <v>1273</v>
      </c>
      <c r="H19" s="524"/>
      <c r="I19" s="659"/>
      <c r="J19" s="642"/>
      <c r="K19" s="646"/>
    </row>
    <row r="20" spans="1:13" ht="12.95" customHeight="1">
      <c r="A20" s="524" t="s">
        <v>1274</v>
      </c>
      <c r="B20" s="528"/>
      <c r="C20" s="651"/>
      <c r="D20" s="635"/>
      <c r="E20" s="533"/>
      <c r="F20" s="437"/>
      <c r="G20" s="520" t="s">
        <v>46</v>
      </c>
      <c r="H20" s="524"/>
      <c r="I20" s="659"/>
      <c r="J20" s="642"/>
      <c r="K20" s="646"/>
    </row>
    <row r="21" spans="1:13" ht="24" customHeight="1">
      <c r="A21" s="524" t="s">
        <v>47</v>
      </c>
      <c r="B21" s="528"/>
      <c r="C21" s="651"/>
      <c r="D21" s="635"/>
      <c r="E21" s="533"/>
      <c r="F21" s="440"/>
      <c r="G21" s="520" t="s">
        <v>48</v>
      </c>
      <c r="H21" s="524"/>
      <c r="I21" s="659"/>
      <c r="J21" s="642"/>
      <c r="K21" s="646"/>
    </row>
    <row r="22" spans="1:13" ht="12.95" customHeight="1">
      <c r="A22" s="524" t="s">
        <v>49</v>
      </c>
      <c r="B22" s="528"/>
      <c r="C22" s="651"/>
      <c r="D22" s="635"/>
      <c r="E22" s="533"/>
      <c r="F22" s="440"/>
      <c r="G22" s="520" t="s">
        <v>46</v>
      </c>
      <c r="H22" s="524"/>
      <c r="I22" s="659"/>
      <c r="J22" s="642"/>
      <c r="K22" s="646"/>
    </row>
    <row r="23" spans="1:13" ht="12.95" customHeight="1">
      <c r="A23" s="525" t="s">
        <v>50</v>
      </c>
      <c r="B23" s="529"/>
      <c r="C23" s="653"/>
      <c r="D23" s="529"/>
      <c r="E23" s="525"/>
      <c r="F23" s="440"/>
      <c r="G23" s="520" t="s">
        <v>51</v>
      </c>
      <c r="H23" s="524"/>
      <c r="I23" s="659"/>
      <c r="J23" s="642"/>
      <c r="K23" s="646"/>
    </row>
    <row r="24" spans="1:13" ht="12.95" customHeight="1">
      <c r="A24" s="524" t="s">
        <v>1262</v>
      </c>
      <c r="B24" s="529"/>
      <c r="C24" s="653"/>
      <c r="D24" s="529"/>
      <c r="E24" s="525"/>
      <c r="F24" s="440"/>
      <c r="G24" s="520" t="s">
        <v>52</v>
      </c>
      <c r="H24" s="524"/>
      <c r="I24" s="659"/>
      <c r="J24" s="642"/>
      <c r="K24" s="646"/>
    </row>
    <row r="25" spans="1:13" ht="12.95" customHeight="1">
      <c r="A25" s="524" t="s">
        <v>53</v>
      </c>
      <c r="B25" s="528"/>
      <c r="C25" s="651"/>
      <c r="D25" s="528"/>
      <c r="E25" s="524"/>
      <c r="F25" s="440"/>
      <c r="G25" s="520" t="s">
        <v>54</v>
      </c>
      <c r="H25" s="524"/>
      <c r="I25" s="659"/>
      <c r="J25" s="642"/>
      <c r="K25" s="646"/>
    </row>
    <row r="26" spans="1:13" ht="12.95" customHeight="1">
      <c r="A26" s="524" t="s">
        <v>55</v>
      </c>
      <c r="B26" s="528"/>
      <c r="C26" s="651"/>
      <c r="D26" s="635"/>
      <c r="E26" s="533"/>
      <c r="F26" s="440"/>
      <c r="G26" s="521" t="s">
        <v>56</v>
      </c>
      <c r="H26" s="525">
        <f>SUM(H15+H19+H21+H23+H24+H25)</f>
        <v>0</v>
      </c>
      <c r="I26" s="660">
        <f>SUM(I15+I19+I21+I23+I24+I25)</f>
        <v>0</v>
      </c>
      <c r="J26" s="521">
        <f>SUM(J15+J19+J21+J23+J24+J25)</f>
        <v>0</v>
      </c>
      <c r="K26" s="646"/>
    </row>
    <row r="27" spans="1:13" ht="12.95" customHeight="1">
      <c r="A27" s="524"/>
      <c r="B27" s="528"/>
      <c r="C27" s="651"/>
      <c r="D27" s="635"/>
      <c r="E27" s="533"/>
      <c r="F27" s="440"/>
      <c r="G27" s="520" t="s">
        <v>1262</v>
      </c>
      <c r="H27" s="525"/>
      <c r="I27" s="660"/>
      <c r="J27" s="521"/>
      <c r="K27" s="646"/>
    </row>
    <row r="28" spans="1:13" ht="12.95" customHeight="1" thickBot="1">
      <c r="A28" s="526"/>
      <c r="B28" s="530"/>
      <c r="C28" s="655"/>
      <c r="D28" s="530"/>
      <c r="E28" s="534"/>
      <c r="F28" s="440"/>
      <c r="G28" s="522" t="s">
        <v>57</v>
      </c>
      <c r="H28" s="526"/>
      <c r="I28" s="661"/>
      <c r="J28" s="644"/>
      <c r="K28" s="648"/>
    </row>
    <row r="29" spans="1:13" s="436" customFormat="1" ht="23.1" customHeight="1" thickBot="1">
      <c r="A29" s="444" t="s">
        <v>58</v>
      </c>
      <c r="B29" s="445">
        <f>SUM(B23:B28)</f>
        <v>0</v>
      </c>
      <c r="C29" s="656">
        <f>SUM(C23:C28)</f>
        <v>0</v>
      </c>
      <c r="D29" s="636">
        <f>SUM(D23:D28)</f>
        <v>0</v>
      </c>
      <c r="E29" s="448"/>
      <c r="F29" s="437"/>
      <c r="G29" s="446" t="s">
        <v>59</v>
      </c>
      <c r="H29" s="445">
        <f>SUM(H26:H28)</f>
        <v>0</v>
      </c>
      <c r="I29" s="656">
        <f>SUM(I26:I28)</f>
        <v>0</v>
      </c>
      <c r="J29" s="636">
        <f>SUM(J26:J28)</f>
        <v>0</v>
      </c>
      <c r="K29" s="640"/>
      <c r="L29" s="435"/>
      <c r="M29" s="435"/>
    </row>
    <row r="30" spans="1:13" s="436" customFormat="1" ht="20.100000000000001" customHeight="1" thickBot="1">
      <c r="A30" s="447" t="s">
        <v>60</v>
      </c>
      <c r="B30" s="448">
        <f>SUM(B16+B29)</f>
        <v>0</v>
      </c>
      <c r="C30" s="657">
        <f>SUM(C16+C29)</f>
        <v>0</v>
      </c>
      <c r="D30" s="637">
        <f>SUM(D16+D29)</f>
        <v>0</v>
      </c>
      <c r="E30" s="445"/>
      <c r="F30" s="440"/>
      <c r="G30" s="447" t="s">
        <v>60</v>
      </c>
      <c r="H30" s="449">
        <f>SUM(H13+H29)</f>
        <v>0</v>
      </c>
      <c r="I30" s="662">
        <f>SUM(I13+I29)</f>
        <v>0</v>
      </c>
      <c r="J30" s="447">
        <f>SUM(J13+J29)</f>
        <v>0</v>
      </c>
      <c r="K30" s="649"/>
      <c r="L30" s="435"/>
      <c r="M30" s="435"/>
    </row>
    <row r="31" spans="1:13">
      <c r="A31" s="441"/>
      <c r="B31" s="441"/>
      <c r="C31" s="441"/>
      <c r="D31" s="403"/>
      <c r="E31" s="403"/>
    </row>
    <row r="32" spans="1:13">
      <c r="D32" s="403"/>
      <c r="E32" s="403"/>
    </row>
    <row r="33" spans="4:5">
      <c r="D33" s="403"/>
      <c r="E33" s="403"/>
    </row>
    <row r="34" spans="4:5">
      <c r="D34" s="403"/>
      <c r="E34" s="403"/>
    </row>
    <row r="35" spans="4:5">
      <c r="D35" s="403"/>
      <c r="E35" s="403"/>
    </row>
    <row r="36" spans="4:5">
      <c r="D36" s="403"/>
      <c r="E36" s="403"/>
    </row>
    <row r="37" spans="4:5">
      <c r="D37" s="403"/>
      <c r="E37" s="403"/>
    </row>
  </sheetData>
  <phoneticPr fontId="45" type="noConversion"/>
  <printOptions horizontalCentered="1" verticalCentered="1"/>
  <pageMargins left="0.15748031496062992" right="0.19685039370078741" top="0.9055118110236221" bottom="0.27559055118110237" header="0.39370078740157483" footer="0.51181102362204722"/>
  <pageSetup paperSize="9" scale="70" orientation="landscape" horizontalDpi="300" verticalDpi="300" r:id="rId1"/>
  <headerFooter alignWithMargins="0">
    <oddHeader xml:space="preserve">&amp;C&amp;"Times New Roman CE,Félkövér dőlt"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topLeftCell="A4" workbookViewId="0">
      <selection activeCell="B31" sqref="B31:B35"/>
    </sheetView>
  </sheetViews>
  <sheetFormatPr defaultRowHeight="12.75"/>
  <cols>
    <col min="1" max="1" width="3.5703125" customWidth="1"/>
    <col min="2" max="2" width="49" customWidth="1"/>
    <col min="3" max="3" width="10.140625" customWidth="1"/>
    <col min="4" max="4" width="11.140625" customWidth="1"/>
    <col min="5" max="5" width="11.42578125" customWidth="1"/>
  </cols>
  <sheetData>
    <row r="1" spans="1:5">
      <c r="E1" s="372" t="s">
        <v>780</v>
      </c>
    </row>
    <row r="2" spans="1:5" ht="16.5" customHeight="1"/>
    <row r="3" spans="1:5" ht="16.5" customHeight="1">
      <c r="B3" s="107" t="s">
        <v>304</v>
      </c>
      <c r="C3" s="85"/>
      <c r="D3" s="85"/>
      <c r="E3" s="85"/>
    </row>
    <row r="4" spans="1:5" ht="16.5" customHeight="1">
      <c r="B4" s="107"/>
      <c r="C4" s="85"/>
      <c r="D4" s="85"/>
      <c r="E4" s="85"/>
    </row>
    <row r="5" spans="1:5" ht="16.5" customHeight="1">
      <c r="B5" s="107"/>
      <c r="C5" s="85"/>
      <c r="D5" s="85"/>
      <c r="E5" s="85"/>
    </row>
    <row r="6" spans="1:5" ht="16.5" thickBot="1">
      <c r="A6" s="22"/>
      <c r="B6" s="2"/>
      <c r="E6" s="87" t="s">
        <v>647</v>
      </c>
    </row>
    <row r="7" spans="1:5" ht="15.75" thickBot="1">
      <c r="A7" s="104"/>
      <c r="B7" s="55" t="s">
        <v>290</v>
      </c>
      <c r="C7" s="105" t="s">
        <v>332</v>
      </c>
      <c r="D7" s="105" t="s">
        <v>333</v>
      </c>
      <c r="E7" s="105" t="s">
        <v>639</v>
      </c>
    </row>
    <row r="8" spans="1:5" ht="13.5">
      <c r="A8" s="67" t="s">
        <v>331</v>
      </c>
      <c r="B8" s="67" t="s">
        <v>406</v>
      </c>
      <c r="C8" s="67">
        <v>3500</v>
      </c>
      <c r="D8" s="67">
        <v>3500</v>
      </c>
      <c r="E8" s="67">
        <v>2902</v>
      </c>
    </row>
    <row r="9" spans="1:5" ht="13.5">
      <c r="A9" s="35" t="s">
        <v>334</v>
      </c>
      <c r="B9" s="35" t="s">
        <v>407</v>
      </c>
      <c r="C9" s="35"/>
      <c r="D9" s="35"/>
      <c r="E9" s="35"/>
    </row>
    <row r="10" spans="1:5" ht="14.25" thickBot="1">
      <c r="A10" s="36" t="s">
        <v>335</v>
      </c>
      <c r="B10" s="36" t="s">
        <v>408</v>
      </c>
      <c r="C10" s="36">
        <v>555</v>
      </c>
      <c r="D10" s="36">
        <v>555</v>
      </c>
      <c r="E10" s="36">
        <v>1314</v>
      </c>
    </row>
    <row r="11" spans="1:5" ht="15.75" thickBot="1">
      <c r="A11" s="104" t="s">
        <v>336</v>
      </c>
      <c r="B11" s="37" t="s">
        <v>409</v>
      </c>
      <c r="C11" s="37">
        <f>SUM(C8:C10)</f>
        <v>4055</v>
      </c>
      <c r="D11" s="37">
        <f>SUM(D8:D10)</f>
        <v>4055</v>
      </c>
      <c r="E11" s="37">
        <f>SUM(E8:E10)</f>
        <v>4216</v>
      </c>
    </row>
    <row r="12" spans="1:5" ht="13.5">
      <c r="A12" s="67" t="s">
        <v>337</v>
      </c>
      <c r="B12" s="67" t="s">
        <v>410</v>
      </c>
      <c r="C12" s="67">
        <v>70</v>
      </c>
      <c r="D12" s="67">
        <v>70</v>
      </c>
      <c r="E12" s="67">
        <v>687</v>
      </c>
    </row>
    <row r="13" spans="1:5" ht="13.5">
      <c r="A13" s="35" t="s">
        <v>338</v>
      </c>
      <c r="B13" s="35" t="s">
        <v>411</v>
      </c>
      <c r="C13" s="35">
        <v>8034</v>
      </c>
      <c r="D13" s="35">
        <v>8034</v>
      </c>
      <c r="E13" s="35">
        <v>3999</v>
      </c>
    </row>
    <row r="14" spans="1:5" ht="13.5">
      <c r="A14" s="35" t="s">
        <v>339</v>
      </c>
      <c r="B14" s="35" t="s">
        <v>412</v>
      </c>
      <c r="C14" s="35"/>
      <c r="D14" s="35"/>
      <c r="E14" s="35"/>
    </row>
    <row r="15" spans="1:5" ht="13.5">
      <c r="A15" s="35" t="s">
        <v>340</v>
      </c>
      <c r="B15" s="35" t="s">
        <v>413</v>
      </c>
      <c r="C15" s="35">
        <v>250</v>
      </c>
      <c r="D15" s="35">
        <v>250</v>
      </c>
      <c r="E15" s="35">
        <v>53</v>
      </c>
    </row>
    <row r="16" spans="1:5" ht="13.5">
      <c r="A16" s="35" t="s">
        <v>341</v>
      </c>
      <c r="B16" s="35" t="s">
        <v>414</v>
      </c>
      <c r="C16" s="35">
        <v>5461</v>
      </c>
      <c r="D16" s="35">
        <v>5461</v>
      </c>
      <c r="E16" s="35">
        <v>4403</v>
      </c>
    </row>
    <row r="17" spans="1:5" ht="13.5">
      <c r="A17" s="35" t="s">
        <v>342</v>
      </c>
      <c r="B17" s="35" t="s">
        <v>415</v>
      </c>
      <c r="C17" s="35">
        <v>19309</v>
      </c>
      <c r="D17" s="35">
        <v>19309</v>
      </c>
      <c r="E17" s="35">
        <v>12794</v>
      </c>
    </row>
    <row r="18" spans="1:5" ht="13.5">
      <c r="A18" s="35" t="s">
        <v>343</v>
      </c>
      <c r="B18" s="35" t="s">
        <v>416</v>
      </c>
      <c r="C18" s="35">
        <v>1400</v>
      </c>
      <c r="D18" s="35">
        <v>1400</v>
      </c>
      <c r="E18" s="35">
        <v>797</v>
      </c>
    </row>
    <row r="19" spans="1:5" ht="13.5">
      <c r="A19" s="35" t="s">
        <v>344</v>
      </c>
      <c r="B19" s="35" t="s">
        <v>417</v>
      </c>
      <c r="C19" s="35">
        <v>406</v>
      </c>
      <c r="D19" s="35">
        <v>406</v>
      </c>
      <c r="E19" s="35">
        <v>505</v>
      </c>
    </row>
    <row r="20" spans="1:5" ht="14.25" thickBot="1">
      <c r="A20" s="36" t="s">
        <v>345</v>
      </c>
      <c r="B20" s="36" t="s">
        <v>418</v>
      </c>
      <c r="C20" s="36"/>
      <c r="D20" s="36"/>
      <c r="E20" s="36">
        <v>2</v>
      </c>
    </row>
    <row r="21" spans="1:5" ht="15.75" thickBot="1">
      <c r="A21" s="104" t="s">
        <v>346</v>
      </c>
      <c r="B21" s="37" t="s">
        <v>419</v>
      </c>
      <c r="C21" s="37">
        <f>SUM(C12:C20)</f>
        <v>34930</v>
      </c>
      <c r="D21" s="37">
        <f>SUM(D12:D20)</f>
        <v>34930</v>
      </c>
      <c r="E21" s="37">
        <f>SUM(E12:E20)</f>
        <v>23240</v>
      </c>
    </row>
    <row r="22" spans="1:5" ht="13.5">
      <c r="A22" s="67" t="s">
        <v>347</v>
      </c>
      <c r="B22" s="67" t="s">
        <v>420</v>
      </c>
      <c r="C22" s="67">
        <v>1200</v>
      </c>
      <c r="D22" s="67">
        <v>1200</v>
      </c>
      <c r="E22" s="67">
        <v>778</v>
      </c>
    </row>
    <row r="23" spans="1:5" ht="13.5">
      <c r="A23" s="35" t="s">
        <v>348</v>
      </c>
      <c r="B23" s="35" t="s">
        <v>421</v>
      </c>
      <c r="C23" s="35"/>
      <c r="D23" s="35"/>
      <c r="E23" s="35"/>
    </row>
    <row r="24" spans="1:5" ht="13.5">
      <c r="A24" s="35" t="s">
        <v>349</v>
      </c>
      <c r="B24" s="35" t="s">
        <v>422</v>
      </c>
      <c r="C24" s="35">
        <v>7220</v>
      </c>
      <c r="D24" s="35">
        <v>7220</v>
      </c>
      <c r="E24" s="35">
        <v>5152</v>
      </c>
    </row>
    <row r="25" spans="1:5" ht="14.25" thickBot="1">
      <c r="A25" s="36" t="s">
        <v>350</v>
      </c>
      <c r="B25" s="36" t="s">
        <v>423</v>
      </c>
      <c r="C25" s="36">
        <v>1200</v>
      </c>
      <c r="D25" s="36">
        <v>1200</v>
      </c>
      <c r="E25" s="36">
        <v>1872</v>
      </c>
    </row>
    <row r="26" spans="1:5" ht="15.75" thickBot="1">
      <c r="A26" s="104" t="s">
        <v>351</v>
      </c>
      <c r="B26" s="37" t="s">
        <v>424</v>
      </c>
      <c r="C26" s="37">
        <f>SUM(C22:C25)</f>
        <v>9620</v>
      </c>
      <c r="D26" s="37">
        <f>SUM(D22:D25)</f>
        <v>9620</v>
      </c>
      <c r="E26" s="37">
        <f>SUM(E22:E25)</f>
        <v>7802</v>
      </c>
    </row>
    <row r="27" spans="1:5" ht="27">
      <c r="A27" s="67" t="s">
        <v>393</v>
      </c>
      <c r="B27" s="108" t="s">
        <v>108</v>
      </c>
      <c r="C27" s="67">
        <v>150</v>
      </c>
      <c r="D27" s="67">
        <v>150</v>
      </c>
      <c r="E27" s="67">
        <v>373</v>
      </c>
    </row>
    <row r="28" spans="1:5" ht="27">
      <c r="A28" s="35" t="s">
        <v>394</v>
      </c>
      <c r="B28" s="106" t="s">
        <v>425</v>
      </c>
      <c r="C28" s="35"/>
      <c r="D28" s="35"/>
      <c r="E28" s="35"/>
    </row>
    <row r="29" spans="1:5" ht="14.25" thickBot="1">
      <c r="A29" s="36" t="s">
        <v>395</v>
      </c>
      <c r="B29" s="36" t="s">
        <v>426</v>
      </c>
      <c r="C29" s="36"/>
      <c r="D29" s="36"/>
      <c r="E29" s="36"/>
    </row>
    <row r="30" spans="1:5" ht="15.75" thickBot="1">
      <c r="A30" s="104" t="s">
        <v>396</v>
      </c>
      <c r="B30" s="37" t="s">
        <v>427</v>
      </c>
      <c r="C30" s="37">
        <f>SUM(C27:C29)</f>
        <v>150</v>
      </c>
      <c r="D30" s="37">
        <f>SUM(D27:D29)</f>
        <v>150</v>
      </c>
      <c r="E30" s="37">
        <f>SUM(E27:E29)</f>
        <v>373</v>
      </c>
    </row>
    <row r="31" spans="1:5" ht="13.5">
      <c r="A31" s="67" t="s">
        <v>397</v>
      </c>
      <c r="B31" s="67" t="s">
        <v>428</v>
      </c>
      <c r="C31" s="67"/>
      <c r="D31" s="67"/>
      <c r="E31" s="67">
        <v>375</v>
      </c>
    </row>
    <row r="32" spans="1:5" ht="13.5">
      <c r="A32" s="35" t="s">
        <v>398</v>
      </c>
      <c r="B32" s="35" t="s">
        <v>429</v>
      </c>
      <c r="C32" s="35">
        <v>1392</v>
      </c>
      <c r="D32" s="35">
        <v>1392</v>
      </c>
      <c r="E32" s="35">
        <v>1000</v>
      </c>
    </row>
    <row r="33" spans="1:5" ht="13.5">
      <c r="A33" s="35" t="s">
        <v>400</v>
      </c>
      <c r="B33" s="35" t="s">
        <v>430</v>
      </c>
      <c r="C33" s="35">
        <v>3419</v>
      </c>
      <c r="D33" s="35">
        <v>3419</v>
      </c>
      <c r="E33" s="35"/>
    </row>
    <row r="34" spans="1:5" ht="13.5">
      <c r="A34" s="35" t="s">
        <v>401</v>
      </c>
      <c r="B34" s="35" t="s">
        <v>431</v>
      </c>
      <c r="C34" s="35"/>
      <c r="D34" s="35"/>
      <c r="E34" s="35"/>
    </row>
    <row r="35" spans="1:5" ht="13.5">
      <c r="A35" s="35" t="s">
        <v>402</v>
      </c>
      <c r="B35" s="35" t="s">
        <v>432</v>
      </c>
      <c r="C35" s="35"/>
      <c r="D35" s="35"/>
      <c r="E35" s="35"/>
    </row>
    <row r="36" spans="1:5" ht="27.75" thickBot="1">
      <c r="A36" s="36" t="s">
        <v>403</v>
      </c>
      <c r="B36" s="109" t="s">
        <v>433</v>
      </c>
      <c r="C36" s="36"/>
      <c r="D36" s="36"/>
      <c r="E36" s="36"/>
    </row>
    <row r="37" spans="1:5" ht="30.75" thickBot="1">
      <c r="A37" s="104" t="s">
        <v>404</v>
      </c>
      <c r="B37" s="112" t="s">
        <v>434</v>
      </c>
      <c r="C37" s="37">
        <f>SUM(C31:C36)</f>
        <v>4811</v>
      </c>
      <c r="D37" s="37">
        <f>SUM(D31:D36)</f>
        <v>4811</v>
      </c>
      <c r="E37" s="37">
        <f>SUM(E31:E36)</f>
        <v>1375</v>
      </c>
    </row>
    <row r="38" spans="1:5" ht="15.75" thickBot="1">
      <c r="A38" s="110" t="s">
        <v>405</v>
      </c>
      <c r="B38" s="111" t="s">
        <v>435</v>
      </c>
      <c r="C38" s="111">
        <f>SUM(C37,C30,C26,C21,C11)</f>
        <v>53566</v>
      </c>
      <c r="D38" s="111">
        <f>SUM(D37,D30,D26,D21,D11)</f>
        <v>53566</v>
      </c>
      <c r="E38" s="111">
        <f>SUM(E37,E30,E26,E21,E11)</f>
        <v>37006</v>
      </c>
    </row>
  </sheetData>
  <phoneticPr fontId="2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"/>
  <sheetViews>
    <sheetView topLeftCell="A2" workbookViewId="0">
      <selection activeCell="D35" sqref="D35"/>
    </sheetView>
  </sheetViews>
  <sheetFormatPr defaultRowHeight="12.75"/>
  <cols>
    <col min="1" max="1" width="57.5703125" customWidth="1"/>
    <col min="2" max="2" width="3.5703125" bestFit="1" customWidth="1"/>
    <col min="4" max="4" width="10" bestFit="1" customWidth="1"/>
    <col min="5" max="5" width="10.28515625" bestFit="1" customWidth="1"/>
  </cols>
  <sheetData>
    <row r="1" spans="1:5" hidden="1">
      <c r="B1" t="s">
        <v>837</v>
      </c>
      <c r="E1" s="319"/>
    </row>
    <row r="2" spans="1:5">
      <c r="E2" s="372" t="s">
        <v>840</v>
      </c>
    </row>
    <row r="3" spans="1:5" ht="15">
      <c r="A3" s="1788" t="s">
        <v>458</v>
      </c>
      <c r="B3" s="1789"/>
      <c r="C3" s="1789"/>
      <c r="D3" s="1789"/>
      <c r="E3" s="1789"/>
    </row>
    <row r="4" spans="1:5" ht="15" thickBot="1">
      <c r="A4" s="70"/>
      <c r="B4" s="71"/>
      <c r="C4" s="71"/>
      <c r="D4" s="71"/>
      <c r="E4" s="86" t="s">
        <v>647</v>
      </c>
    </row>
    <row r="5" spans="1:5" ht="15" thickBot="1">
      <c r="A5" s="72" t="s">
        <v>290</v>
      </c>
      <c r="B5" s="72"/>
      <c r="C5" s="42" t="s">
        <v>332</v>
      </c>
      <c r="D5" s="73" t="s">
        <v>333</v>
      </c>
      <c r="E5" s="727" t="s">
        <v>639</v>
      </c>
    </row>
    <row r="6" spans="1:5" ht="13.5">
      <c r="A6" s="74" t="s">
        <v>459</v>
      </c>
      <c r="B6" s="32" t="s">
        <v>331</v>
      </c>
      <c r="C6" s="75"/>
      <c r="D6" s="76"/>
      <c r="E6" s="76"/>
    </row>
    <row r="7" spans="1:5" ht="13.5" hidden="1">
      <c r="A7" s="77"/>
      <c r="B7" s="30" t="s">
        <v>334</v>
      </c>
      <c r="C7" s="39"/>
      <c r="D7" s="78"/>
      <c r="E7" s="78"/>
    </row>
    <row r="8" spans="1:5" ht="13.5" hidden="1">
      <c r="A8" s="77"/>
      <c r="B8" s="30" t="s">
        <v>335</v>
      </c>
      <c r="C8" s="39"/>
      <c r="D8" s="78"/>
      <c r="E8" s="78"/>
    </row>
    <row r="9" spans="1:5" ht="13.5" hidden="1">
      <c r="A9" s="77"/>
      <c r="B9" s="30" t="s">
        <v>336</v>
      </c>
      <c r="C9" s="39"/>
      <c r="D9" s="78"/>
      <c r="E9" s="78"/>
    </row>
    <row r="10" spans="1:5" ht="13.5" hidden="1">
      <c r="A10" s="77"/>
      <c r="B10" s="30" t="s">
        <v>337</v>
      </c>
      <c r="C10" s="39"/>
      <c r="D10" s="78"/>
      <c r="E10" s="78"/>
    </row>
    <row r="11" spans="1:5" ht="13.5">
      <c r="A11" s="77" t="s">
        <v>460</v>
      </c>
      <c r="B11" s="30" t="s">
        <v>334</v>
      </c>
      <c r="C11" s="39">
        <v>300</v>
      </c>
      <c r="D11" s="78">
        <v>300</v>
      </c>
      <c r="E11" s="78"/>
    </row>
    <row r="12" spans="1:5" ht="13.5" hidden="1">
      <c r="A12" s="77"/>
      <c r="B12" s="30" t="s">
        <v>339</v>
      </c>
      <c r="C12" s="39"/>
      <c r="D12" s="78"/>
      <c r="E12" s="78"/>
    </row>
    <row r="13" spans="1:5" ht="13.5">
      <c r="A13" s="77" t="s">
        <v>461</v>
      </c>
      <c r="B13" s="30" t="s">
        <v>335</v>
      </c>
      <c r="C13" s="39">
        <v>105000</v>
      </c>
      <c r="D13" s="78">
        <v>105000</v>
      </c>
      <c r="E13" s="78">
        <v>114182</v>
      </c>
    </row>
    <row r="14" spans="1:5" ht="14.25" thickBot="1">
      <c r="A14" s="80" t="s">
        <v>462</v>
      </c>
      <c r="B14" s="31" t="s">
        <v>336</v>
      </c>
      <c r="C14" s="41"/>
      <c r="D14" s="81"/>
      <c r="E14" s="81"/>
    </row>
    <row r="15" spans="1:5" ht="15" thickBot="1">
      <c r="A15" s="82" t="s">
        <v>463</v>
      </c>
      <c r="B15" s="83" t="s">
        <v>337</v>
      </c>
      <c r="C15" s="42">
        <f>SUM(C7:C14)</f>
        <v>105300</v>
      </c>
      <c r="D15" s="42">
        <f>SUM(D7:D14)</f>
        <v>105300</v>
      </c>
      <c r="E15" s="42">
        <f>SUM(E7:E14)</f>
        <v>114182</v>
      </c>
    </row>
    <row r="16" spans="1:5" ht="13.5">
      <c r="A16" s="74" t="s">
        <v>464</v>
      </c>
      <c r="B16" s="32" t="s">
        <v>338</v>
      </c>
      <c r="C16" s="75">
        <v>200</v>
      </c>
      <c r="D16" s="76">
        <v>200</v>
      </c>
      <c r="E16" s="76">
        <v>160</v>
      </c>
    </row>
    <row r="17" spans="1:5" ht="13.5">
      <c r="A17" s="77" t="s">
        <v>465</v>
      </c>
      <c r="B17" s="30" t="s">
        <v>339</v>
      </c>
      <c r="C17" s="39">
        <v>29756</v>
      </c>
      <c r="D17" s="78">
        <v>29756</v>
      </c>
      <c r="E17" s="78">
        <v>22525</v>
      </c>
    </row>
    <row r="18" spans="1:5" ht="13.5">
      <c r="A18" s="77" t="s">
        <v>466</v>
      </c>
      <c r="B18" s="30" t="s">
        <v>340</v>
      </c>
      <c r="C18" s="39">
        <v>75183</v>
      </c>
      <c r="D18" s="78">
        <v>75183</v>
      </c>
      <c r="E18" s="78">
        <v>56914</v>
      </c>
    </row>
    <row r="19" spans="1:5" ht="13.5">
      <c r="A19" s="77" t="s">
        <v>467</v>
      </c>
      <c r="B19" s="30" t="s">
        <v>341</v>
      </c>
      <c r="C19" s="39">
        <v>31500</v>
      </c>
      <c r="D19" s="78">
        <v>31500</v>
      </c>
      <c r="E19" s="78">
        <v>26701</v>
      </c>
    </row>
    <row r="20" spans="1:5" ht="13.5" hidden="1">
      <c r="A20" s="77"/>
      <c r="B20" s="30" t="s">
        <v>347</v>
      </c>
      <c r="C20" s="39"/>
      <c r="D20" s="78"/>
      <c r="E20" s="78"/>
    </row>
    <row r="21" spans="1:5" ht="13.5" hidden="1">
      <c r="A21" s="77"/>
      <c r="B21" s="30" t="s">
        <v>348</v>
      </c>
      <c r="C21" s="39"/>
      <c r="D21" s="78"/>
      <c r="E21" s="78"/>
    </row>
    <row r="22" spans="1:5" ht="14.25" thickBot="1">
      <c r="A22" s="80" t="s">
        <v>468</v>
      </c>
      <c r="B22" s="31" t="s">
        <v>342</v>
      </c>
      <c r="C22" s="41"/>
      <c r="D22" s="81"/>
      <c r="E22" s="81"/>
    </row>
    <row r="23" spans="1:5" ht="15" thickBot="1">
      <c r="A23" s="82" t="s">
        <v>469</v>
      </c>
      <c r="B23" s="83" t="s">
        <v>343</v>
      </c>
      <c r="C23" s="42">
        <f>SUM(C16:C22)</f>
        <v>136639</v>
      </c>
      <c r="D23" s="42">
        <f>SUM(D17:D22)</f>
        <v>136439</v>
      </c>
      <c r="E23" s="42">
        <f>SUM(E17:E22)</f>
        <v>106140</v>
      </c>
    </row>
    <row r="24" spans="1:5" ht="13.5">
      <c r="A24" s="74" t="s">
        <v>470</v>
      </c>
      <c r="B24" s="32" t="s">
        <v>344</v>
      </c>
      <c r="C24" s="75"/>
      <c r="D24" s="76"/>
      <c r="E24" s="76"/>
    </row>
    <row r="25" spans="1:5" ht="13.5">
      <c r="A25" s="77" t="s">
        <v>471</v>
      </c>
      <c r="B25" s="30" t="s">
        <v>345</v>
      </c>
      <c r="C25" s="39"/>
      <c r="D25" s="78"/>
      <c r="E25" s="78"/>
    </row>
    <row r="26" spans="1:5" ht="13.5">
      <c r="A26" s="77" t="s">
        <v>472</v>
      </c>
      <c r="B26" s="30" t="s">
        <v>346</v>
      </c>
      <c r="C26" s="39"/>
      <c r="D26" s="78"/>
      <c r="E26" s="78"/>
    </row>
    <row r="27" spans="1:5" ht="13.5">
      <c r="A27" s="77" t="s">
        <v>473</v>
      </c>
      <c r="B27" s="30" t="s">
        <v>347</v>
      </c>
      <c r="C27" s="39"/>
      <c r="D27" s="78"/>
      <c r="E27" s="78"/>
    </row>
    <row r="28" spans="1:5" ht="13.5">
      <c r="A28" s="77" t="s">
        <v>474</v>
      </c>
      <c r="B28" s="30" t="s">
        <v>348</v>
      </c>
      <c r="C28" s="39">
        <v>1000</v>
      </c>
      <c r="D28" s="78">
        <v>1000</v>
      </c>
      <c r="E28" s="78">
        <v>593</v>
      </c>
    </row>
    <row r="29" spans="1:5" ht="14.25" thickBot="1">
      <c r="A29" s="80" t="s">
        <v>475</v>
      </c>
      <c r="B29" s="31" t="s">
        <v>349</v>
      </c>
      <c r="C29" s="41">
        <v>180</v>
      </c>
      <c r="D29" s="81">
        <v>180</v>
      </c>
      <c r="E29" s="81">
        <v>173</v>
      </c>
    </row>
    <row r="30" spans="1:5" ht="15" thickBot="1">
      <c r="A30" s="82" t="s">
        <v>476</v>
      </c>
      <c r="B30" s="83" t="s">
        <v>350</v>
      </c>
      <c r="C30" s="42">
        <f>SUM(C24:C29)</f>
        <v>1180</v>
      </c>
      <c r="D30" s="42">
        <f>SUM(D24:D29)</f>
        <v>1180</v>
      </c>
      <c r="E30" s="42">
        <f>SUM(E24:E29)</f>
        <v>766</v>
      </c>
    </row>
    <row r="31" spans="1:5" ht="13.5">
      <c r="A31" s="74" t="s">
        <v>477</v>
      </c>
      <c r="B31" s="32" t="s">
        <v>351</v>
      </c>
      <c r="C31" s="75">
        <v>1419</v>
      </c>
      <c r="D31" s="76">
        <v>1419</v>
      </c>
      <c r="E31" s="76">
        <v>1469</v>
      </c>
    </row>
    <row r="32" spans="1:5" ht="13.5">
      <c r="A32" s="77" t="s">
        <v>478</v>
      </c>
      <c r="B32" s="30" t="s">
        <v>393</v>
      </c>
      <c r="C32" s="39"/>
      <c r="D32" s="78"/>
      <c r="E32" s="78"/>
    </row>
    <row r="33" spans="1:5" ht="13.5" hidden="1">
      <c r="A33" s="77"/>
      <c r="B33" s="30" t="s">
        <v>402</v>
      </c>
      <c r="C33" s="39"/>
      <c r="D33" s="78"/>
      <c r="E33" s="78"/>
    </row>
    <row r="34" spans="1:5" ht="13.5" hidden="1">
      <c r="A34" s="77"/>
      <c r="B34" s="30" t="s">
        <v>403</v>
      </c>
      <c r="C34" s="39"/>
      <c r="D34" s="78"/>
      <c r="E34" s="78"/>
    </row>
    <row r="35" spans="1:5" ht="13.5">
      <c r="A35" s="77" t="s">
        <v>479</v>
      </c>
      <c r="B35" s="30" t="s">
        <v>394</v>
      </c>
      <c r="C35" s="39"/>
      <c r="D35" s="78"/>
      <c r="E35" s="78"/>
    </row>
    <row r="36" spans="1:5" ht="13.5">
      <c r="A36" s="77" t="s">
        <v>480</v>
      </c>
      <c r="B36" s="30" t="s">
        <v>395</v>
      </c>
      <c r="C36" s="39"/>
      <c r="D36" s="78"/>
      <c r="E36" s="78"/>
    </row>
    <row r="37" spans="1:5" ht="13.5">
      <c r="A37" s="77" t="s">
        <v>481</v>
      </c>
      <c r="B37" s="30" t="s">
        <v>396</v>
      </c>
      <c r="C37" s="39">
        <v>19054</v>
      </c>
      <c r="D37" s="78">
        <v>19054</v>
      </c>
      <c r="E37" s="78">
        <v>25064</v>
      </c>
    </row>
    <row r="38" spans="1:5" ht="27">
      <c r="A38" s="77" t="s">
        <v>530</v>
      </c>
      <c r="B38" s="30" t="s">
        <v>397</v>
      </c>
      <c r="C38" s="39">
        <v>381</v>
      </c>
      <c r="D38" s="78">
        <v>381</v>
      </c>
      <c r="E38" s="78">
        <v>180</v>
      </c>
    </row>
    <row r="39" spans="1:5" ht="14.25" thickBot="1">
      <c r="A39" s="80" t="s">
        <v>531</v>
      </c>
      <c r="B39" s="31" t="s">
        <v>398</v>
      </c>
      <c r="C39" s="41"/>
      <c r="D39" s="81"/>
      <c r="E39" s="81"/>
    </row>
    <row r="40" spans="1:5" ht="15" thickBot="1">
      <c r="A40" s="82" t="s">
        <v>532</v>
      </c>
      <c r="B40" s="83" t="s">
        <v>400</v>
      </c>
      <c r="C40" s="42">
        <f>SUM(C31:C39)</f>
        <v>20854</v>
      </c>
      <c r="D40" s="42">
        <f>SUM(D31:D39)</f>
        <v>20854</v>
      </c>
      <c r="E40" s="42">
        <f>SUM(E31:E39)</f>
        <v>26713</v>
      </c>
    </row>
    <row r="41" spans="1:5" ht="15" thickBot="1">
      <c r="A41" s="82" t="s">
        <v>533</v>
      </c>
      <c r="B41" s="83" t="s">
        <v>401</v>
      </c>
      <c r="C41" s="42">
        <f>SUM(C42:C43)</f>
        <v>159423</v>
      </c>
      <c r="D41" s="42">
        <f>SUM(D42:D43)</f>
        <v>159424</v>
      </c>
      <c r="E41" s="42">
        <f>SUM(E42:E43)</f>
        <v>120644</v>
      </c>
    </row>
    <row r="42" spans="1:5" ht="13.5">
      <c r="A42" s="84" t="s">
        <v>534</v>
      </c>
      <c r="B42" s="32" t="s">
        <v>402</v>
      </c>
      <c r="C42" s="75">
        <v>18667</v>
      </c>
      <c r="D42" s="76">
        <v>18667</v>
      </c>
      <c r="E42" s="76">
        <v>13904</v>
      </c>
    </row>
    <row r="43" spans="1:5" ht="13.5">
      <c r="A43" s="79" t="s">
        <v>535</v>
      </c>
      <c r="B43" s="30" t="s">
        <v>403</v>
      </c>
      <c r="C43" s="39">
        <v>140756</v>
      </c>
      <c r="D43" s="78">
        <v>140757</v>
      </c>
      <c r="E43" s="78">
        <v>106740</v>
      </c>
    </row>
    <row r="44" spans="1:5" ht="13.5">
      <c r="A44" s="77" t="s">
        <v>536</v>
      </c>
      <c r="B44" s="30" t="s">
        <v>404</v>
      </c>
      <c r="C44" s="39"/>
      <c r="D44" s="78">
        <v>6403</v>
      </c>
      <c r="E44" s="78">
        <v>9704</v>
      </c>
    </row>
    <row r="45" spans="1:5" ht="13.5">
      <c r="A45" s="77" t="s">
        <v>645</v>
      </c>
      <c r="B45" s="30" t="s">
        <v>405</v>
      </c>
      <c r="C45" s="39"/>
      <c r="D45" s="78">
        <v>18261</v>
      </c>
      <c r="E45" s="78">
        <v>22082</v>
      </c>
    </row>
    <row r="46" spans="1:5" ht="27">
      <c r="A46" s="77" t="s">
        <v>537</v>
      </c>
      <c r="B46" s="30" t="s">
        <v>550</v>
      </c>
      <c r="C46" s="39"/>
      <c r="D46" s="78"/>
      <c r="E46" s="78"/>
    </row>
    <row r="47" spans="1:5" ht="14.25" thickBot="1">
      <c r="A47" s="80" t="s">
        <v>538</v>
      </c>
      <c r="B47" s="31" t="s">
        <v>551</v>
      </c>
      <c r="C47" s="41"/>
      <c r="D47" s="81"/>
      <c r="E47" s="81"/>
    </row>
    <row r="48" spans="1:5" ht="27" customHeight="1" thickBot="1">
      <c r="A48" s="82" t="s">
        <v>539</v>
      </c>
      <c r="B48" s="83" t="s">
        <v>552</v>
      </c>
      <c r="C48" s="42"/>
      <c r="D48" s="42">
        <v>18261</v>
      </c>
      <c r="E48" s="42">
        <v>22082</v>
      </c>
    </row>
    <row r="49" spans="1:5" ht="13.5" hidden="1">
      <c r="A49" s="74"/>
      <c r="B49" s="32" t="s">
        <v>562</v>
      </c>
      <c r="C49" s="75"/>
      <c r="D49" s="76"/>
      <c r="E49" s="76"/>
    </row>
    <row r="50" spans="1:5" ht="13.5">
      <c r="A50" s="77" t="s">
        <v>540</v>
      </c>
      <c r="B50" s="30" t="s">
        <v>553</v>
      </c>
      <c r="C50" s="39">
        <v>18533</v>
      </c>
      <c r="D50" s="78">
        <v>18533</v>
      </c>
      <c r="E50" s="78">
        <v>8817</v>
      </c>
    </row>
    <row r="51" spans="1:5" ht="13.5">
      <c r="A51" s="77" t="s">
        <v>541</v>
      </c>
      <c r="B51" s="30" t="s">
        <v>554</v>
      </c>
      <c r="C51" s="39">
        <v>36912</v>
      </c>
      <c r="D51" s="78">
        <v>44687</v>
      </c>
      <c r="E51" s="78">
        <v>62047</v>
      </c>
    </row>
    <row r="52" spans="1:5" ht="14.25" thickBot="1">
      <c r="A52" s="80" t="s">
        <v>542</v>
      </c>
      <c r="B52" s="31" t="s">
        <v>555</v>
      </c>
      <c r="C52" s="41"/>
      <c r="D52" s="81"/>
      <c r="E52" s="81"/>
    </row>
    <row r="53" spans="1:5" ht="15" thickBot="1">
      <c r="A53" s="82" t="s">
        <v>543</v>
      </c>
      <c r="B53" s="83" t="s">
        <v>556</v>
      </c>
      <c r="C53" s="42">
        <f>SUM(C50:C52)</f>
        <v>55445</v>
      </c>
      <c r="D53" s="42">
        <f>SUM(D50:D51)</f>
        <v>63220</v>
      </c>
      <c r="E53" s="42">
        <f>SUM(E50:E51)</f>
        <v>70864</v>
      </c>
    </row>
    <row r="54" spans="1:5" ht="13.5">
      <c r="A54" s="74" t="s">
        <v>544</v>
      </c>
      <c r="B54" s="32" t="s">
        <v>557</v>
      </c>
      <c r="C54" s="75"/>
      <c r="D54" s="75"/>
      <c r="E54" s="76"/>
    </row>
    <row r="55" spans="1:5" ht="13.5">
      <c r="A55" s="77" t="s">
        <v>545</v>
      </c>
      <c r="B55" s="30" t="s">
        <v>558</v>
      </c>
      <c r="C55" s="39"/>
      <c r="D55" s="39"/>
      <c r="E55" s="78"/>
    </row>
    <row r="56" spans="1:5" ht="17.25" customHeight="1">
      <c r="A56" s="77" t="s">
        <v>546</v>
      </c>
      <c r="B56" s="30" t="s">
        <v>559</v>
      </c>
      <c r="C56" s="39"/>
      <c r="D56" s="39"/>
      <c r="E56" s="78"/>
    </row>
    <row r="57" spans="1:5" ht="14.25" customHeight="1">
      <c r="A57" s="77" t="s">
        <v>646</v>
      </c>
      <c r="B57" s="30" t="s">
        <v>560</v>
      </c>
      <c r="C57" s="39"/>
      <c r="D57" s="39"/>
      <c r="E57" s="78"/>
    </row>
    <row r="58" spans="1:5" ht="13.5">
      <c r="A58" s="77" t="s">
        <v>547</v>
      </c>
      <c r="B58" s="30" t="s">
        <v>561</v>
      </c>
      <c r="C58" s="39"/>
      <c r="D58" s="39"/>
      <c r="E58" s="78"/>
    </row>
    <row r="59" spans="1:5" ht="14.25" thickBot="1">
      <c r="A59" s="80" t="s">
        <v>548</v>
      </c>
      <c r="B59" s="31" t="s">
        <v>562</v>
      </c>
      <c r="C59" s="41"/>
      <c r="D59" s="41">
        <v>7209</v>
      </c>
      <c r="E59" s="81">
        <v>10849</v>
      </c>
    </row>
    <row r="60" spans="1:5" ht="15" thickBot="1">
      <c r="A60" s="82" t="s">
        <v>549</v>
      </c>
      <c r="B60" s="83" t="s">
        <v>563</v>
      </c>
      <c r="C60" s="42">
        <f>SUM(C53,C42:C44)</f>
        <v>214868</v>
      </c>
      <c r="D60" s="42">
        <f>D41+D44+D48+D49+D52+D53+D55+D54+D56+D58+D59</f>
        <v>254517</v>
      </c>
      <c r="E60" s="42">
        <f>E41+E44+E48+E49+E52+E53+E55+E54+E56+E58+E59</f>
        <v>234143</v>
      </c>
    </row>
  </sheetData>
  <mergeCells count="1">
    <mergeCell ref="A3:E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F32"/>
  <sheetViews>
    <sheetView workbookViewId="0">
      <selection activeCell="C43" sqref="C42:C43"/>
    </sheetView>
  </sheetViews>
  <sheetFormatPr defaultRowHeight="12.75"/>
  <cols>
    <col min="2" max="2" width="3.85546875" customWidth="1"/>
    <col min="3" max="3" width="59.140625" customWidth="1"/>
    <col min="4" max="4" width="11.5703125" customWidth="1"/>
    <col min="5" max="5" width="12" customWidth="1"/>
    <col min="6" max="6" width="11.28515625" customWidth="1"/>
  </cols>
  <sheetData>
    <row r="1" spans="2:6">
      <c r="F1" s="372" t="s">
        <v>745</v>
      </c>
    </row>
    <row r="5" spans="2:6" ht="15">
      <c r="B5" s="1790" t="s">
        <v>436</v>
      </c>
      <c r="C5" s="1791"/>
      <c r="D5" s="1791"/>
      <c r="E5" s="1791"/>
      <c r="F5" s="1791"/>
    </row>
    <row r="6" spans="2:6" ht="13.5">
      <c r="B6" s="2"/>
      <c r="C6" s="57"/>
      <c r="D6" s="57"/>
      <c r="E6" s="57"/>
      <c r="F6" s="57"/>
    </row>
    <row r="7" spans="2:6" ht="13.5">
      <c r="B7" s="2"/>
      <c r="C7" s="57"/>
      <c r="D7" s="57"/>
      <c r="E7" s="57"/>
      <c r="F7" s="57"/>
    </row>
    <row r="8" spans="2:6" ht="15.75" thickBot="1">
      <c r="B8" s="2"/>
      <c r="C8" s="57"/>
      <c r="D8" s="57"/>
      <c r="E8" s="57"/>
      <c r="F8" s="87" t="s">
        <v>649</v>
      </c>
    </row>
    <row r="9" spans="2:6" ht="14.1" customHeight="1" thickBot="1">
      <c r="B9" s="4"/>
      <c r="C9" s="55" t="s">
        <v>290</v>
      </c>
      <c r="D9" s="55" t="s">
        <v>332</v>
      </c>
      <c r="E9" s="55" t="s">
        <v>333</v>
      </c>
      <c r="F9" s="115" t="s">
        <v>639</v>
      </c>
    </row>
    <row r="10" spans="2:6" ht="14.1" customHeight="1">
      <c r="B10" s="23" t="s">
        <v>331</v>
      </c>
      <c r="C10" s="67" t="s">
        <v>437</v>
      </c>
      <c r="D10" s="67"/>
      <c r="E10" s="67"/>
      <c r="F10" s="68"/>
    </row>
    <row r="11" spans="2:6" ht="14.1" customHeight="1">
      <c r="B11" s="24" t="s">
        <v>334</v>
      </c>
      <c r="C11" s="35" t="s">
        <v>438</v>
      </c>
      <c r="D11" s="35">
        <v>19</v>
      </c>
      <c r="E11" s="35">
        <v>19</v>
      </c>
      <c r="F11" s="69">
        <v>9105</v>
      </c>
    </row>
    <row r="12" spans="2:6" ht="14.1" customHeight="1">
      <c r="B12" s="24" t="s">
        <v>335</v>
      </c>
      <c r="C12" s="35" t="s">
        <v>439</v>
      </c>
      <c r="D12" s="35"/>
      <c r="E12" s="35"/>
      <c r="F12" s="69"/>
    </row>
    <row r="13" spans="2:6" ht="14.1" customHeight="1">
      <c r="B13" s="24" t="s">
        <v>336</v>
      </c>
      <c r="C13" s="35" t="s">
        <v>440</v>
      </c>
      <c r="D13" s="35"/>
      <c r="E13" s="35"/>
      <c r="F13" s="69"/>
    </row>
    <row r="14" spans="2:6" ht="14.1" customHeight="1">
      <c r="B14" s="24" t="s">
        <v>337</v>
      </c>
      <c r="C14" s="35" t="s">
        <v>441</v>
      </c>
      <c r="D14" s="35"/>
      <c r="E14" s="35"/>
      <c r="F14" s="69">
        <v>356</v>
      </c>
    </row>
    <row r="15" spans="2:6" ht="14.1" customHeight="1">
      <c r="B15" s="24" t="s">
        <v>338</v>
      </c>
      <c r="C15" s="35" t="s">
        <v>442</v>
      </c>
      <c r="D15" s="35"/>
      <c r="E15" s="35"/>
      <c r="F15" s="69"/>
    </row>
    <row r="16" spans="2:6" ht="14.1" customHeight="1">
      <c r="B16" s="24" t="s">
        <v>339</v>
      </c>
      <c r="C16" s="35" t="s">
        <v>443</v>
      </c>
      <c r="D16" s="35"/>
      <c r="E16" s="35"/>
      <c r="F16" s="69"/>
    </row>
    <row r="17" spans="2:6" ht="14.1" customHeight="1" thickBot="1">
      <c r="B17" s="113" t="s">
        <v>340</v>
      </c>
      <c r="C17" s="36" t="s">
        <v>444</v>
      </c>
      <c r="D17" s="36"/>
      <c r="E17" s="36"/>
      <c r="F17" s="116"/>
    </row>
    <row r="18" spans="2:6" ht="14.1" customHeight="1" thickBot="1">
      <c r="B18" s="114" t="s">
        <v>341</v>
      </c>
      <c r="C18" s="37" t="s">
        <v>445</v>
      </c>
      <c r="D18" s="37">
        <f>SUM(D10:D17)</f>
        <v>19</v>
      </c>
      <c r="E18" s="37">
        <f>SUM(E10:E17)</f>
        <v>19</v>
      </c>
      <c r="F18" s="37">
        <f>SUM(F10:F17)</f>
        <v>9461</v>
      </c>
    </row>
    <row r="19" spans="2:6" ht="14.1" customHeight="1">
      <c r="B19" s="23" t="s">
        <v>342</v>
      </c>
      <c r="C19" s="67" t="s">
        <v>446</v>
      </c>
      <c r="D19" s="67"/>
      <c r="E19" s="67"/>
      <c r="F19" s="68"/>
    </row>
    <row r="20" spans="2:6" ht="14.1" customHeight="1">
      <c r="B20" s="25" t="s">
        <v>343</v>
      </c>
      <c r="C20" s="117" t="s">
        <v>648</v>
      </c>
      <c r="D20" s="117"/>
      <c r="E20" s="117"/>
      <c r="F20" s="118"/>
    </row>
    <row r="21" spans="2:6" ht="14.1" customHeight="1">
      <c r="B21" s="24" t="s">
        <v>344</v>
      </c>
      <c r="C21" s="35" t="s">
        <v>447</v>
      </c>
      <c r="D21" s="35"/>
      <c r="E21" s="35"/>
      <c r="F21" s="69"/>
    </row>
    <row r="22" spans="2:6" ht="14.1" customHeight="1">
      <c r="B22" s="24" t="s">
        <v>345</v>
      </c>
      <c r="C22" s="35" t="s">
        <v>448</v>
      </c>
      <c r="D22" s="35"/>
      <c r="E22" s="35"/>
      <c r="F22" s="69"/>
    </row>
    <row r="23" spans="2:6" ht="14.1" customHeight="1" thickBot="1">
      <c r="B23" s="113" t="s">
        <v>346</v>
      </c>
      <c r="C23" s="36" t="s">
        <v>449</v>
      </c>
      <c r="D23" s="36"/>
      <c r="E23" s="36"/>
      <c r="F23" s="116"/>
    </row>
    <row r="24" spans="2:6" ht="14.1" customHeight="1" thickBot="1">
      <c r="B24" s="114" t="s">
        <v>347</v>
      </c>
      <c r="C24" s="37" t="s">
        <v>450</v>
      </c>
      <c r="D24" s="37">
        <f>SUM(D19:D23)</f>
        <v>0</v>
      </c>
      <c r="E24" s="37">
        <f>SUM(E19:E23)</f>
        <v>0</v>
      </c>
      <c r="F24" s="37">
        <f>SUM(F19:F23)</f>
        <v>0</v>
      </c>
    </row>
    <row r="25" spans="2:6" ht="14.1" customHeight="1">
      <c r="B25" s="23" t="s">
        <v>348</v>
      </c>
      <c r="C25" s="67" t="s">
        <v>451</v>
      </c>
      <c r="D25" s="67"/>
      <c r="E25" s="67"/>
      <c r="F25" s="68"/>
    </row>
    <row r="26" spans="2:6" ht="14.1" customHeight="1">
      <c r="B26" s="24" t="s">
        <v>349</v>
      </c>
      <c r="C26" s="35" t="s">
        <v>452</v>
      </c>
      <c r="D26" s="35"/>
      <c r="E26" s="35"/>
      <c r="F26" s="69"/>
    </row>
    <row r="27" spans="2:6" ht="14.1" customHeight="1">
      <c r="B27" s="24"/>
      <c r="C27" s="119" t="s">
        <v>457</v>
      </c>
      <c r="D27" s="35"/>
      <c r="E27" s="35"/>
      <c r="F27" s="69"/>
    </row>
    <row r="28" spans="2:6" ht="14.1" customHeight="1">
      <c r="B28" s="24" t="s">
        <v>350</v>
      </c>
      <c r="C28" s="35" t="s">
        <v>453</v>
      </c>
      <c r="D28" s="35"/>
      <c r="E28" s="35"/>
      <c r="F28" s="69"/>
    </row>
    <row r="29" spans="2:6" ht="14.1" customHeight="1">
      <c r="B29" s="24" t="s">
        <v>351</v>
      </c>
      <c r="C29" s="35" t="s">
        <v>454</v>
      </c>
      <c r="D29" s="35"/>
      <c r="E29" s="35"/>
      <c r="F29" s="69"/>
    </row>
    <row r="30" spans="2:6" ht="14.1" customHeight="1" thickBot="1">
      <c r="B30" s="113" t="s">
        <v>393</v>
      </c>
      <c r="C30" s="36" t="s">
        <v>455</v>
      </c>
      <c r="D30" s="36"/>
      <c r="E30" s="36"/>
      <c r="F30" s="116"/>
    </row>
    <row r="31" spans="2:6" ht="15.75" customHeight="1" thickBot="1">
      <c r="B31" s="121" t="s">
        <v>394</v>
      </c>
      <c r="C31" s="122" t="s">
        <v>456</v>
      </c>
      <c r="D31" s="122">
        <f>SUM(D28:D30,D25:D26)</f>
        <v>0</v>
      </c>
      <c r="E31" s="122">
        <f>SUM(E28:E30,E25:E26)</f>
        <v>0</v>
      </c>
      <c r="F31" s="122">
        <f>SUM(F28:F30,F25:F26)</f>
        <v>0</v>
      </c>
    </row>
    <row r="32" spans="2:6" ht="17.25" customHeight="1" thickBot="1">
      <c r="B32" s="120" t="s">
        <v>395</v>
      </c>
      <c r="C32" s="111" t="s">
        <v>436</v>
      </c>
      <c r="D32" s="111">
        <f>SUM(D18,D24,D31)</f>
        <v>19</v>
      </c>
      <c r="E32" s="111">
        <f>SUM(E18,E24,E31)</f>
        <v>19</v>
      </c>
      <c r="F32" s="111">
        <f>SUM(F18,F24,F31)</f>
        <v>9461</v>
      </c>
    </row>
  </sheetData>
  <mergeCells count="1">
    <mergeCell ref="B5:F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3"/>
  <sheetViews>
    <sheetView topLeftCell="A2" workbookViewId="0">
      <selection activeCell="D35" sqref="D35"/>
    </sheetView>
  </sheetViews>
  <sheetFormatPr defaultRowHeight="12.75"/>
  <cols>
    <col min="1" max="1" width="2.85546875" customWidth="1"/>
    <col min="2" max="2" width="53.140625" customWidth="1"/>
    <col min="3" max="3" width="3" hidden="1" customWidth="1"/>
    <col min="4" max="4" width="9.7109375" customWidth="1"/>
    <col min="5" max="5" width="10.85546875" customWidth="1"/>
    <col min="6" max="6" width="9.85546875" customWidth="1"/>
  </cols>
  <sheetData>
    <row r="1" spans="1:7" hidden="1">
      <c r="D1" t="s">
        <v>837</v>
      </c>
    </row>
    <row r="2" spans="1:7">
      <c r="D2" s="1794" t="s">
        <v>841</v>
      </c>
      <c r="E2" s="1794"/>
      <c r="F2" s="1794"/>
      <c r="G2" s="1794"/>
    </row>
    <row r="3" spans="1:7" ht="36" customHeight="1">
      <c r="A3" s="1792" t="s">
        <v>330</v>
      </c>
      <c r="B3" s="1793"/>
      <c r="C3" s="123"/>
      <c r="D3" s="123"/>
    </row>
    <row r="4" spans="1:7" ht="15.75" thickBot="1">
      <c r="A4" s="125"/>
      <c r="B4" s="126"/>
      <c r="C4" s="126"/>
      <c r="D4" s="126"/>
      <c r="E4" s="124"/>
      <c r="F4" s="135" t="s">
        <v>653</v>
      </c>
    </row>
    <row r="5" spans="1:7" ht="15.75" thickBot="1">
      <c r="A5" s="104"/>
      <c r="B5" s="136" t="s">
        <v>290</v>
      </c>
      <c r="C5" s="104"/>
      <c r="D5" s="37" t="s">
        <v>332</v>
      </c>
      <c r="E5" s="37" t="s">
        <v>333</v>
      </c>
      <c r="F5" s="55" t="s">
        <v>639</v>
      </c>
    </row>
    <row r="6" spans="1:7" ht="13.5">
      <c r="A6" s="67" t="s">
        <v>331</v>
      </c>
      <c r="B6" s="127" t="s">
        <v>650</v>
      </c>
      <c r="C6" s="67" t="s">
        <v>331</v>
      </c>
      <c r="D6" s="67">
        <v>13</v>
      </c>
      <c r="E6" s="67">
        <v>13</v>
      </c>
      <c r="F6" s="67">
        <v>106</v>
      </c>
    </row>
    <row r="7" spans="1:7" ht="14.25" thickBot="1">
      <c r="A7" s="36" t="s">
        <v>334</v>
      </c>
      <c r="B7" s="128" t="s">
        <v>651</v>
      </c>
      <c r="C7" s="36" t="s">
        <v>334</v>
      </c>
      <c r="D7" s="36"/>
      <c r="E7" s="36"/>
      <c r="F7" s="36"/>
    </row>
    <row r="8" spans="1:7" ht="15.75" thickBot="1">
      <c r="A8" s="104" t="s">
        <v>335</v>
      </c>
      <c r="B8" s="129" t="s">
        <v>652</v>
      </c>
      <c r="C8" s="104" t="s">
        <v>335</v>
      </c>
      <c r="D8" s="37">
        <f>SUM(D6:D7)</f>
        <v>13</v>
      </c>
      <c r="E8" s="37">
        <f>SUM(E6:E7)</f>
        <v>13</v>
      </c>
      <c r="F8" s="37">
        <f>SUM(F6:F7)</f>
        <v>106</v>
      </c>
    </row>
    <row r="9" spans="1:7" ht="15.75" thickBot="1">
      <c r="A9" s="104" t="s">
        <v>336</v>
      </c>
      <c r="B9" s="129" t="s">
        <v>352</v>
      </c>
      <c r="C9" s="104" t="s">
        <v>336</v>
      </c>
      <c r="D9" s="37">
        <f>SUM(D8)</f>
        <v>13</v>
      </c>
      <c r="E9" s="37">
        <f>SUM(E8)</f>
        <v>13</v>
      </c>
      <c r="F9" s="37">
        <f>SUM(F8)</f>
        <v>106</v>
      </c>
    </row>
    <row r="10" spans="1:7" ht="13.5">
      <c r="A10" s="67" t="s">
        <v>337</v>
      </c>
      <c r="B10" s="127" t="s">
        <v>353</v>
      </c>
      <c r="C10" s="67" t="s">
        <v>337</v>
      </c>
      <c r="D10" s="67">
        <v>8308</v>
      </c>
      <c r="E10" s="67">
        <v>8308</v>
      </c>
      <c r="F10" s="67">
        <v>8308</v>
      </c>
    </row>
    <row r="11" spans="1:7" ht="13.5">
      <c r="A11" s="35"/>
      <c r="B11" s="130" t="s">
        <v>564</v>
      </c>
      <c r="C11" s="67" t="s">
        <v>338</v>
      </c>
      <c r="D11" s="35"/>
      <c r="E11" s="35"/>
      <c r="F11" s="35"/>
    </row>
    <row r="12" spans="1:7" ht="14.25" thickBot="1">
      <c r="A12" s="36"/>
      <c r="B12" s="131" t="s">
        <v>637</v>
      </c>
      <c r="C12" s="36" t="s">
        <v>339</v>
      </c>
      <c r="D12" s="36"/>
      <c r="E12" s="36"/>
      <c r="F12" s="36"/>
    </row>
    <row r="13" spans="1:7" ht="15.75" thickBot="1">
      <c r="A13" s="104" t="s">
        <v>338</v>
      </c>
      <c r="B13" s="129" t="s">
        <v>354</v>
      </c>
      <c r="C13" s="104" t="s">
        <v>340</v>
      </c>
      <c r="D13" s="37">
        <f>SUM(D10:D12)</f>
        <v>8308</v>
      </c>
      <c r="E13" s="37">
        <f>SUM(E10)</f>
        <v>8308</v>
      </c>
      <c r="F13" s="37">
        <f>SUM(F10)</f>
        <v>8308</v>
      </c>
    </row>
    <row r="14" spans="1:7" ht="13.5">
      <c r="A14" s="67" t="s">
        <v>339</v>
      </c>
      <c r="B14" s="127" t="s">
        <v>1177</v>
      </c>
      <c r="C14" s="67" t="s">
        <v>341</v>
      </c>
      <c r="D14" s="67">
        <v>941</v>
      </c>
      <c r="E14" s="67">
        <v>941</v>
      </c>
      <c r="F14" s="67"/>
    </row>
    <row r="15" spans="1:7" ht="13.5">
      <c r="A15" s="35" t="s">
        <v>340</v>
      </c>
      <c r="B15" s="132" t="s">
        <v>355</v>
      </c>
      <c r="C15" s="35" t="s">
        <v>342</v>
      </c>
      <c r="D15" s="35">
        <v>100000</v>
      </c>
      <c r="E15" s="35">
        <v>60351</v>
      </c>
      <c r="F15" s="35">
        <v>17859</v>
      </c>
    </row>
    <row r="16" spans="1:7" ht="14.25" thickBot="1">
      <c r="A16" s="36" t="s">
        <v>341</v>
      </c>
      <c r="B16" s="128" t="s">
        <v>835</v>
      </c>
      <c r="C16" s="133" t="s">
        <v>343</v>
      </c>
      <c r="D16" s="36">
        <v>24531</v>
      </c>
      <c r="E16" s="36">
        <v>24531</v>
      </c>
      <c r="F16" s="36"/>
    </row>
    <row r="17" spans="1:6" ht="15.75" thickBot="1">
      <c r="A17" s="104" t="s">
        <v>342</v>
      </c>
      <c r="B17" s="129" t="s">
        <v>356</v>
      </c>
      <c r="C17" s="104" t="s">
        <v>344</v>
      </c>
      <c r="D17" s="37">
        <f>SUM(D14:D16)</f>
        <v>125472</v>
      </c>
      <c r="E17" s="37">
        <f>SUM(E14:E16)</f>
        <v>85823</v>
      </c>
      <c r="F17" s="37">
        <f>SUM(F14:F16)</f>
        <v>17859</v>
      </c>
    </row>
    <row r="18" spans="1:6" ht="15.75" thickBot="1">
      <c r="A18" s="104" t="s">
        <v>343</v>
      </c>
      <c r="B18" s="129" t="s">
        <v>357</v>
      </c>
      <c r="C18" s="104" t="s">
        <v>345</v>
      </c>
      <c r="D18" s="37">
        <f>SUM(D17)</f>
        <v>125472</v>
      </c>
      <c r="E18" s="37">
        <f>SUM(E17)</f>
        <v>85823</v>
      </c>
      <c r="F18" s="37">
        <f>SUM(F17)</f>
        <v>17859</v>
      </c>
    </row>
    <row r="19" spans="1:6" ht="13.5">
      <c r="A19" s="67" t="s">
        <v>344</v>
      </c>
      <c r="B19" s="127" t="s">
        <v>358</v>
      </c>
      <c r="C19" s="67" t="s">
        <v>346</v>
      </c>
      <c r="D19" s="67"/>
      <c r="E19" s="67"/>
      <c r="F19" s="67"/>
    </row>
    <row r="20" spans="1:6" ht="13.5">
      <c r="A20" s="35" t="s">
        <v>345</v>
      </c>
      <c r="B20" s="132" t="s">
        <v>359</v>
      </c>
      <c r="C20" s="35" t="s">
        <v>347</v>
      </c>
      <c r="D20" s="35"/>
      <c r="E20" s="35"/>
      <c r="F20" s="35"/>
    </row>
    <row r="21" spans="1:6" ht="14.25" thickBot="1">
      <c r="A21" s="36" t="s">
        <v>346</v>
      </c>
      <c r="B21" s="128" t="s">
        <v>360</v>
      </c>
      <c r="C21" s="133" t="s">
        <v>348</v>
      </c>
      <c r="D21" s="36"/>
      <c r="E21" s="36"/>
      <c r="F21" s="36"/>
    </row>
    <row r="22" spans="1:6" ht="15.75" thickBot="1">
      <c r="A22" s="104" t="s">
        <v>347</v>
      </c>
      <c r="B22" s="129" t="s">
        <v>361</v>
      </c>
      <c r="C22" s="104" t="s">
        <v>349</v>
      </c>
      <c r="D22" s="37">
        <f>SUM(D19:D21)</f>
        <v>0</v>
      </c>
      <c r="E22" s="37">
        <f>SUM(E19:E21)</f>
        <v>0</v>
      </c>
      <c r="F22" s="37">
        <f>SUM(F19:F21)</f>
        <v>0</v>
      </c>
    </row>
    <row r="23" spans="1:6" ht="15.75" thickBot="1">
      <c r="A23" s="110" t="s">
        <v>348</v>
      </c>
      <c r="B23" s="134" t="s">
        <v>303</v>
      </c>
      <c r="C23" s="104" t="s">
        <v>350</v>
      </c>
      <c r="D23" s="111">
        <f>D9+D13+D18+D22</f>
        <v>133793</v>
      </c>
      <c r="E23" s="111">
        <f>E9+E13+E18+E22</f>
        <v>94144</v>
      </c>
      <c r="F23" s="111">
        <f>F9+F13+F18+F22</f>
        <v>26273</v>
      </c>
    </row>
  </sheetData>
  <mergeCells count="2">
    <mergeCell ref="A3:B3"/>
    <mergeCell ref="D2:G2"/>
  </mergeCells>
  <phoneticPr fontId="2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52"/>
  <sheetViews>
    <sheetView showRuler="0" view="pageLayout" topLeftCell="C4" zoomScaleNormal="90" workbookViewId="0">
      <selection activeCell="R37" sqref="R36:R37"/>
    </sheetView>
  </sheetViews>
  <sheetFormatPr defaultRowHeight="12.75"/>
  <cols>
    <col min="1" max="1" width="5.5703125" style="391" hidden="1" customWidth="1"/>
    <col min="2" max="2" width="6" style="391" hidden="1" customWidth="1"/>
    <col min="3" max="3" width="29.42578125" style="391" customWidth="1"/>
    <col min="4" max="4" width="1.140625" style="391" customWidth="1"/>
    <col min="5" max="5" width="31.42578125" style="391" hidden="1" customWidth="1"/>
    <col min="6" max="6" width="12.140625" style="391" customWidth="1"/>
    <col min="7" max="7" width="11" style="391" customWidth="1"/>
    <col min="8" max="8" width="11.28515625" style="391" customWidth="1"/>
    <col min="9" max="9" width="9.7109375" style="391" customWidth="1"/>
    <col min="10" max="10" width="9.85546875" style="391" customWidth="1"/>
    <col min="11" max="11" width="11.28515625" style="391" customWidth="1"/>
    <col min="12" max="12" width="9.85546875" style="391" customWidth="1"/>
    <col min="13" max="13" width="10.7109375" style="391" customWidth="1"/>
    <col min="14" max="14" width="11" style="391" hidden="1" customWidth="1"/>
    <col min="15" max="15" width="10.7109375" style="391" customWidth="1"/>
    <col min="16" max="16" width="9" style="391" customWidth="1"/>
    <col min="17" max="17" width="9.42578125" style="391" customWidth="1"/>
    <col min="18" max="18" width="10.28515625" style="391" customWidth="1"/>
    <col min="19" max="16384" width="9.140625" style="391"/>
  </cols>
  <sheetData>
    <row r="1" spans="1:19" ht="15.75" thickBot="1">
      <c r="I1" s="1824" t="s">
        <v>1318</v>
      </c>
      <c r="J1" s="1824"/>
      <c r="K1" s="1824"/>
      <c r="L1" s="1824"/>
      <c r="R1" s="1813" t="s">
        <v>25</v>
      </c>
      <c r="S1" s="1814"/>
    </row>
    <row r="2" spans="1:19" ht="13.5" hidden="1" thickBot="1"/>
    <row r="3" spans="1:19" ht="13.5" hidden="1" thickBot="1"/>
    <row r="4" spans="1:19" ht="29.25" customHeight="1" thickBot="1">
      <c r="A4" s="1795" t="s">
        <v>1119</v>
      </c>
      <c r="B4" s="1795" t="s">
        <v>1118</v>
      </c>
      <c r="C4" s="1807" t="s">
        <v>290</v>
      </c>
      <c r="D4" s="1810"/>
      <c r="E4" s="779"/>
      <c r="F4" s="1803" t="s">
        <v>489</v>
      </c>
      <c r="G4" s="1809" t="s">
        <v>1117</v>
      </c>
      <c r="H4" s="1798" t="s">
        <v>482</v>
      </c>
      <c r="I4" s="1803" t="s">
        <v>1165</v>
      </c>
      <c r="J4" s="1804"/>
      <c r="K4" s="1805" t="s">
        <v>21</v>
      </c>
      <c r="L4" s="1801" t="s">
        <v>23</v>
      </c>
      <c r="M4" s="1802"/>
      <c r="N4" s="780"/>
      <c r="O4" s="1821" t="s">
        <v>1171</v>
      </c>
      <c r="P4" s="1805" t="s">
        <v>313</v>
      </c>
      <c r="Q4" s="1805" t="s">
        <v>836</v>
      </c>
      <c r="R4" s="1807" t="s">
        <v>303</v>
      </c>
    </row>
    <row r="5" spans="1:19" s="394" customFormat="1" ht="30" customHeight="1">
      <c r="A5" s="1796"/>
      <c r="B5" s="1796"/>
      <c r="C5" s="1808"/>
      <c r="D5" s="1811"/>
      <c r="E5" s="787"/>
      <c r="F5" s="1815"/>
      <c r="G5" s="1808"/>
      <c r="H5" s="1799"/>
      <c r="I5" s="1805" t="s">
        <v>22</v>
      </c>
      <c r="J5" s="1805" t="s">
        <v>1116</v>
      </c>
      <c r="K5" s="1808"/>
      <c r="L5" s="1805" t="s">
        <v>22</v>
      </c>
      <c r="M5" s="1805" t="s">
        <v>1116</v>
      </c>
      <c r="O5" s="1822"/>
      <c r="P5" s="1819"/>
      <c r="Q5" s="1817"/>
      <c r="R5" s="1808"/>
    </row>
    <row r="6" spans="1:19" s="394" customFormat="1" ht="24.95" customHeight="1" thickBot="1">
      <c r="A6" s="1797"/>
      <c r="B6" s="1797"/>
      <c r="C6" s="1808"/>
      <c r="D6" s="1812"/>
      <c r="E6" s="787"/>
      <c r="F6" s="1816"/>
      <c r="G6" s="1808"/>
      <c r="H6" s="1800"/>
      <c r="I6" s="1806"/>
      <c r="J6" s="1806"/>
      <c r="K6" s="1808"/>
      <c r="L6" s="1806"/>
      <c r="M6" s="1806"/>
      <c r="O6" s="1823"/>
      <c r="P6" s="1820"/>
      <c r="Q6" s="1818"/>
      <c r="R6" s="1808"/>
    </row>
    <row r="7" spans="1:19" ht="14.1" customHeight="1">
      <c r="A7" s="762"/>
      <c r="B7" s="625"/>
      <c r="C7" s="613" t="s">
        <v>868</v>
      </c>
      <c r="D7" s="788"/>
      <c r="E7" s="788"/>
      <c r="F7" s="762"/>
      <c r="G7" s="544"/>
      <c r="H7" s="544"/>
      <c r="I7" s="544"/>
      <c r="J7" s="544"/>
      <c r="K7" s="544"/>
      <c r="L7" s="544"/>
      <c r="M7" s="544">
        <v>13</v>
      </c>
      <c r="N7" s="544"/>
      <c r="O7" s="544"/>
      <c r="P7" s="544"/>
      <c r="Q7" s="625"/>
      <c r="R7" s="613">
        <v>13</v>
      </c>
    </row>
    <row r="8" spans="1:19" ht="14.1" customHeight="1">
      <c r="A8" s="765"/>
      <c r="B8" s="542"/>
      <c r="C8" s="770" t="s">
        <v>1725</v>
      </c>
      <c r="D8" s="789"/>
      <c r="E8" s="789"/>
      <c r="F8" s="793"/>
      <c r="G8" s="427"/>
      <c r="H8" s="427"/>
      <c r="I8" s="427"/>
      <c r="J8" s="427">
        <v>8214</v>
      </c>
      <c r="K8" s="427"/>
      <c r="L8" s="427"/>
      <c r="M8" s="427"/>
      <c r="N8" s="427"/>
      <c r="O8" s="427"/>
      <c r="P8" s="401"/>
      <c r="Q8" s="975">
        <v>2000</v>
      </c>
      <c r="R8" s="770">
        <f t="shared" ref="R8:R35" si="0">SUM(F8:Q8)</f>
        <v>10214</v>
      </c>
    </row>
    <row r="9" spans="1:19" ht="14.1" customHeight="1">
      <c r="A9" s="765"/>
      <c r="B9" s="542"/>
      <c r="C9" s="770" t="s">
        <v>1170</v>
      </c>
      <c r="D9" s="789"/>
      <c r="E9" s="789"/>
      <c r="F9" s="793"/>
      <c r="G9" s="427"/>
      <c r="H9" s="427"/>
      <c r="I9" s="427"/>
      <c r="J9" s="427"/>
      <c r="K9" s="427"/>
      <c r="L9" s="427"/>
      <c r="M9" s="427"/>
      <c r="N9" s="427"/>
      <c r="O9" s="427"/>
      <c r="P9" s="401"/>
      <c r="Q9" s="975"/>
      <c r="R9" s="770">
        <f t="shared" si="0"/>
        <v>0</v>
      </c>
    </row>
    <row r="10" spans="1:19" ht="14.1" customHeight="1">
      <c r="A10" s="765"/>
      <c r="B10" s="542"/>
      <c r="C10" s="770" t="s">
        <v>1033</v>
      </c>
      <c r="D10" s="789"/>
      <c r="E10" s="789"/>
      <c r="F10" s="793"/>
      <c r="G10" s="427"/>
      <c r="H10" s="427"/>
      <c r="I10" s="427"/>
      <c r="J10" s="427">
        <v>7257</v>
      </c>
      <c r="K10" s="427"/>
      <c r="L10" s="427"/>
      <c r="M10" s="844"/>
      <c r="N10" s="427"/>
      <c r="O10" s="427"/>
      <c r="P10" s="401"/>
      <c r="Q10" s="975"/>
      <c r="R10" s="770">
        <f t="shared" si="0"/>
        <v>7257</v>
      </c>
    </row>
    <row r="11" spans="1:19" ht="14.1" customHeight="1">
      <c r="A11" s="765"/>
      <c r="B11" s="542"/>
      <c r="C11" s="770" t="s">
        <v>815</v>
      </c>
      <c r="D11" s="789"/>
      <c r="E11" s="789"/>
      <c r="F11" s="793"/>
      <c r="G11" s="427"/>
      <c r="H11" s="427"/>
      <c r="I11" s="427"/>
      <c r="J11" s="427"/>
      <c r="K11" s="427"/>
      <c r="L11" s="427"/>
      <c r="M11" s="427"/>
      <c r="N11" s="427"/>
      <c r="O11" s="427"/>
      <c r="P11" s="401"/>
      <c r="Q11" s="975"/>
      <c r="R11" s="770">
        <f t="shared" si="0"/>
        <v>0</v>
      </c>
    </row>
    <row r="12" spans="1:19" ht="14.1" customHeight="1">
      <c r="A12" s="765"/>
      <c r="B12" s="542"/>
      <c r="C12" s="770" t="s">
        <v>812</v>
      </c>
      <c r="D12" s="789"/>
      <c r="E12" s="789"/>
      <c r="F12" s="793"/>
      <c r="G12" s="427"/>
      <c r="H12" s="427"/>
      <c r="I12" s="427"/>
      <c r="J12" s="427"/>
      <c r="K12" s="427"/>
      <c r="L12" s="427"/>
      <c r="M12" s="427"/>
      <c r="N12" s="427"/>
      <c r="O12" s="427"/>
      <c r="P12" s="401"/>
      <c r="Q12" s="975"/>
      <c r="R12" s="770">
        <f t="shared" si="0"/>
        <v>0</v>
      </c>
    </row>
    <row r="13" spans="1:19" ht="14.1" customHeight="1">
      <c r="A13" s="765"/>
      <c r="B13" s="542"/>
      <c r="C13" s="770" t="s">
        <v>811</v>
      </c>
      <c r="D13" s="789"/>
      <c r="E13" s="789"/>
      <c r="F13" s="793"/>
      <c r="G13" s="427"/>
      <c r="H13" s="427">
        <v>1110</v>
      </c>
      <c r="I13" s="427">
        <v>11944</v>
      </c>
      <c r="J13" s="427">
        <v>2362</v>
      </c>
      <c r="K13" s="427"/>
      <c r="L13" s="427"/>
      <c r="M13" s="427"/>
      <c r="N13" s="427"/>
      <c r="O13" s="427"/>
      <c r="P13" s="401"/>
      <c r="Q13" s="975"/>
      <c r="R13" s="770">
        <f t="shared" si="0"/>
        <v>15416</v>
      </c>
    </row>
    <row r="14" spans="1:19" ht="14.1" customHeight="1">
      <c r="A14" s="765"/>
      <c r="B14" s="542"/>
      <c r="C14" s="770" t="s">
        <v>813</v>
      </c>
      <c r="D14" s="789"/>
      <c r="E14" s="789"/>
      <c r="F14" s="793"/>
      <c r="G14" s="427"/>
      <c r="H14" s="427"/>
      <c r="I14" s="427"/>
      <c r="J14" s="427"/>
      <c r="K14" s="427"/>
      <c r="L14" s="427"/>
      <c r="M14" s="427"/>
      <c r="N14" s="427"/>
      <c r="O14" s="427"/>
      <c r="P14" s="401"/>
      <c r="Q14" s="975"/>
      <c r="R14" s="770">
        <f t="shared" si="0"/>
        <v>0</v>
      </c>
    </row>
    <row r="15" spans="1:19" ht="14.1" customHeight="1">
      <c r="A15" s="765"/>
      <c r="B15" s="542"/>
      <c r="C15" s="770" t="s">
        <v>819</v>
      </c>
      <c r="D15" s="789"/>
      <c r="E15" s="789"/>
      <c r="F15" s="793"/>
      <c r="G15" s="427"/>
      <c r="H15" s="427"/>
      <c r="I15" s="427"/>
      <c r="J15" s="427"/>
      <c r="K15" s="427"/>
      <c r="L15" s="427"/>
      <c r="M15" s="427"/>
      <c r="N15" s="427"/>
      <c r="O15" s="427"/>
      <c r="P15" s="401"/>
      <c r="Q15" s="975">
        <v>5000</v>
      </c>
      <c r="R15" s="770">
        <f t="shared" si="0"/>
        <v>5000</v>
      </c>
    </row>
    <row r="16" spans="1:19" ht="14.1" customHeight="1">
      <c r="A16" s="765"/>
      <c r="B16" s="542"/>
      <c r="C16" s="770" t="s">
        <v>827</v>
      </c>
      <c r="D16" s="789"/>
      <c r="E16" s="789"/>
      <c r="F16" s="793"/>
      <c r="G16" s="427"/>
      <c r="H16" s="427"/>
      <c r="I16" s="427"/>
      <c r="J16" s="427"/>
      <c r="K16" s="427"/>
      <c r="L16" s="427"/>
      <c r="M16" s="427"/>
      <c r="N16" s="427"/>
      <c r="O16" s="427"/>
      <c r="P16" s="401"/>
      <c r="Q16" s="975"/>
      <c r="R16" s="770">
        <f t="shared" si="0"/>
        <v>0</v>
      </c>
    </row>
    <row r="17" spans="1:18" ht="14.1" customHeight="1">
      <c r="A17" s="765"/>
      <c r="B17" s="542"/>
      <c r="C17" s="770" t="s">
        <v>816</v>
      </c>
      <c r="D17" s="789"/>
      <c r="E17" s="789"/>
      <c r="F17" s="793"/>
      <c r="G17" s="427"/>
      <c r="H17" s="427"/>
      <c r="I17" s="427"/>
      <c r="J17" s="427"/>
      <c r="K17" s="427"/>
      <c r="L17" s="427"/>
      <c r="M17" s="427"/>
      <c r="N17" s="427"/>
      <c r="O17" s="427"/>
      <c r="P17" s="401"/>
      <c r="Q17" s="975">
        <v>5500</v>
      </c>
      <c r="R17" s="770">
        <f t="shared" si="0"/>
        <v>5500</v>
      </c>
    </row>
    <row r="18" spans="1:18" ht="14.1" customHeight="1">
      <c r="A18" s="765"/>
      <c r="B18" s="542"/>
      <c r="C18" s="770" t="s">
        <v>820</v>
      </c>
      <c r="D18" s="789"/>
      <c r="E18" s="789"/>
      <c r="F18" s="793"/>
      <c r="G18" s="427"/>
      <c r="H18" s="427"/>
      <c r="I18" s="427"/>
      <c r="J18" s="427"/>
      <c r="K18" s="427"/>
      <c r="L18" s="427"/>
      <c r="M18" s="427"/>
      <c r="N18" s="427"/>
      <c r="O18" s="427"/>
      <c r="P18" s="401"/>
      <c r="Q18" s="975"/>
      <c r="R18" s="770">
        <f t="shared" si="0"/>
        <v>0</v>
      </c>
    </row>
    <row r="19" spans="1:18" ht="14.1" customHeight="1">
      <c r="A19" s="765"/>
      <c r="B19" s="542"/>
      <c r="C19" s="770" t="s">
        <v>493</v>
      </c>
      <c r="D19" s="789"/>
      <c r="E19" s="789"/>
      <c r="F19" s="793"/>
      <c r="G19" s="427">
        <v>2522</v>
      </c>
      <c r="H19" s="427"/>
      <c r="I19" s="427"/>
      <c r="J19" s="427"/>
      <c r="K19" s="427"/>
      <c r="L19" s="427"/>
      <c r="M19" s="427"/>
      <c r="N19" s="427"/>
      <c r="O19" s="427"/>
      <c r="P19" s="401"/>
      <c r="Q19" s="975"/>
      <c r="R19" s="770">
        <f t="shared" si="0"/>
        <v>2522</v>
      </c>
    </row>
    <row r="20" spans="1:18" ht="14.1" customHeight="1">
      <c r="A20" s="765"/>
      <c r="B20" s="542"/>
      <c r="C20" s="770" t="s">
        <v>818</v>
      </c>
      <c r="D20" s="789"/>
      <c r="E20" s="789"/>
      <c r="F20" s="793"/>
      <c r="G20" s="427"/>
      <c r="H20" s="427"/>
      <c r="I20" s="427"/>
      <c r="J20" s="427"/>
      <c r="K20" s="427"/>
      <c r="L20" s="427"/>
      <c r="M20" s="427"/>
      <c r="N20" s="427"/>
      <c r="O20" s="427"/>
      <c r="P20" s="401"/>
      <c r="Q20" s="975"/>
      <c r="R20" s="770">
        <f t="shared" si="0"/>
        <v>0</v>
      </c>
    </row>
    <row r="21" spans="1:18" ht="14.1" customHeight="1">
      <c r="A21" s="765"/>
      <c r="B21" s="542"/>
      <c r="C21" s="532" t="s">
        <v>263</v>
      </c>
      <c r="D21" s="789"/>
      <c r="E21" s="789"/>
      <c r="F21" s="793"/>
      <c r="G21" s="427"/>
      <c r="H21" s="427"/>
      <c r="I21" s="427"/>
      <c r="J21" s="427"/>
      <c r="K21" s="427"/>
      <c r="L21" s="427"/>
      <c r="M21" s="427"/>
      <c r="N21" s="427"/>
      <c r="O21" s="427"/>
      <c r="P21" s="401"/>
      <c r="Q21" s="975"/>
      <c r="R21" s="770">
        <f t="shared" si="0"/>
        <v>0</v>
      </c>
    </row>
    <row r="22" spans="1:18" ht="14.1" customHeight="1">
      <c r="A22" s="765"/>
      <c r="B22" s="542"/>
      <c r="C22" s="770" t="s">
        <v>266</v>
      </c>
      <c r="D22" s="789"/>
      <c r="E22" s="789"/>
      <c r="F22" s="793"/>
      <c r="G22" s="427"/>
      <c r="H22" s="427">
        <v>806</v>
      </c>
      <c r="I22" s="427">
        <v>100</v>
      </c>
      <c r="J22" s="427"/>
      <c r="K22" s="427"/>
      <c r="L22" s="427"/>
      <c r="M22" s="427"/>
      <c r="N22" s="427"/>
      <c r="O22" s="427"/>
      <c r="P22" s="401"/>
      <c r="Q22" s="974"/>
      <c r="R22" s="770">
        <f t="shared" si="0"/>
        <v>906</v>
      </c>
    </row>
    <row r="23" spans="1:18" ht="14.1" customHeight="1">
      <c r="A23" s="765"/>
      <c r="B23" s="542"/>
      <c r="C23" s="770" t="s">
        <v>821</v>
      </c>
      <c r="D23" s="789"/>
      <c r="E23" s="789"/>
      <c r="F23" s="793">
        <v>17841</v>
      </c>
      <c r="G23" s="427"/>
      <c r="H23" s="427"/>
      <c r="I23" s="427"/>
      <c r="J23" s="427"/>
      <c r="K23" s="427"/>
      <c r="L23" s="427"/>
      <c r="M23" s="427"/>
      <c r="N23" s="427"/>
      <c r="O23" s="427"/>
      <c r="P23" s="427">
        <v>658</v>
      </c>
      <c r="Q23" s="974"/>
      <c r="R23" s="770">
        <f t="shared" si="0"/>
        <v>18499</v>
      </c>
    </row>
    <row r="24" spans="1:18" ht="14.1" customHeight="1">
      <c r="A24" s="765"/>
      <c r="B24" s="542"/>
      <c r="C24" s="770" t="s">
        <v>264</v>
      </c>
      <c r="D24" s="789"/>
      <c r="E24" s="789"/>
      <c r="F24" s="793"/>
      <c r="G24" s="427"/>
      <c r="H24" s="427"/>
      <c r="I24" s="427">
        <v>226</v>
      </c>
      <c r="J24" s="427"/>
      <c r="K24" s="427"/>
      <c r="L24" s="427"/>
      <c r="M24" s="427"/>
      <c r="N24" s="427"/>
      <c r="O24" s="427"/>
      <c r="P24" s="427"/>
      <c r="Q24" s="974"/>
      <c r="R24" s="770">
        <f t="shared" si="0"/>
        <v>226</v>
      </c>
    </row>
    <row r="25" spans="1:18" ht="14.1" customHeight="1">
      <c r="A25" s="765"/>
      <c r="B25" s="542"/>
      <c r="C25" s="770" t="s">
        <v>814</v>
      </c>
      <c r="D25" s="789"/>
      <c r="E25" s="789"/>
      <c r="F25" s="793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974"/>
      <c r="R25" s="770">
        <f t="shared" si="0"/>
        <v>0</v>
      </c>
    </row>
    <row r="26" spans="1:18" ht="14.1" customHeight="1">
      <c r="A26" s="765"/>
      <c r="B26" s="542"/>
      <c r="C26" s="770" t="s">
        <v>817</v>
      </c>
      <c r="D26" s="789"/>
      <c r="E26" s="789"/>
      <c r="F26" s="793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974"/>
      <c r="R26" s="771">
        <f t="shared" si="0"/>
        <v>0</v>
      </c>
    </row>
    <row r="27" spans="1:18" ht="14.1" customHeight="1">
      <c r="A27" s="765"/>
      <c r="B27" s="542"/>
      <c r="C27" s="770" t="s">
        <v>494</v>
      </c>
      <c r="D27" s="789"/>
      <c r="E27" s="789"/>
      <c r="F27" s="793"/>
      <c r="G27" s="427"/>
      <c r="H27" s="427">
        <v>905</v>
      </c>
      <c r="I27" s="427"/>
      <c r="J27" s="427"/>
      <c r="K27" s="427"/>
      <c r="L27" s="427"/>
      <c r="M27" s="427">
        <v>1226</v>
      </c>
      <c r="N27" s="427"/>
      <c r="O27" s="427"/>
      <c r="P27" s="427"/>
      <c r="Q27" s="974">
        <v>8690</v>
      </c>
      <c r="R27" s="770">
        <f t="shared" si="0"/>
        <v>10821</v>
      </c>
    </row>
    <row r="28" spans="1:18" ht="14.1" hidden="1" customHeight="1">
      <c r="A28" s="765"/>
      <c r="B28" s="542"/>
      <c r="C28" s="770"/>
      <c r="D28" s="789"/>
      <c r="E28" s="789"/>
      <c r="F28" s="793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974"/>
      <c r="R28" s="770">
        <f t="shared" si="0"/>
        <v>0</v>
      </c>
    </row>
    <row r="29" spans="1:18" ht="14.1" hidden="1" customHeight="1">
      <c r="A29" s="765"/>
      <c r="B29" s="542"/>
      <c r="C29" s="532"/>
      <c r="D29" s="632"/>
      <c r="E29" s="632"/>
      <c r="F29" s="793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974"/>
      <c r="R29" s="770">
        <f t="shared" si="0"/>
        <v>0</v>
      </c>
    </row>
    <row r="30" spans="1:18" ht="14.1" customHeight="1">
      <c r="A30" s="765"/>
      <c r="B30" s="542"/>
      <c r="C30" s="770" t="s">
        <v>782</v>
      </c>
      <c r="D30" s="632"/>
      <c r="E30" s="632"/>
      <c r="F30" s="793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974"/>
      <c r="R30" s="770">
        <f t="shared" si="0"/>
        <v>0</v>
      </c>
    </row>
    <row r="31" spans="1:18" ht="14.1" customHeight="1">
      <c r="A31" s="766"/>
      <c r="B31" s="543"/>
      <c r="C31" s="770" t="s">
        <v>1167</v>
      </c>
      <c r="D31" s="789"/>
      <c r="E31" s="789"/>
      <c r="F31" s="794"/>
      <c r="G31" s="761"/>
      <c r="H31" s="761"/>
      <c r="I31" s="427"/>
      <c r="J31" s="427"/>
      <c r="K31" s="761"/>
      <c r="L31" s="761"/>
      <c r="M31" s="761"/>
      <c r="N31" s="761"/>
      <c r="O31" s="761"/>
      <c r="P31" s="761"/>
      <c r="Q31" s="976"/>
      <c r="R31" s="973">
        <f t="shared" si="0"/>
        <v>0</v>
      </c>
    </row>
    <row r="32" spans="1:18" ht="14.1" customHeight="1">
      <c r="A32" s="847"/>
      <c r="B32" s="848"/>
      <c r="C32" s="771" t="s">
        <v>1169</v>
      </c>
      <c r="D32" s="790"/>
      <c r="E32" s="790"/>
      <c r="F32" s="795"/>
      <c r="G32" s="769"/>
      <c r="H32" s="769"/>
      <c r="I32" s="846"/>
      <c r="J32" s="846">
        <v>5667</v>
      </c>
      <c r="K32" s="769"/>
      <c r="L32" s="769"/>
      <c r="M32" s="846"/>
      <c r="N32" s="769"/>
      <c r="O32" s="769"/>
      <c r="P32" s="769"/>
      <c r="Q32" s="977"/>
      <c r="R32" s="770">
        <v>5667</v>
      </c>
    </row>
    <row r="33" spans="1:18" ht="14.1" customHeight="1" thickBot="1">
      <c r="A33" s="767"/>
      <c r="B33" s="768"/>
      <c r="C33" s="782" t="s">
        <v>1168</v>
      </c>
      <c r="D33" s="790"/>
      <c r="E33" s="790"/>
      <c r="F33" s="795"/>
      <c r="G33" s="769"/>
      <c r="H33" s="769"/>
      <c r="I33" s="846"/>
      <c r="J33" s="846"/>
      <c r="K33" s="846">
        <v>833</v>
      </c>
      <c r="L33" s="769"/>
      <c r="M33" s="846"/>
      <c r="N33" s="769"/>
      <c r="O33" s="769"/>
      <c r="P33" s="846"/>
      <c r="Q33" s="977"/>
      <c r="R33" s="978">
        <f t="shared" si="0"/>
        <v>833</v>
      </c>
    </row>
    <row r="34" spans="1:18" ht="26.25" customHeight="1" thickBot="1">
      <c r="A34" s="763">
        <v>2</v>
      </c>
      <c r="B34" s="764"/>
      <c r="C34" s="783" t="s">
        <v>1115</v>
      </c>
      <c r="D34" s="796"/>
      <c r="E34" s="791"/>
      <c r="F34" s="772">
        <f>SUM(F7:F33)</f>
        <v>17841</v>
      </c>
      <c r="G34" s="772">
        <f t="shared" ref="G34:N34" si="1">SUM(G7:G31)</f>
        <v>2522</v>
      </c>
      <c r="H34" s="772">
        <f t="shared" si="1"/>
        <v>2821</v>
      </c>
      <c r="I34" s="772">
        <f>SUM(I7:I33)</f>
        <v>12270</v>
      </c>
      <c r="J34" s="772">
        <f>SUM(J7:J33)</f>
        <v>23500</v>
      </c>
      <c r="K34" s="772">
        <f>SUM(K7:K33)</f>
        <v>833</v>
      </c>
      <c r="L34" s="772">
        <f t="shared" si="1"/>
        <v>0</v>
      </c>
      <c r="M34" s="772">
        <v>1239</v>
      </c>
      <c r="N34" s="772">
        <f t="shared" si="1"/>
        <v>0</v>
      </c>
      <c r="O34" s="772">
        <v>0</v>
      </c>
      <c r="P34" s="772">
        <f>SUM(P7:P33)</f>
        <v>658</v>
      </c>
      <c r="Q34" s="772">
        <f>SUM(Q7:Q33)</f>
        <v>21190</v>
      </c>
      <c r="R34" s="785">
        <v>82874</v>
      </c>
    </row>
    <row r="35" spans="1:18" ht="17.100000000000001" customHeight="1" thickBot="1">
      <c r="A35" s="428"/>
      <c r="B35" s="543"/>
      <c r="C35" s="626" t="s">
        <v>277</v>
      </c>
      <c r="D35" s="781"/>
      <c r="E35" s="781"/>
      <c r="F35" s="772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4"/>
      <c r="R35" s="785">
        <f t="shared" si="0"/>
        <v>0</v>
      </c>
    </row>
    <row r="36" spans="1:18" ht="27" customHeight="1" thickBot="1">
      <c r="C36" s="784" t="s">
        <v>1114</v>
      </c>
      <c r="D36" s="792"/>
      <c r="E36" s="792"/>
      <c r="F36" s="775">
        <f>SUM(F34:F35)</f>
        <v>17841</v>
      </c>
      <c r="G36" s="775">
        <f t="shared" ref="G36:Q36" si="2">SUM(G34:G35)</f>
        <v>2522</v>
      </c>
      <c r="H36" s="775">
        <f t="shared" si="2"/>
        <v>2821</v>
      </c>
      <c r="I36" s="775">
        <f t="shared" si="2"/>
        <v>12270</v>
      </c>
      <c r="J36" s="775">
        <f t="shared" si="2"/>
        <v>23500</v>
      </c>
      <c r="K36" s="775">
        <f t="shared" si="2"/>
        <v>833</v>
      </c>
      <c r="L36" s="775">
        <f t="shared" si="2"/>
        <v>0</v>
      </c>
      <c r="M36" s="775">
        <f t="shared" si="2"/>
        <v>1239</v>
      </c>
      <c r="N36" s="775">
        <f t="shared" si="2"/>
        <v>0</v>
      </c>
      <c r="O36" s="775">
        <f t="shared" si="2"/>
        <v>0</v>
      </c>
      <c r="P36" s="775">
        <f>P34</f>
        <v>658</v>
      </c>
      <c r="Q36" s="775">
        <f t="shared" si="2"/>
        <v>21190</v>
      </c>
      <c r="R36" s="786">
        <v>82874</v>
      </c>
    </row>
    <row r="37" spans="1:18" ht="14.1" customHeight="1">
      <c r="C37" s="393"/>
      <c r="D37" s="393"/>
      <c r="E37" s="393"/>
      <c r="F37" s="392"/>
      <c r="G37" s="392"/>
      <c r="H37" s="392"/>
      <c r="I37" s="392"/>
      <c r="J37" s="392"/>
      <c r="K37" s="392"/>
      <c r="L37" s="392"/>
      <c r="M37" s="392"/>
    </row>
    <row r="38" spans="1:18" ht="14.1" customHeight="1">
      <c r="C38" s="393"/>
      <c r="D38" s="393"/>
      <c r="E38" s="393"/>
      <c r="F38" s="392"/>
      <c r="G38" s="392"/>
      <c r="H38" s="392"/>
      <c r="I38" s="392"/>
      <c r="J38" s="392"/>
      <c r="K38" s="392"/>
      <c r="L38" s="392"/>
      <c r="M38" s="392"/>
    </row>
    <row r="39" spans="1:18" ht="14.1" customHeight="1">
      <c r="F39" s="392"/>
      <c r="G39" s="392"/>
      <c r="H39" s="392"/>
      <c r="I39" s="392"/>
      <c r="J39" s="392"/>
      <c r="K39" s="392"/>
      <c r="L39" s="392"/>
      <c r="M39" s="392"/>
      <c r="R39" s="392"/>
    </row>
    <row r="40" spans="1:18" ht="14.1" customHeight="1">
      <c r="F40" s="392"/>
      <c r="G40" s="392"/>
      <c r="H40" s="392"/>
      <c r="I40" s="392"/>
      <c r="J40" s="392"/>
      <c r="K40" s="392"/>
      <c r="L40" s="392"/>
      <c r="M40" s="392"/>
    </row>
    <row r="41" spans="1:18" ht="14.1" customHeight="1">
      <c r="F41" s="392"/>
      <c r="G41" s="845"/>
      <c r="H41" s="392"/>
      <c r="I41" s="392"/>
      <c r="J41" s="392"/>
      <c r="K41" s="392"/>
      <c r="L41" s="392"/>
      <c r="M41" s="392"/>
    </row>
    <row r="42" spans="1:18" ht="14.1" customHeight="1">
      <c r="F42" s="392"/>
      <c r="G42" s="392"/>
      <c r="H42" s="392"/>
      <c r="I42" s="392"/>
      <c r="J42" s="392"/>
      <c r="K42" s="392"/>
      <c r="L42" s="392"/>
      <c r="M42" s="392"/>
    </row>
    <row r="43" spans="1:18" ht="14.1" customHeight="1">
      <c r="F43" s="392"/>
      <c r="G43" s="392"/>
      <c r="H43" s="392"/>
      <c r="I43" s="392"/>
      <c r="J43" s="392"/>
      <c r="K43" s="392"/>
      <c r="L43" s="392"/>
      <c r="M43" s="392"/>
    </row>
    <row r="44" spans="1:18" ht="14.1" customHeight="1">
      <c r="F44" s="392"/>
      <c r="G44" s="392"/>
      <c r="H44" s="392"/>
      <c r="I44" s="392"/>
      <c r="J44" s="392"/>
      <c r="K44" s="392"/>
      <c r="L44" s="392"/>
      <c r="M44" s="392"/>
    </row>
    <row r="45" spans="1:18" ht="14.1" customHeight="1">
      <c r="F45" s="392"/>
      <c r="G45" s="392"/>
      <c r="H45" s="392"/>
      <c r="I45" s="392"/>
      <c r="J45" s="392"/>
      <c r="K45" s="392"/>
      <c r="L45" s="392"/>
      <c r="M45" s="392"/>
    </row>
    <row r="46" spans="1:18" ht="14.1" customHeight="1"/>
    <row r="47" spans="1:18" ht="14.1" customHeight="1"/>
    <row r="48" spans="1:18" ht="14.1" customHeight="1"/>
    <row r="52" spans="7:9">
      <c r="G52" s="392"/>
      <c r="H52" s="392"/>
      <c r="I52" s="392"/>
    </row>
  </sheetData>
  <mergeCells count="20">
    <mergeCell ref="R1:S1"/>
    <mergeCell ref="F4:F6"/>
    <mergeCell ref="R4:R6"/>
    <mergeCell ref="K4:K6"/>
    <mergeCell ref="Q4:Q6"/>
    <mergeCell ref="P4:P6"/>
    <mergeCell ref="O4:O6"/>
    <mergeCell ref="L5:L6"/>
    <mergeCell ref="M5:M6"/>
    <mergeCell ref="I1:L1"/>
    <mergeCell ref="A4:A6"/>
    <mergeCell ref="B4:B6"/>
    <mergeCell ref="H4:H6"/>
    <mergeCell ref="L4:M4"/>
    <mergeCell ref="I4:J4"/>
    <mergeCell ref="I5:I6"/>
    <mergeCell ref="J5:J6"/>
    <mergeCell ref="C4:C6"/>
    <mergeCell ref="G4:G6"/>
    <mergeCell ref="D4:D6"/>
  </mergeCells>
  <phoneticPr fontId="45" type="noConversion"/>
  <printOptions horizontalCentered="1"/>
  <pageMargins left="0.19685039370078741" right="0.19685039370078741" top="0.98425196850393704" bottom="0.78740157480314965" header="0.6692913385826772" footer="0.51181102362204722"/>
  <pageSetup paperSize="9" scale="90" orientation="landscape" horizontalDpi="4294967292" verticalDpi="300" r:id="rId1"/>
  <headerFooter alignWithMargins="0">
    <oddHeader xml:space="preserve">&amp;C&amp;"Times New Roman,Félkövér"Kistolmács Község Önkormányzata 2015.évi bevételi előirányzatai feladatonkénti bontásban&amp;R&amp;"Times New Roman,Félkövér"&amp;8 &amp;10 3. melléklet 
&amp;8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R45"/>
  <sheetViews>
    <sheetView showRuler="0" view="pageLayout" topLeftCell="C1" workbookViewId="0">
      <selection activeCell="Q28" sqref="Q28"/>
    </sheetView>
  </sheetViews>
  <sheetFormatPr defaultRowHeight="12"/>
  <cols>
    <col min="1" max="1" width="5.85546875" style="404" hidden="1" customWidth="1"/>
    <col min="2" max="2" width="6" style="404" hidden="1" customWidth="1"/>
    <col min="3" max="3" width="22" style="404" customWidth="1"/>
    <col min="4" max="4" width="1.42578125" style="404" customWidth="1"/>
    <col min="5" max="5" width="8.140625" style="404" customWidth="1"/>
    <col min="6" max="6" width="10.42578125" style="404" customWidth="1"/>
    <col min="7" max="7" width="7.7109375" style="611" customWidth="1"/>
    <col min="8" max="8" width="8.5703125" style="404" customWidth="1"/>
    <col min="9" max="9" width="9.7109375" style="404" customWidth="1"/>
    <col min="10" max="10" width="9.5703125" style="404" customWidth="1"/>
    <col min="11" max="11" width="9.42578125" style="404" customWidth="1"/>
    <col min="12" max="12" width="8.5703125" style="404" customWidth="1"/>
    <col min="13" max="13" width="7.85546875" style="404" customWidth="1"/>
    <col min="14" max="14" width="9.42578125" style="404" customWidth="1"/>
    <col min="15" max="15" width="7.28515625" style="404" customWidth="1"/>
    <col min="16" max="16" width="8.85546875" style="404" customWidth="1"/>
    <col min="17" max="17" width="10.42578125" style="405" customWidth="1"/>
    <col min="18" max="16384" width="9.140625" style="404"/>
  </cols>
  <sheetData>
    <row r="1" spans="1:17" ht="12.75">
      <c r="N1"/>
      <c r="O1"/>
    </row>
    <row r="2" spans="1:17" ht="15.75" thickBot="1">
      <c r="H2" s="1841" t="s">
        <v>1318</v>
      </c>
      <c r="I2" s="1841"/>
      <c r="J2" s="1841"/>
      <c r="K2" s="1841"/>
      <c r="L2" s="1841"/>
      <c r="N2" s="1830" t="s">
        <v>25</v>
      </c>
      <c r="O2" s="1830"/>
      <c r="P2" s="1831"/>
      <c r="Q2" s="1831"/>
    </row>
    <row r="3" spans="1:17" s="395" customFormat="1" ht="24.75" customHeight="1" thickBot="1">
      <c r="A3" s="450"/>
      <c r="B3" s="622"/>
      <c r="C3" s="1825" t="s">
        <v>290</v>
      </c>
      <c r="D3" s="1828"/>
      <c r="E3" s="1825" t="s">
        <v>309</v>
      </c>
      <c r="F3" s="1825" t="s">
        <v>491</v>
      </c>
      <c r="G3" s="1825" t="s">
        <v>182</v>
      </c>
      <c r="H3" s="1842" t="s">
        <v>1165</v>
      </c>
      <c r="I3" s="1843"/>
      <c r="J3" s="1836" t="s">
        <v>490</v>
      </c>
      <c r="K3" s="1837"/>
      <c r="L3" s="1839" t="s">
        <v>24</v>
      </c>
      <c r="M3" s="1832" t="s">
        <v>832</v>
      </c>
      <c r="N3" s="1833"/>
      <c r="O3" s="1838" t="s">
        <v>760</v>
      </c>
      <c r="P3" s="1834" t="s">
        <v>1009</v>
      </c>
      <c r="Q3" s="1825" t="s">
        <v>323</v>
      </c>
    </row>
    <row r="4" spans="1:17" s="396" customFormat="1" ht="48" customHeight="1" thickBot="1">
      <c r="A4" s="451" t="s">
        <v>1120</v>
      </c>
      <c r="B4" s="623" t="s">
        <v>1121</v>
      </c>
      <c r="C4" s="1826"/>
      <c r="D4" s="1829"/>
      <c r="E4" s="1826"/>
      <c r="F4" s="1826"/>
      <c r="G4" s="1827"/>
      <c r="H4" s="663" t="s">
        <v>1122</v>
      </c>
      <c r="I4" s="663" t="s">
        <v>1156</v>
      </c>
      <c r="J4" s="663" t="s">
        <v>1122</v>
      </c>
      <c r="K4" s="663" t="s">
        <v>1156</v>
      </c>
      <c r="L4" s="1840"/>
      <c r="M4" s="843" t="s">
        <v>742</v>
      </c>
      <c r="N4" s="663" t="s">
        <v>312</v>
      </c>
      <c r="O4" s="1827"/>
      <c r="P4" s="1835"/>
      <c r="Q4" s="1826"/>
    </row>
    <row r="5" spans="1:17" s="396" customFormat="1" ht="14.1" customHeight="1" thickBot="1">
      <c r="A5" s="545"/>
      <c r="B5" s="602"/>
      <c r="C5" s="963" t="s">
        <v>822</v>
      </c>
      <c r="D5" s="613"/>
      <c r="E5" s="738"/>
      <c r="F5" s="741"/>
      <c r="G5" s="741"/>
      <c r="H5" s="741"/>
      <c r="I5" s="741"/>
      <c r="J5" s="741"/>
      <c r="K5" s="741"/>
      <c r="L5" s="741"/>
      <c r="M5" s="744"/>
      <c r="N5" s="744"/>
      <c r="O5" s="744"/>
      <c r="P5" s="744"/>
      <c r="Q5" s="979">
        <f>SUM(E5:P5)</f>
        <v>0</v>
      </c>
    </row>
    <row r="6" spans="1:17" s="396" customFormat="1" ht="14.1" customHeight="1" thickBot="1">
      <c r="A6" s="546"/>
      <c r="B6" s="603"/>
      <c r="C6" s="964" t="s">
        <v>1157</v>
      </c>
      <c r="D6" s="614"/>
      <c r="E6" s="739"/>
      <c r="F6" s="740"/>
      <c r="G6" s="740"/>
      <c r="H6" s="740"/>
      <c r="I6" s="740"/>
      <c r="J6" s="740"/>
      <c r="K6" s="740"/>
      <c r="L6" s="740"/>
      <c r="M6" s="745"/>
      <c r="N6" s="745"/>
      <c r="O6" s="745"/>
      <c r="P6" s="745"/>
      <c r="Q6" s="979">
        <f t="shared" ref="Q6:Q31" si="0">SUM(E6:P6)</f>
        <v>0</v>
      </c>
    </row>
    <row r="7" spans="1:17" s="396" customFormat="1" ht="14.1" customHeight="1" thickBot="1">
      <c r="A7" s="546"/>
      <c r="B7" s="603"/>
      <c r="C7" s="965" t="s">
        <v>831</v>
      </c>
      <c r="D7" s="614"/>
      <c r="E7" s="739"/>
      <c r="F7" s="740"/>
      <c r="G7" s="740"/>
      <c r="H7" s="740"/>
      <c r="I7" s="740"/>
      <c r="J7" s="740"/>
      <c r="K7" s="740"/>
      <c r="L7" s="740"/>
      <c r="M7" s="745"/>
      <c r="N7" s="745">
        <v>2950</v>
      </c>
      <c r="O7" s="745"/>
      <c r="P7" s="745"/>
      <c r="Q7" s="979">
        <f t="shared" si="0"/>
        <v>2950</v>
      </c>
    </row>
    <row r="8" spans="1:17" s="396" customFormat="1" ht="14.1" customHeight="1" thickBot="1">
      <c r="A8" s="546"/>
      <c r="B8" s="603"/>
      <c r="C8" s="964" t="s">
        <v>105</v>
      </c>
      <c r="D8" s="614"/>
      <c r="E8" s="739"/>
      <c r="F8" s="740"/>
      <c r="G8" s="740">
        <v>180</v>
      </c>
      <c r="H8" s="740"/>
      <c r="I8" s="740"/>
      <c r="J8" s="740"/>
      <c r="K8" s="740"/>
      <c r="L8" s="740"/>
      <c r="M8" s="745"/>
      <c r="N8" s="745"/>
      <c r="O8" s="745"/>
      <c r="P8" s="745"/>
      <c r="Q8" s="979">
        <f t="shared" si="0"/>
        <v>180</v>
      </c>
    </row>
    <row r="9" spans="1:17" s="396" customFormat="1" ht="14.1" customHeight="1" thickBot="1">
      <c r="A9" s="546"/>
      <c r="B9" s="603"/>
      <c r="C9" s="964" t="s">
        <v>265</v>
      </c>
      <c r="D9" s="614"/>
      <c r="E9" s="739"/>
      <c r="F9" s="740"/>
      <c r="G9" s="740"/>
      <c r="H9" s="740"/>
      <c r="I9" s="740"/>
      <c r="J9" s="740"/>
      <c r="K9" s="740"/>
      <c r="L9" s="740"/>
      <c r="M9" s="745"/>
      <c r="N9" s="745"/>
      <c r="O9" s="745"/>
      <c r="P9" s="745"/>
      <c r="Q9" s="979">
        <f t="shared" si="0"/>
        <v>0</v>
      </c>
    </row>
    <row r="10" spans="1:17" s="396" customFormat="1" ht="14.1" customHeight="1" thickBot="1">
      <c r="A10" s="546"/>
      <c r="B10" s="603"/>
      <c r="C10" s="966" t="s">
        <v>1161</v>
      </c>
      <c r="D10" s="614"/>
      <c r="E10" s="739">
        <v>2909</v>
      </c>
      <c r="F10" s="740">
        <v>735</v>
      </c>
      <c r="G10" s="740"/>
      <c r="H10" s="740"/>
      <c r="I10" s="740"/>
      <c r="J10" s="740"/>
      <c r="K10" s="740"/>
      <c r="L10" s="740"/>
      <c r="M10" s="745"/>
      <c r="N10" s="745"/>
      <c r="O10" s="745"/>
      <c r="P10" s="745"/>
      <c r="Q10" s="979">
        <f t="shared" si="0"/>
        <v>3644</v>
      </c>
    </row>
    <row r="11" spans="1:17" s="396" customFormat="1" ht="14.1" customHeight="1" thickBot="1">
      <c r="A11" s="546"/>
      <c r="B11" s="603"/>
      <c r="C11" s="839" t="s">
        <v>262</v>
      </c>
      <c r="D11" s="614"/>
      <c r="E11" s="739"/>
      <c r="F11" s="740"/>
      <c r="G11" s="740"/>
      <c r="H11" s="740"/>
      <c r="I11" s="740"/>
      <c r="J11" s="740"/>
      <c r="K11" s="740"/>
      <c r="L11" s="740"/>
      <c r="M11" s="745"/>
      <c r="N11" s="745"/>
      <c r="O11" s="745"/>
      <c r="P11" s="745"/>
      <c r="Q11" s="979">
        <f t="shared" si="0"/>
        <v>0</v>
      </c>
    </row>
    <row r="12" spans="1:17" s="396" customFormat="1" ht="14.1" customHeight="1" thickBot="1">
      <c r="A12" s="546"/>
      <c r="B12" s="603"/>
      <c r="C12" s="964" t="s">
        <v>811</v>
      </c>
      <c r="D12" s="614"/>
      <c r="E12" s="739">
        <v>10433</v>
      </c>
      <c r="F12" s="740">
        <v>1623</v>
      </c>
      <c r="G12" s="740">
        <v>1370</v>
      </c>
      <c r="H12" s="740"/>
      <c r="I12" s="740"/>
      <c r="J12" s="740"/>
      <c r="K12" s="740"/>
      <c r="L12" s="740"/>
      <c r="M12" s="745"/>
      <c r="N12" s="745">
        <v>2381</v>
      </c>
      <c r="O12" s="745"/>
      <c r="P12" s="745"/>
      <c r="Q12" s="979">
        <f t="shared" si="0"/>
        <v>15807</v>
      </c>
    </row>
    <row r="13" spans="1:17" s="396" customFormat="1" ht="14.1" customHeight="1" thickBot="1">
      <c r="A13" s="546"/>
      <c r="B13" s="603"/>
      <c r="C13" s="965" t="s">
        <v>829</v>
      </c>
      <c r="D13" s="614"/>
      <c r="E13" s="739"/>
      <c r="F13" s="740"/>
      <c r="G13" s="740">
        <v>394</v>
      </c>
      <c r="H13" s="740"/>
      <c r="I13" s="740"/>
      <c r="J13" s="740"/>
      <c r="K13" s="740"/>
      <c r="L13" s="740"/>
      <c r="M13" s="745"/>
      <c r="N13" s="745"/>
      <c r="O13" s="745"/>
      <c r="P13" s="745"/>
      <c r="Q13" s="979">
        <f t="shared" si="0"/>
        <v>394</v>
      </c>
    </row>
    <row r="14" spans="1:17" s="396" customFormat="1" ht="14.1" customHeight="1" thickBot="1">
      <c r="A14" s="546"/>
      <c r="B14" s="603"/>
      <c r="C14" s="839" t="s">
        <v>827</v>
      </c>
      <c r="D14" s="614"/>
      <c r="E14" s="739"/>
      <c r="F14" s="740"/>
      <c r="G14" s="740">
        <v>608</v>
      </c>
      <c r="H14" s="740"/>
      <c r="I14" s="740"/>
      <c r="J14" s="740"/>
      <c r="K14" s="740"/>
      <c r="L14" s="740"/>
      <c r="M14" s="745"/>
      <c r="N14" s="745"/>
      <c r="O14" s="745"/>
      <c r="P14" s="745"/>
      <c r="Q14" s="979">
        <f t="shared" si="0"/>
        <v>608</v>
      </c>
    </row>
    <row r="15" spans="1:17" s="396" customFormat="1" ht="14.1" customHeight="1" thickBot="1">
      <c r="A15" s="546"/>
      <c r="B15" s="603"/>
      <c r="C15" s="964" t="s">
        <v>104</v>
      </c>
      <c r="D15" s="614"/>
      <c r="E15" s="546"/>
      <c r="F15" s="397"/>
      <c r="G15" s="740">
        <v>1402</v>
      </c>
      <c r="H15" s="740"/>
      <c r="I15" s="740"/>
      <c r="J15" s="740"/>
      <c r="K15" s="740"/>
      <c r="L15" s="740"/>
      <c r="M15" s="745">
        <v>532</v>
      </c>
      <c r="N15" s="745">
        <v>873</v>
      </c>
      <c r="O15" s="745"/>
      <c r="P15" s="745"/>
      <c r="Q15" s="979">
        <f t="shared" si="0"/>
        <v>2807</v>
      </c>
    </row>
    <row r="16" spans="1:17" s="398" customFormat="1" ht="14.1" customHeight="1" thickBot="1">
      <c r="A16" s="547"/>
      <c r="B16" s="604"/>
      <c r="C16" s="964" t="s">
        <v>820</v>
      </c>
      <c r="D16" s="615"/>
      <c r="E16" s="619"/>
      <c r="F16" s="429"/>
      <c r="G16" s="429"/>
      <c r="H16" s="429"/>
      <c r="I16" s="429"/>
      <c r="J16" s="429"/>
      <c r="K16" s="429"/>
      <c r="L16" s="429"/>
      <c r="M16" s="746"/>
      <c r="N16" s="746"/>
      <c r="O16" s="746"/>
      <c r="P16" s="746"/>
      <c r="Q16" s="979">
        <f t="shared" si="0"/>
        <v>0</v>
      </c>
    </row>
    <row r="17" spans="1:18" s="398" customFormat="1" ht="14.1" customHeight="1" thickBot="1">
      <c r="A17" s="547"/>
      <c r="B17" s="604"/>
      <c r="C17" s="965" t="s">
        <v>830</v>
      </c>
      <c r="D17" s="615"/>
      <c r="E17" s="619"/>
      <c r="F17" s="429"/>
      <c r="G17" s="429"/>
      <c r="H17" s="429"/>
      <c r="I17" s="429"/>
      <c r="J17" s="429"/>
      <c r="K17" s="429"/>
      <c r="L17" s="429"/>
      <c r="M17" s="746"/>
      <c r="N17" s="746"/>
      <c r="O17" s="746"/>
      <c r="P17" s="746"/>
      <c r="Q17" s="979">
        <f t="shared" si="0"/>
        <v>0</v>
      </c>
    </row>
    <row r="18" spans="1:18" s="398" customFormat="1" ht="14.1" customHeight="1" thickBot="1">
      <c r="A18" s="547"/>
      <c r="B18" s="604"/>
      <c r="C18" s="839" t="s">
        <v>818</v>
      </c>
      <c r="D18" s="615"/>
      <c r="E18" s="619"/>
      <c r="F18" s="429"/>
      <c r="G18" s="429"/>
      <c r="H18" s="429"/>
      <c r="I18" s="429"/>
      <c r="J18" s="429"/>
      <c r="K18" s="429"/>
      <c r="L18" s="429"/>
      <c r="M18" s="746"/>
      <c r="N18" s="746"/>
      <c r="O18" s="746"/>
      <c r="P18" s="746"/>
      <c r="Q18" s="979">
        <f t="shared" si="0"/>
        <v>0</v>
      </c>
    </row>
    <row r="19" spans="1:18" s="398" customFormat="1" ht="14.1" customHeight="1" thickBot="1">
      <c r="A19" s="547"/>
      <c r="B19" s="604"/>
      <c r="C19" s="964" t="s">
        <v>1160</v>
      </c>
      <c r="D19" s="615"/>
      <c r="E19" s="619"/>
      <c r="F19" s="429"/>
      <c r="G19" s="429"/>
      <c r="H19" s="429"/>
      <c r="I19" s="429"/>
      <c r="J19" s="429"/>
      <c r="K19" s="429"/>
      <c r="L19" s="429"/>
      <c r="M19" s="746"/>
      <c r="N19" s="746"/>
      <c r="O19" s="746"/>
      <c r="P19" s="746"/>
      <c r="Q19" s="979">
        <f t="shared" si="0"/>
        <v>0</v>
      </c>
    </row>
    <row r="20" spans="1:18" s="398" customFormat="1" ht="14.1" customHeight="1" thickBot="1">
      <c r="A20" s="547"/>
      <c r="B20" s="604"/>
      <c r="C20" s="839" t="s">
        <v>1158</v>
      </c>
      <c r="D20" s="615"/>
      <c r="E20" s="619"/>
      <c r="F20" s="429"/>
      <c r="G20" s="429">
        <v>266</v>
      </c>
      <c r="H20" s="429"/>
      <c r="I20" s="429"/>
      <c r="J20" s="429"/>
      <c r="K20" s="429"/>
      <c r="L20" s="429"/>
      <c r="M20" s="746"/>
      <c r="N20" s="746"/>
      <c r="O20" s="746"/>
      <c r="P20" s="746"/>
      <c r="Q20" s="979">
        <f t="shared" si="0"/>
        <v>266</v>
      </c>
      <c r="R20" s="399"/>
    </row>
    <row r="21" spans="1:18" s="398" customFormat="1" ht="14.1" customHeight="1" thickBot="1">
      <c r="A21" s="547"/>
      <c r="B21" s="604"/>
      <c r="C21" s="965" t="s">
        <v>828</v>
      </c>
      <c r="D21" s="615"/>
      <c r="E21" s="619"/>
      <c r="F21" s="429"/>
      <c r="G21" s="429"/>
      <c r="H21" s="429"/>
      <c r="I21" s="429"/>
      <c r="J21" s="429"/>
      <c r="K21" s="429"/>
      <c r="L21" s="429"/>
      <c r="M21" s="746"/>
      <c r="N21" s="746"/>
      <c r="O21" s="746"/>
      <c r="P21" s="746"/>
      <c r="Q21" s="979">
        <f t="shared" si="0"/>
        <v>0</v>
      </c>
      <c r="R21" s="399"/>
    </row>
    <row r="22" spans="1:18" s="398" customFormat="1" ht="14.1" customHeight="1" thickBot="1">
      <c r="A22" s="547"/>
      <c r="B22" s="604"/>
      <c r="C22" s="839" t="s">
        <v>821</v>
      </c>
      <c r="D22" s="615"/>
      <c r="E22" s="619"/>
      <c r="F22" s="429"/>
      <c r="G22" s="429"/>
      <c r="H22" s="429"/>
      <c r="I22" s="429"/>
      <c r="J22" s="429"/>
      <c r="K22" s="429"/>
      <c r="L22" s="429"/>
      <c r="M22" s="746"/>
      <c r="N22" s="746"/>
      <c r="O22" s="746"/>
      <c r="P22" s="746">
        <v>632</v>
      </c>
      <c r="Q22" s="979">
        <f t="shared" si="0"/>
        <v>632</v>
      </c>
      <c r="R22" s="399"/>
    </row>
    <row r="23" spans="1:18" s="398" customFormat="1" ht="14.1" customHeight="1" thickBot="1">
      <c r="A23" s="547"/>
      <c r="B23" s="604"/>
      <c r="C23" s="839" t="s">
        <v>106</v>
      </c>
      <c r="D23" s="615"/>
      <c r="E23" s="619">
        <v>1664</v>
      </c>
      <c r="F23" s="429">
        <v>425</v>
      </c>
      <c r="G23" s="429">
        <v>752</v>
      </c>
      <c r="H23" s="429"/>
      <c r="I23" s="429"/>
      <c r="J23" s="429"/>
      <c r="K23" s="429"/>
      <c r="L23" s="429"/>
      <c r="M23" s="746"/>
      <c r="N23" s="746">
        <v>9827</v>
      </c>
      <c r="O23" s="746"/>
      <c r="P23" s="746"/>
      <c r="Q23" s="979">
        <f t="shared" si="0"/>
        <v>12668</v>
      </c>
      <c r="R23" s="399"/>
    </row>
    <row r="24" spans="1:18" s="398" customFormat="1" ht="14.1" customHeight="1" thickBot="1">
      <c r="A24" s="547"/>
      <c r="B24" s="604"/>
      <c r="C24" s="964" t="s">
        <v>823</v>
      </c>
      <c r="D24" s="615"/>
      <c r="E24" s="619"/>
      <c r="F24" s="429"/>
      <c r="G24" s="429">
        <v>38</v>
      </c>
      <c r="H24" s="429"/>
      <c r="I24" s="429"/>
      <c r="J24" s="429"/>
      <c r="K24" s="429"/>
      <c r="L24" s="429">
        <v>3289</v>
      </c>
      <c r="M24" s="429"/>
      <c r="N24" s="429"/>
      <c r="O24" s="429"/>
      <c r="P24" s="429"/>
      <c r="Q24" s="979">
        <f t="shared" si="0"/>
        <v>3327</v>
      </c>
      <c r="R24" s="399"/>
    </row>
    <row r="25" spans="1:18" s="398" customFormat="1" ht="14.1" customHeight="1" thickBot="1">
      <c r="A25" s="547"/>
      <c r="B25" s="604"/>
      <c r="C25" s="839" t="s">
        <v>825</v>
      </c>
      <c r="D25" s="615"/>
      <c r="E25" s="619"/>
      <c r="F25" s="429"/>
      <c r="G25" s="429">
        <v>220</v>
      </c>
      <c r="H25" s="429"/>
      <c r="I25" s="429"/>
      <c r="J25" s="429"/>
      <c r="K25" s="429"/>
      <c r="L25" s="429"/>
      <c r="M25" s="429"/>
      <c r="N25" s="429"/>
      <c r="O25" s="429"/>
      <c r="P25" s="429"/>
      <c r="Q25" s="979">
        <f t="shared" si="0"/>
        <v>220</v>
      </c>
    </row>
    <row r="26" spans="1:18" s="398" customFormat="1" ht="14.1" customHeight="1" thickBot="1">
      <c r="A26" s="547"/>
      <c r="B26" s="604"/>
      <c r="C26" s="967" t="s">
        <v>826</v>
      </c>
      <c r="D26" s="615"/>
      <c r="E26" s="619"/>
      <c r="F26" s="429"/>
      <c r="G26" s="429">
        <v>800</v>
      </c>
      <c r="H26" s="429"/>
      <c r="I26" s="429"/>
      <c r="J26" s="429"/>
      <c r="K26" s="429"/>
      <c r="L26" s="429"/>
      <c r="M26" s="429"/>
      <c r="N26" s="429"/>
      <c r="O26" s="429"/>
      <c r="P26" s="429"/>
      <c r="Q26" s="979">
        <f t="shared" si="0"/>
        <v>800</v>
      </c>
    </row>
    <row r="27" spans="1:18" s="398" customFormat="1" ht="14.1" customHeight="1" thickBot="1">
      <c r="A27" s="547"/>
      <c r="B27" s="604"/>
      <c r="C27" s="968" t="s">
        <v>495</v>
      </c>
      <c r="D27" s="616"/>
      <c r="E27" s="619"/>
      <c r="F27" s="429"/>
      <c r="G27" s="429">
        <v>4235</v>
      </c>
      <c r="H27" s="429"/>
      <c r="I27" s="429"/>
      <c r="J27" s="429">
        <v>1182</v>
      </c>
      <c r="K27" s="429"/>
      <c r="L27" s="429"/>
      <c r="M27" s="429"/>
      <c r="N27" s="429">
        <v>3244</v>
      </c>
      <c r="O27" s="429"/>
      <c r="P27" s="429"/>
      <c r="Q27" s="979">
        <f t="shared" si="0"/>
        <v>8661</v>
      </c>
    </row>
    <row r="28" spans="1:18" s="398" customFormat="1" ht="14.1" customHeight="1" thickBot="1">
      <c r="A28" s="547"/>
      <c r="B28" s="604"/>
      <c r="C28" s="964" t="s">
        <v>1725</v>
      </c>
      <c r="D28" s="616"/>
      <c r="E28" s="619"/>
      <c r="F28" s="429"/>
      <c r="G28" s="429">
        <v>9095</v>
      </c>
      <c r="H28" s="429"/>
      <c r="I28" s="429"/>
      <c r="J28" s="429"/>
      <c r="K28" s="429"/>
      <c r="L28" s="429"/>
      <c r="M28" s="429"/>
      <c r="N28" s="429"/>
      <c r="O28" s="429"/>
      <c r="P28" s="429"/>
      <c r="Q28" s="979">
        <f t="shared" si="0"/>
        <v>9095</v>
      </c>
    </row>
    <row r="29" spans="1:18" s="398" customFormat="1" ht="14.1" customHeight="1" thickBot="1">
      <c r="A29" s="547"/>
      <c r="B29" s="604"/>
      <c r="C29" s="839" t="s">
        <v>824</v>
      </c>
      <c r="D29" s="616"/>
      <c r="E29" s="619"/>
      <c r="F29" s="429"/>
      <c r="G29" s="429">
        <v>25</v>
      </c>
      <c r="H29" s="429"/>
      <c r="I29" s="429"/>
      <c r="J29" s="429"/>
      <c r="K29" s="429"/>
      <c r="L29" s="429"/>
      <c r="M29" s="429"/>
      <c r="N29" s="429">
        <v>5668</v>
      </c>
      <c r="O29" s="429"/>
      <c r="P29" s="429"/>
      <c r="Q29" s="979">
        <f t="shared" si="0"/>
        <v>5693</v>
      </c>
    </row>
    <row r="30" spans="1:18" s="398" customFormat="1" ht="14.1" customHeight="1" thickBot="1">
      <c r="A30" s="547"/>
      <c r="B30" s="604"/>
      <c r="C30" s="839" t="s">
        <v>1166</v>
      </c>
      <c r="D30" s="617"/>
      <c r="E30" s="620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979">
        <f t="shared" si="0"/>
        <v>0</v>
      </c>
    </row>
    <row r="31" spans="1:18" s="398" customFormat="1" ht="14.1" customHeight="1" thickBot="1">
      <c r="A31" s="547"/>
      <c r="B31" s="604"/>
      <c r="C31" s="969" t="s">
        <v>1159</v>
      </c>
      <c r="D31" s="618"/>
      <c r="E31" s="621"/>
      <c r="F31" s="612"/>
      <c r="G31" s="612">
        <v>1078</v>
      </c>
      <c r="H31" s="612"/>
      <c r="I31" s="612"/>
      <c r="J31" s="612"/>
      <c r="K31" s="612"/>
      <c r="L31" s="612"/>
      <c r="M31" s="612"/>
      <c r="N31" s="612"/>
      <c r="O31" s="612"/>
      <c r="P31" s="612"/>
      <c r="Q31" s="979">
        <f t="shared" si="0"/>
        <v>1078</v>
      </c>
    </row>
    <row r="32" spans="1:18" s="400" customFormat="1" ht="24.75" customHeight="1" thickBot="1">
      <c r="A32" s="547"/>
      <c r="B32" s="604"/>
      <c r="C32" s="840" t="s">
        <v>1115</v>
      </c>
      <c r="D32" s="628"/>
      <c r="E32" s="743">
        <f t="shared" ref="E32:M32" si="1">SUM(E5:E31)</f>
        <v>15006</v>
      </c>
      <c r="F32" s="743">
        <f t="shared" si="1"/>
        <v>2783</v>
      </c>
      <c r="G32" s="743">
        <f>SUM(G5:G31)</f>
        <v>20463</v>
      </c>
      <c r="H32" s="743">
        <f t="shared" si="1"/>
        <v>0</v>
      </c>
      <c r="I32" s="743">
        <f t="shared" si="1"/>
        <v>0</v>
      </c>
      <c r="J32" s="743">
        <f t="shared" si="1"/>
        <v>1182</v>
      </c>
      <c r="K32" s="743">
        <f t="shared" si="1"/>
        <v>0</v>
      </c>
      <c r="L32" s="743">
        <f t="shared" si="1"/>
        <v>3289</v>
      </c>
      <c r="M32" s="743">
        <f t="shared" si="1"/>
        <v>532</v>
      </c>
      <c r="N32" s="743">
        <f>SUM(N5:N31)</f>
        <v>24943</v>
      </c>
      <c r="O32" s="743">
        <v>0</v>
      </c>
      <c r="P32" s="743">
        <v>632</v>
      </c>
      <c r="Q32" s="624">
        <f>SUM(E32:P32)</f>
        <v>68830</v>
      </c>
    </row>
    <row r="33" spans="1:17" s="400" customFormat="1" ht="12.95" customHeight="1" thickBot="1">
      <c r="A33" s="548"/>
      <c r="B33" s="605"/>
      <c r="C33" s="841" t="s">
        <v>277</v>
      </c>
      <c r="D33" s="626"/>
      <c r="E33" s="627"/>
      <c r="F33" s="608"/>
      <c r="G33" s="609"/>
      <c r="H33" s="609"/>
      <c r="I33" s="609"/>
      <c r="J33" s="609"/>
      <c r="K33" s="609"/>
      <c r="L33" s="609"/>
      <c r="M33" s="742"/>
      <c r="N33" s="609"/>
      <c r="O33" s="609"/>
      <c r="P33" s="609"/>
      <c r="Q33" s="747">
        <f>SUM(E33:P33)</f>
        <v>0</v>
      </c>
    </row>
    <row r="34" spans="1:17" s="400" customFormat="1" ht="19.5" customHeight="1" thickBot="1">
      <c r="A34" s="549"/>
      <c r="B34" s="606"/>
      <c r="C34" s="842" t="s">
        <v>1114</v>
      </c>
      <c r="D34" s="629"/>
      <c r="E34" s="743">
        <f t="shared" ref="E34:P34" si="2">SUM(E32:E33)</f>
        <v>15006</v>
      </c>
      <c r="F34" s="743">
        <f t="shared" si="2"/>
        <v>2783</v>
      </c>
      <c r="G34" s="743">
        <f t="shared" si="2"/>
        <v>20463</v>
      </c>
      <c r="H34" s="743">
        <f t="shared" si="2"/>
        <v>0</v>
      </c>
      <c r="I34" s="743">
        <f t="shared" si="2"/>
        <v>0</v>
      </c>
      <c r="J34" s="743">
        <f t="shared" si="2"/>
        <v>1182</v>
      </c>
      <c r="K34" s="743">
        <f t="shared" si="2"/>
        <v>0</v>
      </c>
      <c r="L34" s="743">
        <f t="shared" si="2"/>
        <v>3289</v>
      </c>
      <c r="M34" s="743">
        <f t="shared" si="2"/>
        <v>532</v>
      </c>
      <c r="N34" s="743">
        <v>30292</v>
      </c>
      <c r="O34" s="743">
        <v>0</v>
      </c>
      <c r="P34" s="743">
        <f t="shared" si="2"/>
        <v>632</v>
      </c>
      <c r="Q34" s="624">
        <f>SUM(Q32,Q33)</f>
        <v>68830</v>
      </c>
    </row>
    <row r="35" spans="1:17" s="402" customFormat="1">
      <c r="G35" s="610"/>
      <c r="Q35" s="403"/>
    </row>
    <row r="36" spans="1:17" s="402" customFormat="1">
      <c r="G36" s="610"/>
      <c r="Q36" s="403"/>
    </row>
    <row r="37" spans="1:17" s="402" customFormat="1">
      <c r="G37" s="610"/>
      <c r="Q37" s="403"/>
    </row>
    <row r="38" spans="1:17" s="402" customFormat="1">
      <c r="G38" s="610"/>
      <c r="Q38" s="403"/>
    </row>
    <row r="39" spans="1:17" s="402" customFormat="1">
      <c r="G39" s="610"/>
      <c r="Q39" s="403"/>
    </row>
    <row r="40" spans="1:17" s="402" customFormat="1">
      <c r="G40" s="610"/>
      <c r="Q40" s="403"/>
    </row>
    <row r="41" spans="1:17" s="402" customFormat="1">
      <c r="G41" s="610"/>
      <c r="Q41" s="403"/>
    </row>
    <row r="42" spans="1:17" s="402" customFormat="1">
      <c r="G42" s="610"/>
      <c r="Q42" s="403"/>
    </row>
    <row r="43" spans="1:17" s="402" customFormat="1">
      <c r="G43" s="610"/>
      <c r="Q43" s="403"/>
    </row>
    <row r="44" spans="1:17" s="402" customFormat="1">
      <c r="G44" s="610"/>
      <c r="Q44" s="403"/>
    </row>
    <row r="45" spans="1:17" s="402" customFormat="1">
      <c r="G45" s="610"/>
      <c r="Q45" s="403"/>
    </row>
  </sheetData>
  <dataConsolidate/>
  <mergeCells count="14">
    <mergeCell ref="N2:Q2"/>
    <mergeCell ref="M3:N3"/>
    <mergeCell ref="P3:P4"/>
    <mergeCell ref="Q3:Q4"/>
    <mergeCell ref="J3:K3"/>
    <mergeCell ref="O3:O4"/>
    <mergeCell ref="L3:L4"/>
    <mergeCell ref="H2:L2"/>
    <mergeCell ref="H3:I3"/>
    <mergeCell ref="C3:C4"/>
    <mergeCell ref="G3:G4"/>
    <mergeCell ref="F3:F4"/>
    <mergeCell ref="E3:E4"/>
    <mergeCell ref="D3:D4"/>
  </mergeCells>
  <phoneticPr fontId="45" type="noConversion"/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horizontalDpi="300" verticalDpi="300" r:id="rId1"/>
  <headerFooter alignWithMargins="0">
    <oddHeader xml:space="preserve">&amp;C&amp;"Times New Roman,Félkövér"Kistolmács Község Önkormányzata 2015.évi kiadási előirányzatai feladatonkénti bontás&amp;8ban&amp;R&amp;"Times New Roman,Félkövér" 4. melléklet
&amp;8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F62" sqref="F62"/>
    </sheetView>
  </sheetViews>
  <sheetFormatPr defaultRowHeight="12.75"/>
  <cols>
    <col min="1" max="1" width="3.140625" bestFit="1" customWidth="1"/>
    <col min="2" max="2" width="52.42578125" customWidth="1"/>
    <col min="3" max="5" width="12.140625" customWidth="1"/>
    <col min="6" max="6" width="11.28515625" customWidth="1"/>
  </cols>
  <sheetData>
    <row r="1" spans="1:6">
      <c r="C1" s="1848" t="s">
        <v>1319</v>
      </c>
      <c r="D1" s="1849"/>
      <c r="E1" s="1849"/>
      <c r="F1" s="1849"/>
    </row>
    <row r="2" spans="1:6" ht="12.75" customHeight="1">
      <c r="C2" s="1850"/>
      <c r="D2" s="1850"/>
      <c r="E2" s="1850"/>
      <c r="F2" s="1850"/>
    </row>
    <row r="3" spans="1:6" ht="26.25" customHeight="1">
      <c r="B3" s="1844" t="s">
        <v>501</v>
      </c>
      <c r="C3" s="1845"/>
      <c r="D3" s="1845"/>
      <c r="E3" s="1845"/>
      <c r="F3" s="1845"/>
    </row>
    <row r="4" spans="1:6" ht="15" hidden="1">
      <c r="B4" s="87"/>
      <c r="C4" s="85"/>
      <c r="D4" s="85"/>
      <c r="E4" s="85"/>
      <c r="F4" s="85"/>
    </row>
    <row r="5" spans="1:6" ht="46.5" customHeight="1" thickBot="1">
      <c r="B5" s="2"/>
      <c r="D5" s="1846" t="s">
        <v>674</v>
      </c>
      <c r="E5" s="1846"/>
      <c r="F5" s="1847"/>
    </row>
    <row r="6" spans="1:6" ht="36.75" customHeight="1" thickBot="1">
      <c r="A6" s="18"/>
      <c r="B6" s="90" t="s">
        <v>290</v>
      </c>
      <c r="C6" s="1347" t="s">
        <v>332</v>
      </c>
      <c r="D6" s="1276" t="s">
        <v>750</v>
      </c>
      <c r="E6" s="1277" t="s">
        <v>1013</v>
      </c>
      <c r="F6" s="1277" t="s">
        <v>1318</v>
      </c>
    </row>
    <row r="7" spans="1:6" hidden="1">
      <c r="A7" s="19"/>
      <c r="B7" s="586" t="s">
        <v>329</v>
      </c>
      <c r="C7" s="215"/>
      <c r="D7" s="20"/>
      <c r="E7" s="21"/>
      <c r="F7" s="21"/>
    </row>
    <row r="8" spans="1:6" hidden="1">
      <c r="A8" s="19"/>
      <c r="B8" s="586" t="s">
        <v>329</v>
      </c>
      <c r="C8" s="215"/>
      <c r="D8" s="20"/>
      <c r="E8" s="21"/>
      <c r="F8" s="21"/>
    </row>
    <row r="9" spans="1:6" hidden="1">
      <c r="A9" s="19"/>
      <c r="B9" s="586"/>
      <c r="C9" s="215"/>
      <c r="D9" s="20"/>
      <c r="E9" s="21"/>
      <c r="F9" s="21"/>
    </row>
    <row r="10" spans="1:6" hidden="1">
      <c r="A10" s="19"/>
      <c r="B10" s="586"/>
      <c r="C10" s="215"/>
      <c r="D10" s="20"/>
      <c r="E10" s="21"/>
      <c r="F10" s="21"/>
    </row>
    <row r="11" spans="1:6" hidden="1">
      <c r="A11" s="232"/>
      <c r="B11" s="934"/>
      <c r="C11" s="212"/>
      <c r="D11" s="20"/>
      <c r="E11" s="21"/>
      <c r="F11" s="21"/>
    </row>
    <row r="12" spans="1:6">
      <c r="A12" s="1362" t="s">
        <v>331</v>
      </c>
      <c r="B12" s="1348" t="s">
        <v>378</v>
      </c>
      <c r="C12" s="936">
        <v>0</v>
      </c>
      <c r="D12" s="92">
        <f>SUM(D13:D14)</f>
        <v>0</v>
      </c>
      <c r="E12" s="93">
        <f>SUM(E13:E14)</f>
        <v>0</v>
      </c>
      <c r="F12" s="93">
        <v>0</v>
      </c>
    </row>
    <row r="13" spans="1:6">
      <c r="A13" s="336"/>
      <c r="B13" s="1349" t="s">
        <v>282</v>
      </c>
      <c r="C13" s="940">
        <v>0</v>
      </c>
      <c r="D13" s="337"/>
      <c r="E13" s="338"/>
      <c r="F13" s="338"/>
    </row>
    <row r="14" spans="1:6">
      <c r="A14" s="336"/>
      <c r="B14" s="1349" t="s">
        <v>283</v>
      </c>
      <c r="C14" s="940">
        <v>0</v>
      </c>
      <c r="D14" s="337"/>
      <c r="E14" s="338"/>
      <c r="F14" s="338"/>
    </row>
    <row r="15" spans="1:6">
      <c r="A15" s="91" t="s">
        <v>334</v>
      </c>
      <c r="B15" s="1348" t="s">
        <v>379</v>
      </c>
      <c r="C15" s="936">
        <v>11069</v>
      </c>
      <c r="D15" s="92">
        <v>5941</v>
      </c>
      <c r="E15" s="1293">
        <v>12270</v>
      </c>
      <c r="F15" s="1293">
        <v>12270</v>
      </c>
    </row>
    <row r="16" spans="1:6">
      <c r="A16" s="19"/>
      <c r="B16" s="586" t="s">
        <v>1163</v>
      </c>
      <c r="C16" s="215">
        <v>11069</v>
      </c>
      <c r="D16" s="20">
        <v>5941</v>
      </c>
      <c r="E16" s="21">
        <v>11944</v>
      </c>
      <c r="F16" s="21">
        <v>11944</v>
      </c>
    </row>
    <row r="17" spans="1:6" hidden="1">
      <c r="A17" s="19"/>
      <c r="B17" s="586" t="s">
        <v>329</v>
      </c>
      <c r="C17" s="215"/>
      <c r="D17" s="20"/>
      <c r="E17" s="21"/>
      <c r="F17" s="21"/>
    </row>
    <row r="18" spans="1:6">
      <c r="A18" s="19"/>
      <c r="B18" s="1348" t="s">
        <v>314</v>
      </c>
      <c r="C18" s="936">
        <v>0</v>
      </c>
      <c r="D18" s="92"/>
      <c r="E18" s="1293"/>
      <c r="F18" s="1293"/>
    </row>
    <row r="19" spans="1:6">
      <c r="A19" s="19"/>
      <c r="B19" s="586" t="s">
        <v>315</v>
      </c>
      <c r="C19" s="215">
        <v>0</v>
      </c>
      <c r="D19" s="20"/>
      <c r="E19" s="21">
        <v>100</v>
      </c>
      <c r="F19" s="21">
        <v>100</v>
      </c>
    </row>
    <row r="20" spans="1:6" hidden="1">
      <c r="A20" s="19"/>
      <c r="B20" s="586"/>
      <c r="C20" s="215"/>
      <c r="D20" s="20"/>
      <c r="E20" s="21"/>
      <c r="F20" s="21"/>
    </row>
    <row r="21" spans="1:6" hidden="1">
      <c r="A21" s="19"/>
      <c r="B21" s="586"/>
      <c r="C21" s="215"/>
      <c r="D21" s="20"/>
      <c r="E21" s="21"/>
      <c r="F21" s="21"/>
    </row>
    <row r="22" spans="1:6" hidden="1">
      <c r="A22" s="19"/>
      <c r="B22" s="586"/>
      <c r="C22" s="215"/>
      <c r="D22" s="20"/>
      <c r="E22" s="21"/>
      <c r="F22" s="21"/>
    </row>
    <row r="23" spans="1:6" hidden="1">
      <c r="A23" s="19"/>
      <c r="B23" s="586" t="s">
        <v>329</v>
      </c>
      <c r="C23" s="215"/>
      <c r="D23" s="20"/>
      <c r="E23" s="21"/>
      <c r="F23" s="21"/>
    </row>
    <row r="24" spans="1:6" hidden="1">
      <c r="A24" s="19"/>
      <c r="B24" s="586" t="s">
        <v>329</v>
      </c>
      <c r="C24" s="215"/>
      <c r="D24" s="20"/>
      <c r="E24" s="21"/>
      <c r="F24" s="21"/>
    </row>
    <row r="25" spans="1:6" hidden="1">
      <c r="A25" s="19"/>
      <c r="B25" s="586"/>
      <c r="C25" s="215"/>
      <c r="D25" s="20"/>
      <c r="E25" s="21"/>
      <c r="F25" s="21"/>
    </row>
    <row r="26" spans="1:6" hidden="1">
      <c r="A26" s="19"/>
      <c r="B26" s="1350"/>
      <c r="C26" s="228"/>
      <c r="D26" s="982"/>
      <c r="E26" s="983"/>
      <c r="F26" s="983"/>
    </row>
    <row r="27" spans="1:6" hidden="1">
      <c r="A27" s="19"/>
      <c r="B27" s="586" t="s">
        <v>284</v>
      </c>
      <c r="C27" s="215"/>
      <c r="D27" s="20"/>
      <c r="E27" s="21"/>
      <c r="F27" s="21"/>
    </row>
    <row r="28" spans="1:6" hidden="1">
      <c r="A28" s="19"/>
      <c r="B28" s="586" t="s">
        <v>285</v>
      </c>
      <c r="C28" s="215"/>
      <c r="D28" s="20"/>
      <c r="E28" s="21"/>
      <c r="F28" s="21"/>
    </row>
    <row r="29" spans="1:6" hidden="1">
      <c r="A29" s="19"/>
      <c r="B29" s="586" t="s">
        <v>286</v>
      </c>
      <c r="C29" s="215"/>
      <c r="D29" s="20"/>
      <c r="E29" s="21"/>
      <c r="F29" s="21"/>
    </row>
    <row r="30" spans="1:6" hidden="1">
      <c r="A30" s="19"/>
      <c r="B30" s="1351"/>
      <c r="C30" s="1341"/>
      <c r="D30" s="88"/>
      <c r="E30" s="89"/>
      <c r="F30" s="89"/>
    </row>
    <row r="31" spans="1:6" hidden="1">
      <c r="A31" s="19"/>
      <c r="B31" s="1352" t="s">
        <v>735</v>
      </c>
      <c r="C31" s="1342"/>
      <c r="D31" s="776"/>
      <c r="E31" s="777"/>
      <c r="F31" s="777"/>
    </row>
    <row r="32" spans="1:6" ht="13.5" thickBot="1">
      <c r="A32" s="232"/>
      <c r="B32" s="1352" t="s">
        <v>316</v>
      </c>
      <c r="C32" s="1342">
        <v>0</v>
      </c>
      <c r="D32" s="776"/>
      <c r="E32" s="777">
        <v>226</v>
      </c>
      <c r="F32" s="777">
        <v>226</v>
      </c>
    </row>
    <row r="33" spans="1:6" ht="13.5" thickBot="1">
      <c r="A33" s="99" t="s">
        <v>335</v>
      </c>
      <c r="B33" s="100" t="s">
        <v>380</v>
      </c>
      <c r="C33" s="101">
        <v>11069</v>
      </c>
      <c r="D33" s="101">
        <v>5941</v>
      </c>
      <c r="E33" s="1407">
        <v>12270</v>
      </c>
      <c r="F33" s="1407">
        <f>F15</f>
        <v>12270</v>
      </c>
    </row>
    <row r="34" spans="1:6">
      <c r="A34" s="103" t="s">
        <v>336</v>
      </c>
      <c r="B34" s="1348" t="s">
        <v>388</v>
      </c>
      <c r="C34" s="936">
        <v>5718</v>
      </c>
      <c r="D34" s="92">
        <v>7242</v>
      </c>
      <c r="E34" s="93">
        <v>21138</v>
      </c>
      <c r="F34" s="93">
        <v>21138</v>
      </c>
    </row>
    <row r="35" spans="1:6" s="1294" customFormat="1">
      <c r="A35" s="1374"/>
      <c r="B35" s="1349" t="s">
        <v>1099</v>
      </c>
      <c r="C35" s="940">
        <v>5718</v>
      </c>
      <c r="D35" s="337">
        <v>7242</v>
      </c>
      <c r="E35" s="338">
        <v>8214</v>
      </c>
      <c r="F35" s="338">
        <v>8214</v>
      </c>
    </row>
    <row r="36" spans="1:6" s="1294" customFormat="1">
      <c r="A36" s="219"/>
      <c r="B36" s="586" t="s">
        <v>144</v>
      </c>
      <c r="C36" s="215">
        <v>0</v>
      </c>
      <c r="D36" s="337"/>
      <c r="E36" s="338">
        <v>5668</v>
      </c>
      <c r="F36" s="338">
        <v>5668</v>
      </c>
    </row>
    <row r="37" spans="1:6">
      <c r="A37" s="19"/>
      <c r="B37" s="586" t="s">
        <v>317</v>
      </c>
      <c r="C37" s="215">
        <v>0</v>
      </c>
      <c r="D37" s="20"/>
      <c r="E37" s="21">
        <v>7256</v>
      </c>
      <c r="F37" s="21">
        <v>7256</v>
      </c>
    </row>
    <row r="38" spans="1:6" hidden="1">
      <c r="A38" s="19"/>
      <c r="B38" s="586"/>
      <c r="C38" s="215"/>
      <c r="D38" s="20"/>
      <c r="E38" s="21"/>
      <c r="F38" s="21"/>
    </row>
    <row r="39" spans="1:6" hidden="1">
      <c r="A39" s="19"/>
      <c r="B39" s="586"/>
      <c r="C39" s="215"/>
      <c r="D39" s="20"/>
      <c r="E39" s="21"/>
      <c r="F39" s="21"/>
    </row>
    <row r="40" spans="1:6" hidden="1">
      <c r="A40" s="19"/>
      <c r="B40" s="956" t="s">
        <v>145</v>
      </c>
      <c r="C40" s="970">
        <v>0</v>
      </c>
      <c r="D40" s="20"/>
      <c r="E40" s="21"/>
      <c r="F40" s="21"/>
    </row>
    <row r="41" spans="1:6" ht="14.25" customHeight="1">
      <c r="A41" s="219"/>
      <c r="B41" s="1353" t="s">
        <v>146</v>
      </c>
      <c r="C41" s="970">
        <v>0</v>
      </c>
      <c r="D41" s="980"/>
      <c r="E41" s="955"/>
      <c r="F41" s="955"/>
    </row>
    <row r="42" spans="1:6">
      <c r="A42" s="219"/>
      <c r="B42" s="1354" t="s">
        <v>147</v>
      </c>
      <c r="C42" s="970">
        <v>0</v>
      </c>
      <c r="D42" s="350"/>
      <c r="E42" s="1358"/>
      <c r="F42" s="1358"/>
    </row>
    <row r="43" spans="1:6" ht="16.5" customHeight="1">
      <c r="A43" s="91" t="s">
        <v>337</v>
      </c>
      <c r="B43" s="1348" t="s">
        <v>389</v>
      </c>
      <c r="C43" s="936">
        <v>2553</v>
      </c>
      <c r="D43" s="92">
        <v>30</v>
      </c>
      <c r="E43" s="93">
        <v>2362</v>
      </c>
      <c r="F43" s="93">
        <v>2362</v>
      </c>
    </row>
    <row r="44" spans="1:6">
      <c r="A44" s="336"/>
      <c r="B44" s="586" t="s">
        <v>692</v>
      </c>
      <c r="C44" s="940">
        <v>2553</v>
      </c>
      <c r="D44" s="337">
        <v>30</v>
      </c>
      <c r="E44" s="338">
        <v>2362</v>
      </c>
      <c r="F44" s="338">
        <v>2362</v>
      </c>
    </row>
    <row r="45" spans="1:6">
      <c r="A45" s="339"/>
      <c r="B45" s="586"/>
      <c r="C45" s="1343">
        <v>0</v>
      </c>
      <c r="E45" s="1364"/>
      <c r="F45" s="1364"/>
    </row>
    <row r="46" spans="1:6">
      <c r="A46" s="91" t="s">
        <v>338</v>
      </c>
      <c r="B46" s="1348" t="s">
        <v>390</v>
      </c>
      <c r="C46" s="936">
        <v>0</v>
      </c>
      <c r="D46" s="92"/>
      <c r="E46" s="93"/>
      <c r="F46" s="93"/>
    </row>
    <row r="47" spans="1:6">
      <c r="A47" s="341"/>
      <c r="B47" s="1355"/>
      <c r="C47" s="1344">
        <v>0</v>
      </c>
      <c r="D47" s="340"/>
      <c r="E47" s="1357"/>
      <c r="F47" s="1357"/>
    </row>
    <row r="48" spans="1:6">
      <c r="A48" s="341" t="s">
        <v>339</v>
      </c>
      <c r="B48" s="1348" t="s">
        <v>287</v>
      </c>
      <c r="C48" s="936">
        <v>0</v>
      </c>
      <c r="D48" s="1219"/>
      <c r="E48" s="1293"/>
      <c r="F48" s="1293"/>
    </row>
    <row r="49" spans="1:7" ht="13.5" thickBot="1">
      <c r="A49" s="341"/>
      <c r="B49" s="1349" t="s">
        <v>148</v>
      </c>
      <c r="C49" s="940">
        <v>0</v>
      </c>
      <c r="D49" s="350"/>
      <c r="E49" s="1358"/>
      <c r="F49" s="1358"/>
    </row>
    <row r="50" spans="1:7" ht="18.75" customHeight="1" thickBot="1">
      <c r="A50" s="99" t="s">
        <v>340</v>
      </c>
      <c r="B50" s="100" t="s">
        <v>391</v>
      </c>
      <c r="C50" s="101">
        <v>8271</v>
      </c>
      <c r="D50" s="101">
        <v>7272</v>
      </c>
      <c r="E50" s="1407">
        <v>23500</v>
      </c>
      <c r="F50" s="1407">
        <f>F34+F43</f>
        <v>23500</v>
      </c>
    </row>
    <row r="51" spans="1:7" ht="13.5" thickBot="1">
      <c r="A51" s="99" t="s">
        <v>341</v>
      </c>
      <c r="B51" s="100" t="s">
        <v>392</v>
      </c>
      <c r="C51" s="101">
        <v>19340</v>
      </c>
      <c r="D51" s="101">
        <v>13213</v>
      </c>
      <c r="E51" s="102">
        <v>35770</v>
      </c>
      <c r="F51" s="102">
        <f>F33+F50</f>
        <v>35770</v>
      </c>
    </row>
    <row r="52" spans="1:7">
      <c r="A52" s="103" t="s">
        <v>342</v>
      </c>
      <c r="B52" s="1356" t="s">
        <v>1164</v>
      </c>
      <c r="C52" s="1345">
        <v>0</v>
      </c>
      <c r="D52" s="94"/>
      <c r="E52" s="95"/>
      <c r="F52" s="95"/>
    </row>
    <row r="53" spans="1:7">
      <c r="A53" s="91" t="s">
        <v>343</v>
      </c>
      <c r="B53" s="1348" t="s">
        <v>149</v>
      </c>
      <c r="C53" s="936">
        <v>0</v>
      </c>
      <c r="D53" s="97"/>
      <c r="E53" s="98"/>
      <c r="F53" s="98"/>
    </row>
    <row r="54" spans="1:7">
      <c r="A54" s="96" t="s">
        <v>344</v>
      </c>
      <c r="B54" s="1356" t="s">
        <v>150</v>
      </c>
      <c r="C54" s="1346">
        <v>0</v>
      </c>
      <c r="D54" s="936">
        <v>1239</v>
      </c>
      <c r="E54" s="935">
        <v>1239</v>
      </c>
      <c r="F54" s="935">
        <v>1239</v>
      </c>
    </row>
    <row r="55" spans="1:7">
      <c r="A55" s="91" t="s">
        <v>345</v>
      </c>
      <c r="B55" s="1348" t="s">
        <v>151</v>
      </c>
      <c r="C55" s="936">
        <v>0</v>
      </c>
      <c r="D55" s="1375"/>
      <c r="E55" s="1376"/>
      <c r="F55" s="1376"/>
    </row>
    <row r="56" spans="1:7">
      <c r="A56" s="7"/>
      <c r="B56" s="219"/>
      <c r="C56" s="215">
        <v>0</v>
      </c>
      <c r="D56" s="215"/>
      <c r="E56" s="216"/>
      <c r="F56" s="216"/>
    </row>
    <row r="57" spans="1:7" ht="15.75" customHeight="1" thickBot="1">
      <c r="A57" s="981"/>
      <c r="B57" s="1361"/>
      <c r="C57" s="215">
        <v>0</v>
      </c>
      <c r="D57" s="1359"/>
      <c r="E57" s="1360"/>
      <c r="F57" s="1360"/>
    </row>
    <row r="58" spans="1:7" ht="20.25" customHeight="1" thickBot="1">
      <c r="A58" s="1363" t="s">
        <v>346</v>
      </c>
      <c r="B58" s="100" t="s">
        <v>152</v>
      </c>
      <c r="C58" s="101">
        <v>0</v>
      </c>
      <c r="D58" s="101">
        <v>1239</v>
      </c>
      <c r="E58" s="102">
        <v>1239</v>
      </c>
      <c r="F58" s="102">
        <v>1239</v>
      </c>
      <c r="G58" s="1377"/>
    </row>
  </sheetData>
  <mergeCells count="4">
    <mergeCell ref="B3:F3"/>
    <mergeCell ref="D5:F5"/>
    <mergeCell ref="C1:F1"/>
    <mergeCell ref="C2:F2"/>
  </mergeCells>
  <phoneticPr fontId="2" type="noConversion"/>
  <pageMargins left="0.59055118110236227" right="0.39370078740157483" top="0.78740157480314965" bottom="0.59055118110236227" header="0.51181102362204722" footer="0.51181102362204722"/>
  <pageSetup paperSize="9" scale="90" orientation="portrait" horizontalDpi="120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52"/>
  <sheetViews>
    <sheetView view="pageLayout" topLeftCell="A7" workbookViewId="0">
      <selection activeCell="D22" sqref="D22"/>
    </sheetView>
  </sheetViews>
  <sheetFormatPr defaultRowHeight="12.75"/>
  <cols>
    <col min="1" max="1" width="27.140625" style="412" customWidth="1"/>
    <col min="2" max="2" width="21.7109375" style="412" customWidth="1"/>
    <col min="3" max="3" width="16.140625" style="412" customWidth="1"/>
    <col min="4" max="4" width="11.85546875" style="412" customWidth="1"/>
    <col min="5" max="5" width="8.140625" style="412" hidden="1" customWidth="1"/>
    <col min="6" max="6" width="15.5703125" style="412" customWidth="1"/>
    <col min="7" max="7" width="15.85546875" style="412" customWidth="1"/>
    <col min="8" max="8" width="14.140625" style="426" customWidth="1"/>
    <col min="9" max="9" width="10.7109375" style="426" customWidth="1"/>
    <col min="10" max="11" width="9" style="426" customWidth="1"/>
    <col min="12" max="12" width="7.5703125" style="426" customWidth="1"/>
    <col min="13" max="13" width="9.5703125" style="426" customWidth="1"/>
    <col min="14" max="14" width="10.5703125" style="426" customWidth="1"/>
    <col min="15" max="15" width="12.5703125" style="426" customWidth="1"/>
    <col min="16" max="16384" width="9.140625" style="412"/>
  </cols>
  <sheetData>
    <row r="1" spans="1:15" ht="15.75">
      <c r="C1" s="1851" t="s">
        <v>1731</v>
      </c>
      <c r="D1" s="1851"/>
      <c r="E1" s="1851"/>
      <c r="F1" s="1851"/>
      <c r="G1" s="1851"/>
    </row>
    <row r="2" spans="1:15" ht="26.25" customHeight="1">
      <c r="A2" s="1221"/>
      <c r="B2" s="1755" t="s">
        <v>492</v>
      </c>
      <c r="C2" s="1756" t="s">
        <v>1749</v>
      </c>
      <c r="D2" s="1756" t="s">
        <v>1722</v>
      </c>
      <c r="E2" s="1756" t="s">
        <v>116</v>
      </c>
      <c r="F2" s="1756" t="s">
        <v>117</v>
      </c>
      <c r="G2" s="1756" t="s">
        <v>656</v>
      </c>
      <c r="H2" s="1757" t="s">
        <v>744</v>
      </c>
    </row>
    <row r="3" spans="1:15" ht="26.25" customHeight="1">
      <c r="A3" s="1222" t="s">
        <v>281</v>
      </c>
      <c r="B3" s="1223">
        <v>1</v>
      </c>
      <c r="C3" s="431">
        <v>1</v>
      </c>
      <c r="D3" s="1224"/>
      <c r="E3" s="1225"/>
      <c r="F3" s="1225"/>
      <c r="G3" s="1226"/>
      <c r="H3" s="1227"/>
      <c r="I3" s="420"/>
      <c r="J3" s="418"/>
      <c r="K3" s="418"/>
      <c r="L3" s="420"/>
      <c r="M3" s="420"/>
      <c r="N3" s="412"/>
      <c r="O3" s="412"/>
    </row>
    <row r="4" spans="1:15" s="413" customFormat="1" ht="24" customHeight="1">
      <c r="A4" s="1228" t="s">
        <v>655</v>
      </c>
      <c r="B4" s="1229"/>
      <c r="C4" s="1228"/>
      <c r="D4" s="1230"/>
      <c r="E4" s="1230"/>
      <c r="F4" s="1230"/>
      <c r="G4" s="1238"/>
      <c r="H4" s="1231"/>
      <c r="I4" s="550"/>
      <c r="J4" s="550"/>
      <c r="K4" s="550"/>
      <c r="L4" s="550"/>
      <c r="M4" s="550"/>
    </row>
    <row r="5" spans="1:15" s="414" customFormat="1" ht="15" customHeight="1">
      <c r="A5" s="1232" t="s">
        <v>1033</v>
      </c>
      <c r="B5" s="1233">
        <v>1</v>
      </c>
      <c r="C5" s="1234"/>
      <c r="D5" s="1234">
        <v>1</v>
      </c>
      <c r="E5" s="1234">
        <v>1</v>
      </c>
      <c r="F5" s="1234"/>
      <c r="G5" s="1234"/>
      <c r="H5" s="1234"/>
      <c r="I5" s="462"/>
      <c r="J5" s="462"/>
      <c r="K5" s="462"/>
      <c r="L5" s="462"/>
      <c r="M5" s="462"/>
    </row>
    <row r="6" spans="1:15" s="414" customFormat="1" ht="15.75" customHeight="1">
      <c r="A6" s="1232" t="s">
        <v>1034</v>
      </c>
      <c r="B6" s="1233">
        <v>0</v>
      </c>
      <c r="C6" s="1234"/>
      <c r="D6" s="1234"/>
      <c r="E6" s="1234"/>
      <c r="F6" s="1234"/>
      <c r="G6" s="1234"/>
      <c r="H6" s="1234"/>
      <c r="I6" s="462"/>
      <c r="J6" s="462"/>
      <c r="K6" s="462"/>
      <c r="L6" s="462"/>
      <c r="M6" s="462"/>
    </row>
    <row r="7" spans="1:15" s="414" customFormat="1" ht="17.100000000000001" customHeight="1">
      <c r="A7" s="1232" t="s">
        <v>209</v>
      </c>
      <c r="B7" s="1233"/>
      <c r="C7" s="1234"/>
      <c r="D7" s="1234"/>
      <c r="E7" s="1234"/>
      <c r="F7" s="1234"/>
      <c r="G7" s="1234">
        <v>11</v>
      </c>
      <c r="H7" s="1234"/>
      <c r="I7" s="462"/>
      <c r="J7" s="462"/>
      <c r="K7" s="462"/>
      <c r="L7" s="462"/>
      <c r="M7" s="462"/>
    </row>
    <row r="8" spans="1:15" s="414" customFormat="1" ht="17.100000000000001" customHeight="1">
      <c r="A8" s="1232" t="s">
        <v>657</v>
      </c>
      <c r="B8" s="1233">
        <v>6</v>
      </c>
      <c r="C8" s="1234"/>
      <c r="D8" s="1234"/>
      <c r="E8" s="1234"/>
      <c r="F8" s="1234"/>
      <c r="G8" s="1234">
        <v>6</v>
      </c>
      <c r="H8" s="1234"/>
      <c r="I8" s="462"/>
      <c r="J8" s="462"/>
      <c r="K8" s="462"/>
      <c r="L8" s="462"/>
      <c r="M8" s="462"/>
    </row>
    <row r="9" spans="1:15" s="414" customFormat="1" ht="17.100000000000001" customHeight="1">
      <c r="A9" s="1232" t="s">
        <v>658</v>
      </c>
      <c r="B9" s="1233">
        <v>6</v>
      </c>
      <c r="C9" s="1234"/>
      <c r="D9" s="1234"/>
      <c r="E9" s="1234"/>
      <c r="F9" s="1234"/>
      <c r="G9" s="1234">
        <v>6</v>
      </c>
      <c r="H9" s="1234"/>
      <c r="I9" s="462"/>
      <c r="J9" s="462"/>
      <c r="K9" s="462"/>
      <c r="L9" s="462"/>
      <c r="M9" s="462"/>
    </row>
    <row r="10" spans="1:15" s="414" customFormat="1" ht="17.100000000000001" customHeight="1">
      <c r="A10" s="1232" t="s">
        <v>1035</v>
      </c>
      <c r="B10" s="1233">
        <v>12</v>
      </c>
      <c r="C10" s="1234"/>
      <c r="D10" s="1234"/>
      <c r="E10" s="1234"/>
      <c r="F10" s="1235"/>
      <c r="G10" s="1234">
        <v>12</v>
      </c>
      <c r="H10" s="1234"/>
      <c r="I10" s="462"/>
      <c r="J10" s="462"/>
      <c r="K10" s="462"/>
      <c r="L10" s="462"/>
      <c r="M10" s="462"/>
    </row>
    <row r="11" spans="1:15" s="414" customFormat="1" ht="17.100000000000001" customHeight="1">
      <c r="A11" s="1236"/>
      <c r="B11" s="1237"/>
      <c r="C11" s="1235"/>
      <c r="D11" s="1234"/>
      <c r="E11" s="1234"/>
      <c r="F11" s="1235"/>
      <c r="G11" s="1234"/>
      <c r="H11" s="1234"/>
      <c r="I11" s="462"/>
      <c r="J11" s="462"/>
      <c r="K11" s="551"/>
      <c r="L11" s="551"/>
      <c r="M11" s="551"/>
    </row>
    <row r="12" spans="1:15" s="414" customFormat="1" ht="17.100000000000001" customHeight="1">
      <c r="A12" s="453"/>
      <c r="B12" s="1220"/>
      <c r="C12" s="551"/>
      <c r="D12" s="462"/>
      <c r="E12" s="462"/>
      <c r="F12" s="551"/>
      <c r="G12" s="462"/>
      <c r="H12" s="462"/>
      <c r="I12" s="462"/>
      <c r="J12" s="462"/>
      <c r="K12" s="462"/>
      <c r="L12" s="462"/>
      <c r="M12" s="551"/>
    </row>
    <row r="13" spans="1:15" s="414" customFormat="1" ht="18.75" customHeight="1">
      <c r="A13" s="453"/>
      <c r="B13" s="452"/>
      <c r="C13" s="551"/>
      <c r="D13" s="462"/>
      <c r="E13" s="462"/>
      <c r="F13" s="551"/>
      <c r="G13" s="462"/>
      <c r="H13" s="462"/>
      <c r="I13" s="462"/>
      <c r="J13" s="462"/>
      <c r="K13" s="551"/>
      <c r="L13" s="551"/>
      <c r="M13" s="551"/>
    </row>
    <row r="14" spans="1:15" s="414" customFormat="1" ht="19.5" customHeight="1">
      <c r="A14" s="453"/>
      <c r="B14" s="452"/>
      <c r="C14" s="1852" t="s">
        <v>1732</v>
      </c>
      <c r="D14" s="1853"/>
      <c r="E14" s="1853"/>
      <c r="F14" s="1853"/>
      <c r="G14" s="1853"/>
      <c r="H14" s="462"/>
      <c r="I14" s="462"/>
      <c r="J14" s="462"/>
      <c r="K14" s="462"/>
      <c r="L14" s="551"/>
      <c r="M14" s="462"/>
      <c r="N14" s="420"/>
      <c r="O14" s="420"/>
    </row>
    <row r="15" spans="1:15" s="414" customFormat="1" ht="23.25" customHeight="1">
      <c r="A15" s="1221"/>
      <c r="B15" s="1755" t="s">
        <v>492</v>
      </c>
      <c r="C15" s="1756" t="s">
        <v>1749</v>
      </c>
      <c r="D15" s="1756" t="s">
        <v>1722</v>
      </c>
      <c r="E15" s="1756" t="s">
        <v>116</v>
      </c>
      <c r="F15" s="1756" t="s">
        <v>117</v>
      </c>
      <c r="G15" s="1756" t="s">
        <v>656</v>
      </c>
      <c r="H15" s="1757" t="s">
        <v>744</v>
      </c>
      <c r="I15" s="462"/>
      <c r="J15" s="462"/>
      <c r="K15" s="462"/>
      <c r="L15" s="462"/>
      <c r="M15" s="462"/>
      <c r="N15" s="550"/>
      <c r="O15" s="550"/>
    </row>
    <row r="16" spans="1:15" s="414" customFormat="1" ht="24" customHeight="1">
      <c r="A16" s="1222" t="s">
        <v>281</v>
      </c>
      <c r="B16" s="1223">
        <v>1</v>
      </c>
      <c r="C16" s="431">
        <v>1</v>
      </c>
      <c r="D16" s="1224"/>
      <c r="E16" s="1225"/>
      <c r="F16" s="1225"/>
      <c r="G16" s="1226"/>
      <c r="H16" s="1227"/>
      <c r="I16" s="462"/>
      <c r="J16" s="462"/>
      <c r="K16" s="462"/>
      <c r="L16" s="462"/>
      <c r="M16" s="462"/>
      <c r="N16" s="462"/>
      <c r="O16" s="462"/>
    </row>
    <row r="17" spans="1:15" s="414" customFormat="1" ht="26.25" customHeight="1">
      <c r="A17" s="1228" t="s">
        <v>655</v>
      </c>
      <c r="B17" s="1229"/>
      <c r="C17" s="1228"/>
      <c r="D17" s="1230"/>
      <c r="E17" s="1230"/>
      <c r="F17" s="1230"/>
      <c r="G17" s="1238"/>
      <c r="H17" s="1231"/>
      <c r="I17" s="462"/>
      <c r="J17" s="462"/>
      <c r="K17" s="462"/>
      <c r="L17" s="462"/>
      <c r="M17" s="462"/>
      <c r="N17" s="462"/>
      <c r="O17" s="462"/>
    </row>
    <row r="18" spans="1:15" s="414" customFormat="1" ht="18" customHeight="1">
      <c r="A18" s="1232" t="s">
        <v>1033</v>
      </c>
      <c r="B18" s="1233">
        <v>1</v>
      </c>
      <c r="C18" s="1234"/>
      <c r="D18" s="1234">
        <v>1</v>
      </c>
      <c r="E18" s="1234">
        <v>1</v>
      </c>
      <c r="F18" s="1234"/>
      <c r="G18" s="1234"/>
      <c r="H18" s="1234"/>
      <c r="I18" s="462"/>
      <c r="J18" s="462"/>
      <c r="K18" s="462"/>
      <c r="L18" s="462"/>
      <c r="M18" s="462"/>
      <c r="N18" s="462"/>
      <c r="O18" s="462"/>
    </row>
    <row r="19" spans="1:15" s="415" customFormat="1" ht="17.100000000000001" customHeight="1">
      <c r="A19" s="1232" t="s">
        <v>1034</v>
      </c>
      <c r="B19" s="1233">
        <v>0</v>
      </c>
      <c r="C19" s="1234"/>
      <c r="D19" s="1234"/>
      <c r="E19" s="1234"/>
      <c r="F19" s="1234"/>
      <c r="G19" s="1234"/>
      <c r="H19" s="1234"/>
      <c r="I19" s="552"/>
      <c r="J19" s="462"/>
      <c r="K19" s="462"/>
      <c r="L19" s="462"/>
      <c r="M19" s="462"/>
      <c r="N19" s="462"/>
      <c r="O19" s="462"/>
    </row>
    <row r="20" spans="1:15" s="414" customFormat="1" ht="17.100000000000001" customHeight="1">
      <c r="A20" s="1232" t="s">
        <v>209</v>
      </c>
      <c r="B20" s="1233"/>
      <c r="C20" s="1234"/>
      <c r="D20" s="1234"/>
      <c r="E20" s="1234"/>
      <c r="F20" s="1234"/>
      <c r="G20" s="1234"/>
      <c r="H20" s="1234"/>
      <c r="I20" s="462"/>
      <c r="J20" s="462"/>
      <c r="K20" s="462"/>
      <c r="L20" s="462"/>
      <c r="M20" s="462"/>
      <c r="N20" s="462"/>
      <c r="O20" s="462"/>
    </row>
    <row r="21" spans="1:15" s="421" customFormat="1" ht="15" customHeight="1">
      <c r="A21" s="1232" t="s">
        <v>657</v>
      </c>
      <c r="B21" s="1233">
        <v>6</v>
      </c>
      <c r="C21" s="1234"/>
      <c r="D21" s="1234"/>
      <c r="E21" s="1234"/>
      <c r="F21" s="1234"/>
      <c r="G21" s="1234">
        <v>6</v>
      </c>
      <c r="H21" s="1234"/>
      <c r="I21" s="462"/>
      <c r="J21" s="462"/>
      <c r="K21" s="462"/>
      <c r="L21" s="462"/>
      <c r="M21" s="462"/>
      <c r="N21" s="462"/>
      <c r="O21" s="462"/>
    </row>
    <row r="22" spans="1:15" s="421" customFormat="1" ht="23.25" customHeight="1">
      <c r="A22" s="1232" t="s">
        <v>658</v>
      </c>
      <c r="B22" s="1233">
        <v>6</v>
      </c>
      <c r="C22" s="1234"/>
      <c r="D22" s="1234"/>
      <c r="E22" s="1234"/>
      <c r="F22" s="1234"/>
      <c r="G22" s="1234">
        <v>6</v>
      </c>
      <c r="H22" s="1234"/>
      <c r="I22" s="462"/>
      <c r="J22" s="462"/>
      <c r="K22" s="462"/>
      <c r="L22" s="462"/>
      <c r="M22" s="462"/>
      <c r="N22" s="551"/>
      <c r="O22" s="462"/>
    </row>
    <row r="23" spans="1:15" s="421" customFormat="1" ht="15" customHeight="1">
      <c r="A23" s="1232" t="s">
        <v>1035</v>
      </c>
      <c r="B23" s="1233">
        <v>12</v>
      </c>
      <c r="C23" s="1234"/>
      <c r="D23" s="1234"/>
      <c r="E23" s="1234"/>
      <c r="F23" s="1235"/>
      <c r="G23" s="1234">
        <v>12</v>
      </c>
      <c r="H23" s="1234"/>
      <c r="I23" s="462"/>
      <c r="J23" s="462"/>
      <c r="K23" s="462"/>
      <c r="L23" s="462"/>
      <c r="M23" s="462"/>
      <c r="N23" s="551"/>
      <c r="O23" s="462"/>
    </row>
    <row r="24" spans="1:15" s="421" customFormat="1" ht="15" customHeight="1">
      <c r="A24" s="1236"/>
      <c r="B24" s="1237"/>
      <c r="C24" s="1235"/>
      <c r="D24" s="1234"/>
      <c r="E24" s="1234"/>
      <c r="F24" s="1235"/>
      <c r="G24" s="1234"/>
      <c r="H24" s="1234"/>
      <c r="I24" s="462"/>
      <c r="J24" s="462"/>
      <c r="K24" s="462"/>
      <c r="L24" s="462"/>
      <c r="M24" s="462"/>
      <c r="N24" s="551"/>
      <c r="O24" s="462"/>
    </row>
    <row r="25" spans="1:15" s="421" customFormat="1" ht="18" customHeight="1">
      <c r="A25" s="416"/>
      <c r="B25" s="45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</row>
    <row r="26" spans="1:15" ht="16.5" customHeight="1">
      <c r="A26" s="454"/>
      <c r="B26" s="417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62"/>
      <c r="O26" s="462"/>
    </row>
    <row r="27" spans="1:15" s="414" customFormat="1" ht="15" customHeight="1">
      <c r="A27" s="454"/>
      <c r="B27" s="417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62"/>
      <c r="O27" s="462"/>
    </row>
    <row r="28" spans="1:15" s="414" customFormat="1" ht="15" customHeight="1">
      <c r="A28" s="454"/>
      <c r="B28" s="417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62"/>
      <c r="O28" s="462"/>
    </row>
    <row r="29" spans="1:15" s="414" customFormat="1" ht="15" customHeight="1">
      <c r="A29" s="422"/>
      <c r="B29" s="422"/>
      <c r="C29" s="422"/>
      <c r="D29" s="422"/>
      <c r="E29" s="422"/>
      <c r="F29" s="422"/>
      <c r="G29" s="422"/>
      <c r="H29" s="423"/>
      <c r="I29" s="423"/>
      <c r="J29" s="423"/>
      <c r="K29" s="423"/>
      <c r="L29" s="423"/>
      <c r="M29" s="423"/>
      <c r="N29" s="462"/>
      <c r="O29" s="462"/>
    </row>
    <row r="30" spans="1:15" s="414" customFormat="1" ht="15" customHeight="1">
      <c r="A30" s="422"/>
      <c r="B30" s="422"/>
      <c r="C30" s="422"/>
      <c r="D30" s="422"/>
      <c r="E30" s="422"/>
      <c r="F30" s="422"/>
      <c r="G30" s="422"/>
      <c r="H30" s="423"/>
      <c r="I30" s="423"/>
      <c r="J30" s="423"/>
      <c r="K30" s="423"/>
      <c r="L30" s="423"/>
      <c r="M30" s="423"/>
      <c r="N30" s="462"/>
      <c r="O30" s="462"/>
    </row>
    <row r="31" spans="1:15" s="414" customFormat="1" ht="15" customHeight="1">
      <c r="A31" s="422"/>
      <c r="B31" s="422"/>
      <c r="C31" s="422"/>
      <c r="D31" s="422"/>
      <c r="E31" s="422"/>
      <c r="F31" s="422"/>
      <c r="G31" s="422"/>
      <c r="H31" s="423"/>
      <c r="I31" s="423"/>
      <c r="J31" s="423"/>
      <c r="K31" s="423"/>
      <c r="L31" s="423"/>
      <c r="M31" s="423"/>
      <c r="N31" s="462"/>
      <c r="O31" s="462"/>
    </row>
    <row r="32" spans="1:15" s="414" customFormat="1" ht="15" customHeight="1">
      <c r="A32" s="422"/>
      <c r="B32" s="422"/>
      <c r="C32" s="422"/>
      <c r="D32" s="422"/>
      <c r="E32" s="422"/>
      <c r="F32" s="422"/>
      <c r="G32" s="422"/>
      <c r="H32" s="423"/>
      <c r="I32" s="423"/>
      <c r="J32" s="423"/>
      <c r="K32" s="423"/>
      <c r="L32" s="423"/>
      <c r="M32" s="423"/>
      <c r="N32" s="462"/>
      <c r="O32" s="462"/>
    </row>
    <row r="33" spans="1:15" s="414" customFormat="1" ht="15" customHeight="1">
      <c r="A33" s="422"/>
      <c r="B33" s="422"/>
      <c r="C33" s="422"/>
      <c r="D33" s="422"/>
      <c r="E33" s="422"/>
      <c r="F33" s="422"/>
      <c r="G33" s="422"/>
      <c r="H33" s="423"/>
      <c r="I33" s="423"/>
      <c r="J33" s="423"/>
      <c r="K33" s="423"/>
      <c r="L33" s="423"/>
      <c r="M33" s="423"/>
      <c r="N33" s="462"/>
      <c r="O33" s="462"/>
    </row>
    <row r="34" spans="1:15" s="414" customFormat="1" ht="15" customHeight="1">
      <c r="A34" s="422"/>
      <c r="B34" s="422"/>
      <c r="C34" s="422"/>
      <c r="D34" s="422"/>
      <c r="E34" s="422"/>
      <c r="F34" s="422"/>
      <c r="G34" s="422"/>
      <c r="H34" s="423"/>
      <c r="I34" s="423"/>
      <c r="J34" s="423"/>
      <c r="K34" s="423"/>
      <c r="L34" s="423"/>
      <c r="M34" s="423"/>
      <c r="N34" s="462"/>
      <c r="O34" s="462"/>
    </row>
    <row r="35" spans="1:15" s="414" customFormat="1" ht="15" customHeight="1">
      <c r="A35" s="422"/>
      <c r="B35" s="422"/>
      <c r="C35" s="422"/>
      <c r="D35" s="422"/>
      <c r="E35" s="422"/>
      <c r="F35" s="422"/>
      <c r="G35" s="422"/>
      <c r="H35" s="423"/>
      <c r="I35" s="423"/>
      <c r="J35" s="423"/>
      <c r="K35" s="423"/>
      <c r="L35" s="423"/>
      <c r="M35" s="423"/>
      <c r="N35" s="462"/>
      <c r="O35" s="462"/>
    </row>
    <row r="36" spans="1:15" s="414" customFormat="1" ht="15" customHeight="1">
      <c r="A36" s="422"/>
      <c r="B36" s="422"/>
      <c r="C36" s="422"/>
      <c r="D36" s="422"/>
      <c r="E36" s="422"/>
      <c r="F36" s="422"/>
      <c r="G36" s="422"/>
      <c r="H36" s="423"/>
      <c r="I36" s="423"/>
      <c r="J36" s="423"/>
      <c r="K36" s="423"/>
      <c r="L36" s="423"/>
      <c r="M36" s="423"/>
      <c r="N36" s="462"/>
      <c r="O36" s="462"/>
    </row>
    <row r="37" spans="1:15" s="414" customFormat="1" ht="15" customHeight="1">
      <c r="A37" s="422"/>
      <c r="B37" s="422"/>
      <c r="C37" s="422"/>
      <c r="D37" s="422"/>
      <c r="E37" s="422"/>
      <c r="F37" s="422"/>
      <c r="G37" s="422"/>
      <c r="H37" s="423"/>
      <c r="I37" s="423"/>
      <c r="J37" s="423"/>
      <c r="K37" s="423"/>
      <c r="L37" s="423"/>
      <c r="M37" s="423"/>
      <c r="N37" s="462"/>
      <c r="O37" s="462"/>
    </row>
    <row r="38" spans="1:15" s="414" customFormat="1" ht="15" customHeight="1">
      <c r="A38" s="422"/>
      <c r="B38" s="422"/>
      <c r="C38" s="422"/>
      <c r="D38" s="422"/>
      <c r="E38" s="422"/>
      <c r="F38" s="422"/>
      <c r="G38" s="422"/>
      <c r="H38" s="423"/>
      <c r="I38" s="423"/>
      <c r="J38" s="423"/>
      <c r="K38" s="423"/>
      <c r="L38" s="423"/>
      <c r="M38" s="423"/>
      <c r="N38" s="419"/>
      <c r="O38" s="419"/>
    </row>
    <row r="39" spans="1:15" s="414" customFormat="1" ht="15" customHeight="1">
      <c r="A39" s="422"/>
      <c r="B39" s="422"/>
      <c r="C39" s="422"/>
      <c r="D39" s="422"/>
      <c r="E39" s="422"/>
      <c r="F39" s="422"/>
      <c r="G39" s="422"/>
      <c r="H39" s="423"/>
      <c r="I39" s="423"/>
      <c r="J39" s="423"/>
      <c r="K39" s="423"/>
      <c r="L39" s="423"/>
      <c r="M39" s="423"/>
      <c r="N39" s="419"/>
      <c r="O39" s="419"/>
    </row>
    <row r="40" spans="1:15" s="414" customFormat="1" ht="15" customHeight="1">
      <c r="A40" s="422"/>
      <c r="B40" s="422"/>
      <c r="C40" s="422"/>
      <c r="D40" s="422"/>
      <c r="E40" s="422"/>
      <c r="F40" s="422"/>
      <c r="G40" s="422"/>
      <c r="H40" s="423"/>
      <c r="I40" s="423"/>
      <c r="J40" s="423"/>
      <c r="K40" s="423"/>
      <c r="L40" s="423"/>
      <c r="M40" s="423"/>
      <c r="N40" s="419"/>
      <c r="O40" s="419"/>
    </row>
    <row r="41" spans="1:15" s="414" customFormat="1" ht="15" customHeight="1">
      <c r="A41" s="424"/>
      <c r="B41" s="424"/>
      <c r="C41" s="424"/>
      <c r="D41" s="424"/>
      <c r="E41" s="424"/>
      <c r="F41" s="424"/>
      <c r="G41" s="424"/>
      <c r="H41" s="425"/>
      <c r="I41" s="425"/>
      <c r="J41" s="425"/>
      <c r="K41" s="425"/>
      <c r="L41" s="425"/>
      <c r="M41" s="425"/>
      <c r="N41" s="423"/>
      <c r="O41" s="423"/>
    </row>
    <row r="42" spans="1:15" s="414" customFormat="1" ht="15" customHeight="1">
      <c r="A42" s="412"/>
      <c r="B42" s="412"/>
      <c r="C42" s="412"/>
      <c r="D42" s="412"/>
      <c r="E42" s="412"/>
      <c r="F42" s="412"/>
      <c r="G42" s="412"/>
      <c r="H42" s="426"/>
      <c r="I42" s="426"/>
      <c r="J42" s="426"/>
      <c r="K42" s="426"/>
      <c r="L42" s="426"/>
      <c r="M42" s="426"/>
      <c r="N42" s="423"/>
      <c r="O42" s="423"/>
    </row>
    <row r="43" spans="1:15" s="414" customFormat="1" ht="15" customHeight="1">
      <c r="A43" s="412"/>
      <c r="B43" s="412"/>
      <c r="C43" s="412"/>
      <c r="D43" s="412"/>
      <c r="E43" s="412"/>
      <c r="F43" s="412"/>
      <c r="G43" s="412"/>
      <c r="H43" s="426"/>
      <c r="I43" s="426"/>
      <c r="J43" s="426"/>
      <c r="K43" s="426"/>
      <c r="L43" s="426"/>
      <c r="M43" s="426"/>
      <c r="N43" s="423"/>
      <c r="O43" s="423"/>
    </row>
    <row r="44" spans="1:15" s="414" customFormat="1" ht="15" customHeight="1">
      <c r="A44" s="412"/>
      <c r="B44" s="412"/>
      <c r="C44" s="412"/>
      <c r="D44" s="412"/>
      <c r="E44" s="412"/>
      <c r="F44" s="412"/>
      <c r="G44" s="412"/>
      <c r="H44" s="426"/>
      <c r="I44" s="426"/>
      <c r="J44" s="426"/>
      <c r="K44" s="426"/>
      <c r="L44" s="426"/>
      <c r="M44" s="426"/>
      <c r="N44" s="423"/>
      <c r="O44" s="423"/>
    </row>
    <row r="45" spans="1:15" s="414" customFormat="1" ht="15" customHeight="1">
      <c r="A45" s="412"/>
      <c r="B45" s="412"/>
      <c r="C45" s="412"/>
      <c r="D45" s="412"/>
      <c r="E45" s="412"/>
      <c r="F45" s="412"/>
      <c r="G45" s="412"/>
      <c r="H45" s="426"/>
      <c r="I45" s="426"/>
      <c r="J45" s="426"/>
      <c r="K45" s="426"/>
      <c r="L45" s="426"/>
      <c r="M45" s="426"/>
      <c r="N45" s="423"/>
      <c r="O45" s="423"/>
    </row>
    <row r="46" spans="1:15" s="414" customFormat="1" ht="15" customHeight="1">
      <c r="A46" s="412"/>
      <c r="B46" s="412"/>
      <c r="C46" s="412"/>
      <c r="D46" s="412"/>
      <c r="E46" s="412"/>
      <c r="F46" s="412"/>
      <c r="G46" s="412"/>
      <c r="H46" s="426"/>
      <c r="I46" s="426"/>
      <c r="J46" s="426"/>
      <c r="K46" s="426"/>
      <c r="L46" s="426"/>
      <c r="M46" s="426"/>
      <c r="N46" s="423"/>
      <c r="O46" s="423"/>
    </row>
    <row r="47" spans="1:15" s="414" customFormat="1" ht="15" customHeight="1">
      <c r="A47" s="412"/>
      <c r="B47" s="412"/>
      <c r="C47" s="412"/>
      <c r="D47" s="412"/>
      <c r="E47" s="412"/>
      <c r="F47" s="412"/>
      <c r="G47" s="412"/>
      <c r="H47" s="426"/>
      <c r="I47" s="426"/>
      <c r="J47" s="426"/>
      <c r="K47" s="426"/>
      <c r="L47" s="426"/>
      <c r="M47" s="426"/>
      <c r="N47" s="423"/>
      <c r="O47" s="423"/>
    </row>
    <row r="48" spans="1:15" s="414" customFormat="1" ht="15" customHeight="1">
      <c r="A48" s="412"/>
      <c r="B48" s="412"/>
      <c r="C48" s="412"/>
      <c r="D48" s="412"/>
      <c r="E48" s="412"/>
      <c r="F48" s="412"/>
      <c r="G48" s="412"/>
      <c r="H48" s="426"/>
      <c r="I48" s="426"/>
      <c r="J48" s="426"/>
      <c r="K48" s="426"/>
      <c r="L48" s="426"/>
      <c r="M48" s="426"/>
      <c r="N48" s="423"/>
      <c r="O48" s="423"/>
    </row>
    <row r="49" spans="1:15" s="414" customFormat="1" ht="15" customHeight="1">
      <c r="A49" s="412"/>
      <c r="B49" s="412"/>
      <c r="C49" s="412"/>
      <c r="D49" s="412"/>
      <c r="E49" s="412"/>
      <c r="F49" s="412"/>
      <c r="G49" s="412"/>
      <c r="H49" s="426"/>
      <c r="I49" s="426"/>
      <c r="J49" s="426"/>
      <c r="K49" s="426"/>
      <c r="L49" s="426"/>
      <c r="M49" s="426"/>
      <c r="N49" s="423"/>
      <c r="O49" s="423"/>
    </row>
    <row r="50" spans="1:15" s="415" customFormat="1" ht="15" customHeight="1">
      <c r="A50" s="412"/>
      <c r="B50" s="412"/>
      <c r="C50" s="412"/>
      <c r="D50" s="412"/>
      <c r="E50" s="412"/>
      <c r="F50" s="412"/>
      <c r="G50" s="412"/>
      <c r="H50" s="426"/>
      <c r="I50" s="426"/>
      <c r="J50" s="426"/>
      <c r="K50" s="426"/>
      <c r="L50" s="426"/>
      <c r="M50" s="426"/>
      <c r="N50" s="423"/>
      <c r="O50" s="423"/>
    </row>
    <row r="51" spans="1:15" s="415" customFormat="1" ht="15" customHeight="1">
      <c r="A51" s="412"/>
      <c r="B51" s="412"/>
      <c r="C51" s="412"/>
      <c r="D51" s="412"/>
      <c r="E51" s="412"/>
      <c r="F51" s="412"/>
      <c r="G51" s="412"/>
      <c r="H51" s="426"/>
      <c r="I51" s="426"/>
      <c r="J51" s="426"/>
      <c r="K51" s="426"/>
      <c r="L51" s="426"/>
      <c r="M51" s="426"/>
      <c r="N51" s="423"/>
      <c r="O51" s="423"/>
    </row>
    <row r="52" spans="1:15" s="415" customFormat="1" ht="15" customHeight="1">
      <c r="A52" s="412"/>
      <c r="B52" s="412"/>
      <c r="C52" s="412"/>
      <c r="D52" s="412"/>
      <c r="E52" s="412"/>
      <c r="F52" s="412"/>
      <c r="G52" s="412"/>
      <c r="H52" s="426"/>
      <c r="I52" s="426"/>
      <c r="J52" s="426"/>
      <c r="K52" s="426"/>
      <c r="L52" s="426"/>
      <c r="M52" s="426"/>
      <c r="N52" s="423"/>
      <c r="O52" s="423"/>
    </row>
    <row r="53" spans="1:15" s="414" customFormat="1" ht="15" customHeight="1">
      <c r="A53" s="412"/>
      <c r="B53" s="412"/>
      <c r="C53" s="412"/>
      <c r="D53" s="412"/>
      <c r="E53" s="412"/>
      <c r="F53" s="412"/>
      <c r="G53" s="412"/>
      <c r="H53" s="426"/>
      <c r="I53" s="426"/>
      <c r="J53" s="426"/>
      <c r="K53" s="426"/>
      <c r="L53" s="426"/>
      <c r="M53" s="426"/>
      <c r="N53" s="425"/>
      <c r="O53" s="425"/>
    </row>
    <row r="54" spans="1:15" s="414" customFormat="1" ht="15" customHeight="1">
      <c r="A54" s="412"/>
      <c r="B54" s="412"/>
      <c r="C54" s="412"/>
      <c r="D54" s="412"/>
      <c r="E54" s="412"/>
      <c r="F54" s="412"/>
      <c r="G54" s="412"/>
      <c r="H54" s="426"/>
      <c r="I54" s="426"/>
      <c r="J54" s="426"/>
      <c r="K54" s="426"/>
      <c r="L54" s="426"/>
      <c r="M54" s="426"/>
      <c r="N54" s="426"/>
      <c r="O54" s="426"/>
    </row>
    <row r="55" spans="1:15" s="414" customFormat="1" ht="15" customHeight="1">
      <c r="A55" s="412"/>
      <c r="B55" s="412"/>
      <c r="C55" s="412"/>
      <c r="D55" s="412"/>
      <c r="E55" s="412"/>
      <c r="F55" s="412"/>
      <c r="G55" s="412"/>
      <c r="H55" s="426"/>
      <c r="I55" s="426"/>
      <c r="J55" s="426"/>
      <c r="K55" s="426"/>
      <c r="L55" s="426"/>
      <c r="M55" s="426"/>
      <c r="N55" s="426"/>
      <c r="O55" s="426"/>
    </row>
    <row r="56" spans="1:15" s="414" customFormat="1" ht="15" customHeight="1">
      <c r="A56" s="412"/>
      <c r="B56" s="412"/>
      <c r="C56" s="412"/>
      <c r="D56" s="412"/>
      <c r="E56" s="412"/>
      <c r="F56" s="412"/>
      <c r="G56" s="412"/>
      <c r="H56" s="426"/>
      <c r="I56" s="426"/>
      <c r="J56" s="426"/>
      <c r="K56" s="426"/>
      <c r="L56" s="426"/>
      <c r="M56" s="426"/>
      <c r="N56" s="426"/>
      <c r="O56" s="426"/>
    </row>
    <row r="57" spans="1:15" s="414" customFormat="1" ht="15" customHeight="1">
      <c r="A57" s="412"/>
      <c r="B57" s="412"/>
      <c r="C57" s="412"/>
      <c r="D57" s="412"/>
      <c r="E57" s="412"/>
      <c r="F57" s="412"/>
      <c r="G57" s="412"/>
      <c r="H57" s="426"/>
      <c r="I57" s="426"/>
      <c r="J57" s="426"/>
      <c r="K57" s="426"/>
      <c r="L57" s="426"/>
      <c r="M57" s="426"/>
      <c r="N57" s="426"/>
      <c r="O57" s="426"/>
    </row>
    <row r="58" spans="1:15" s="414" customFormat="1" ht="15" customHeight="1">
      <c r="A58" s="412"/>
      <c r="B58" s="412"/>
      <c r="C58" s="412"/>
      <c r="D58" s="412"/>
      <c r="E58" s="412"/>
      <c r="F58" s="412"/>
      <c r="G58" s="412"/>
      <c r="H58" s="426"/>
      <c r="I58" s="426"/>
      <c r="J58" s="426"/>
      <c r="K58" s="426"/>
      <c r="L58" s="426"/>
      <c r="M58" s="426"/>
      <c r="N58" s="426"/>
      <c r="O58" s="426"/>
    </row>
    <row r="59" spans="1:15" s="414" customFormat="1" ht="15" customHeight="1">
      <c r="A59" s="412"/>
      <c r="B59" s="412"/>
      <c r="C59" s="412"/>
      <c r="D59" s="412"/>
      <c r="E59" s="412"/>
      <c r="F59" s="412"/>
      <c r="G59" s="412"/>
      <c r="H59" s="426"/>
      <c r="I59" s="426"/>
      <c r="J59" s="426"/>
      <c r="K59" s="426"/>
      <c r="L59" s="426"/>
      <c r="M59" s="426"/>
      <c r="N59" s="426"/>
      <c r="O59" s="426"/>
    </row>
    <row r="60" spans="1:15" s="414" customFormat="1" ht="15" customHeight="1">
      <c r="A60" s="412"/>
      <c r="B60" s="412"/>
      <c r="C60" s="412"/>
      <c r="D60" s="412"/>
      <c r="E60" s="412"/>
      <c r="F60" s="412"/>
      <c r="G60" s="412"/>
      <c r="H60" s="426"/>
      <c r="I60" s="426"/>
      <c r="J60" s="426"/>
      <c r="K60" s="426"/>
      <c r="L60" s="426"/>
      <c r="M60" s="426"/>
      <c r="N60" s="426"/>
      <c r="O60" s="426"/>
    </row>
    <row r="61" spans="1:15" s="414" customFormat="1" ht="15" customHeight="1">
      <c r="A61" s="412"/>
      <c r="B61" s="412"/>
      <c r="C61" s="412"/>
      <c r="D61" s="412"/>
      <c r="E61" s="412"/>
      <c r="F61" s="412"/>
      <c r="G61" s="412"/>
      <c r="H61" s="426"/>
      <c r="I61" s="426"/>
      <c r="J61" s="426"/>
      <c r="K61" s="426"/>
      <c r="L61" s="426"/>
      <c r="M61" s="426"/>
      <c r="N61" s="426"/>
      <c r="O61" s="426"/>
    </row>
    <row r="62" spans="1:15" s="414" customFormat="1" ht="15" customHeight="1">
      <c r="A62" s="412"/>
      <c r="B62" s="412"/>
      <c r="C62" s="412"/>
      <c r="D62" s="412"/>
      <c r="E62" s="412"/>
      <c r="F62" s="412"/>
      <c r="G62" s="412"/>
      <c r="H62" s="426"/>
      <c r="I62" s="426"/>
      <c r="J62" s="426"/>
      <c r="K62" s="426"/>
      <c r="L62" s="426"/>
      <c r="M62" s="426"/>
      <c r="N62" s="426"/>
      <c r="O62" s="426"/>
    </row>
    <row r="63" spans="1:15" s="414" customFormat="1" ht="15" customHeight="1">
      <c r="A63" s="412"/>
      <c r="B63" s="412"/>
      <c r="C63" s="412"/>
      <c r="D63" s="412"/>
      <c r="E63" s="412"/>
      <c r="F63" s="412"/>
      <c r="G63" s="412"/>
      <c r="H63" s="426"/>
      <c r="I63" s="426"/>
      <c r="J63" s="426"/>
      <c r="K63" s="426"/>
      <c r="L63" s="426"/>
      <c r="M63" s="426"/>
      <c r="N63" s="426"/>
      <c r="O63" s="426"/>
    </row>
    <row r="64" spans="1:15" s="414" customFormat="1" ht="15" customHeight="1">
      <c r="A64" s="412"/>
      <c r="B64" s="412"/>
      <c r="C64" s="412"/>
      <c r="D64" s="412"/>
      <c r="E64" s="412"/>
      <c r="F64" s="412"/>
      <c r="G64" s="412"/>
      <c r="H64" s="426"/>
      <c r="I64" s="426"/>
      <c r="J64" s="426"/>
      <c r="K64" s="426"/>
      <c r="L64" s="426"/>
      <c r="M64" s="426"/>
      <c r="N64" s="426"/>
      <c r="O64" s="42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mergeCells count="2">
    <mergeCell ref="C1:G1"/>
    <mergeCell ref="C14:G14"/>
  </mergeCells>
  <phoneticPr fontId="45" type="noConversion"/>
  <printOptions horizontalCentered="1" verticalCentered="1"/>
  <pageMargins left="0" right="0" top="1.1811023622047245" bottom="0.78740157480314965" header="0.51181102362204722" footer="0.51181102362204722"/>
  <pageSetup paperSize="9" scale="90" orientation="landscape" r:id="rId1"/>
  <headerFooter alignWithMargins="0">
    <oddHeader>&amp;C&amp;"Times New Roman,Félkövér"Kistolmács Község Önkormányzata  költségvetési létszámkerete
 2015. évben &amp;R&amp;"Times New Roman,Félkövér"6.  melléklet
Adatok:  főben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T43"/>
  <sheetViews>
    <sheetView topLeftCell="A23" workbookViewId="0">
      <selection activeCell="S30" sqref="S30"/>
    </sheetView>
  </sheetViews>
  <sheetFormatPr defaultRowHeight="12.75"/>
  <cols>
    <col min="1" max="1" width="5.28515625" customWidth="1"/>
    <col min="7" max="7" width="3.42578125" customWidth="1"/>
    <col min="8" max="14" width="9.140625" hidden="1" customWidth="1"/>
    <col min="15" max="15" width="5.28515625" customWidth="1"/>
    <col min="16" max="16" width="9.7109375" customWidth="1"/>
    <col min="17" max="18" width="9.42578125" customWidth="1"/>
    <col min="19" max="19" width="10" customWidth="1"/>
  </cols>
  <sheetData>
    <row r="1" spans="1:20">
      <c r="P1" s="1864" t="s">
        <v>1320</v>
      </c>
      <c r="Q1" s="1849"/>
      <c r="R1" s="1849"/>
      <c r="S1" s="1849"/>
    </row>
    <row r="2" spans="1:20">
      <c r="P2" s="1850"/>
      <c r="Q2" s="1850"/>
      <c r="R2" s="1850"/>
      <c r="S2" s="1850"/>
    </row>
    <row r="3" spans="1:20" ht="14.25">
      <c r="B3" s="1868" t="s">
        <v>502</v>
      </c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</row>
    <row r="4" spans="1:20" ht="16.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0" ht="16.5" thickBo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167"/>
      <c r="Q5" s="1871" t="s">
        <v>674</v>
      </c>
      <c r="R5" s="1871"/>
      <c r="S5" s="1871"/>
      <c r="T5" s="1101"/>
    </row>
    <row r="6" spans="1:20" ht="25.5" customHeight="1" thickBot="1">
      <c r="A6" s="1195" t="s">
        <v>1090</v>
      </c>
      <c r="B6" s="1872" t="s">
        <v>290</v>
      </c>
      <c r="C6" s="1873"/>
      <c r="D6" s="1873"/>
      <c r="E6" s="1873"/>
      <c r="F6" s="1873"/>
      <c r="G6" s="1873"/>
      <c r="H6" s="1873"/>
      <c r="I6" s="1873"/>
      <c r="J6" s="1873"/>
      <c r="K6" s="1873"/>
      <c r="L6" s="1873"/>
      <c r="M6" s="1873"/>
      <c r="N6" s="1873"/>
      <c r="O6" s="937" t="s">
        <v>638</v>
      </c>
      <c r="P6" s="1865" t="s">
        <v>1210</v>
      </c>
      <c r="Q6" s="1865" t="s">
        <v>750</v>
      </c>
      <c r="R6" s="1865" t="s">
        <v>1013</v>
      </c>
      <c r="S6" s="1865" t="s">
        <v>1318</v>
      </c>
      <c r="T6" s="1101"/>
    </row>
    <row r="7" spans="1:20" ht="15" customHeight="1" thickBot="1">
      <c r="A7" s="1196"/>
      <c r="B7" s="1869"/>
      <c r="C7" s="1870"/>
      <c r="D7" s="1870"/>
      <c r="E7" s="1870"/>
      <c r="F7" s="1870"/>
      <c r="G7" s="1870"/>
      <c r="H7" s="939"/>
      <c r="I7" s="939"/>
      <c r="J7" s="939"/>
      <c r="K7" s="939"/>
      <c r="L7" s="939"/>
      <c r="M7" s="939"/>
      <c r="N7" s="939"/>
      <c r="O7" s="938"/>
      <c r="P7" s="1866"/>
      <c r="Q7" s="1867"/>
      <c r="R7" s="1867"/>
      <c r="S7" s="1867"/>
      <c r="T7" s="1101"/>
    </row>
    <row r="8" spans="1:20" ht="13.5">
      <c r="A8" s="1197"/>
      <c r="B8" s="26">
        <v>1</v>
      </c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27"/>
      <c r="O8" s="29">
        <v>2</v>
      </c>
      <c r="P8" s="29">
        <v>3</v>
      </c>
      <c r="Q8" s="29">
        <v>4</v>
      </c>
      <c r="R8" s="1483">
        <v>5</v>
      </c>
      <c r="S8" s="1483">
        <v>6</v>
      </c>
    </row>
    <row r="9" spans="1:20" ht="18.75" customHeight="1">
      <c r="A9" s="1198" t="s">
        <v>1040</v>
      </c>
      <c r="B9" s="1861" t="s">
        <v>1031</v>
      </c>
      <c r="C9" s="1862"/>
      <c r="D9" s="1862"/>
      <c r="E9" s="1862"/>
      <c r="F9" s="1862"/>
      <c r="G9" s="1862"/>
      <c r="H9" s="1862"/>
      <c r="I9" s="1862"/>
      <c r="J9" s="1862"/>
      <c r="K9" s="1862"/>
      <c r="L9" s="1862"/>
      <c r="M9" s="1862"/>
      <c r="N9" s="1862"/>
      <c r="O9" s="1172">
        <v>1</v>
      </c>
      <c r="P9" s="984">
        <v>220</v>
      </c>
      <c r="Q9" s="1170">
        <v>10</v>
      </c>
      <c r="R9" s="1171">
        <v>446</v>
      </c>
      <c r="S9" s="1171">
        <v>442</v>
      </c>
    </row>
    <row r="10" spans="1:20" ht="25.5" customHeight="1">
      <c r="A10" s="1198" t="s">
        <v>1049</v>
      </c>
      <c r="B10" s="1854" t="s">
        <v>194</v>
      </c>
      <c r="C10" s="1860"/>
      <c r="D10" s="1860"/>
      <c r="E10" s="1860"/>
      <c r="F10" s="1860"/>
      <c r="G10" s="1860"/>
      <c r="H10" s="1860"/>
      <c r="I10" s="1860"/>
      <c r="J10" s="1860"/>
      <c r="K10" s="1860"/>
      <c r="L10" s="1860"/>
      <c r="M10" s="1860"/>
      <c r="N10" s="1860"/>
      <c r="O10" s="986">
        <v>2</v>
      </c>
      <c r="P10" s="326"/>
      <c r="Q10" s="735"/>
      <c r="R10" s="736"/>
      <c r="S10" s="736"/>
    </row>
    <row r="11" spans="1:20" ht="19.5" customHeight="1">
      <c r="A11" s="1198" t="s">
        <v>1041</v>
      </c>
      <c r="B11" s="1854" t="s">
        <v>867</v>
      </c>
      <c r="C11" s="1856"/>
      <c r="D11" s="1856"/>
      <c r="E11" s="1856"/>
      <c r="F11" s="1856"/>
      <c r="G11" s="1856"/>
      <c r="H11" s="1122"/>
      <c r="I11" s="1122"/>
      <c r="J11" s="1122"/>
      <c r="K11" s="1122"/>
      <c r="L11" s="1122"/>
      <c r="M11" s="1122"/>
      <c r="N11" s="1122"/>
      <c r="O11" s="1168">
        <v>3</v>
      </c>
      <c r="P11" s="326">
        <v>10</v>
      </c>
      <c r="Q11" s="735">
        <v>10</v>
      </c>
      <c r="R11" s="736">
        <v>10</v>
      </c>
      <c r="S11" s="736">
        <v>10</v>
      </c>
    </row>
    <row r="12" spans="1:20" ht="20.25" customHeight="1">
      <c r="A12" s="1198" t="s">
        <v>1042</v>
      </c>
      <c r="B12" s="1854" t="s">
        <v>1014</v>
      </c>
      <c r="C12" s="1856"/>
      <c r="D12" s="1856"/>
      <c r="E12" s="1856"/>
      <c r="F12" s="1856"/>
      <c r="G12" s="1856"/>
      <c r="H12" s="1122"/>
      <c r="I12" s="1122"/>
      <c r="J12" s="1122"/>
      <c r="K12" s="1122"/>
      <c r="L12" s="1122"/>
      <c r="M12" s="1122"/>
      <c r="N12" s="1122"/>
      <c r="O12" s="1168">
        <v>4</v>
      </c>
      <c r="P12" s="326">
        <v>210</v>
      </c>
      <c r="Q12" s="735"/>
      <c r="R12" s="736">
        <v>436</v>
      </c>
      <c r="S12" s="736">
        <v>432</v>
      </c>
    </row>
    <row r="13" spans="1:20" s="1116" customFormat="1" ht="18" customHeight="1">
      <c r="A13" s="1199" t="s">
        <v>1043</v>
      </c>
      <c r="B13" s="1861" t="s">
        <v>1015</v>
      </c>
      <c r="C13" s="1863"/>
      <c r="D13" s="1863"/>
      <c r="E13" s="1863"/>
      <c r="F13" s="1863"/>
      <c r="G13" s="1863"/>
      <c r="H13" s="1123"/>
      <c r="I13" s="1123"/>
      <c r="J13" s="1123"/>
      <c r="K13" s="1123"/>
      <c r="L13" s="1123"/>
      <c r="M13" s="1123"/>
      <c r="N13" s="1123"/>
      <c r="O13" s="1169">
        <v>5</v>
      </c>
      <c r="P13" s="984"/>
      <c r="Q13" s="1170"/>
      <c r="R13" s="1171"/>
      <c r="S13" s="1171"/>
    </row>
    <row r="14" spans="1:20" s="1116" customFormat="1" ht="18.75" customHeight="1">
      <c r="A14" s="1199" t="s">
        <v>1044</v>
      </c>
      <c r="B14" s="1861" t="s">
        <v>1032</v>
      </c>
      <c r="C14" s="1856"/>
      <c r="D14" s="1856"/>
      <c r="E14" s="1856"/>
      <c r="F14" s="1856"/>
      <c r="G14" s="1856"/>
      <c r="H14" s="1123"/>
      <c r="I14" s="1123"/>
      <c r="J14" s="1123"/>
      <c r="K14" s="1123"/>
      <c r="L14" s="1123"/>
      <c r="M14" s="1123"/>
      <c r="N14" s="1123"/>
      <c r="O14" s="1169">
        <v>6</v>
      </c>
      <c r="P14" s="984"/>
      <c r="Q14" s="1170"/>
      <c r="R14" s="1171"/>
      <c r="S14" s="1171"/>
    </row>
    <row r="15" spans="1:20" s="1116" customFormat="1" ht="19.5" customHeight="1">
      <c r="A15" s="1199" t="s">
        <v>1045</v>
      </c>
      <c r="B15" s="1854" t="s">
        <v>1016</v>
      </c>
      <c r="C15" s="1855"/>
      <c r="D15" s="1855"/>
      <c r="E15" s="1855"/>
      <c r="F15" s="1855"/>
      <c r="G15" s="1855"/>
      <c r="H15" s="1123"/>
      <c r="I15" s="1123"/>
      <c r="J15" s="1123"/>
      <c r="K15" s="1123"/>
      <c r="L15" s="1123"/>
      <c r="M15" s="1123"/>
      <c r="N15" s="1123"/>
      <c r="O15" s="1168">
        <v>7</v>
      </c>
      <c r="P15" s="984"/>
      <c r="Q15" s="1170"/>
      <c r="R15" s="1171"/>
      <c r="S15" s="1171"/>
    </row>
    <row r="16" spans="1:20" s="1116" customFormat="1" ht="19.5" customHeight="1">
      <c r="A16" s="1199" t="s">
        <v>1046</v>
      </c>
      <c r="B16" s="1854" t="s">
        <v>1017</v>
      </c>
      <c r="C16" s="1855"/>
      <c r="D16" s="1855"/>
      <c r="E16" s="1855"/>
      <c r="F16" s="1855"/>
      <c r="G16" s="1855"/>
      <c r="H16" s="1123"/>
      <c r="I16" s="1123"/>
      <c r="J16" s="1123"/>
      <c r="K16" s="1123"/>
      <c r="L16" s="1123"/>
      <c r="M16" s="1123"/>
      <c r="N16" s="1123"/>
      <c r="O16" s="1168">
        <v>8</v>
      </c>
      <c r="P16" s="984"/>
      <c r="Q16" s="1170"/>
      <c r="R16" s="1171"/>
      <c r="S16" s="1171"/>
    </row>
    <row r="17" spans="1:19" s="1116" customFormat="1" ht="21.75" customHeight="1">
      <c r="A17" s="1199" t="s">
        <v>1047</v>
      </c>
      <c r="B17" s="1854" t="s">
        <v>1018</v>
      </c>
      <c r="C17" s="1855"/>
      <c r="D17" s="1855"/>
      <c r="E17" s="1855"/>
      <c r="F17" s="1855"/>
      <c r="G17" s="1855"/>
      <c r="H17" s="1123"/>
      <c r="I17" s="1123"/>
      <c r="J17" s="1123"/>
      <c r="K17" s="1123"/>
      <c r="L17" s="1123"/>
      <c r="M17" s="1123"/>
      <c r="N17" s="1123"/>
      <c r="O17" s="1168">
        <v>9</v>
      </c>
      <c r="P17" s="984"/>
      <c r="Q17" s="1170"/>
      <c r="R17" s="1171"/>
      <c r="S17" s="1171"/>
    </row>
    <row r="18" spans="1:19" s="1116" customFormat="1" ht="20.25" customHeight="1">
      <c r="A18" s="1199" t="s">
        <v>1048</v>
      </c>
      <c r="B18" s="1854" t="s">
        <v>1019</v>
      </c>
      <c r="C18" s="1855"/>
      <c r="D18" s="1855"/>
      <c r="E18" s="1855"/>
      <c r="F18" s="1855"/>
      <c r="G18" s="1855"/>
      <c r="H18" s="1123"/>
      <c r="I18" s="1123"/>
      <c r="J18" s="1123"/>
      <c r="K18" s="1123"/>
      <c r="L18" s="1123"/>
      <c r="M18" s="1123"/>
      <c r="N18" s="1123"/>
      <c r="O18" s="1168">
        <v>10</v>
      </c>
      <c r="P18" s="984"/>
      <c r="Q18" s="1170"/>
      <c r="R18" s="1171"/>
      <c r="S18" s="1171"/>
    </row>
    <row r="19" spans="1:19" s="1116" customFormat="1" ht="22.5" customHeight="1">
      <c r="A19" s="1199" t="s">
        <v>1050</v>
      </c>
      <c r="B19" s="1861" t="s">
        <v>1020</v>
      </c>
      <c r="C19" s="1862"/>
      <c r="D19" s="1862"/>
      <c r="E19" s="1862"/>
      <c r="F19" s="1862"/>
      <c r="G19" s="1862"/>
      <c r="H19" s="1862"/>
      <c r="I19" s="1862"/>
      <c r="J19" s="1862"/>
      <c r="K19" s="1862"/>
      <c r="L19" s="1862"/>
      <c r="M19" s="1862"/>
      <c r="N19" s="1862"/>
      <c r="O19" s="1172">
        <v>11</v>
      </c>
      <c r="P19" s="984">
        <v>180</v>
      </c>
      <c r="Q19" s="1170">
        <v>180</v>
      </c>
      <c r="R19" s="1171">
        <v>508</v>
      </c>
      <c r="S19" s="1171">
        <v>508</v>
      </c>
    </row>
    <row r="20" spans="1:19" s="1116" customFormat="1" ht="20.25" customHeight="1">
      <c r="A20" s="1199" t="s">
        <v>1051</v>
      </c>
      <c r="B20" s="1854" t="s">
        <v>195</v>
      </c>
      <c r="C20" s="1855"/>
      <c r="D20" s="1855"/>
      <c r="E20" s="1855"/>
      <c r="F20" s="1855"/>
      <c r="G20" s="1855"/>
      <c r="H20" s="1123"/>
      <c r="I20" s="1123"/>
      <c r="J20" s="1123"/>
      <c r="K20" s="1123"/>
      <c r="L20" s="1123"/>
      <c r="M20" s="1123"/>
      <c r="N20" s="1123"/>
      <c r="O20" s="985">
        <v>12</v>
      </c>
      <c r="P20" s="326">
        <v>180</v>
      </c>
      <c r="Q20" s="735">
        <v>180</v>
      </c>
      <c r="R20" s="736">
        <v>508</v>
      </c>
      <c r="S20" s="736">
        <v>508</v>
      </c>
    </row>
    <row r="21" spans="1:19" s="1116" customFormat="1" ht="19.5" customHeight="1">
      <c r="A21" s="1199" t="s">
        <v>1052</v>
      </c>
      <c r="B21" s="1861" t="s">
        <v>1036</v>
      </c>
      <c r="C21" s="1856"/>
      <c r="D21" s="1856"/>
      <c r="E21" s="1856"/>
      <c r="F21" s="1856"/>
      <c r="G21" s="1856"/>
      <c r="H21" s="1123"/>
      <c r="I21" s="1123"/>
      <c r="J21" s="1123"/>
      <c r="K21" s="1123"/>
      <c r="L21" s="1123"/>
      <c r="M21" s="1123"/>
      <c r="N21" s="1123"/>
      <c r="O21" s="1172">
        <v>13</v>
      </c>
      <c r="P21" s="984">
        <v>600</v>
      </c>
      <c r="Q21" s="1170">
        <v>600</v>
      </c>
      <c r="R21" s="1171">
        <v>650</v>
      </c>
      <c r="S21" s="1171">
        <v>621</v>
      </c>
    </row>
    <row r="22" spans="1:19" s="1116" customFormat="1" ht="22.5" customHeight="1">
      <c r="A22" s="1199" t="s">
        <v>1053</v>
      </c>
      <c r="B22" s="1854" t="s">
        <v>1021</v>
      </c>
      <c r="C22" s="1855"/>
      <c r="D22" s="1855"/>
      <c r="E22" s="1855"/>
      <c r="F22" s="1855"/>
      <c r="G22" s="1855"/>
      <c r="H22" s="1123"/>
      <c r="I22" s="1123"/>
      <c r="J22" s="1123"/>
      <c r="K22" s="1123"/>
      <c r="L22" s="1123"/>
      <c r="M22" s="1123"/>
      <c r="N22" s="1123"/>
      <c r="O22" s="985">
        <v>14</v>
      </c>
      <c r="P22" s="984"/>
      <c r="Q22" s="735"/>
      <c r="R22" s="736"/>
      <c r="S22" s="736"/>
    </row>
    <row r="23" spans="1:19" s="1116" customFormat="1" ht="25.5" customHeight="1">
      <c r="A23" s="1199" t="s">
        <v>1054</v>
      </c>
      <c r="B23" s="1854" t="s">
        <v>1022</v>
      </c>
      <c r="C23" s="1855"/>
      <c r="D23" s="1855"/>
      <c r="E23" s="1855"/>
      <c r="F23" s="1855"/>
      <c r="G23" s="1855"/>
      <c r="H23" s="1123"/>
      <c r="I23" s="1123"/>
      <c r="J23" s="1123"/>
      <c r="K23" s="1123"/>
      <c r="L23" s="1123"/>
      <c r="M23" s="1123"/>
      <c r="N23" s="1123"/>
      <c r="O23" s="985">
        <v>15</v>
      </c>
      <c r="P23" s="326"/>
      <c r="Q23" s="735"/>
      <c r="R23" s="736"/>
      <c r="S23" s="736"/>
    </row>
    <row r="24" spans="1:19" s="1116" customFormat="1" ht="21.75" customHeight="1">
      <c r="A24" s="1199" t="s">
        <v>1055</v>
      </c>
      <c r="B24" s="1854" t="s">
        <v>1023</v>
      </c>
      <c r="C24" s="1855"/>
      <c r="D24" s="1855"/>
      <c r="E24" s="1855"/>
      <c r="F24" s="1855"/>
      <c r="G24" s="1855"/>
      <c r="H24" s="1123"/>
      <c r="I24" s="1123"/>
      <c r="J24" s="1123"/>
      <c r="K24" s="1123"/>
      <c r="L24" s="1123"/>
      <c r="M24" s="1123"/>
      <c r="N24" s="1123"/>
      <c r="O24" s="985">
        <v>16</v>
      </c>
      <c r="P24" s="326"/>
      <c r="Q24" s="735"/>
      <c r="R24" s="736"/>
      <c r="S24" s="736"/>
    </row>
    <row r="25" spans="1:19" s="1116" customFormat="1" ht="20.25" customHeight="1">
      <c r="A25" s="1199" t="s">
        <v>1056</v>
      </c>
      <c r="B25" s="1854" t="s">
        <v>1024</v>
      </c>
      <c r="C25" s="1855"/>
      <c r="D25" s="1855"/>
      <c r="E25" s="1855"/>
      <c r="F25" s="1855"/>
      <c r="G25" s="1855"/>
      <c r="H25" s="1123"/>
      <c r="I25" s="1123"/>
      <c r="J25" s="1123"/>
      <c r="K25" s="1123"/>
      <c r="L25" s="1123"/>
      <c r="M25" s="1123"/>
      <c r="N25" s="1123"/>
      <c r="O25" s="985">
        <v>17</v>
      </c>
      <c r="P25" s="326">
        <v>600</v>
      </c>
      <c r="Q25" s="735">
        <v>600</v>
      </c>
      <c r="R25" s="736">
        <v>650</v>
      </c>
      <c r="S25" s="736">
        <v>621</v>
      </c>
    </row>
    <row r="26" spans="1:19" s="1116" customFormat="1" ht="22.5" customHeight="1">
      <c r="A26" s="1199" t="s">
        <v>1057</v>
      </c>
      <c r="B26" s="1861" t="s">
        <v>1037</v>
      </c>
      <c r="C26" s="1856"/>
      <c r="D26" s="1856"/>
      <c r="E26" s="1856"/>
      <c r="F26" s="1856"/>
      <c r="G26" s="1856"/>
      <c r="H26" s="1123"/>
      <c r="I26" s="1123"/>
      <c r="J26" s="1123"/>
      <c r="K26" s="1123"/>
      <c r="L26" s="1123"/>
      <c r="M26" s="1123"/>
      <c r="N26" s="1123"/>
      <c r="O26" s="1172">
        <v>18</v>
      </c>
      <c r="P26" s="984"/>
      <c r="Q26" s="735"/>
      <c r="R26" s="736"/>
      <c r="S26" s="736"/>
    </row>
    <row r="27" spans="1:19" s="1116" customFormat="1" ht="21.75" customHeight="1">
      <c r="A27" s="1199" t="s">
        <v>1058</v>
      </c>
      <c r="B27" s="1854" t="s">
        <v>1025</v>
      </c>
      <c r="C27" s="1855"/>
      <c r="D27" s="1855"/>
      <c r="E27" s="1855"/>
      <c r="F27" s="1855"/>
      <c r="G27" s="1855"/>
      <c r="H27" s="1123"/>
      <c r="I27" s="1123"/>
      <c r="J27" s="1123"/>
      <c r="K27" s="1123"/>
      <c r="L27" s="1123"/>
      <c r="M27" s="1123"/>
      <c r="N27" s="1123"/>
      <c r="O27" s="985">
        <v>19</v>
      </c>
      <c r="P27" s="984"/>
      <c r="Q27" s="735"/>
      <c r="R27" s="736"/>
      <c r="S27" s="736"/>
    </row>
    <row r="28" spans="1:19" s="1116" customFormat="1" ht="22.5" customHeight="1">
      <c r="A28" s="1199" t="s">
        <v>1059</v>
      </c>
      <c r="B28" s="1854" t="s">
        <v>1026</v>
      </c>
      <c r="C28" s="1856"/>
      <c r="D28" s="1856"/>
      <c r="E28" s="1856"/>
      <c r="F28" s="1856"/>
      <c r="G28" s="1856"/>
      <c r="H28" s="1123"/>
      <c r="I28" s="1123"/>
      <c r="J28" s="1123"/>
      <c r="K28" s="1123"/>
      <c r="L28" s="1123"/>
      <c r="M28" s="1123"/>
      <c r="N28" s="1123"/>
      <c r="O28" s="985">
        <v>20</v>
      </c>
      <c r="P28" s="984"/>
      <c r="Q28" s="735"/>
      <c r="R28" s="736"/>
      <c r="S28" s="736"/>
    </row>
    <row r="29" spans="1:19" s="1116" customFormat="1" ht="21.75" customHeight="1">
      <c r="A29" s="1199" t="s">
        <v>1060</v>
      </c>
      <c r="B29" s="1861" t="s">
        <v>1038</v>
      </c>
      <c r="C29" s="1863"/>
      <c r="D29" s="1863"/>
      <c r="E29" s="1863"/>
      <c r="F29" s="1863"/>
      <c r="G29" s="1863"/>
      <c r="H29" s="1123"/>
      <c r="I29" s="1123"/>
      <c r="J29" s="1123"/>
      <c r="K29" s="1123"/>
      <c r="L29" s="1123"/>
      <c r="M29" s="1123"/>
      <c r="N29" s="1123"/>
      <c r="O29" s="1172">
        <v>21</v>
      </c>
      <c r="P29" s="984">
        <v>403</v>
      </c>
      <c r="Q29" s="1170">
        <v>851</v>
      </c>
      <c r="R29" s="1171">
        <v>1799</v>
      </c>
      <c r="S29" s="1171">
        <f>S30+S31</f>
        <v>1243</v>
      </c>
    </row>
    <row r="30" spans="1:19" s="1116" customFormat="1" ht="20.25" customHeight="1">
      <c r="A30" s="1199" t="s">
        <v>1061</v>
      </c>
      <c r="B30" s="1854" t="s">
        <v>196</v>
      </c>
      <c r="C30" s="1860"/>
      <c r="D30" s="1860"/>
      <c r="E30" s="1860"/>
      <c r="F30" s="1860"/>
      <c r="G30" s="1860"/>
      <c r="H30" s="1123"/>
      <c r="I30" s="1123"/>
      <c r="J30" s="1123"/>
      <c r="K30" s="1123"/>
      <c r="L30" s="1123"/>
      <c r="M30" s="1123"/>
      <c r="N30" s="1123"/>
      <c r="O30" s="985">
        <v>22</v>
      </c>
      <c r="P30" s="326">
        <v>128</v>
      </c>
      <c r="Q30" s="735">
        <v>274</v>
      </c>
      <c r="R30" s="736">
        <v>128</v>
      </c>
      <c r="S30" s="736">
        <v>128</v>
      </c>
    </row>
    <row r="31" spans="1:19" s="1116" customFormat="1" ht="18.75" customHeight="1">
      <c r="A31" s="1199" t="s">
        <v>1062</v>
      </c>
      <c r="B31" s="1854" t="s">
        <v>1067</v>
      </c>
      <c r="C31" s="1856"/>
      <c r="D31" s="1856"/>
      <c r="E31" s="1856"/>
      <c r="F31" s="1856"/>
      <c r="G31" s="1856"/>
      <c r="H31" s="1123"/>
      <c r="I31" s="1123"/>
      <c r="J31" s="1123"/>
      <c r="K31" s="1123"/>
      <c r="L31" s="1123"/>
      <c r="M31" s="1123"/>
      <c r="N31" s="1123"/>
      <c r="O31" s="985">
        <v>23</v>
      </c>
      <c r="P31" s="326">
        <v>775</v>
      </c>
      <c r="Q31" s="735">
        <v>577</v>
      </c>
      <c r="R31" s="736">
        <v>1196</v>
      </c>
      <c r="S31" s="736">
        <v>1115</v>
      </c>
    </row>
    <row r="32" spans="1:19" s="1116" customFormat="1" ht="18.75" customHeight="1">
      <c r="A32" s="1199" t="s">
        <v>1064</v>
      </c>
      <c r="B32" s="1854" t="s">
        <v>1063</v>
      </c>
      <c r="C32" s="1856"/>
      <c r="D32" s="1856"/>
      <c r="E32" s="1856"/>
      <c r="F32" s="1856"/>
      <c r="G32" s="1856"/>
      <c r="H32" s="1123"/>
      <c r="I32" s="1123"/>
      <c r="J32" s="1123"/>
      <c r="K32" s="1123"/>
      <c r="L32" s="1123"/>
      <c r="M32" s="1123"/>
      <c r="N32" s="1123"/>
      <c r="O32" s="985"/>
      <c r="P32" s="984"/>
      <c r="Q32" s="735"/>
      <c r="R32" s="736"/>
      <c r="S32" s="736"/>
    </row>
    <row r="33" spans="1:19" s="1116" customFormat="1" ht="25.5" customHeight="1">
      <c r="A33" s="1199" t="s">
        <v>1065</v>
      </c>
      <c r="B33" s="1854" t="s">
        <v>1039</v>
      </c>
      <c r="C33" s="1856"/>
      <c r="D33" s="1856"/>
      <c r="E33" s="1856"/>
      <c r="F33" s="1856"/>
      <c r="G33" s="1856"/>
      <c r="H33" s="1123"/>
      <c r="I33" s="1123"/>
      <c r="J33" s="1123"/>
      <c r="K33" s="1123"/>
      <c r="L33" s="1123"/>
      <c r="M33" s="1123"/>
      <c r="N33" s="1123"/>
      <c r="O33" s="985">
        <v>24</v>
      </c>
      <c r="P33" s="326"/>
      <c r="Q33" s="735"/>
      <c r="R33" s="736"/>
      <c r="S33" s="736"/>
    </row>
    <row r="34" spans="1:19" s="1116" customFormat="1" ht="21.75" customHeight="1">
      <c r="A34" s="1199" t="s">
        <v>1069</v>
      </c>
      <c r="B34" s="1854" t="s">
        <v>1068</v>
      </c>
      <c r="C34" s="1856"/>
      <c r="D34" s="1856"/>
      <c r="E34" s="1856"/>
      <c r="F34" s="1856"/>
      <c r="G34" s="1856"/>
      <c r="H34" s="1123"/>
      <c r="I34" s="1123"/>
      <c r="J34" s="1123"/>
      <c r="K34" s="1123"/>
      <c r="L34" s="1123"/>
      <c r="M34" s="1123"/>
      <c r="N34" s="1123"/>
      <c r="O34" s="985"/>
      <c r="P34" s="326"/>
      <c r="Q34" s="735"/>
      <c r="R34" s="736"/>
      <c r="S34" s="736"/>
    </row>
    <row r="35" spans="1:19" s="1116" customFormat="1" ht="19.5" customHeight="1">
      <c r="A35" s="1199" t="s">
        <v>1066</v>
      </c>
      <c r="B35" s="1854" t="s">
        <v>1027</v>
      </c>
      <c r="C35" s="1856"/>
      <c r="D35" s="1856"/>
      <c r="E35" s="1856"/>
      <c r="F35" s="1856"/>
      <c r="G35" s="1856"/>
      <c r="H35" s="1123"/>
      <c r="I35" s="1123"/>
      <c r="J35" s="1123"/>
      <c r="K35" s="1123"/>
      <c r="L35" s="1123"/>
      <c r="M35" s="1123"/>
      <c r="N35" s="1123"/>
      <c r="O35" s="985">
        <v>25</v>
      </c>
      <c r="P35" s="984"/>
      <c r="Q35" s="735"/>
      <c r="R35" s="736"/>
      <c r="S35" s="736"/>
    </row>
    <row r="36" spans="1:19" s="1116" customFormat="1" ht="22.5" customHeight="1" thickBot="1">
      <c r="A36" s="1200" t="s">
        <v>1070</v>
      </c>
      <c r="B36" s="1854" t="s">
        <v>1028</v>
      </c>
      <c r="C36" s="1856"/>
      <c r="D36" s="1856"/>
      <c r="E36" s="1856"/>
      <c r="F36" s="1856"/>
      <c r="G36" s="1856"/>
      <c r="H36" s="1123"/>
      <c r="I36" s="1123"/>
      <c r="J36" s="1123"/>
      <c r="K36" s="1123"/>
      <c r="L36" s="1123"/>
      <c r="M36" s="1123"/>
      <c r="N36" s="1123"/>
      <c r="O36" s="985">
        <v>26</v>
      </c>
      <c r="P36" s="984"/>
      <c r="Q36" s="735"/>
      <c r="R36" s="736"/>
      <c r="S36" s="736"/>
    </row>
    <row r="37" spans="1:19" ht="39.75" hidden="1" customHeight="1">
      <c r="A37" s="1196"/>
      <c r="B37" s="1859"/>
      <c r="C37" s="1860"/>
      <c r="D37" s="1860"/>
      <c r="E37" s="1860"/>
      <c r="F37" s="1860"/>
      <c r="G37" s="1860"/>
      <c r="H37" s="1860"/>
      <c r="I37" s="1860"/>
      <c r="J37" s="1860"/>
      <c r="K37" s="1860"/>
      <c r="L37" s="1860"/>
      <c r="M37" s="1860"/>
      <c r="N37" s="1860"/>
      <c r="O37" s="989"/>
      <c r="P37" s="991"/>
      <c r="Q37" s="735"/>
      <c r="R37" s="736"/>
      <c r="S37" s="736"/>
    </row>
    <row r="38" spans="1:19" ht="14.25" hidden="1" customHeight="1" thickBot="1">
      <c r="A38" s="1196"/>
      <c r="B38" s="1859"/>
      <c r="C38" s="1860"/>
      <c r="D38" s="1860"/>
      <c r="E38" s="1860"/>
      <c r="F38" s="1860"/>
      <c r="G38" s="1860"/>
      <c r="H38" s="1860"/>
      <c r="I38" s="1860"/>
      <c r="J38" s="1860"/>
      <c r="K38" s="1860"/>
      <c r="L38" s="1860"/>
      <c r="M38" s="1860"/>
      <c r="N38" s="1860"/>
      <c r="O38" s="988"/>
      <c r="P38" s="991"/>
      <c r="Q38" s="735"/>
      <c r="R38" s="736"/>
      <c r="S38" s="736"/>
    </row>
    <row r="39" spans="1:19" ht="14.25" hidden="1" customHeight="1" thickBot="1">
      <c r="A39" s="1196"/>
      <c r="B39" s="1859"/>
      <c r="C39" s="1860"/>
      <c r="D39" s="1860"/>
      <c r="E39" s="1860"/>
      <c r="F39" s="1860"/>
      <c r="G39" s="1860"/>
      <c r="H39" s="1860"/>
      <c r="I39" s="1860"/>
      <c r="J39" s="1860"/>
      <c r="K39" s="1860"/>
      <c r="L39" s="1860"/>
      <c r="M39" s="1860"/>
      <c r="N39" s="1860"/>
      <c r="O39" s="990"/>
      <c r="P39" s="991"/>
      <c r="Q39" s="735"/>
      <c r="R39" s="736"/>
      <c r="S39" s="736"/>
    </row>
    <row r="40" spans="1:19" ht="19.5" customHeight="1" thickBot="1">
      <c r="A40" s="185" t="s">
        <v>569</v>
      </c>
      <c r="B40" s="1857" t="s">
        <v>1071</v>
      </c>
      <c r="C40" s="1858"/>
      <c r="D40" s="1858"/>
      <c r="E40" s="1858"/>
      <c r="F40" s="1858"/>
      <c r="G40" s="1858"/>
      <c r="H40" s="1858"/>
      <c r="I40" s="1858"/>
      <c r="J40" s="1858"/>
      <c r="K40" s="1858"/>
      <c r="L40" s="1858"/>
      <c r="M40" s="1858"/>
      <c r="N40" s="1858"/>
      <c r="O40" s="987">
        <v>27</v>
      </c>
      <c r="P40" s="327">
        <v>1403</v>
      </c>
      <c r="Q40" s="737">
        <v>1641</v>
      </c>
      <c r="R40" s="737">
        <v>2928</v>
      </c>
      <c r="S40" s="737">
        <f>S29+S21+S19+S9</f>
        <v>2814</v>
      </c>
    </row>
    <row r="41" spans="1:19" ht="18" customHeight="1" thickBot="1">
      <c r="A41" s="1196"/>
      <c r="B41" s="1857" t="s">
        <v>1029</v>
      </c>
      <c r="C41" s="1858"/>
      <c r="D41" s="1858"/>
      <c r="E41" s="1858"/>
      <c r="F41" s="1858"/>
      <c r="G41" s="1858"/>
      <c r="H41" s="1858"/>
      <c r="I41" s="1858"/>
      <c r="J41" s="1858"/>
      <c r="K41" s="1858"/>
      <c r="L41" s="1858"/>
      <c r="M41" s="1858"/>
      <c r="N41" s="1858"/>
      <c r="O41" s="987">
        <v>28</v>
      </c>
      <c r="P41" s="327">
        <v>500</v>
      </c>
      <c r="Q41" s="737">
        <v>0</v>
      </c>
      <c r="R41" s="737">
        <v>475</v>
      </c>
      <c r="S41" s="737">
        <v>475</v>
      </c>
    </row>
    <row r="42" spans="1:19" ht="20.25" customHeight="1" thickBot="1">
      <c r="A42" s="1196"/>
      <c r="B42" s="1857" t="s">
        <v>1030</v>
      </c>
      <c r="C42" s="1858"/>
      <c r="D42" s="1858"/>
      <c r="E42" s="1858"/>
      <c r="F42" s="1858"/>
      <c r="G42" s="1858"/>
      <c r="H42" s="1858"/>
      <c r="I42" s="1858"/>
      <c r="J42" s="1858"/>
      <c r="K42" s="1858"/>
      <c r="L42" s="1858"/>
      <c r="M42" s="1858"/>
      <c r="N42" s="1858"/>
      <c r="O42" s="987">
        <v>29</v>
      </c>
      <c r="P42" s="327">
        <v>1903</v>
      </c>
      <c r="Q42" s="737">
        <v>1641</v>
      </c>
      <c r="R42" s="737">
        <v>3403</v>
      </c>
      <c r="S42" s="737">
        <f>S40+S41</f>
        <v>3289</v>
      </c>
    </row>
    <row r="43" spans="1:19" ht="13.5">
      <c r="O43" s="1365"/>
    </row>
  </sheetData>
  <mergeCells count="44">
    <mergeCell ref="S6:S7"/>
    <mergeCell ref="R6:R7"/>
    <mergeCell ref="B17:G17"/>
    <mergeCell ref="B13:G13"/>
    <mergeCell ref="B16:G16"/>
    <mergeCell ref="B14:G14"/>
    <mergeCell ref="B15:G15"/>
    <mergeCell ref="B29:G29"/>
    <mergeCell ref="B18:G18"/>
    <mergeCell ref="B26:G26"/>
    <mergeCell ref="P1:S1"/>
    <mergeCell ref="P2:S2"/>
    <mergeCell ref="P6:P7"/>
    <mergeCell ref="Q6:Q7"/>
    <mergeCell ref="B3:S3"/>
    <mergeCell ref="B7:G7"/>
    <mergeCell ref="Q5:S5"/>
    <mergeCell ref="B22:G22"/>
    <mergeCell ref="B19:N19"/>
    <mergeCell ref="B11:G11"/>
    <mergeCell ref="B12:G12"/>
    <mergeCell ref="B10:N10"/>
    <mergeCell ref="B6:N6"/>
    <mergeCell ref="B24:G24"/>
    <mergeCell ref="B23:G23"/>
    <mergeCell ref="B9:N9"/>
    <mergeCell ref="B21:G21"/>
    <mergeCell ref="B20:G20"/>
    <mergeCell ref="B25:G25"/>
    <mergeCell ref="B35:G35"/>
    <mergeCell ref="B42:N42"/>
    <mergeCell ref="B37:N37"/>
    <mergeCell ref="B39:N39"/>
    <mergeCell ref="B38:N38"/>
    <mergeCell ref="B40:N40"/>
    <mergeCell ref="B41:N41"/>
    <mergeCell ref="B36:G36"/>
    <mergeCell ref="B34:G34"/>
    <mergeCell ref="B31:G31"/>
    <mergeCell ref="B33:G33"/>
    <mergeCell ref="B27:G27"/>
    <mergeCell ref="B28:G28"/>
    <mergeCell ref="B30:G30"/>
    <mergeCell ref="B32:G32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90" orientation="portrait" horizontalDpi="120" verticalDpi="14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32" sqref="F32"/>
    </sheetView>
  </sheetViews>
  <sheetFormatPr defaultRowHeight="12.75"/>
  <cols>
    <col min="1" max="1" width="5.85546875" customWidth="1"/>
    <col min="2" max="2" width="52.42578125" customWidth="1"/>
    <col min="3" max="5" width="9.7109375" customWidth="1"/>
    <col min="6" max="6" width="10.28515625" bestFit="1" customWidth="1"/>
  </cols>
  <sheetData>
    <row r="1" spans="1:6">
      <c r="C1" s="1848" t="s">
        <v>1698</v>
      </c>
      <c r="D1" s="1849"/>
      <c r="E1" s="1849"/>
      <c r="F1" s="1849"/>
    </row>
    <row r="2" spans="1:6">
      <c r="C2" s="1877"/>
      <c r="D2" s="1877"/>
      <c r="E2" s="1877"/>
      <c r="F2" s="1877"/>
    </row>
    <row r="4" spans="1:6">
      <c r="B4" s="1844" t="s">
        <v>503</v>
      </c>
      <c r="C4" s="1845"/>
      <c r="D4" s="1845"/>
      <c r="E4" s="1845"/>
      <c r="F4" s="1845"/>
    </row>
    <row r="5" spans="1:6" ht="27" customHeight="1">
      <c r="B5" s="1382"/>
      <c r="C5" s="85"/>
      <c r="D5" s="85"/>
      <c r="E5" s="85"/>
      <c r="F5" s="85"/>
    </row>
    <row r="6" spans="1:6" ht="13.5" thickBot="1">
      <c r="B6" s="2"/>
      <c r="D6" s="1878" t="s">
        <v>674</v>
      </c>
      <c r="E6" s="1878"/>
      <c r="F6" s="1878"/>
    </row>
    <row r="7" spans="1:6" ht="18" customHeight="1" thickBot="1">
      <c r="A7" s="1125"/>
      <c r="B7" s="1126" t="s">
        <v>290</v>
      </c>
      <c r="C7" s="1874" t="s">
        <v>1210</v>
      </c>
      <c r="D7" s="1876" t="s">
        <v>750</v>
      </c>
      <c r="E7" s="1876" t="s">
        <v>1013</v>
      </c>
      <c r="F7" s="1876" t="s">
        <v>1318</v>
      </c>
    </row>
    <row r="8" spans="1:6" ht="18" customHeight="1" thickBot="1">
      <c r="A8" s="1165"/>
      <c r="B8" s="1166"/>
      <c r="C8" s="1875"/>
      <c r="D8" s="1866"/>
      <c r="E8" s="1866"/>
      <c r="F8" s="1866"/>
    </row>
    <row r="9" spans="1:6" ht="18" customHeight="1">
      <c r="A9" s="1164" t="s">
        <v>331</v>
      </c>
      <c r="B9" s="1144" t="s">
        <v>207</v>
      </c>
      <c r="C9" s="1151"/>
      <c r="D9" s="1127"/>
      <c r="E9" s="1128">
        <v>943</v>
      </c>
      <c r="F9" s="1128">
        <f>F10+F11+F12</f>
        <v>943</v>
      </c>
    </row>
    <row r="10" spans="1:6">
      <c r="A10" s="1145"/>
      <c r="B10" s="1134" t="s">
        <v>659</v>
      </c>
      <c r="C10" s="1135"/>
      <c r="D10" s="1135">
        <v>863</v>
      </c>
      <c r="E10" s="1136">
        <v>863</v>
      </c>
      <c r="F10" s="1136">
        <v>863</v>
      </c>
    </row>
    <row r="11" spans="1:6">
      <c r="A11" s="1145"/>
      <c r="B11" s="1134" t="s">
        <v>660</v>
      </c>
      <c r="C11" s="1135"/>
      <c r="D11" s="1135"/>
      <c r="E11" s="1136">
        <v>18</v>
      </c>
      <c r="F11" s="1136">
        <v>18</v>
      </c>
    </row>
    <row r="12" spans="1:6">
      <c r="A12" s="1145"/>
      <c r="B12" s="1388" t="s">
        <v>508</v>
      </c>
      <c r="C12" s="1387"/>
      <c r="D12" s="1387"/>
      <c r="E12" s="1389">
        <v>62</v>
      </c>
      <c r="F12" s="1389">
        <v>62</v>
      </c>
    </row>
    <row r="13" spans="1:6">
      <c r="A13" s="1145"/>
      <c r="B13" s="1410"/>
      <c r="C13" s="1387"/>
      <c r="D13" s="1387"/>
      <c r="E13" s="1411"/>
      <c r="F13" s="1411"/>
    </row>
    <row r="14" spans="1:6" ht="24" customHeight="1">
      <c r="A14" s="1146" t="s">
        <v>334</v>
      </c>
      <c r="B14" s="1144" t="s">
        <v>208</v>
      </c>
      <c r="C14" s="1151"/>
      <c r="D14" s="1127"/>
      <c r="E14" s="1128">
        <v>239</v>
      </c>
      <c r="F14" s="1128">
        <f>SUM(F15:F22)</f>
        <v>239</v>
      </c>
    </row>
    <row r="15" spans="1:6" ht="13.5" customHeight="1">
      <c r="A15" s="1145"/>
      <c r="B15" s="1380" t="s">
        <v>507</v>
      </c>
      <c r="C15" s="1135"/>
      <c r="D15" s="1135">
        <v>3</v>
      </c>
      <c r="E15" s="1136">
        <v>3</v>
      </c>
      <c r="F15" s="1136">
        <v>3</v>
      </c>
    </row>
    <row r="16" spans="1:6" ht="13.5" customHeight="1">
      <c r="A16" s="1145"/>
      <c r="B16" s="1390" t="s">
        <v>509</v>
      </c>
      <c r="C16" s="1386"/>
      <c r="D16" s="1135"/>
      <c r="E16" s="1136">
        <v>5</v>
      </c>
      <c r="F16" s="1136">
        <v>5</v>
      </c>
    </row>
    <row r="17" spans="1:6" ht="12.75" customHeight="1">
      <c r="A17" s="1145"/>
      <c r="B17" s="1390" t="s">
        <v>510</v>
      </c>
      <c r="C17" s="1386"/>
      <c r="D17" s="1135"/>
      <c r="E17" s="1136">
        <v>10</v>
      </c>
      <c r="F17" s="1136">
        <v>10</v>
      </c>
    </row>
    <row r="18" spans="1:6" ht="12.75" customHeight="1">
      <c r="A18" s="1145"/>
      <c r="B18" s="1390" t="s">
        <v>512</v>
      </c>
      <c r="C18" s="1386"/>
      <c r="D18" s="1135"/>
      <c r="E18" s="1136">
        <v>20</v>
      </c>
      <c r="F18" s="1136">
        <v>20</v>
      </c>
    </row>
    <row r="19" spans="1:6">
      <c r="A19" s="1145"/>
      <c r="B19" s="1134" t="s">
        <v>511</v>
      </c>
      <c r="C19" s="1135"/>
      <c r="D19" s="1135"/>
      <c r="E19" s="1136">
        <v>20</v>
      </c>
      <c r="F19" s="1136">
        <v>20</v>
      </c>
    </row>
    <row r="20" spans="1:6">
      <c r="A20" s="1145"/>
      <c r="B20" s="1405" t="s">
        <v>318</v>
      </c>
      <c r="C20" s="1406"/>
      <c r="D20" s="1406"/>
      <c r="E20" s="1408">
        <v>11</v>
      </c>
      <c r="F20" s="1408">
        <v>11</v>
      </c>
    </row>
    <row r="21" spans="1:6">
      <c r="A21" s="1145"/>
      <c r="B21" s="1403" t="s">
        <v>319</v>
      </c>
      <c r="C21" s="1404"/>
      <c r="D21" s="1404"/>
      <c r="E21" s="1409">
        <v>150</v>
      </c>
      <c r="F21" s="1409">
        <v>150</v>
      </c>
    </row>
    <row r="22" spans="1:6">
      <c r="A22" s="1145"/>
      <c r="B22" s="1403" t="s">
        <v>320</v>
      </c>
      <c r="C22" s="1404"/>
      <c r="D22" s="1404"/>
      <c r="E22" s="1412">
        <v>20</v>
      </c>
      <c r="F22" s="1412">
        <v>20</v>
      </c>
    </row>
    <row r="23" spans="1:6" ht="31.5" customHeight="1" thickBot="1">
      <c r="A23" s="1147" t="s">
        <v>335</v>
      </c>
      <c r="B23" s="1157" t="s">
        <v>211</v>
      </c>
      <c r="C23" s="1158"/>
      <c r="D23" s="1158">
        <v>866</v>
      </c>
      <c r="E23" s="1159">
        <v>1182</v>
      </c>
      <c r="F23" s="1159">
        <f>F9+F14</f>
        <v>1182</v>
      </c>
    </row>
    <row r="24" spans="1:6" ht="24.75" customHeight="1" thickBot="1">
      <c r="A24" s="1161"/>
      <c r="B24" s="1162"/>
      <c r="C24" s="1163"/>
      <c r="D24" s="1163"/>
      <c r="E24" s="1163"/>
      <c r="F24" s="1163"/>
    </row>
    <row r="25" spans="1:6" ht="30.75" customHeight="1">
      <c r="A25" s="1160" t="s">
        <v>336</v>
      </c>
      <c r="B25" s="1201" t="s">
        <v>496</v>
      </c>
      <c r="C25" s="1151"/>
      <c r="D25" s="1127"/>
      <c r="E25" s="1484"/>
      <c r="F25" s="1128"/>
    </row>
    <row r="26" spans="1:6">
      <c r="A26" s="1150"/>
      <c r="B26" s="1129" t="s">
        <v>329</v>
      </c>
      <c r="C26" s="1130"/>
      <c r="D26" s="1130"/>
      <c r="E26" s="1486"/>
      <c r="F26" s="1131"/>
    </row>
    <row r="27" spans="1:6">
      <c r="A27" s="1149"/>
      <c r="B27" s="1152"/>
      <c r="C27" s="1156"/>
      <c r="D27" s="1135"/>
      <c r="E27" s="1485"/>
      <c r="F27" s="1136"/>
    </row>
    <row r="28" spans="1:6" ht="24.75" customHeight="1">
      <c r="A28" s="1146" t="s">
        <v>337</v>
      </c>
      <c r="B28" s="1201" t="s">
        <v>497</v>
      </c>
      <c r="C28" s="1140"/>
      <c r="D28" s="1132"/>
      <c r="E28" s="1487"/>
      <c r="F28" s="1133"/>
    </row>
    <row r="29" spans="1:6" ht="13.5" thickBot="1">
      <c r="A29" s="1153"/>
      <c r="B29" s="1295"/>
      <c r="D29" s="1154"/>
      <c r="E29" s="1488"/>
      <c r="F29" s="1155"/>
    </row>
    <row r="30" spans="1:6" ht="26.25" customHeight="1" thickBot="1">
      <c r="A30" s="1148" t="s">
        <v>338</v>
      </c>
      <c r="B30" s="1137" t="s">
        <v>1012</v>
      </c>
      <c r="C30" s="1138"/>
      <c r="D30" s="1138"/>
      <c r="E30" s="1489"/>
      <c r="F30" s="1139"/>
    </row>
    <row r="31" spans="1:6" ht="35.25" customHeight="1" thickBot="1">
      <c r="A31" s="1147" t="s">
        <v>339</v>
      </c>
      <c r="B31" s="1141" t="s">
        <v>288</v>
      </c>
      <c r="C31" s="1142"/>
      <c r="D31" s="1142">
        <v>866</v>
      </c>
      <c r="E31" s="1490">
        <v>1182</v>
      </c>
      <c r="F31" s="1143">
        <v>1182</v>
      </c>
    </row>
  </sheetData>
  <mergeCells count="8">
    <mergeCell ref="C7:C8"/>
    <mergeCell ref="D7:D8"/>
    <mergeCell ref="F7:F8"/>
    <mergeCell ref="C1:F1"/>
    <mergeCell ref="C2:F2"/>
    <mergeCell ref="B4:F4"/>
    <mergeCell ref="D6:F6"/>
    <mergeCell ref="E7:E8"/>
  </mergeCells>
  <phoneticPr fontId="2" type="noConversion"/>
  <pageMargins left="0.59055118110236227" right="0.39370078740157483" top="0.78740157480314965" bottom="0.59055118110236227" header="0.51181102362204722" footer="0.51181102362204722"/>
  <pageSetup paperSize="9" scale="95" orientation="portrait" horizontalDpi="4294967295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C2:H32"/>
  <sheetViews>
    <sheetView workbookViewId="0">
      <selection activeCell="H10" sqref="H10"/>
    </sheetView>
  </sheetViews>
  <sheetFormatPr defaultRowHeight="12.75"/>
  <cols>
    <col min="2" max="2" width="0.5703125" customWidth="1"/>
    <col min="3" max="3" width="9.140625" hidden="1" customWidth="1"/>
    <col min="5" max="5" width="29.5703125" customWidth="1"/>
    <col min="7" max="7" width="10.5703125" customWidth="1"/>
    <col min="8" max="8" width="9.7109375" bestFit="1" customWidth="1"/>
  </cols>
  <sheetData>
    <row r="2" spans="5:8">
      <c r="H2" s="319" t="s">
        <v>217</v>
      </c>
    </row>
    <row r="4" spans="5:8" ht="15">
      <c r="E4" s="1879" t="s">
        <v>375</v>
      </c>
      <c r="F4" s="1879"/>
      <c r="G4" s="1879"/>
      <c r="H4" s="1879"/>
    </row>
    <row r="5" spans="5:8" ht="14.25" thickBot="1">
      <c r="E5" s="57"/>
      <c r="F5" s="57"/>
      <c r="G5" s="57"/>
      <c r="H5" s="57"/>
    </row>
    <row r="6" spans="5:8" ht="15.75" thickBot="1">
      <c r="E6" s="58"/>
      <c r="F6" s="64" t="s">
        <v>332</v>
      </c>
      <c r="G6" s="64" t="s">
        <v>333</v>
      </c>
      <c r="H6" s="65" t="s">
        <v>639</v>
      </c>
    </row>
    <row r="7" spans="5:8" ht="15">
      <c r="E7" s="66" t="s">
        <v>376</v>
      </c>
      <c r="F7" s="59"/>
      <c r="G7" s="59"/>
      <c r="H7" s="60"/>
    </row>
    <row r="8" spans="5:8" ht="15">
      <c r="E8" s="1880" t="s">
        <v>367</v>
      </c>
      <c r="F8" s="1881"/>
      <c r="G8" s="1881"/>
      <c r="H8" s="1882"/>
    </row>
    <row r="9" spans="5:8" ht="13.5">
      <c r="E9" s="45" t="s">
        <v>781</v>
      </c>
      <c r="F9" s="43">
        <v>15072</v>
      </c>
      <c r="G9" s="43">
        <v>15072</v>
      </c>
      <c r="H9" s="44">
        <v>0</v>
      </c>
    </row>
    <row r="10" spans="5:8" ht="13.5">
      <c r="E10" s="45"/>
      <c r="F10" s="43"/>
      <c r="G10" s="43"/>
      <c r="H10" s="44"/>
    </row>
    <row r="11" spans="5:8" ht="13.5">
      <c r="E11" s="45"/>
      <c r="F11" s="43"/>
      <c r="G11" s="43"/>
      <c r="H11" s="44"/>
    </row>
    <row r="12" spans="5:8" ht="13.5">
      <c r="E12" s="45"/>
      <c r="F12" s="43"/>
      <c r="G12" s="43"/>
      <c r="H12" s="44"/>
    </row>
    <row r="13" spans="5:8" ht="13.5">
      <c r="E13" s="45"/>
      <c r="F13" s="43"/>
      <c r="G13" s="43"/>
      <c r="H13" s="44"/>
    </row>
    <row r="14" spans="5:8" ht="13.5">
      <c r="E14" s="45"/>
      <c r="F14" s="43"/>
      <c r="G14" s="43"/>
      <c r="H14" s="44"/>
    </row>
    <row r="15" spans="5:8" ht="13.5">
      <c r="E15" s="45"/>
      <c r="F15" s="43"/>
      <c r="G15" s="43"/>
      <c r="H15" s="44"/>
    </row>
    <row r="16" spans="5:8" ht="13.5">
      <c r="E16" s="45"/>
      <c r="F16" s="43"/>
      <c r="G16" s="43"/>
      <c r="H16" s="44"/>
    </row>
    <row r="17" spans="5:8" ht="12" customHeight="1">
      <c r="E17" s="45"/>
      <c r="F17" s="43"/>
      <c r="G17" s="43"/>
      <c r="H17" s="44"/>
    </row>
    <row r="18" spans="5:8" ht="12" customHeight="1">
      <c r="E18" s="45"/>
      <c r="F18" s="43"/>
      <c r="G18" s="43"/>
      <c r="H18" s="44"/>
    </row>
    <row r="19" spans="5:8" ht="12" customHeight="1">
      <c r="E19" s="45"/>
      <c r="F19" s="43"/>
      <c r="G19" s="43"/>
      <c r="H19" s="44"/>
    </row>
    <row r="20" spans="5:8" ht="15">
      <c r="E20" s="1880" t="s">
        <v>377</v>
      </c>
      <c r="F20" s="1881"/>
      <c r="G20" s="1881"/>
      <c r="H20" s="1882"/>
    </row>
    <row r="21" spans="5:8" ht="13.5">
      <c r="E21" s="45"/>
      <c r="F21" s="43"/>
      <c r="G21" s="43"/>
      <c r="H21" s="44"/>
    </row>
    <row r="22" spans="5:8" ht="13.5">
      <c r="E22" s="45"/>
      <c r="F22" s="43"/>
      <c r="G22" s="43"/>
      <c r="H22" s="44"/>
    </row>
    <row r="23" spans="5:8" ht="13.5">
      <c r="E23" s="45"/>
      <c r="F23" s="43"/>
      <c r="G23" s="43"/>
      <c r="H23" s="44"/>
    </row>
    <row r="24" spans="5:8" ht="13.5">
      <c r="E24" s="45"/>
      <c r="F24" s="43"/>
      <c r="G24" s="43"/>
      <c r="H24" s="44"/>
    </row>
    <row r="25" spans="5:8" ht="13.5">
      <c r="E25" s="45"/>
      <c r="F25" s="43"/>
      <c r="G25" s="43"/>
      <c r="H25" s="44"/>
    </row>
    <row r="26" spans="5:8" ht="13.5">
      <c r="E26" s="45"/>
      <c r="F26" s="43"/>
      <c r="G26" s="43"/>
      <c r="H26" s="44"/>
    </row>
    <row r="27" spans="5:8" ht="13.5">
      <c r="E27" s="45"/>
      <c r="F27" s="43"/>
      <c r="G27" s="43"/>
      <c r="H27" s="44"/>
    </row>
    <row r="28" spans="5:8" ht="13.5">
      <c r="E28" s="45"/>
      <c r="F28" s="43"/>
      <c r="G28" s="43"/>
      <c r="H28" s="44"/>
    </row>
    <row r="29" spans="5:8" ht="13.5">
      <c r="E29" s="45"/>
      <c r="F29" s="43"/>
      <c r="G29" s="43"/>
      <c r="H29" s="44"/>
    </row>
    <row r="30" spans="5:8" ht="13.5">
      <c r="E30" s="45"/>
      <c r="F30" s="43"/>
      <c r="G30" s="43"/>
      <c r="H30" s="44"/>
    </row>
    <row r="31" spans="5:8" ht="13.5">
      <c r="E31" s="45"/>
      <c r="F31" s="43"/>
      <c r="G31" s="43"/>
      <c r="H31" s="44"/>
    </row>
    <row r="32" spans="5:8" ht="14.25" thickBot="1">
      <c r="E32" s="61"/>
      <c r="F32" s="62"/>
      <c r="G32" s="62"/>
      <c r="H32" s="63"/>
    </row>
  </sheetData>
  <mergeCells count="3">
    <mergeCell ref="E4:H4"/>
    <mergeCell ref="E8:H8"/>
    <mergeCell ref="E20:H20"/>
  </mergeCells>
  <phoneticPr fontId="2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1:N36"/>
  <sheetViews>
    <sheetView workbookViewId="0">
      <selection activeCell="F12" sqref="F12"/>
    </sheetView>
  </sheetViews>
  <sheetFormatPr defaultRowHeight="12.75"/>
  <cols>
    <col min="1" max="1" width="3.7109375" style="137" customWidth="1"/>
    <col min="2" max="2" width="9.140625" style="137"/>
    <col min="3" max="3" width="20.140625" style="137" customWidth="1"/>
    <col min="4" max="4" width="12.85546875" style="137" customWidth="1"/>
    <col min="5" max="5" width="12" style="137" customWidth="1"/>
    <col min="6" max="6" width="15" style="137" customWidth="1"/>
    <col min="7" max="10" width="13.7109375" style="137" customWidth="1"/>
    <col min="11" max="11" width="14" style="137" customWidth="1"/>
    <col min="12" max="12" width="12.7109375" style="137" customWidth="1"/>
    <col min="13" max="16384" width="9.140625" style="137"/>
  </cols>
  <sheetData>
    <row r="1" spans="2:14" ht="13.5">
      <c r="B1" s="149"/>
      <c r="C1" s="149"/>
      <c r="D1" s="149"/>
      <c r="E1" s="149"/>
      <c r="F1" s="320" t="s">
        <v>224</v>
      </c>
    </row>
    <row r="2" spans="2:14" ht="13.5">
      <c r="B2" s="149"/>
      <c r="C2" s="149"/>
      <c r="D2" s="149"/>
      <c r="E2" s="149"/>
      <c r="F2" s="149"/>
      <c r="J2" s="138"/>
      <c r="K2" s="139"/>
    </row>
    <row r="3" spans="2:14" ht="13.5">
      <c r="B3" s="149"/>
      <c r="C3" s="149"/>
      <c r="D3" s="149"/>
      <c r="E3" s="149"/>
      <c r="F3" s="149"/>
    </row>
    <row r="4" spans="2:14" ht="13.5">
      <c r="B4" s="149"/>
      <c r="C4" s="149"/>
      <c r="D4" s="149"/>
      <c r="E4" s="149"/>
      <c r="F4" s="149"/>
    </row>
    <row r="5" spans="2:14" ht="15">
      <c r="B5" s="149"/>
      <c r="C5" s="1887" t="s">
        <v>661</v>
      </c>
      <c r="D5" s="1888"/>
      <c r="E5" s="1888"/>
      <c r="F5" s="1888"/>
      <c r="G5" s="140"/>
    </row>
    <row r="6" spans="2:14" ht="13.5">
      <c r="B6" s="149"/>
      <c r="C6" s="149"/>
      <c r="D6" s="149"/>
      <c r="E6" s="149"/>
      <c r="F6" s="149"/>
    </row>
    <row r="7" spans="2:14" ht="13.5">
      <c r="B7" s="149"/>
      <c r="C7" s="149"/>
      <c r="D7" s="149"/>
      <c r="E7" s="149"/>
      <c r="F7" s="149"/>
    </row>
    <row r="8" spans="2:14" ht="14.25" thickBot="1">
      <c r="B8" s="149"/>
      <c r="C8" s="149"/>
      <c r="D8" s="149"/>
      <c r="E8" s="149"/>
      <c r="F8" s="149"/>
      <c r="K8" s="141"/>
      <c r="N8" s="142"/>
    </row>
    <row r="9" spans="2:14" ht="14.25">
      <c r="B9" s="149"/>
      <c r="C9" s="1897" t="s">
        <v>662</v>
      </c>
      <c r="D9" s="153" t="s">
        <v>663</v>
      </c>
      <c r="E9" s="154" t="s">
        <v>664</v>
      </c>
      <c r="F9" s="1885" t="s">
        <v>665</v>
      </c>
      <c r="G9" s="143"/>
      <c r="H9" s="144"/>
      <c r="I9" s="144"/>
      <c r="J9" s="144"/>
      <c r="K9" s="142"/>
      <c r="L9" s="142"/>
      <c r="M9" s="142"/>
      <c r="N9" s="142"/>
    </row>
    <row r="10" spans="2:14" ht="15" thickBot="1">
      <c r="B10" s="149"/>
      <c r="C10" s="1898"/>
      <c r="D10" s="155" t="s">
        <v>666</v>
      </c>
      <c r="E10" s="156" t="s">
        <v>667</v>
      </c>
      <c r="F10" s="1886"/>
      <c r="G10" s="143"/>
      <c r="H10" s="143"/>
      <c r="I10" s="143"/>
      <c r="J10" s="144"/>
      <c r="K10" s="143"/>
      <c r="L10" s="142"/>
      <c r="M10" s="142"/>
      <c r="N10" s="142"/>
    </row>
    <row r="11" spans="2:14" ht="13.5">
      <c r="B11" s="149"/>
      <c r="C11" s="157"/>
      <c r="D11" s="158"/>
      <c r="E11" s="157"/>
      <c r="F11" s="159"/>
      <c r="G11" s="145"/>
      <c r="H11" s="145"/>
      <c r="I11" s="145"/>
      <c r="J11" s="145"/>
      <c r="K11" s="145"/>
      <c r="L11" s="142"/>
      <c r="M11" s="142"/>
    </row>
    <row r="12" spans="2:14" ht="13.5">
      <c r="B12" s="149"/>
      <c r="C12" s="160" t="s">
        <v>220</v>
      </c>
      <c r="D12" s="371">
        <v>40414</v>
      </c>
      <c r="E12" s="160" t="s">
        <v>222</v>
      </c>
      <c r="F12" s="370">
        <v>40755</v>
      </c>
      <c r="G12" s="146"/>
      <c r="H12" s="146"/>
      <c r="I12" s="146"/>
      <c r="J12" s="146"/>
      <c r="K12" s="146"/>
    </row>
    <row r="13" spans="2:14" ht="13.5">
      <c r="B13" s="149"/>
      <c r="C13" s="161" t="s">
        <v>221</v>
      </c>
      <c r="D13" s="371">
        <v>40531</v>
      </c>
      <c r="E13" s="160" t="s">
        <v>223</v>
      </c>
      <c r="F13" s="370">
        <v>40885</v>
      </c>
      <c r="G13" s="145"/>
      <c r="H13" s="145"/>
      <c r="I13" s="145"/>
      <c r="J13" s="145"/>
      <c r="K13" s="144"/>
    </row>
    <row r="14" spans="2:14" ht="14.25" thickBot="1">
      <c r="B14" s="149"/>
      <c r="C14" s="162"/>
      <c r="D14" s="163"/>
      <c r="E14" s="162"/>
      <c r="F14" s="164"/>
      <c r="G14" s="145"/>
      <c r="H14" s="145"/>
      <c r="I14" s="145"/>
      <c r="J14" s="145"/>
      <c r="K14" s="145"/>
    </row>
    <row r="15" spans="2:14" ht="13.5">
      <c r="B15" s="149"/>
      <c r="C15" s="158"/>
      <c r="D15" s="158"/>
      <c r="E15" s="158"/>
      <c r="F15" s="158"/>
      <c r="G15" s="145"/>
      <c r="H15" s="145"/>
      <c r="I15" s="145"/>
      <c r="J15" s="145"/>
      <c r="K15" s="145"/>
    </row>
    <row r="16" spans="2:14" ht="13.5">
      <c r="B16" s="149"/>
      <c r="C16" s="158"/>
      <c r="D16" s="158"/>
      <c r="E16" s="158"/>
      <c r="F16" s="158"/>
      <c r="G16" s="145"/>
      <c r="H16" s="145"/>
      <c r="I16" s="145"/>
      <c r="J16" s="145"/>
      <c r="K16" s="145"/>
    </row>
    <row r="17" spans="2:11" ht="13.5">
      <c r="B17" s="149"/>
      <c r="C17" s="158"/>
      <c r="D17" s="158"/>
      <c r="E17" s="158"/>
      <c r="F17" s="158"/>
      <c r="G17" s="145"/>
      <c r="H17" s="145"/>
      <c r="I17" s="145"/>
      <c r="J17" s="145"/>
      <c r="K17" s="145"/>
    </row>
    <row r="18" spans="2:11" ht="13.5">
      <c r="B18" s="149"/>
      <c r="C18" s="158"/>
      <c r="D18" s="158"/>
      <c r="E18" s="158"/>
      <c r="F18" s="158"/>
      <c r="G18" s="145"/>
      <c r="H18" s="145"/>
      <c r="I18" s="145"/>
      <c r="J18" s="145"/>
      <c r="K18" s="145"/>
    </row>
    <row r="19" spans="2:11" ht="14.25" thickBot="1">
      <c r="B19" s="149"/>
      <c r="C19" s="158"/>
      <c r="D19" s="158"/>
      <c r="E19" s="158"/>
      <c r="F19" s="158"/>
      <c r="G19" s="145"/>
      <c r="H19" s="145"/>
      <c r="I19" s="145"/>
      <c r="J19" s="145"/>
      <c r="K19" s="145"/>
    </row>
    <row r="20" spans="2:11">
      <c r="B20" s="1895" t="s">
        <v>671</v>
      </c>
      <c r="C20" s="1889" t="s">
        <v>668</v>
      </c>
      <c r="D20" s="1891" t="s">
        <v>669</v>
      </c>
      <c r="E20" s="1892"/>
      <c r="F20" s="1895" t="s">
        <v>670</v>
      </c>
      <c r="G20" s="142"/>
      <c r="H20" s="142"/>
      <c r="I20" s="142"/>
      <c r="J20" s="142"/>
      <c r="K20" s="142"/>
    </row>
    <row r="21" spans="2:11" ht="13.5" thickBot="1">
      <c r="B21" s="1896"/>
      <c r="C21" s="1890"/>
      <c r="D21" s="1893"/>
      <c r="E21" s="1894"/>
      <c r="F21" s="1896"/>
      <c r="G21" s="147"/>
      <c r="H21" s="142"/>
      <c r="I21" s="142"/>
      <c r="J21" s="142"/>
      <c r="K21" s="142"/>
    </row>
    <row r="22" spans="2:11" ht="15.6" customHeight="1">
      <c r="B22" s="150"/>
      <c r="C22" s="165"/>
      <c r="D22" s="346"/>
      <c r="E22" s="347"/>
      <c r="F22" s="150"/>
      <c r="G22" s="147"/>
      <c r="H22" s="142"/>
      <c r="I22" s="142"/>
      <c r="J22" s="142"/>
      <c r="K22" s="142"/>
    </row>
    <row r="23" spans="2:11" ht="15.6" customHeight="1">
      <c r="B23" s="151"/>
      <c r="C23" s="166"/>
      <c r="D23" s="342"/>
      <c r="E23" s="343"/>
      <c r="F23" s="151"/>
      <c r="G23" s="142"/>
      <c r="H23" s="142"/>
      <c r="I23" s="142"/>
      <c r="J23" s="142"/>
      <c r="K23" s="142"/>
    </row>
    <row r="24" spans="2:11" ht="15.6" customHeight="1">
      <c r="B24" s="151"/>
      <c r="C24" s="167"/>
      <c r="D24" s="342"/>
      <c r="E24" s="343"/>
      <c r="F24" s="151"/>
      <c r="G24" s="148"/>
      <c r="H24" s="142"/>
      <c r="I24" s="142"/>
      <c r="J24" s="142"/>
      <c r="K24" s="142"/>
    </row>
    <row r="25" spans="2:11" ht="15.6" customHeight="1">
      <c r="B25" s="151"/>
      <c r="C25" s="167"/>
      <c r="D25" s="342"/>
      <c r="E25" s="343"/>
      <c r="F25" s="151"/>
      <c r="G25" s="142"/>
      <c r="H25" s="142"/>
      <c r="I25" s="142"/>
      <c r="J25" s="142"/>
      <c r="K25" s="142"/>
    </row>
    <row r="26" spans="2:11" ht="15.6" customHeight="1">
      <c r="B26" s="151"/>
      <c r="C26" s="167"/>
      <c r="D26" s="342"/>
      <c r="E26" s="343"/>
      <c r="F26" s="151"/>
    </row>
    <row r="27" spans="2:11" ht="15.6" customHeight="1">
      <c r="B27" s="151"/>
      <c r="C27" s="167"/>
      <c r="D27" s="342"/>
      <c r="E27" s="343"/>
      <c r="F27" s="151"/>
      <c r="G27" s="147"/>
    </row>
    <row r="28" spans="2:11" ht="15.6" customHeight="1">
      <c r="B28" s="151"/>
      <c r="C28" s="167"/>
      <c r="D28" s="342"/>
      <c r="E28" s="343"/>
      <c r="F28" s="151"/>
      <c r="G28" s="147"/>
    </row>
    <row r="29" spans="2:11" ht="15.6" customHeight="1">
      <c r="B29" s="151"/>
      <c r="C29" s="167"/>
      <c r="D29" s="342"/>
      <c r="E29" s="343"/>
      <c r="F29" s="151"/>
    </row>
    <row r="30" spans="2:11" ht="15.6" customHeight="1">
      <c r="B30" s="151"/>
      <c r="C30" s="166"/>
      <c r="D30" s="342"/>
      <c r="E30" s="343"/>
      <c r="F30" s="151"/>
      <c r="G30" s="147"/>
    </row>
    <row r="31" spans="2:11" ht="15.6" customHeight="1">
      <c r="B31" s="151"/>
      <c r="C31" s="166"/>
      <c r="D31" s="342"/>
      <c r="E31" s="343"/>
      <c r="F31" s="151"/>
      <c r="G31" s="147"/>
    </row>
    <row r="32" spans="2:11" ht="15.6" customHeight="1">
      <c r="B32" s="151"/>
      <c r="C32" s="166"/>
      <c r="D32" s="342"/>
      <c r="E32" s="343"/>
      <c r="F32" s="151"/>
    </row>
    <row r="33" spans="2:7" ht="15.6" customHeight="1" thickBot="1">
      <c r="B33" s="152"/>
      <c r="C33" s="168"/>
      <c r="D33" s="344"/>
      <c r="E33" s="345"/>
      <c r="F33" s="152"/>
      <c r="G33" s="147"/>
    </row>
    <row r="34" spans="2:7">
      <c r="D34" s="1883"/>
      <c r="E34" s="1884"/>
      <c r="G34" s="147"/>
    </row>
    <row r="36" spans="2:7">
      <c r="G36" s="147"/>
    </row>
  </sheetData>
  <mergeCells count="8">
    <mergeCell ref="B20:B21"/>
    <mergeCell ref="F20:F21"/>
    <mergeCell ref="C9:C10"/>
    <mergeCell ref="D34:E34"/>
    <mergeCell ref="F9:F10"/>
    <mergeCell ref="C5:F5"/>
    <mergeCell ref="C20:C21"/>
    <mergeCell ref="D20:E21"/>
  </mergeCells>
  <phoneticPr fontId="18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50"/>
  <sheetViews>
    <sheetView topLeftCell="A5" workbookViewId="0">
      <selection activeCell="L6" sqref="L6"/>
    </sheetView>
  </sheetViews>
  <sheetFormatPr defaultRowHeight="12.75"/>
  <cols>
    <col min="1" max="4" width="9.140625" style="169"/>
    <col min="5" max="5" width="8.42578125" style="169" customWidth="1"/>
    <col min="6" max="6" width="3.7109375" style="169" customWidth="1"/>
    <col min="7" max="7" width="9.7109375" style="169" customWidth="1"/>
    <col min="8" max="8" width="7.5703125" style="169" hidden="1" customWidth="1"/>
    <col min="9" max="9" width="9.5703125" style="169" customWidth="1"/>
    <col min="10" max="10" width="11.85546875" style="169" customWidth="1"/>
    <col min="11" max="16384" width="9.140625" style="169"/>
  </cols>
  <sheetData>
    <row r="1" spans="1:13" ht="15">
      <c r="F1" t="s">
        <v>837</v>
      </c>
      <c r="G1" s="170"/>
      <c r="H1" s="170"/>
      <c r="J1" s="321"/>
    </row>
    <row r="2" spans="1:13">
      <c r="E2" s="1930" t="s">
        <v>838</v>
      </c>
      <c r="F2" s="1849"/>
      <c r="G2" s="1849"/>
      <c r="H2" s="1849"/>
      <c r="I2" s="1849"/>
      <c r="J2" s="1849"/>
    </row>
    <row r="3" spans="1:13">
      <c r="E3" s="664"/>
      <c r="F3" s="183"/>
      <c r="G3" s="183"/>
      <c r="H3" s="183"/>
      <c r="I3" s="183"/>
      <c r="J3" s="183"/>
    </row>
    <row r="4" spans="1:13" hidden="1">
      <c r="E4" s="664"/>
      <c r="F4" s="183"/>
      <c r="G4" s="183"/>
      <c r="H4" s="183"/>
      <c r="I4" s="183"/>
      <c r="J4" s="183"/>
    </row>
    <row r="5" spans="1:13">
      <c r="A5" s="1935" t="s">
        <v>833</v>
      </c>
      <c r="B5" s="1935"/>
      <c r="C5" s="1935"/>
      <c r="D5" s="1935"/>
      <c r="E5" s="1935"/>
      <c r="F5" s="1935"/>
      <c r="G5" s="1935"/>
      <c r="H5" s="1935"/>
      <c r="I5" s="1935"/>
      <c r="J5" s="1935"/>
    </row>
    <row r="6" spans="1:13">
      <c r="A6" s="1936"/>
      <c r="B6" s="1936"/>
      <c r="C6" s="1936"/>
      <c r="D6" s="1936"/>
      <c r="E6" s="1936"/>
      <c r="F6" s="1936"/>
      <c r="G6" s="1936"/>
      <c r="H6" s="1936"/>
      <c r="I6" s="1936"/>
      <c r="J6" s="1936"/>
      <c r="K6" s="169" t="s">
        <v>673</v>
      </c>
    </row>
    <row r="7" spans="1:13" ht="14.25" hidden="1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3" ht="12.75" customHeight="1" thickBot="1">
      <c r="A8" s="171"/>
      <c r="B8" s="171"/>
      <c r="C8" s="171"/>
      <c r="D8" s="171"/>
      <c r="E8" s="171"/>
      <c r="F8" s="171"/>
      <c r="G8" s="171"/>
      <c r="H8" s="171"/>
      <c r="I8" s="1940" t="s">
        <v>674</v>
      </c>
      <c r="J8" s="1940"/>
    </row>
    <row r="9" spans="1:13" ht="39" thickBot="1">
      <c r="A9" s="1941" t="s">
        <v>290</v>
      </c>
      <c r="B9" s="1942"/>
      <c r="C9" s="1942"/>
      <c r="D9" s="1942"/>
      <c r="E9" s="1943"/>
      <c r="F9" s="699" t="s">
        <v>675</v>
      </c>
      <c r="G9" s="695" t="s">
        <v>63</v>
      </c>
      <c r="H9" s="697"/>
      <c r="I9" s="693" t="s">
        <v>64</v>
      </c>
      <c r="J9" s="695" t="s">
        <v>65</v>
      </c>
    </row>
    <row r="10" spans="1:13" ht="17.100000000000001" customHeight="1" thickBot="1">
      <c r="A10" s="1937">
        <v>1</v>
      </c>
      <c r="B10" s="1938"/>
      <c r="C10" s="1938"/>
      <c r="D10" s="1938"/>
      <c r="E10" s="1939"/>
      <c r="F10" s="680">
        <v>2</v>
      </c>
      <c r="G10" s="696">
        <v>3</v>
      </c>
      <c r="H10" s="698">
        <v>4</v>
      </c>
      <c r="I10" s="694">
        <v>5</v>
      </c>
      <c r="J10" s="696">
        <v>6</v>
      </c>
    </row>
    <row r="11" spans="1:13" ht="17.100000000000001" customHeight="1" thickBot="1">
      <c r="A11" s="1911" t="s">
        <v>676</v>
      </c>
      <c r="B11" s="1912"/>
      <c r="C11" s="1912"/>
      <c r="D11" s="1912"/>
      <c r="E11" s="1912"/>
      <c r="F11" s="1912"/>
      <c r="G11" s="1912"/>
      <c r="H11" s="1913"/>
      <c r="I11" s="1912"/>
      <c r="J11" s="1914"/>
      <c r="M11" s="172"/>
    </row>
    <row r="12" spans="1:13" ht="17.100000000000001" customHeight="1">
      <c r="A12" s="1899" t="s">
        <v>677</v>
      </c>
      <c r="B12" s="1900"/>
      <c r="C12" s="1900"/>
      <c r="D12" s="1900"/>
      <c r="E12" s="1901"/>
      <c r="F12" s="1933">
        <v>1</v>
      </c>
      <c r="G12" s="1945">
        <v>47555</v>
      </c>
      <c r="H12" s="1928"/>
      <c r="I12" s="1944">
        <v>61635</v>
      </c>
      <c r="J12" s="1944">
        <v>75875</v>
      </c>
    </row>
    <row r="13" spans="1:13" ht="21.75" customHeight="1">
      <c r="A13" s="1902"/>
      <c r="B13" s="1903"/>
      <c r="C13" s="1903"/>
      <c r="D13" s="1903"/>
      <c r="E13" s="1904"/>
      <c r="F13" s="1934"/>
      <c r="G13" s="1926"/>
      <c r="H13" s="1929"/>
      <c r="I13" s="1920"/>
      <c r="J13" s="1920"/>
    </row>
    <row r="14" spans="1:13" ht="17.100000000000001" customHeight="1">
      <c r="A14" s="1910" t="s">
        <v>476</v>
      </c>
      <c r="B14" s="1931"/>
      <c r="C14" s="1931"/>
      <c r="D14" s="1931"/>
      <c r="E14" s="1932"/>
      <c r="F14" s="688">
        <v>2</v>
      </c>
      <c r="G14" s="673">
        <v>243119</v>
      </c>
      <c r="H14" s="677"/>
      <c r="I14" s="665">
        <v>135200</v>
      </c>
      <c r="J14" s="665">
        <v>146610</v>
      </c>
    </row>
    <row r="15" spans="1:13" ht="17.100000000000001" customHeight="1">
      <c r="A15" s="1905" t="s">
        <v>678</v>
      </c>
      <c r="B15" s="1946"/>
      <c r="C15" s="1946"/>
      <c r="D15" s="1946"/>
      <c r="E15" s="1947"/>
      <c r="F15" s="1927">
        <v>3</v>
      </c>
      <c r="G15" s="1925">
        <v>254517</v>
      </c>
      <c r="H15" s="1928"/>
      <c r="I15" s="1919">
        <v>495000</v>
      </c>
      <c r="J15" s="1919">
        <v>495600</v>
      </c>
    </row>
    <row r="16" spans="1:13" ht="17.100000000000001" customHeight="1">
      <c r="A16" s="1948"/>
      <c r="B16" s="1946"/>
      <c r="C16" s="1946"/>
      <c r="D16" s="1946"/>
      <c r="E16" s="1947"/>
      <c r="F16" s="1927"/>
      <c r="G16" s="1926"/>
      <c r="H16" s="1929"/>
      <c r="I16" s="1920"/>
      <c r="J16" s="1920"/>
    </row>
    <row r="17" spans="1:10" ht="17.100000000000001" customHeight="1">
      <c r="A17" s="173" t="s">
        <v>434</v>
      </c>
      <c r="B17" s="174"/>
      <c r="C17" s="174"/>
      <c r="D17" s="174"/>
      <c r="E17" s="683"/>
      <c r="F17" s="688">
        <v>4</v>
      </c>
      <c r="G17" s="673">
        <v>4811</v>
      </c>
      <c r="H17" s="677"/>
      <c r="I17" s="665">
        <v>10000</v>
      </c>
      <c r="J17" s="665">
        <v>10000</v>
      </c>
    </row>
    <row r="18" spans="1:10" ht="17.100000000000001" customHeight="1">
      <c r="A18" s="1910" t="s">
        <v>679</v>
      </c>
      <c r="B18" s="1906"/>
      <c r="C18" s="1906"/>
      <c r="D18" s="1906"/>
      <c r="E18" s="1907"/>
      <c r="F18" s="688">
        <v>5</v>
      </c>
      <c r="G18" s="673">
        <v>158675</v>
      </c>
      <c r="H18" s="677"/>
      <c r="I18" s="665">
        <v>59000</v>
      </c>
      <c r="J18" s="665">
        <v>60000</v>
      </c>
    </row>
    <row r="19" spans="1:10" ht="17.100000000000001" customHeight="1">
      <c r="A19" s="1910" t="s">
        <v>680</v>
      </c>
      <c r="B19" s="1906"/>
      <c r="C19" s="1906"/>
      <c r="D19" s="1906"/>
      <c r="E19" s="1907"/>
      <c r="F19" s="688">
        <v>6</v>
      </c>
      <c r="G19" s="673"/>
      <c r="H19" s="677"/>
      <c r="I19" s="665"/>
      <c r="J19" s="665"/>
    </row>
    <row r="20" spans="1:10" ht="17.100000000000001" customHeight="1">
      <c r="A20" s="173" t="s">
        <v>681</v>
      </c>
      <c r="B20" s="174"/>
      <c r="C20" s="174"/>
      <c r="D20" s="174"/>
      <c r="E20" s="683"/>
      <c r="F20" s="688">
        <v>7</v>
      </c>
      <c r="G20" s="673">
        <v>13</v>
      </c>
      <c r="H20" s="677"/>
      <c r="I20" s="665"/>
      <c r="J20" s="665"/>
    </row>
    <row r="21" spans="1:10" ht="17.100000000000001" customHeight="1">
      <c r="A21" s="173" t="s">
        <v>682</v>
      </c>
      <c r="B21" s="174"/>
      <c r="C21" s="174"/>
      <c r="D21" s="174"/>
      <c r="E21" s="683"/>
      <c r="F21" s="688">
        <v>8</v>
      </c>
      <c r="G21" s="673">
        <v>61292</v>
      </c>
      <c r="H21" s="677"/>
      <c r="I21" s="665">
        <v>150000</v>
      </c>
      <c r="J21" s="665">
        <v>150000</v>
      </c>
    </row>
    <row r="22" spans="1:10" ht="17.100000000000001" customHeight="1">
      <c r="A22" s="173" t="s">
        <v>683</v>
      </c>
      <c r="B22" s="174"/>
      <c r="C22" s="174"/>
      <c r="D22" s="174"/>
      <c r="E22" s="683"/>
      <c r="F22" s="688">
        <v>9</v>
      </c>
      <c r="G22" s="673"/>
      <c r="H22" s="677"/>
      <c r="I22" s="665"/>
      <c r="J22" s="665"/>
    </row>
    <row r="23" spans="1:10" ht="17.100000000000001" customHeight="1" thickBot="1">
      <c r="A23" s="305" t="s">
        <v>684</v>
      </c>
      <c r="B23" s="306"/>
      <c r="C23" s="306"/>
      <c r="D23" s="306"/>
      <c r="E23" s="684"/>
      <c r="F23" s="689">
        <v>10</v>
      </c>
      <c r="G23" s="674">
        <v>8308</v>
      </c>
      <c r="H23" s="678"/>
      <c r="I23" s="666">
        <v>1500</v>
      </c>
      <c r="J23" s="666">
        <v>1620</v>
      </c>
    </row>
    <row r="24" spans="1:10" ht="17.100000000000001" customHeight="1" thickBot="1">
      <c r="A24" s="317" t="s">
        <v>685</v>
      </c>
      <c r="B24" s="318"/>
      <c r="C24" s="318"/>
      <c r="D24" s="318"/>
      <c r="E24" s="685"/>
      <c r="F24" s="690">
        <v>11</v>
      </c>
      <c r="G24" s="675">
        <f>SUM(G12:G23)</f>
        <v>778290</v>
      </c>
      <c r="H24" s="679"/>
      <c r="I24" s="667">
        <f>SUM(I12:I23)</f>
        <v>912335</v>
      </c>
      <c r="J24" s="667">
        <f>SUM(J12:J23)</f>
        <v>939705</v>
      </c>
    </row>
    <row r="25" spans="1:10" ht="17.100000000000001" customHeight="1">
      <c r="A25" s="311" t="s">
        <v>686</v>
      </c>
      <c r="B25" s="312"/>
      <c r="C25" s="312"/>
      <c r="D25" s="312"/>
      <c r="E25" s="686"/>
      <c r="F25" s="691">
        <v>12</v>
      </c>
      <c r="G25" s="676">
        <v>327373</v>
      </c>
      <c r="H25" s="672"/>
      <c r="I25" s="316">
        <v>335000</v>
      </c>
      <c r="J25" s="668">
        <v>330000</v>
      </c>
    </row>
    <row r="26" spans="1:10" ht="17.100000000000001" customHeight="1">
      <c r="A26" s="173" t="s">
        <v>687</v>
      </c>
      <c r="B26" s="174"/>
      <c r="C26" s="174"/>
      <c r="D26" s="174"/>
      <c r="E26" s="683"/>
      <c r="F26" s="688">
        <v>13</v>
      </c>
      <c r="G26" s="673">
        <v>83164</v>
      </c>
      <c r="H26" s="669"/>
      <c r="I26" s="175">
        <v>90450</v>
      </c>
      <c r="J26" s="665">
        <v>89100</v>
      </c>
    </row>
    <row r="27" spans="1:10" ht="14.25" customHeight="1">
      <c r="A27" s="1905" t="s">
        <v>688</v>
      </c>
      <c r="B27" s="1915"/>
      <c r="C27" s="1915"/>
      <c r="D27" s="1915"/>
      <c r="E27" s="1916"/>
      <c r="F27" s="1917">
        <v>14</v>
      </c>
      <c r="G27" s="1925">
        <v>240499</v>
      </c>
      <c r="H27" s="1923"/>
      <c r="I27" s="1921">
        <v>251000</v>
      </c>
      <c r="J27" s="1919">
        <v>250000</v>
      </c>
    </row>
    <row r="28" spans="1:10" ht="17.100000000000001" customHeight="1">
      <c r="A28" s="1905"/>
      <c r="B28" s="1915"/>
      <c r="C28" s="1915"/>
      <c r="D28" s="1915"/>
      <c r="E28" s="1916"/>
      <c r="F28" s="1918"/>
      <c r="G28" s="1926"/>
      <c r="H28" s="1924"/>
      <c r="I28" s="1922"/>
      <c r="J28" s="1920"/>
    </row>
    <row r="29" spans="1:10" ht="17.100000000000001" customHeight="1">
      <c r="A29" s="173" t="s">
        <v>689</v>
      </c>
      <c r="B29" s="174"/>
      <c r="C29" s="174"/>
      <c r="D29" s="174"/>
      <c r="E29" s="683"/>
      <c r="F29" s="688">
        <v>15</v>
      </c>
      <c r="G29" s="673">
        <v>8080</v>
      </c>
      <c r="H29" s="669"/>
      <c r="I29" s="175">
        <v>150000</v>
      </c>
      <c r="J29" s="665">
        <v>145240</v>
      </c>
    </row>
    <row r="30" spans="1:10" ht="17.100000000000001" customHeight="1">
      <c r="A30" s="1910" t="s">
        <v>690</v>
      </c>
      <c r="B30" s="1906"/>
      <c r="C30" s="1906"/>
      <c r="D30" s="1906"/>
      <c r="E30" s="1907"/>
      <c r="F30" s="688">
        <v>16</v>
      </c>
      <c r="G30" s="673">
        <v>106990</v>
      </c>
      <c r="H30" s="669"/>
      <c r="I30" s="175">
        <v>15000</v>
      </c>
      <c r="J30" s="665">
        <v>53264</v>
      </c>
    </row>
    <row r="31" spans="1:10" ht="17.100000000000001" customHeight="1">
      <c r="A31" s="173" t="s">
        <v>691</v>
      </c>
      <c r="B31" s="174"/>
      <c r="C31" s="174"/>
      <c r="D31" s="174"/>
      <c r="E31" s="683"/>
      <c r="F31" s="688">
        <v>17</v>
      </c>
      <c r="G31" s="673"/>
      <c r="H31" s="669"/>
      <c r="I31" s="175"/>
      <c r="J31" s="665"/>
    </row>
    <row r="32" spans="1:10" ht="17.100000000000001" customHeight="1">
      <c r="A32" s="173" t="s">
        <v>695</v>
      </c>
      <c r="B32" s="174"/>
      <c r="C32" s="174"/>
      <c r="D32" s="174"/>
      <c r="E32" s="683"/>
      <c r="F32" s="688">
        <v>18</v>
      </c>
      <c r="G32" s="673">
        <v>3700</v>
      </c>
      <c r="H32" s="669"/>
      <c r="I32" s="175"/>
      <c r="J32" s="665">
        <v>140</v>
      </c>
    </row>
    <row r="33" spans="1:10" ht="17.100000000000001" customHeight="1">
      <c r="A33" s="173" t="s">
        <v>696</v>
      </c>
      <c r="B33" s="174"/>
      <c r="C33" s="174"/>
      <c r="D33" s="174"/>
      <c r="E33" s="683"/>
      <c r="F33" s="688">
        <v>19</v>
      </c>
      <c r="G33" s="673"/>
      <c r="H33" s="669"/>
      <c r="I33" s="175"/>
      <c r="J33" s="665"/>
    </row>
    <row r="34" spans="1:10" ht="17.100000000000001" customHeight="1">
      <c r="A34" s="173" t="s">
        <v>697</v>
      </c>
      <c r="B34" s="174"/>
      <c r="C34" s="174"/>
      <c r="D34" s="174"/>
      <c r="E34" s="683"/>
      <c r="F34" s="688">
        <v>20</v>
      </c>
      <c r="G34" s="673">
        <v>9061</v>
      </c>
      <c r="H34" s="669"/>
      <c r="I34" s="175">
        <v>20000</v>
      </c>
      <c r="J34" s="665">
        <v>20000</v>
      </c>
    </row>
    <row r="35" spans="1:10" ht="17.100000000000001" customHeight="1">
      <c r="A35" s="173" t="s">
        <v>698</v>
      </c>
      <c r="B35" s="174"/>
      <c r="C35" s="174"/>
      <c r="D35" s="174"/>
      <c r="E35" s="683"/>
      <c r="F35" s="688">
        <v>21</v>
      </c>
      <c r="G35" s="673"/>
      <c r="H35" s="669"/>
      <c r="I35" s="175"/>
      <c r="J35" s="665"/>
    </row>
    <row r="36" spans="1:10" ht="17.100000000000001" customHeight="1">
      <c r="A36" s="173" t="s">
        <v>699</v>
      </c>
      <c r="B36" s="174"/>
      <c r="C36" s="174"/>
      <c r="D36" s="174"/>
      <c r="E36" s="683"/>
      <c r="F36" s="688">
        <v>22</v>
      </c>
      <c r="G36" s="673"/>
      <c r="H36" s="669"/>
      <c r="I36" s="175"/>
      <c r="J36" s="665"/>
    </row>
    <row r="37" spans="1:10" ht="17.100000000000001" customHeight="1" thickBot="1">
      <c r="A37" s="305" t="s">
        <v>700</v>
      </c>
      <c r="B37" s="306"/>
      <c r="C37" s="306"/>
      <c r="D37" s="306"/>
      <c r="E37" s="684"/>
      <c r="F37" s="689">
        <v>23</v>
      </c>
      <c r="G37" s="674">
        <v>15072</v>
      </c>
      <c r="H37" s="670"/>
      <c r="I37" s="314">
        <v>15000</v>
      </c>
      <c r="J37" s="666">
        <v>15000</v>
      </c>
    </row>
    <row r="38" spans="1:10" ht="17.100000000000001" customHeight="1" thickBot="1">
      <c r="A38" s="308" t="s">
        <v>701</v>
      </c>
      <c r="B38" s="309"/>
      <c r="C38" s="309"/>
      <c r="D38" s="309"/>
      <c r="E38" s="687"/>
      <c r="F38" s="692">
        <v>24</v>
      </c>
      <c r="G38" s="675">
        <f>SUM(G25:G37)</f>
        <v>793939</v>
      </c>
      <c r="H38" s="671"/>
      <c r="I38" s="315">
        <f>SUM(I25:I37)</f>
        <v>876450</v>
      </c>
      <c r="J38" s="667">
        <f>SUM(J25:J37)</f>
        <v>902744</v>
      </c>
    </row>
    <row r="39" spans="1:10" ht="17.100000000000001" customHeight="1" thickBot="1">
      <c r="A39" s="1911" t="s">
        <v>702</v>
      </c>
      <c r="B39" s="1912"/>
      <c r="C39" s="1912"/>
      <c r="D39" s="1912"/>
      <c r="E39" s="1912"/>
      <c r="F39" s="1912"/>
      <c r="G39" s="1912"/>
      <c r="H39" s="1913"/>
      <c r="I39" s="1912"/>
      <c r="J39" s="1914"/>
    </row>
    <row r="40" spans="1:10" ht="26.25" customHeight="1">
      <c r="A40" s="1899" t="s">
        <v>704</v>
      </c>
      <c r="B40" s="1908"/>
      <c r="C40" s="1908"/>
      <c r="D40" s="1908"/>
      <c r="E40" s="1909"/>
      <c r="F40" s="704">
        <v>25</v>
      </c>
      <c r="G40" s="712">
        <v>19</v>
      </c>
      <c r="H40" s="677"/>
      <c r="I40" s="712">
        <v>12000</v>
      </c>
      <c r="J40" s="712">
        <v>29600</v>
      </c>
    </row>
    <row r="41" spans="1:10" ht="17.100000000000001" customHeight="1">
      <c r="A41" s="1905" t="s">
        <v>532</v>
      </c>
      <c r="B41" s="1906"/>
      <c r="C41" s="1906"/>
      <c r="D41" s="1906"/>
      <c r="E41" s="1907"/>
      <c r="F41" s="705">
        <v>26</v>
      </c>
      <c r="G41" s="673">
        <v>20854</v>
      </c>
      <c r="H41" s="677"/>
      <c r="I41" s="673">
        <v>21500</v>
      </c>
      <c r="J41" s="673"/>
    </row>
    <row r="42" spans="1:10" ht="17.100000000000001" customHeight="1">
      <c r="A42" s="173" t="s">
        <v>708</v>
      </c>
      <c r="B42" s="174"/>
      <c r="C42" s="174"/>
      <c r="D42" s="174"/>
      <c r="E42" s="683"/>
      <c r="F42" s="705">
        <v>27</v>
      </c>
      <c r="G42" s="673"/>
      <c r="H42" s="677"/>
      <c r="I42" s="673"/>
      <c r="J42" s="673"/>
    </row>
    <row r="43" spans="1:10" ht="17.100000000000001" customHeight="1">
      <c r="A43" s="173" t="s">
        <v>709</v>
      </c>
      <c r="B43" s="174"/>
      <c r="C43" s="174"/>
      <c r="D43" s="174"/>
      <c r="E43" s="683"/>
      <c r="F43" s="705">
        <v>28</v>
      </c>
      <c r="G43" s="673"/>
      <c r="H43" s="677"/>
      <c r="I43" s="673"/>
      <c r="J43" s="673"/>
    </row>
    <row r="44" spans="1:10" ht="17.100000000000001" customHeight="1">
      <c r="A44" s="173" t="s">
        <v>710</v>
      </c>
      <c r="B44" s="174"/>
      <c r="C44" s="174"/>
      <c r="D44" s="174"/>
      <c r="E44" s="683"/>
      <c r="F44" s="705">
        <v>29</v>
      </c>
      <c r="G44" s="673">
        <v>272565</v>
      </c>
      <c r="H44" s="677"/>
      <c r="I44" s="673">
        <v>18500</v>
      </c>
      <c r="J44" s="673">
        <v>23027</v>
      </c>
    </row>
    <row r="45" spans="1:10" ht="17.100000000000001" customHeight="1">
      <c r="A45" s="173" t="s">
        <v>711</v>
      </c>
      <c r="B45" s="174"/>
      <c r="C45" s="174"/>
      <c r="D45" s="174"/>
      <c r="E45" s="683"/>
      <c r="F45" s="705">
        <v>30</v>
      </c>
      <c r="G45" s="673"/>
      <c r="H45" s="677"/>
      <c r="I45" s="673"/>
      <c r="J45" s="673"/>
    </row>
    <row r="46" spans="1:10" ht="17.100000000000001" customHeight="1">
      <c r="A46" s="173" t="s">
        <v>712</v>
      </c>
      <c r="B46" s="174"/>
      <c r="C46" s="174"/>
      <c r="D46" s="174"/>
      <c r="E46" s="683"/>
      <c r="F46" s="705">
        <v>31</v>
      </c>
      <c r="G46" s="673"/>
      <c r="H46" s="677"/>
      <c r="I46" s="673"/>
      <c r="J46" s="673"/>
    </row>
    <row r="47" spans="1:10" ht="17.100000000000001" customHeight="1">
      <c r="A47" s="173" t="s">
        <v>713</v>
      </c>
      <c r="B47" s="174"/>
      <c r="C47" s="174"/>
      <c r="D47" s="174"/>
      <c r="E47" s="683"/>
      <c r="F47" s="705">
        <v>32</v>
      </c>
      <c r="G47" s="673">
        <v>1200</v>
      </c>
      <c r="H47" s="677"/>
      <c r="I47" s="673"/>
      <c r="J47" s="673">
        <v>1500</v>
      </c>
    </row>
    <row r="48" spans="1:10" ht="17.100000000000001" customHeight="1">
      <c r="A48" s="173" t="s">
        <v>714</v>
      </c>
      <c r="B48" s="174"/>
      <c r="C48" s="174"/>
      <c r="D48" s="174"/>
      <c r="E48" s="683"/>
      <c r="F48" s="706">
        <v>33</v>
      </c>
      <c r="G48" s="673"/>
      <c r="H48" s="677"/>
      <c r="I48" s="673"/>
      <c r="J48" s="673">
        <v>200</v>
      </c>
    </row>
    <row r="49" spans="1:11" ht="17.100000000000001" customHeight="1">
      <c r="A49" s="173" t="s">
        <v>715</v>
      </c>
      <c r="B49" s="174"/>
      <c r="C49" s="174"/>
      <c r="D49" s="174"/>
      <c r="E49" s="683"/>
      <c r="F49" s="705">
        <v>34</v>
      </c>
      <c r="G49" s="673">
        <v>24531</v>
      </c>
      <c r="H49" s="677"/>
      <c r="I49" s="673"/>
      <c r="J49" s="673"/>
    </row>
    <row r="50" spans="1:11" ht="17.100000000000001" customHeight="1">
      <c r="A50" s="173" t="s">
        <v>716</v>
      </c>
      <c r="B50" s="174"/>
      <c r="C50" s="174"/>
      <c r="D50" s="174"/>
      <c r="E50" s="683"/>
      <c r="F50" s="705">
        <v>35</v>
      </c>
      <c r="G50" s="673"/>
      <c r="H50" s="677"/>
      <c r="I50" s="673"/>
      <c r="J50" s="673"/>
    </row>
    <row r="51" spans="1:11" ht="17.100000000000001" customHeight="1" thickBot="1">
      <c r="A51" s="305" t="s">
        <v>717</v>
      </c>
      <c r="B51" s="306"/>
      <c r="C51" s="306"/>
      <c r="D51" s="306"/>
      <c r="E51" s="684"/>
      <c r="F51" s="707">
        <v>36</v>
      </c>
      <c r="G51" s="674"/>
      <c r="H51" s="678"/>
      <c r="I51" s="674"/>
      <c r="J51" s="674"/>
    </row>
    <row r="52" spans="1:11" ht="17.100000000000001" customHeight="1" thickBot="1">
      <c r="A52" s="308" t="s">
        <v>718</v>
      </c>
      <c r="B52" s="309"/>
      <c r="C52" s="309"/>
      <c r="D52" s="309"/>
      <c r="E52" s="687"/>
      <c r="F52" s="708">
        <v>37</v>
      </c>
      <c r="G52" s="713">
        <f>SUM(G40:G51)</f>
        <v>319169</v>
      </c>
      <c r="H52" s="715"/>
      <c r="I52" s="713">
        <f>SUM(I40:I51)</f>
        <v>52000</v>
      </c>
      <c r="J52" s="713">
        <f>SUM(J40:J51)</f>
        <v>54327</v>
      </c>
    </row>
    <row r="53" spans="1:11" ht="17.100000000000001" customHeight="1" thickBot="1">
      <c r="A53" s="700" t="s">
        <v>719</v>
      </c>
      <c r="B53" s="701"/>
      <c r="C53" s="701"/>
      <c r="D53" s="701"/>
      <c r="E53" s="702"/>
      <c r="F53" s="708">
        <v>38</v>
      </c>
      <c r="G53" s="714">
        <v>293097</v>
      </c>
      <c r="H53" s="716"/>
      <c r="I53" s="714">
        <v>43285</v>
      </c>
      <c r="J53" s="714">
        <v>56650</v>
      </c>
    </row>
    <row r="54" spans="1:11" ht="17.100000000000001" customHeight="1">
      <c r="A54" s="311" t="s">
        <v>720</v>
      </c>
      <c r="B54" s="312"/>
      <c r="C54" s="312"/>
      <c r="D54" s="312"/>
      <c r="E54" s="686"/>
      <c r="F54" s="709">
        <v>39</v>
      </c>
      <c r="G54" s="676">
        <v>4289</v>
      </c>
      <c r="H54" s="672"/>
      <c r="I54" s="313">
        <v>44000</v>
      </c>
      <c r="J54" s="313">
        <v>34638</v>
      </c>
    </row>
    <row r="55" spans="1:11" ht="17.100000000000001" customHeight="1">
      <c r="A55" s="173" t="s">
        <v>721</v>
      </c>
      <c r="B55" s="174"/>
      <c r="C55" s="174"/>
      <c r="D55" s="174"/>
      <c r="E55" s="683"/>
      <c r="F55" s="681">
        <v>40</v>
      </c>
      <c r="G55" s="673"/>
      <c r="H55" s="669"/>
      <c r="I55" s="176"/>
      <c r="J55" s="176"/>
    </row>
    <row r="56" spans="1:11" ht="17.100000000000001" customHeight="1">
      <c r="A56" s="173" t="s">
        <v>722</v>
      </c>
      <c r="B56" s="174"/>
      <c r="C56" s="174"/>
      <c r="D56" s="174"/>
      <c r="E56" s="683"/>
      <c r="F56" s="710">
        <v>41</v>
      </c>
      <c r="G56" s="673"/>
      <c r="H56" s="669"/>
      <c r="I56" s="176"/>
      <c r="J56" s="176"/>
    </row>
    <row r="57" spans="1:11" ht="17.100000000000001" customHeight="1">
      <c r="A57" s="173" t="s">
        <v>723</v>
      </c>
      <c r="B57" s="174"/>
      <c r="C57" s="174"/>
      <c r="D57" s="174"/>
      <c r="E57" s="683"/>
      <c r="F57" s="710">
        <v>42</v>
      </c>
      <c r="G57" s="673">
        <v>134</v>
      </c>
      <c r="H57" s="669"/>
      <c r="I57" s="176">
        <v>600</v>
      </c>
      <c r="J57" s="176"/>
    </row>
    <row r="58" spans="1:11" ht="17.100000000000001" customHeight="1">
      <c r="A58" s="173" t="s">
        <v>724</v>
      </c>
      <c r="B58" s="174"/>
      <c r="C58" s="174"/>
      <c r="D58" s="174"/>
      <c r="E58" s="683"/>
      <c r="F58" s="710">
        <v>43</v>
      </c>
      <c r="G58" s="673"/>
      <c r="H58" s="669"/>
      <c r="I58" s="176"/>
      <c r="J58" s="176"/>
    </row>
    <row r="59" spans="1:11" ht="17.100000000000001" customHeight="1">
      <c r="A59" s="173" t="s">
        <v>725</v>
      </c>
      <c r="B59" s="174"/>
      <c r="C59" s="174"/>
      <c r="D59" s="174"/>
      <c r="E59" s="683"/>
      <c r="F59" s="710">
        <v>44</v>
      </c>
      <c r="G59" s="673"/>
      <c r="H59" s="669"/>
      <c r="I59" s="176"/>
      <c r="J59" s="176"/>
    </row>
    <row r="60" spans="1:11" ht="17.100000000000001" customHeight="1">
      <c r="A60" s="173" t="s">
        <v>726</v>
      </c>
      <c r="B60" s="174"/>
      <c r="C60" s="174"/>
      <c r="D60" s="174"/>
      <c r="E60" s="683"/>
      <c r="F60" s="710">
        <v>45</v>
      </c>
      <c r="G60" s="673">
        <v>6000</v>
      </c>
      <c r="H60" s="669"/>
      <c r="I60" s="176"/>
      <c r="J60" s="176"/>
    </row>
    <row r="61" spans="1:11" ht="17.100000000000001" customHeight="1">
      <c r="A61" s="173" t="s">
        <v>727</v>
      </c>
      <c r="B61" s="174"/>
      <c r="C61" s="174"/>
      <c r="D61" s="174"/>
      <c r="E61" s="683"/>
      <c r="F61" s="710">
        <v>46</v>
      </c>
      <c r="G61" s="673"/>
      <c r="H61" s="669"/>
      <c r="I61" s="176"/>
      <c r="J61" s="176"/>
    </row>
    <row r="62" spans="1:11" ht="17.100000000000001" customHeight="1">
      <c r="A62" s="173" t="s">
        <v>728</v>
      </c>
      <c r="B62" s="174"/>
      <c r="C62" s="174"/>
      <c r="D62" s="174"/>
      <c r="E62" s="683"/>
      <c r="F62" s="710">
        <v>47</v>
      </c>
      <c r="G62" s="673"/>
      <c r="H62" s="669"/>
      <c r="I62" s="176"/>
      <c r="J62" s="176"/>
      <c r="K62" s="304"/>
    </row>
    <row r="63" spans="1:11" ht="17.100000000000001" customHeight="1" thickBot="1">
      <c r="A63" s="305" t="s">
        <v>700</v>
      </c>
      <c r="B63" s="306"/>
      <c r="C63" s="306"/>
      <c r="D63" s="306"/>
      <c r="E63" s="684"/>
      <c r="F63" s="711">
        <v>48</v>
      </c>
      <c r="G63" s="674"/>
      <c r="H63" s="670"/>
      <c r="I63" s="307"/>
      <c r="J63" s="307"/>
    </row>
    <row r="64" spans="1:11" ht="17.100000000000001" customHeight="1" thickBot="1">
      <c r="A64" s="308" t="s">
        <v>729</v>
      </c>
      <c r="B64" s="309"/>
      <c r="C64" s="309"/>
      <c r="D64" s="309"/>
      <c r="E64" s="687"/>
      <c r="F64" s="682">
        <v>49</v>
      </c>
      <c r="G64" s="713">
        <f>SUM(G53:G63)</f>
        <v>303520</v>
      </c>
      <c r="H64" s="703"/>
      <c r="I64" s="310">
        <f>SUM(I53:I63)</f>
        <v>87885</v>
      </c>
      <c r="J64" s="310">
        <f>SUM(J53:J63)</f>
        <v>91288</v>
      </c>
    </row>
    <row r="65" spans="1:10" ht="17.100000000000001" customHeight="1" thickBot="1">
      <c r="A65" s="308" t="s">
        <v>730</v>
      </c>
      <c r="B65" s="309"/>
      <c r="C65" s="309"/>
      <c r="D65" s="309"/>
      <c r="E65" s="687"/>
      <c r="F65" s="720">
        <v>50</v>
      </c>
      <c r="G65" s="713">
        <f>SUM(G52,G24)</f>
        <v>1097459</v>
      </c>
      <c r="H65" s="721">
        <f>SUM(H52,H24)</f>
        <v>0</v>
      </c>
      <c r="I65" s="724">
        <f>SUM(I52,I24)</f>
        <v>964335</v>
      </c>
      <c r="J65" s="713">
        <f>SUM(J52,J24)</f>
        <v>994032</v>
      </c>
    </row>
    <row r="66" spans="1:10" ht="17.100000000000001" customHeight="1" thickBot="1">
      <c r="A66" s="717" t="s">
        <v>731</v>
      </c>
      <c r="B66" s="718"/>
      <c r="C66" s="718"/>
      <c r="D66" s="718"/>
      <c r="E66" s="719"/>
      <c r="F66" s="725">
        <v>51</v>
      </c>
      <c r="G66" s="713">
        <f>SUM(G64,G38)</f>
        <v>1097459</v>
      </c>
      <c r="H66" s="726">
        <f>SUM(H64,H38)</f>
        <v>0</v>
      </c>
      <c r="I66" s="722">
        <f>SUM(I64,I38)</f>
        <v>964335</v>
      </c>
      <c r="J66" s="723">
        <f>SUM(J64,J38)</f>
        <v>994032</v>
      </c>
    </row>
    <row r="148" spans="1:10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</row>
    <row r="149" spans="1:10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</row>
    <row r="150" spans="1:10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</row>
    <row r="151" spans="1:10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</row>
    <row r="152" spans="1:10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</row>
    <row r="153" spans="1:10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</row>
    <row r="154" spans="1:10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</row>
    <row r="155" spans="1:10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</row>
    <row r="156" spans="1:10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</row>
    <row r="157" spans="1:10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</row>
    <row r="158" spans="1:10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</row>
    <row r="159" spans="1:10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</row>
    <row r="160" spans="1:10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</row>
    <row r="161" spans="1:10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</row>
    <row r="162" spans="1:10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</row>
    <row r="163" spans="1:10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</row>
    <row r="164" spans="1:10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</row>
    <row r="165" spans="1:10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</row>
    <row r="166" spans="1:10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</row>
    <row r="167" spans="1:10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</row>
    <row r="168" spans="1:10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</row>
    <row r="169" spans="1:10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</row>
    <row r="170" spans="1:10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</row>
    <row r="171" spans="1:10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</row>
    <row r="172" spans="1:10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</row>
    <row r="173" spans="1:10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</row>
    <row r="174" spans="1:10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</row>
    <row r="175" spans="1:10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</row>
    <row r="176" spans="1:10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</row>
    <row r="177" spans="1:10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</row>
    <row r="178" spans="1:10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</row>
    <row r="179" spans="1:10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</row>
    <row r="180" spans="1:10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</row>
    <row r="181" spans="1:10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</row>
    <row r="182" spans="1:10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</row>
    <row r="183" spans="1:10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</row>
    <row r="184" spans="1:10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</row>
    <row r="185" spans="1:10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</row>
    <row r="186" spans="1:10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</row>
    <row r="187" spans="1:10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</row>
    <row r="188" spans="1:10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</row>
    <row r="189" spans="1:10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</row>
    <row r="190" spans="1:10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</row>
    <row r="191" spans="1:10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</row>
    <row r="192" spans="1:10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</row>
    <row r="193" spans="1:10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</row>
    <row r="194" spans="1:10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</row>
    <row r="195" spans="1:10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</row>
    <row r="196" spans="1:10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</row>
    <row r="197" spans="1:10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</row>
    <row r="198" spans="1:10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</row>
    <row r="199" spans="1:10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</row>
    <row r="200" spans="1:10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</row>
    <row r="201" spans="1:10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</row>
    <row r="202" spans="1:10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</row>
    <row r="203" spans="1:10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</row>
    <row r="204" spans="1:10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</row>
    <row r="205" spans="1:10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</row>
    <row r="206" spans="1:10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</row>
    <row r="207" spans="1:10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</row>
    <row r="208" spans="1:10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</row>
    <row r="209" spans="1:10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</row>
    <row r="210" spans="1:10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</row>
    <row r="211" spans="1:10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</row>
    <row r="212" spans="1:10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</row>
    <row r="213" spans="1:10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</row>
    <row r="214" spans="1:10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</row>
    <row r="215" spans="1:10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</row>
    <row r="216" spans="1:10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</row>
    <row r="217" spans="1:10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</row>
    <row r="218" spans="1:10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</row>
    <row r="219" spans="1:10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</row>
    <row r="220" spans="1:10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</row>
    <row r="221" spans="1:10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</row>
    <row r="222" spans="1:10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</row>
    <row r="223" spans="1:10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</row>
    <row r="224" spans="1:10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</row>
    <row r="225" spans="1:10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</row>
    <row r="226" spans="1:10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</row>
    <row r="227" spans="1:10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</row>
    <row r="228" spans="1:10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</row>
    <row r="229" spans="1:10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</row>
    <row r="230" spans="1:10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</row>
    <row r="231" spans="1:10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</row>
    <row r="232" spans="1:10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</row>
    <row r="233" spans="1:10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</row>
    <row r="234" spans="1:10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</row>
    <row r="235" spans="1:10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</row>
    <row r="236" spans="1:10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</row>
    <row r="237" spans="1:10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</row>
    <row r="238" spans="1:10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</row>
    <row r="239" spans="1:10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</row>
    <row r="240" spans="1:10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</row>
    <row r="241" spans="1:10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</row>
    <row r="242" spans="1:10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</row>
    <row r="243" spans="1:10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</row>
    <row r="244" spans="1:10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</row>
    <row r="245" spans="1:10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</row>
    <row r="246" spans="1:10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</row>
    <row r="247" spans="1:10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</row>
    <row r="248" spans="1:10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</row>
    <row r="249" spans="1:10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</row>
    <row r="250" spans="1:10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</row>
  </sheetData>
  <mergeCells count="31">
    <mergeCell ref="H15:H16"/>
    <mergeCell ref="I15:I16"/>
    <mergeCell ref="E2:J2"/>
    <mergeCell ref="A14:E14"/>
    <mergeCell ref="F12:F13"/>
    <mergeCell ref="A5:J6"/>
    <mergeCell ref="A10:E10"/>
    <mergeCell ref="I8:J8"/>
    <mergeCell ref="A11:J11"/>
    <mergeCell ref="A9:E9"/>
    <mergeCell ref="I12:I13"/>
    <mergeCell ref="H12:H13"/>
    <mergeCell ref="G12:G13"/>
    <mergeCell ref="J12:J13"/>
    <mergeCell ref="A15:E16"/>
    <mergeCell ref="A12:E13"/>
    <mergeCell ref="A41:E41"/>
    <mergeCell ref="A40:E40"/>
    <mergeCell ref="A18:E18"/>
    <mergeCell ref="A39:J39"/>
    <mergeCell ref="A30:E30"/>
    <mergeCell ref="A27:E28"/>
    <mergeCell ref="F27:F28"/>
    <mergeCell ref="J27:J28"/>
    <mergeCell ref="I27:I28"/>
    <mergeCell ref="A19:E19"/>
    <mergeCell ref="H27:H28"/>
    <mergeCell ref="G27:G28"/>
    <mergeCell ref="F15:F16"/>
    <mergeCell ref="J15:J16"/>
    <mergeCell ref="G15:G16"/>
  </mergeCells>
  <phoneticPr fontId="18" type="noConversion"/>
  <pageMargins left="1.1023622047244095" right="0.78740157480314965" top="0.6692913385826772" bottom="0.98425196850393704" header="0.70866141732283472" footer="0.51181102362204722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6" sqref="B6:I20"/>
    </sheetView>
  </sheetViews>
  <sheetFormatPr defaultRowHeight="12.75"/>
  <cols>
    <col min="1" max="1" width="37" customWidth="1"/>
    <col min="2" max="2" width="8.140625" customWidth="1"/>
    <col min="3" max="3" width="8.28515625" customWidth="1"/>
    <col min="4" max="7" width="7.42578125" customWidth="1"/>
    <col min="8" max="8" width="8.140625" customWidth="1"/>
    <col min="9" max="9" width="7.42578125" customWidth="1"/>
    <col min="10" max="10" width="8.42578125" customWidth="1"/>
    <col min="11" max="11" width="7.5703125" customWidth="1"/>
    <col min="12" max="12" width="8.140625" customWidth="1"/>
    <col min="13" max="13" width="7.7109375" customWidth="1"/>
  </cols>
  <sheetData>
    <row r="1" spans="1:13">
      <c r="M1" s="319" t="s">
        <v>225</v>
      </c>
    </row>
    <row r="2" spans="1:13" ht="21.75" customHeight="1">
      <c r="A2" s="1949" t="s">
        <v>642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</row>
    <row r="3" spans="1:13" ht="21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4" t="s">
        <v>643</v>
      </c>
    </row>
    <row r="4" spans="1:13" ht="15.75" thickBot="1">
      <c r="A4" s="55" t="s">
        <v>644</v>
      </c>
      <c r="B4" s="51">
        <v>2009</v>
      </c>
      <c r="C4" s="52">
        <v>2010</v>
      </c>
      <c r="D4" s="53">
        <v>2011</v>
      </c>
      <c r="E4" s="53">
        <v>2012</v>
      </c>
      <c r="F4" s="53">
        <v>2013</v>
      </c>
      <c r="G4" s="53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4">
        <v>2020</v>
      </c>
    </row>
    <row r="5" spans="1:13" ht="14.25">
      <c r="A5" s="385" t="s">
        <v>371</v>
      </c>
      <c r="B5" s="374"/>
      <c r="C5" s="375"/>
      <c r="D5" s="376"/>
      <c r="E5" s="376"/>
      <c r="F5" s="376"/>
      <c r="G5" s="376"/>
      <c r="H5" s="376"/>
      <c r="I5" s="376"/>
      <c r="J5" s="376"/>
      <c r="K5" s="376"/>
      <c r="L5" s="376"/>
      <c r="M5" s="377"/>
    </row>
    <row r="6" spans="1:13" ht="13.5">
      <c r="A6" s="38" t="s">
        <v>372</v>
      </c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ht="13.5">
      <c r="A7" s="38" t="s">
        <v>373</v>
      </c>
      <c r="B7" s="46"/>
      <c r="C7" s="47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3" ht="13.5">
      <c r="A8" s="39"/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13.5">
      <c r="A9" s="39"/>
      <c r="B9" s="46"/>
      <c r="C9" s="47"/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3" ht="14.25">
      <c r="A10" s="40" t="s">
        <v>641</v>
      </c>
      <c r="B10" s="50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9"/>
    </row>
    <row r="11" spans="1:13" ht="13.5">
      <c r="A11" s="38" t="s">
        <v>1113</v>
      </c>
      <c r="B11" s="46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13.5">
      <c r="A12" s="38" t="s">
        <v>1112</v>
      </c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ht="13.5">
      <c r="A13" s="38" t="s">
        <v>1111</v>
      </c>
      <c r="B13" s="46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3" ht="13.5">
      <c r="A14" s="38" t="s">
        <v>1110</v>
      </c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1:13" ht="13.5">
      <c r="A15" s="38" t="s">
        <v>1109</v>
      </c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9"/>
    </row>
    <row r="16" spans="1:13" ht="13.5">
      <c r="A16" s="38" t="s">
        <v>1108</v>
      </c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9"/>
    </row>
    <row r="17" spans="1:13" ht="25.5">
      <c r="A17" s="386" t="s">
        <v>218</v>
      </c>
      <c r="B17" s="383"/>
      <c r="C17" s="389"/>
      <c r="D17" s="389"/>
      <c r="E17" s="373"/>
      <c r="F17" s="48"/>
      <c r="G17" s="48"/>
      <c r="H17" s="48"/>
      <c r="I17" s="48"/>
      <c r="J17" s="48"/>
      <c r="K17" s="48"/>
      <c r="L17" s="48"/>
      <c r="M17" s="49"/>
    </row>
    <row r="18" spans="1:13" ht="25.5">
      <c r="A18" s="387" t="s">
        <v>219</v>
      </c>
      <c r="B18" s="384"/>
      <c r="C18" s="389"/>
      <c r="D18" s="389"/>
      <c r="E18" s="382"/>
      <c r="F18" s="48"/>
      <c r="G18" s="48"/>
      <c r="H18" s="48"/>
      <c r="I18" s="48"/>
      <c r="J18" s="48"/>
      <c r="K18" s="48"/>
      <c r="L18" s="48"/>
      <c r="M18" s="49"/>
    </row>
    <row r="19" spans="1:13" ht="13.5">
      <c r="A19" s="38"/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9"/>
    </row>
    <row r="20" spans="1:13" ht="13.5">
      <c r="A20" s="38"/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13" ht="13.5">
      <c r="A21" s="39"/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1:13" ht="14.25">
      <c r="A22" s="40" t="s">
        <v>374</v>
      </c>
      <c r="B22" s="50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3" ht="13.5">
      <c r="A23" s="39"/>
      <c r="B23" s="46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3.5">
      <c r="A24" s="39"/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 ht="13.5">
      <c r="A25" s="39"/>
      <c r="B25" s="46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3" ht="13.5">
      <c r="A26" s="39"/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3" ht="14.25">
      <c r="A27" s="40"/>
      <c r="B27" s="50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ht="14.25" thickBot="1">
      <c r="A28" s="388"/>
      <c r="B28" s="378"/>
      <c r="C28" s="379"/>
      <c r="D28" s="380"/>
      <c r="E28" s="380"/>
      <c r="F28" s="380"/>
      <c r="G28" s="380"/>
      <c r="H28" s="380"/>
      <c r="I28" s="380"/>
      <c r="J28" s="380"/>
      <c r="K28" s="380"/>
      <c r="L28" s="380"/>
      <c r="M28" s="381"/>
    </row>
    <row r="29" spans="1:13" ht="15.75" thickBot="1">
      <c r="A29" s="42" t="s">
        <v>303</v>
      </c>
      <c r="B29" s="56">
        <f>SUM(B6:B28)</f>
        <v>0</v>
      </c>
      <c r="C29" s="56">
        <f t="shared" ref="C29:M29" si="0">SUM(C6:C28)</f>
        <v>0</v>
      </c>
      <c r="D29" s="56">
        <f t="shared" si="0"/>
        <v>0</v>
      </c>
      <c r="E29" s="56">
        <f t="shared" si="0"/>
        <v>0</v>
      </c>
      <c r="F29" s="56">
        <f t="shared" si="0"/>
        <v>0</v>
      </c>
      <c r="G29" s="56">
        <f t="shared" si="0"/>
        <v>0</v>
      </c>
      <c r="H29" s="56">
        <f t="shared" si="0"/>
        <v>0</v>
      </c>
      <c r="I29" s="56">
        <f t="shared" si="0"/>
        <v>0</v>
      </c>
      <c r="J29" s="56">
        <f t="shared" si="0"/>
        <v>0</v>
      </c>
      <c r="K29" s="56">
        <f t="shared" si="0"/>
        <v>0</v>
      </c>
      <c r="L29" s="56">
        <f t="shared" si="0"/>
        <v>0</v>
      </c>
      <c r="M29" s="56">
        <f t="shared" si="0"/>
        <v>0</v>
      </c>
    </row>
  </sheetData>
  <mergeCells count="1">
    <mergeCell ref="A2:M2"/>
  </mergeCells>
  <phoneticPr fontId="2" type="noConversion"/>
  <pageMargins left="0.75" right="0.75" top="1" bottom="1" header="0.5" footer="0.5"/>
  <pageSetup paperSize="9" orientation="landscape" horizontalDpi="120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57"/>
  <sheetViews>
    <sheetView topLeftCell="A22" workbookViewId="0">
      <selection activeCell="D28" sqref="D28"/>
    </sheetView>
  </sheetViews>
  <sheetFormatPr defaultRowHeight="12.75"/>
  <cols>
    <col min="1" max="1" width="71.28515625" style="463" customWidth="1"/>
    <col min="2" max="2" width="17.28515625" style="463" customWidth="1"/>
    <col min="3" max="3" width="10.5703125" style="463" customWidth="1"/>
    <col min="4" max="4" width="14" style="463" customWidth="1"/>
    <col min="5" max="5" width="15.140625" style="463" customWidth="1"/>
    <col min="6" max="16384" width="9.140625" style="463"/>
  </cols>
  <sheetData>
    <row r="1" spans="1:5">
      <c r="A1" s="514" t="s">
        <v>102</v>
      </c>
      <c r="D1" s="494" t="s">
        <v>103</v>
      </c>
    </row>
    <row r="3" spans="1:5">
      <c r="B3" s="463" t="s">
        <v>66</v>
      </c>
    </row>
    <row r="4" spans="1:5" ht="26.25" customHeight="1">
      <c r="A4" s="464" t="s">
        <v>775</v>
      </c>
      <c r="B4" s="465" t="s">
        <v>776</v>
      </c>
      <c r="C4" s="464" t="s">
        <v>777</v>
      </c>
      <c r="D4" s="466" t="s">
        <v>778</v>
      </c>
      <c r="E4" s="464" t="s">
        <v>779</v>
      </c>
    </row>
    <row r="5" spans="1:5">
      <c r="A5" s="467" t="s">
        <v>67</v>
      </c>
      <c r="C5" s="468"/>
      <c r="D5" s="469"/>
      <c r="E5" s="470">
        <v>159423307</v>
      </c>
    </row>
    <row r="6" spans="1:5">
      <c r="A6" s="467" t="s">
        <v>226</v>
      </c>
      <c r="C6" s="468"/>
      <c r="D6" s="469"/>
      <c r="E6" s="471">
        <v>17697456</v>
      </c>
    </row>
    <row r="7" spans="1:5">
      <c r="A7" s="468" t="s">
        <v>843</v>
      </c>
      <c r="B7" s="472" t="s">
        <v>227</v>
      </c>
      <c r="C7" s="468">
        <v>4344</v>
      </c>
      <c r="D7" s="469">
        <v>4074</v>
      </c>
      <c r="E7" s="473">
        <v>17697456</v>
      </c>
    </row>
    <row r="8" spans="1:5">
      <c r="A8" s="467" t="s">
        <v>228</v>
      </c>
      <c r="B8" s="472"/>
      <c r="C8" s="468"/>
      <c r="D8" s="469"/>
      <c r="E8" s="471">
        <v>18716063</v>
      </c>
    </row>
    <row r="9" spans="1:5">
      <c r="A9" s="468" t="s">
        <v>844</v>
      </c>
      <c r="B9" s="472"/>
      <c r="C9" s="468"/>
      <c r="D9" s="469"/>
      <c r="E9" s="473"/>
    </row>
    <row r="10" spans="1:5">
      <c r="A10" s="468" t="s">
        <v>845</v>
      </c>
      <c r="B10" s="472" t="s">
        <v>229</v>
      </c>
      <c r="C10" s="468">
        <v>1</v>
      </c>
      <c r="D10" s="469">
        <v>3000000</v>
      </c>
      <c r="E10" s="473">
        <v>3000000</v>
      </c>
    </row>
    <row r="11" spans="1:5">
      <c r="A11" s="468" t="s">
        <v>846</v>
      </c>
      <c r="B11" s="472" t="s">
        <v>230</v>
      </c>
      <c r="C11" s="468">
        <v>11041</v>
      </c>
      <c r="D11" s="469">
        <v>276</v>
      </c>
      <c r="E11" s="473">
        <v>3047316</v>
      </c>
    </row>
    <row r="12" spans="1:5">
      <c r="A12" s="468" t="s">
        <v>847</v>
      </c>
      <c r="B12" s="472" t="s">
        <v>227</v>
      </c>
      <c r="C12" s="468">
        <v>348</v>
      </c>
      <c r="D12" s="469">
        <v>28600</v>
      </c>
      <c r="E12" s="473">
        <v>9952800</v>
      </c>
    </row>
    <row r="13" spans="1:5">
      <c r="A13" s="468" t="s">
        <v>848</v>
      </c>
      <c r="B13" s="472"/>
      <c r="C13" s="468"/>
      <c r="D13" s="469"/>
      <c r="E13" s="473"/>
    </row>
    <row r="14" spans="1:5">
      <c r="A14" s="468" t="s">
        <v>849</v>
      </c>
      <c r="B14" s="472" t="s">
        <v>227</v>
      </c>
      <c r="C14" s="468">
        <v>17169</v>
      </c>
      <c r="D14" s="469">
        <v>56</v>
      </c>
      <c r="E14" s="473">
        <v>961464</v>
      </c>
    </row>
    <row r="15" spans="1:5">
      <c r="A15" s="468" t="s">
        <v>850</v>
      </c>
      <c r="B15" s="472" t="s">
        <v>231</v>
      </c>
      <c r="C15" s="468">
        <v>227</v>
      </c>
      <c r="D15" s="469">
        <v>7729</v>
      </c>
      <c r="E15" s="473">
        <v>1754483</v>
      </c>
    </row>
    <row r="16" spans="1:5">
      <c r="A16" s="467" t="s">
        <v>232</v>
      </c>
      <c r="B16" s="472"/>
      <c r="C16" s="468"/>
      <c r="D16" s="469"/>
      <c r="E16" s="471">
        <v>5346360</v>
      </c>
    </row>
    <row r="17" spans="1:5">
      <c r="A17" s="468" t="s">
        <v>851</v>
      </c>
      <c r="B17" s="472" t="s">
        <v>233</v>
      </c>
      <c r="C17" s="468">
        <v>12</v>
      </c>
      <c r="D17" s="469">
        <v>253530</v>
      </c>
      <c r="E17" s="473">
        <v>3042360</v>
      </c>
    </row>
    <row r="18" spans="1:5">
      <c r="A18" s="474" t="s">
        <v>852</v>
      </c>
      <c r="B18" s="472"/>
      <c r="C18" s="468"/>
      <c r="D18" s="469"/>
      <c r="E18" s="473"/>
    </row>
    <row r="19" spans="1:5" ht="12.75" customHeight="1">
      <c r="A19" s="468" t="s">
        <v>853</v>
      </c>
      <c r="B19" s="472" t="s">
        <v>234</v>
      </c>
      <c r="C19" s="468">
        <v>24</v>
      </c>
      <c r="D19" s="469">
        <v>96000</v>
      </c>
      <c r="E19" s="473">
        <v>2304000</v>
      </c>
    </row>
    <row r="20" spans="1:5">
      <c r="A20" s="468" t="s">
        <v>235</v>
      </c>
      <c r="B20" s="472" t="s">
        <v>236</v>
      </c>
      <c r="C20" s="468"/>
      <c r="D20" s="469"/>
      <c r="E20" s="473"/>
    </row>
    <row r="21" spans="1:5">
      <c r="A21" s="467" t="s">
        <v>240</v>
      </c>
      <c r="B21" s="472" t="s">
        <v>227</v>
      </c>
      <c r="C21" s="468">
        <v>3</v>
      </c>
      <c r="D21" s="469">
        <v>2612</v>
      </c>
      <c r="E21" s="471">
        <v>7836</v>
      </c>
    </row>
    <row r="22" spans="1:5">
      <c r="A22" s="467" t="s">
        <v>241</v>
      </c>
      <c r="B22" s="475" t="s">
        <v>242</v>
      </c>
      <c r="C22" s="468">
        <v>200000</v>
      </c>
      <c r="D22" s="476">
        <v>1.5</v>
      </c>
      <c r="E22" s="471">
        <v>300000</v>
      </c>
    </row>
    <row r="23" spans="1:5">
      <c r="A23" s="477" t="s">
        <v>243</v>
      </c>
      <c r="B23" s="478" t="s">
        <v>227</v>
      </c>
      <c r="C23" s="479">
        <v>4344</v>
      </c>
      <c r="D23" s="480"/>
      <c r="E23" s="481">
        <v>30672726</v>
      </c>
    </row>
    <row r="24" spans="1:5">
      <c r="A24" s="510"/>
      <c r="B24" s="475"/>
      <c r="C24" s="496"/>
      <c r="D24" s="497"/>
      <c r="E24" s="515"/>
    </row>
    <row r="25" spans="1:5">
      <c r="A25" s="510"/>
      <c r="B25" s="475"/>
      <c r="C25" s="496"/>
      <c r="D25" s="497"/>
      <c r="E25" s="515"/>
    </row>
    <row r="26" spans="1:5">
      <c r="A26" s="510"/>
      <c r="B26" s="475"/>
      <c r="C26" s="496"/>
      <c r="D26" s="497"/>
      <c r="E26" s="515"/>
    </row>
    <row r="27" spans="1:5">
      <c r="A27" s="510"/>
      <c r="B27" s="475"/>
      <c r="C27" s="496"/>
      <c r="D27" s="497"/>
      <c r="E27" s="515"/>
    </row>
    <row r="28" spans="1:5">
      <c r="A28" s="510"/>
      <c r="B28" s="475"/>
      <c r="C28" s="496"/>
      <c r="D28" s="497"/>
      <c r="E28" s="515"/>
    </row>
    <row r="29" spans="1:5">
      <c r="A29" s="510"/>
      <c r="B29" s="475"/>
      <c r="C29" s="496"/>
      <c r="D29" s="497"/>
      <c r="E29" s="515"/>
    </row>
    <row r="30" spans="1:5">
      <c r="A30" s="510"/>
      <c r="B30" s="475"/>
      <c r="C30" s="496"/>
      <c r="D30" s="497"/>
      <c r="E30" s="515"/>
    </row>
    <row r="31" spans="1:5">
      <c r="A31" s="510"/>
      <c r="B31" s="475"/>
      <c r="C31" s="496"/>
      <c r="D31" s="497"/>
      <c r="E31" s="515"/>
    </row>
    <row r="32" spans="1:5">
      <c r="A32" s="510"/>
      <c r="B32" s="475"/>
      <c r="C32" s="496"/>
      <c r="D32" s="497"/>
      <c r="E32" s="515"/>
    </row>
    <row r="33" spans="1:5">
      <c r="A33" s="510"/>
      <c r="B33" s="475"/>
      <c r="C33" s="496"/>
      <c r="D33" s="497"/>
      <c r="E33" s="515"/>
    </row>
    <row r="36" spans="1:5">
      <c r="A36" s="361" t="s">
        <v>775</v>
      </c>
      <c r="B36" s="348" t="s">
        <v>779</v>
      </c>
    </row>
    <row r="37" spans="1:5">
      <c r="A37" s="362" t="s">
        <v>89</v>
      </c>
      <c r="B37" s="353"/>
    </row>
    <row r="38" spans="1:5">
      <c r="A38" s="362" t="s">
        <v>269</v>
      </c>
      <c r="B38" s="512">
        <v>18533017</v>
      </c>
    </row>
    <row r="39" spans="1:5">
      <c r="A39" s="362" t="s">
        <v>885</v>
      </c>
      <c r="B39" s="351"/>
      <c r="D39" s="469"/>
      <c r="E39" s="469"/>
    </row>
    <row r="40" spans="1:5">
      <c r="A40" s="362" t="s">
        <v>90</v>
      </c>
      <c r="B40" s="351">
        <v>306600</v>
      </c>
    </row>
    <row r="41" spans="1:5">
      <c r="A41" s="362" t="s">
        <v>91</v>
      </c>
      <c r="B41" s="351">
        <v>481000</v>
      </c>
      <c r="D41" s="469"/>
      <c r="E41" s="469"/>
    </row>
    <row r="42" spans="1:5">
      <c r="A42" s="363" t="s">
        <v>92</v>
      </c>
      <c r="B42" s="364">
        <v>416000</v>
      </c>
      <c r="E42" s="469"/>
    </row>
    <row r="43" spans="1:5">
      <c r="A43" s="363" t="s">
        <v>109</v>
      </c>
      <c r="B43" s="364">
        <v>65000</v>
      </c>
      <c r="E43" s="469"/>
    </row>
    <row r="44" spans="1:5">
      <c r="A44" s="362" t="s">
        <v>93</v>
      </c>
      <c r="B44" s="351"/>
      <c r="E44" s="469"/>
    </row>
    <row r="45" spans="1:5">
      <c r="A45" s="349" t="s">
        <v>94</v>
      </c>
      <c r="B45" s="351">
        <v>14892000</v>
      </c>
      <c r="E45" s="469"/>
    </row>
    <row r="46" spans="1:5">
      <c r="A46" s="350" t="s">
        <v>95</v>
      </c>
      <c r="B46" s="364"/>
      <c r="E46" s="469"/>
    </row>
    <row r="47" spans="1:5">
      <c r="A47" s="350" t="s">
        <v>261</v>
      </c>
      <c r="B47" s="364">
        <v>3740000</v>
      </c>
      <c r="E47" s="469"/>
    </row>
    <row r="48" spans="1:5">
      <c r="A48" s="350" t="s">
        <v>96</v>
      </c>
      <c r="B48" s="364"/>
      <c r="E48" s="469"/>
    </row>
    <row r="49" spans="1:5">
      <c r="A49" s="358" t="s">
        <v>97</v>
      </c>
      <c r="B49" s="364"/>
      <c r="E49" s="469"/>
    </row>
    <row r="50" spans="1:5">
      <c r="A50" s="358" t="s">
        <v>98</v>
      </c>
      <c r="B50" s="364"/>
      <c r="E50" s="469"/>
    </row>
    <row r="51" spans="1:5">
      <c r="A51" s="358" t="s">
        <v>268</v>
      </c>
      <c r="B51" s="364">
        <v>11152000</v>
      </c>
      <c r="E51" s="469"/>
    </row>
    <row r="52" spans="1:5">
      <c r="A52" s="350" t="s">
        <v>96</v>
      </c>
      <c r="B52" s="364"/>
      <c r="E52" s="469"/>
    </row>
    <row r="53" spans="1:5">
      <c r="A53" s="358" t="s">
        <v>97</v>
      </c>
      <c r="B53" s="364"/>
      <c r="E53" s="469"/>
    </row>
    <row r="54" spans="1:5">
      <c r="A54" s="358" t="s">
        <v>98</v>
      </c>
      <c r="B54" s="364"/>
      <c r="E54" s="469"/>
    </row>
    <row r="55" spans="1:5">
      <c r="A55" s="362" t="s">
        <v>99</v>
      </c>
      <c r="B55" s="351">
        <v>2280000</v>
      </c>
      <c r="E55" s="469"/>
    </row>
    <row r="56" spans="1:5">
      <c r="A56" s="356" t="s">
        <v>100</v>
      </c>
      <c r="B56" s="366">
        <v>573417</v>
      </c>
      <c r="E56" s="469"/>
    </row>
    <row r="57" spans="1:5">
      <c r="A57"/>
      <c r="B57"/>
      <c r="E57" s="469"/>
    </row>
    <row r="58" spans="1:5">
      <c r="A58"/>
      <c r="B58"/>
      <c r="E58" s="469"/>
    </row>
    <row r="59" spans="1:5">
      <c r="A59" s="348" t="s">
        <v>775</v>
      </c>
      <c r="B59" s="348" t="s">
        <v>779</v>
      </c>
      <c r="E59" s="469"/>
    </row>
    <row r="60" spans="1:5">
      <c r="A60" s="362" t="s">
        <v>270</v>
      </c>
      <c r="B60" s="351"/>
      <c r="E60" s="469"/>
    </row>
    <row r="61" spans="1:5">
      <c r="A61" s="362" t="s">
        <v>271</v>
      </c>
      <c r="B61" s="512">
        <v>104939424</v>
      </c>
      <c r="E61" s="469"/>
    </row>
    <row r="62" spans="1:5">
      <c r="A62" s="355" t="s">
        <v>272</v>
      </c>
      <c r="B62" s="350"/>
      <c r="E62" s="469"/>
    </row>
    <row r="63" spans="1:5">
      <c r="A63" s="355" t="s">
        <v>273</v>
      </c>
      <c r="B63" s="352">
        <v>29756160</v>
      </c>
      <c r="E63" s="469"/>
    </row>
    <row r="64" spans="1:5">
      <c r="A64" s="357" t="s">
        <v>101</v>
      </c>
      <c r="B64" s="354">
        <v>75183264</v>
      </c>
      <c r="E64" s="469"/>
    </row>
    <row r="65" spans="1:5">
      <c r="A65"/>
      <c r="B65"/>
      <c r="E65" s="469"/>
    </row>
    <row r="66" spans="1:5">
      <c r="A66" s="359"/>
      <c r="B66" s="360"/>
      <c r="E66" s="469"/>
    </row>
    <row r="67" spans="1:5">
      <c r="A67"/>
      <c r="B67"/>
      <c r="E67" s="469"/>
    </row>
    <row r="68" spans="1:5">
      <c r="A68"/>
      <c r="B68"/>
      <c r="E68" s="469"/>
    </row>
    <row r="69" spans="1:5">
      <c r="A69" s="367" t="s">
        <v>215</v>
      </c>
      <c r="B69" s="513">
        <v>282895748</v>
      </c>
      <c r="E69" s="469"/>
    </row>
    <row r="70" spans="1:5">
      <c r="E70" s="469"/>
    </row>
    <row r="71" spans="1:5">
      <c r="E71" s="469"/>
    </row>
    <row r="72" spans="1:5">
      <c r="E72" s="469"/>
    </row>
    <row r="73" spans="1:5">
      <c r="E73" s="469"/>
    </row>
    <row r="74" spans="1:5">
      <c r="E74" s="469"/>
    </row>
    <row r="75" spans="1:5">
      <c r="E75" s="469"/>
    </row>
    <row r="76" spans="1:5">
      <c r="E76" s="469"/>
    </row>
    <row r="77" spans="1:5">
      <c r="E77" s="469"/>
    </row>
    <row r="78" spans="1:5">
      <c r="E78" s="469"/>
    </row>
    <row r="79" spans="1:5">
      <c r="E79" s="469"/>
    </row>
    <row r="80" spans="1:5">
      <c r="E80" s="469"/>
    </row>
    <row r="81" spans="5:5">
      <c r="E81" s="469"/>
    </row>
    <row r="82" spans="5:5">
      <c r="E82" s="469"/>
    </row>
    <row r="83" spans="5:5">
      <c r="E83" s="469"/>
    </row>
    <row r="84" spans="5:5">
      <c r="E84" s="469"/>
    </row>
    <row r="85" spans="5:5">
      <c r="E85" s="469"/>
    </row>
    <row r="86" spans="5:5">
      <c r="E86" s="469"/>
    </row>
    <row r="87" spans="5:5">
      <c r="E87" s="469"/>
    </row>
    <row r="88" spans="5:5">
      <c r="E88" s="469"/>
    </row>
    <row r="89" spans="5:5">
      <c r="E89" s="469"/>
    </row>
    <row r="90" spans="5:5">
      <c r="E90" s="469"/>
    </row>
    <row r="91" spans="5:5">
      <c r="E91" s="469"/>
    </row>
    <row r="92" spans="5:5">
      <c r="E92" s="469"/>
    </row>
    <row r="93" spans="5:5">
      <c r="E93" s="469"/>
    </row>
    <row r="94" spans="5:5">
      <c r="E94" s="469"/>
    </row>
    <row r="95" spans="5:5">
      <c r="E95" s="469"/>
    </row>
    <row r="96" spans="5:5">
      <c r="E96" s="469"/>
    </row>
    <row r="97" spans="5:5">
      <c r="E97" s="469"/>
    </row>
    <row r="98" spans="5:5">
      <c r="E98" s="469"/>
    </row>
    <row r="99" spans="5:5">
      <c r="E99" s="469"/>
    </row>
    <row r="100" spans="5:5">
      <c r="E100" s="469"/>
    </row>
    <row r="101" spans="5:5">
      <c r="E101" s="469"/>
    </row>
    <row r="102" spans="5:5">
      <c r="E102" s="469"/>
    </row>
    <row r="103" spans="5:5">
      <c r="E103" s="469"/>
    </row>
    <row r="104" spans="5:5">
      <c r="E104" s="469"/>
    </row>
    <row r="105" spans="5:5">
      <c r="E105" s="469"/>
    </row>
    <row r="106" spans="5:5">
      <c r="E106" s="469"/>
    </row>
    <row r="107" spans="5:5">
      <c r="E107" s="469"/>
    </row>
    <row r="108" spans="5:5">
      <c r="E108" s="469"/>
    </row>
    <row r="109" spans="5:5">
      <c r="E109" s="469"/>
    </row>
    <row r="110" spans="5:5">
      <c r="E110" s="469"/>
    </row>
    <row r="111" spans="5:5">
      <c r="E111" s="469"/>
    </row>
    <row r="112" spans="5:5">
      <c r="E112" s="469"/>
    </row>
    <row r="113" spans="5:5">
      <c r="E113" s="469"/>
    </row>
    <row r="114" spans="5:5">
      <c r="E114" s="469"/>
    </row>
    <row r="115" spans="5:5">
      <c r="E115" s="469"/>
    </row>
    <row r="116" spans="5:5">
      <c r="E116" s="469"/>
    </row>
    <row r="117" spans="5:5">
      <c r="E117" s="469"/>
    </row>
    <row r="118" spans="5:5">
      <c r="E118" s="469"/>
    </row>
    <row r="119" spans="5:5">
      <c r="E119" s="469"/>
    </row>
    <row r="120" spans="5:5">
      <c r="E120" s="469"/>
    </row>
    <row r="121" spans="5:5">
      <c r="E121" s="469"/>
    </row>
    <row r="122" spans="5:5">
      <c r="E122" s="469"/>
    </row>
    <row r="123" spans="5:5">
      <c r="E123" s="469"/>
    </row>
    <row r="124" spans="5:5">
      <c r="E124" s="469"/>
    </row>
    <row r="125" spans="5:5">
      <c r="E125" s="469"/>
    </row>
    <row r="126" spans="5:5">
      <c r="E126" s="469"/>
    </row>
    <row r="127" spans="5:5">
      <c r="E127" s="469"/>
    </row>
    <row r="128" spans="5:5">
      <c r="E128" s="469"/>
    </row>
    <row r="129" spans="5:5">
      <c r="E129" s="469"/>
    </row>
    <row r="130" spans="5:5">
      <c r="E130" s="469"/>
    </row>
    <row r="131" spans="5:5">
      <c r="E131" s="469"/>
    </row>
    <row r="132" spans="5:5">
      <c r="E132" s="469"/>
    </row>
    <row r="133" spans="5:5">
      <c r="E133" s="469"/>
    </row>
    <row r="134" spans="5:5">
      <c r="E134" s="469"/>
    </row>
    <row r="135" spans="5:5">
      <c r="E135" s="469"/>
    </row>
    <row r="136" spans="5:5">
      <c r="E136" s="469"/>
    </row>
    <row r="137" spans="5:5">
      <c r="E137" s="469"/>
    </row>
    <row r="138" spans="5:5">
      <c r="E138" s="469"/>
    </row>
    <row r="139" spans="5:5">
      <c r="E139" s="469"/>
    </row>
    <row r="140" spans="5:5">
      <c r="E140" s="469"/>
    </row>
    <row r="141" spans="5:5">
      <c r="E141" s="469"/>
    </row>
    <row r="142" spans="5:5">
      <c r="E142" s="469"/>
    </row>
    <row r="143" spans="5:5">
      <c r="E143" s="469"/>
    </row>
    <row r="144" spans="5:5">
      <c r="E144" s="469"/>
    </row>
    <row r="145" spans="5:5">
      <c r="E145" s="469"/>
    </row>
    <row r="146" spans="5:5">
      <c r="E146" s="469"/>
    </row>
    <row r="147" spans="5:5">
      <c r="E147" s="469"/>
    </row>
    <row r="148" spans="5:5">
      <c r="E148" s="469"/>
    </row>
    <row r="149" spans="5:5">
      <c r="E149" s="469"/>
    </row>
    <row r="150" spans="5:5">
      <c r="E150" s="469"/>
    </row>
    <row r="151" spans="5:5">
      <c r="E151" s="469"/>
    </row>
    <row r="152" spans="5:5">
      <c r="E152" s="469"/>
    </row>
    <row r="153" spans="5:5">
      <c r="E153" s="469"/>
    </row>
    <row r="154" spans="5:5">
      <c r="E154" s="469"/>
    </row>
    <row r="155" spans="5:5">
      <c r="E155" s="469"/>
    </row>
    <row r="156" spans="5:5">
      <c r="E156" s="469"/>
    </row>
    <row r="157" spans="5:5">
      <c r="E157" s="469"/>
    </row>
    <row r="158" spans="5:5">
      <c r="E158" s="469"/>
    </row>
    <row r="159" spans="5:5">
      <c r="E159" s="469"/>
    </row>
    <row r="160" spans="5:5">
      <c r="E160" s="469"/>
    </row>
    <row r="161" spans="5:5">
      <c r="E161" s="469"/>
    </row>
    <row r="162" spans="5:5">
      <c r="E162" s="469"/>
    </row>
    <row r="163" spans="5:5">
      <c r="E163" s="469"/>
    </row>
    <row r="164" spans="5:5">
      <c r="E164" s="469"/>
    </row>
    <row r="165" spans="5:5">
      <c r="E165" s="469"/>
    </row>
    <row r="166" spans="5:5">
      <c r="E166" s="469"/>
    </row>
    <row r="167" spans="5:5">
      <c r="E167" s="469"/>
    </row>
    <row r="168" spans="5:5">
      <c r="E168" s="469"/>
    </row>
    <row r="169" spans="5:5">
      <c r="E169" s="469"/>
    </row>
    <row r="170" spans="5:5">
      <c r="E170" s="469"/>
    </row>
    <row r="171" spans="5:5">
      <c r="E171" s="469"/>
    </row>
    <row r="172" spans="5:5">
      <c r="E172" s="469"/>
    </row>
    <row r="173" spans="5:5">
      <c r="E173" s="469"/>
    </row>
    <row r="174" spans="5:5">
      <c r="E174" s="469"/>
    </row>
    <row r="175" spans="5:5">
      <c r="E175" s="469"/>
    </row>
    <row r="176" spans="5:5">
      <c r="E176" s="469"/>
    </row>
    <row r="177" spans="5:5">
      <c r="E177" s="469"/>
    </row>
    <row r="178" spans="5:5">
      <c r="E178" s="469"/>
    </row>
    <row r="179" spans="5:5">
      <c r="E179" s="469"/>
    </row>
    <row r="180" spans="5:5">
      <c r="E180" s="469"/>
    </row>
    <row r="181" spans="5:5">
      <c r="E181" s="469"/>
    </row>
    <row r="182" spans="5:5">
      <c r="E182" s="469"/>
    </row>
    <row r="183" spans="5:5">
      <c r="E183" s="469"/>
    </row>
    <row r="184" spans="5:5">
      <c r="E184" s="469"/>
    </row>
    <row r="185" spans="5:5">
      <c r="E185" s="469"/>
    </row>
    <row r="186" spans="5:5">
      <c r="E186" s="469"/>
    </row>
    <row r="187" spans="5:5">
      <c r="E187" s="469"/>
    </row>
    <row r="188" spans="5:5">
      <c r="E188" s="469"/>
    </row>
    <row r="189" spans="5:5">
      <c r="E189" s="469"/>
    </row>
    <row r="190" spans="5:5">
      <c r="E190" s="469"/>
    </row>
    <row r="191" spans="5:5">
      <c r="E191" s="469"/>
    </row>
    <row r="192" spans="5:5">
      <c r="E192" s="469"/>
    </row>
    <row r="193" spans="5:5">
      <c r="E193" s="469"/>
    </row>
    <row r="194" spans="5:5">
      <c r="E194" s="469"/>
    </row>
    <row r="195" spans="5:5">
      <c r="E195" s="469"/>
    </row>
    <row r="196" spans="5:5">
      <c r="E196" s="469"/>
    </row>
    <row r="197" spans="5:5">
      <c r="E197" s="469"/>
    </row>
    <row r="198" spans="5:5">
      <c r="E198" s="469"/>
    </row>
    <row r="199" spans="5:5">
      <c r="E199" s="469"/>
    </row>
    <row r="200" spans="5:5">
      <c r="E200" s="469"/>
    </row>
    <row r="201" spans="5:5">
      <c r="E201" s="469"/>
    </row>
    <row r="202" spans="5:5">
      <c r="E202" s="469"/>
    </row>
    <row r="203" spans="5:5">
      <c r="E203" s="469"/>
    </row>
    <row r="204" spans="5:5">
      <c r="E204" s="469"/>
    </row>
    <row r="205" spans="5:5">
      <c r="E205" s="469"/>
    </row>
    <row r="206" spans="5:5">
      <c r="E206" s="469"/>
    </row>
    <row r="207" spans="5:5">
      <c r="E207" s="469"/>
    </row>
    <row r="208" spans="5:5">
      <c r="E208" s="469"/>
    </row>
    <row r="209" spans="5:5">
      <c r="E209" s="469"/>
    </row>
    <row r="210" spans="5:5">
      <c r="E210" s="469"/>
    </row>
    <row r="211" spans="5:5">
      <c r="E211" s="469"/>
    </row>
    <row r="212" spans="5:5">
      <c r="E212" s="469"/>
    </row>
    <row r="213" spans="5:5">
      <c r="E213" s="469"/>
    </row>
    <row r="214" spans="5:5">
      <c r="E214" s="469"/>
    </row>
    <row r="215" spans="5:5">
      <c r="E215" s="469"/>
    </row>
    <row r="216" spans="5:5">
      <c r="E216" s="469"/>
    </row>
    <row r="217" spans="5:5">
      <c r="E217" s="469"/>
    </row>
    <row r="218" spans="5:5">
      <c r="E218" s="469"/>
    </row>
    <row r="219" spans="5:5">
      <c r="E219" s="469"/>
    </row>
    <row r="220" spans="5:5">
      <c r="E220" s="469"/>
    </row>
    <row r="221" spans="5:5">
      <c r="E221" s="469"/>
    </row>
    <row r="222" spans="5:5">
      <c r="E222" s="469"/>
    </row>
    <row r="223" spans="5:5">
      <c r="E223" s="469"/>
    </row>
    <row r="224" spans="5:5">
      <c r="E224" s="469"/>
    </row>
    <row r="225" spans="5:5">
      <c r="E225" s="469"/>
    </row>
    <row r="226" spans="5:5">
      <c r="E226" s="469"/>
    </row>
    <row r="227" spans="5:5">
      <c r="E227" s="469"/>
    </row>
    <row r="228" spans="5:5">
      <c r="E228" s="469"/>
    </row>
    <row r="229" spans="5:5">
      <c r="E229" s="469"/>
    </row>
    <row r="230" spans="5:5">
      <c r="E230" s="469"/>
    </row>
    <row r="231" spans="5:5">
      <c r="E231" s="469"/>
    </row>
    <row r="232" spans="5:5">
      <c r="E232" s="469"/>
    </row>
    <row r="233" spans="5:5">
      <c r="E233" s="469"/>
    </row>
    <row r="234" spans="5:5">
      <c r="E234" s="469"/>
    </row>
    <row r="235" spans="5:5">
      <c r="E235" s="469"/>
    </row>
    <row r="236" spans="5:5">
      <c r="E236" s="469"/>
    </row>
    <row r="237" spans="5:5">
      <c r="E237" s="469"/>
    </row>
    <row r="238" spans="5:5">
      <c r="E238" s="469"/>
    </row>
    <row r="239" spans="5:5">
      <c r="E239" s="469"/>
    </row>
    <row r="240" spans="5:5">
      <c r="E240" s="469"/>
    </row>
    <row r="241" spans="5:5">
      <c r="E241" s="469"/>
    </row>
    <row r="242" spans="5:5">
      <c r="E242" s="469"/>
    </row>
    <row r="243" spans="5:5">
      <c r="E243" s="469"/>
    </row>
    <row r="244" spans="5:5">
      <c r="E244" s="469"/>
    </row>
    <row r="245" spans="5:5">
      <c r="E245" s="469"/>
    </row>
    <row r="246" spans="5:5">
      <c r="E246" s="469"/>
    </row>
    <row r="247" spans="5:5">
      <c r="E247" s="469"/>
    </row>
    <row r="248" spans="5:5">
      <c r="E248" s="469"/>
    </row>
    <row r="249" spans="5:5">
      <c r="E249" s="469"/>
    </row>
    <row r="250" spans="5:5">
      <c r="E250" s="469"/>
    </row>
    <row r="251" spans="5:5">
      <c r="E251" s="469"/>
    </row>
    <row r="252" spans="5:5">
      <c r="E252" s="469"/>
    </row>
    <row r="253" spans="5:5">
      <c r="E253" s="469"/>
    </row>
    <row r="254" spans="5:5">
      <c r="E254" s="469"/>
    </row>
    <row r="255" spans="5:5">
      <c r="E255" s="469"/>
    </row>
    <row r="256" spans="5:5">
      <c r="E256" s="469"/>
    </row>
    <row r="257" spans="5:5">
      <c r="E257" s="469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73"/>
  <sheetViews>
    <sheetView topLeftCell="A40" workbookViewId="0">
      <selection activeCell="C86" sqref="C86"/>
    </sheetView>
  </sheetViews>
  <sheetFormatPr defaultRowHeight="12.75"/>
  <cols>
    <col min="1" max="1" width="58.42578125" style="463" customWidth="1"/>
    <col min="2" max="2" width="10.140625" style="463" customWidth="1"/>
    <col min="3" max="4" width="10.28515625" style="463" customWidth="1"/>
    <col min="5" max="6" width="10.5703125" style="463" customWidth="1"/>
    <col min="7" max="7" width="12.140625" style="463" customWidth="1"/>
    <col min="8" max="16384" width="9.140625" style="463"/>
  </cols>
  <sheetData>
    <row r="1" spans="1:7">
      <c r="A1" s="482" t="s">
        <v>775</v>
      </c>
      <c r="B1" s="483" t="s">
        <v>244</v>
      </c>
      <c r="C1" s="484" t="s">
        <v>854</v>
      </c>
      <c r="D1" s="483" t="s">
        <v>68</v>
      </c>
      <c r="E1" s="484" t="s">
        <v>69</v>
      </c>
      <c r="F1" s="485" t="s">
        <v>778</v>
      </c>
      <c r="G1" s="486" t="s">
        <v>245</v>
      </c>
    </row>
    <row r="2" spans="1:7">
      <c r="A2" s="487"/>
      <c r="B2" s="488" t="s">
        <v>246</v>
      </c>
      <c r="C2" s="489"/>
      <c r="D2" s="488"/>
      <c r="E2" s="489" t="s">
        <v>247</v>
      </c>
      <c r="F2" s="490"/>
      <c r="G2" s="491"/>
    </row>
    <row r="3" spans="1:7">
      <c r="A3" s="467" t="s">
        <v>248</v>
      </c>
      <c r="C3" s="468"/>
      <c r="E3" s="492"/>
      <c r="F3" s="469"/>
      <c r="G3" s="471">
        <v>25850000</v>
      </c>
    </row>
    <row r="4" spans="1:7">
      <c r="A4" s="468" t="s">
        <v>70</v>
      </c>
      <c r="B4" s="472"/>
      <c r="C4" s="468"/>
      <c r="E4" s="492"/>
      <c r="F4" s="469"/>
      <c r="G4" s="473"/>
    </row>
    <row r="5" spans="1:7">
      <c r="A5" s="468" t="s">
        <v>249</v>
      </c>
      <c r="B5" s="472"/>
      <c r="C5" s="468"/>
      <c r="E5" s="492"/>
      <c r="F5" s="469"/>
      <c r="G5" s="473"/>
    </row>
    <row r="6" spans="1:7">
      <c r="A6" s="468" t="s">
        <v>855</v>
      </c>
      <c r="B6" s="472" t="s">
        <v>227</v>
      </c>
      <c r="C6" s="468">
        <v>136</v>
      </c>
      <c r="E6" s="493"/>
      <c r="F6" s="469">
        <v>2350000</v>
      </c>
      <c r="G6" s="473">
        <v>17233333</v>
      </c>
    </row>
    <row r="7" spans="1:7">
      <c r="A7" s="468" t="s">
        <v>71</v>
      </c>
      <c r="B7" s="472"/>
      <c r="C7" s="468"/>
      <c r="E7" s="493"/>
      <c r="F7" s="469"/>
      <c r="G7" s="473"/>
    </row>
    <row r="8" spans="1:7">
      <c r="A8" s="468" t="s">
        <v>250</v>
      </c>
      <c r="B8" s="472"/>
      <c r="C8" s="468"/>
      <c r="E8" s="493"/>
      <c r="F8" s="469"/>
      <c r="G8" s="473"/>
    </row>
    <row r="9" spans="1:7">
      <c r="A9" s="468" t="s">
        <v>855</v>
      </c>
      <c r="B9" s="472" t="s">
        <v>227</v>
      </c>
      <c r="C9" s="468"/>
      <c r="D9" s="463">
        <v>136</v>
      </c>
      <c r="E9" s="493"/>
      <c r="F9" s="469">
        <v>2350000</v>
      </c>
      <c r="G9" s="473">
        <v>8616667</v>
      </c>
    </row>
    <row r="10" spans="1:7">
      <c r="A10" s="467" t="s">
        <v>251</v>
      </c>
      <c r="B10" s="472"/>
      <c r="C10" s="468"/>
      <c r="E10" s="493"/>
      <c r="F10" s="469"/>
      <c r="G10" s="471">
        <v>50760000</v>
      </c>
    </row>
    <row r="11" spans="1:7">
      <c r="A11" s="468" t="s">
        <v>72</v>
      </c>
      <c r="B11" s="472"/>
      <c r="C11" s="467">
        <v>328</v>
      </c>
      <c r="E11" s="492"/>
      <c r="F11" s="469"/>
      <c r="G11" s="473"/>
    </row>
    <row r="12" spans="1:7">
      <c r="A12" s="468" t="s">
        <v>73</v>
      </c>
      <c r="B12" s="472" t="s">
        <v>227</v>
      </c>
      <c r="C12" s="468">
        <v>39</v>
      </c>
      <c r="E12" s="492"/>
      <c r="F12" s="469">
        <v>2350000</v>
      </c>
      <c r="G12" s="473">
        <v>3446667</v>
      </c>
    </row>
    <row r="13" spans="1:7">
      <c r="A13" s="468" t="s">
        <v>74</v>
      </c>
      <c r="B13" s="472" t="s">
        <v>227</v>
      </c>
      <c r="C13" s="468">
        <v>44</v>
      </c>
      <c r="E13" s="492"/>
      <c r="F13" s="469">
        <v>2350000</v>
      </c>
      <c r="G13" s="473">
        <v>3916666</v>
      </c>
    </row>
    <row r="14" spans="1:7">
      <c r="A14" s="468" t="s">
        <v>856</v>
      </c>
      <c r="B14" s="472" t="s">
        <v>227</v>
      </c>
      <c r="C14" s="468">
        <v>39</v>
      </c>
      <c r="E14" s="492"/>
      <c r="F14" s="469">
        <v>2350000</v>
      </c>
      <c r="G14" s="473">
        <v>3603333</v>
      </c>
    </row>
    <row r="15" spans="1:7">
      <c r="A15" s="468" t="s">
        <v>857</v>
      </c>
      <c r="B15" s="472" t="s">
        <v>227</v>
      </c>
      <c r="C15" s="468">
        <v>39</v>
      </c>
      <c r="E15" s="492"/>
      <c r="F15" s="469">
        <v>2350000</v>
      </c>
      <c r="G15" s="473">
        <v>4073333</v>
      </c>
    </row>
    <row r="16" spans="1:7">
      <c r="A16" s="468" t="s">
        <v>75</v>
      </c>
      <c r="B16" s="472" t="s">
        <v>227</v>
      </c>
      <c r="C16" s="468">
        <v>41</v>
      </c>
      <c r="E16" s="492"/>
      <c r="F16" s="469">
        <v>2350000</v>
      </c>
      <c r="G16" s="473">
        <v>4386667</v>
      </c>
    </row>
    <row r="17" spans="1:7">
      <c r="A17" s="468" t="s">
        <v>76</v>
      </c>
      <c r="B17" s="472" t="s">
        <v>227</v>
      </c>
      <c r="C17" s="468">
        <v>45</v>
      </c>
      <c r="E17" s="492"/>
      <c r="F17" s="469">
        <v>2350000</v>
      </c>
      <c r="G17" s="473">
        <v>4700000</v>
      </c>
    </row>
    <row r="18" spans="1:7">
      <c r="A18" s="468" t="s">
        <v>858</v>
      </c>
      <c r="B18" s="472" t="s">
        <v>227</v>
      </c>
      <c r="C18" s="468">
        <v>40</v>
      </c>
      <c r="E18" s="492"/>
      <c r="F18" s="469">
        <v>2350000</v>
      </c>
      <c r="G18" s="473">
        <v>4856667</v>
      </c>
    </row>
    <row r="19" spans="1:7">
      <c r="A19" s="468" t="s">
        <v>859</v>
      </c>
      <c r="B19" s="472" t="s">
        <v>227</v>
      </c>
      <c r="C19" s="468">
        <v>41</v>
      </c>
      <c r="E19" s="492"/>
      <c r="F19" s="469">
        <v>2350000</v>
      </c>
      <c r="G19" s="473">
        <v>4856666</v>
      </c>
    </row>
    <row r="20" spans="1:7">
      <c r="A20" s="468" t="s">
        <v>77</v>
      </c>
      <c r="B20" s="472"/>
      <c r="C20" s="468"/>
      <c r="D20" s="494">
        <v>327</v>
      </c>
      <c r="E20" s="492"/>
      <c r="F20" s="469"/>
      <c r="G20" s="473"/>
    </row>
    <row r="21" spans="1:7">
      <c r="A21" s="468" t="s">
        <v>73</v>
      </c>
      <c r="B21" s="472" t="s">
        <v>227</v>
      </c>
      <c r="C21" s="468"/>
      <c r="D21" s="463">
        <v>40</v>
      </c>
      <c r="E21" s="492"/>
      <c r="F21" s="469">
        <v>2350000</v>
      </c>
      <c r="G21" s="473">
        <v>1801667</v>
      </c>
    </row>
    <row r="22" spans="1:7">
      <c r="A22" s="468" t="s">
        <v>78</v>
      </c>
      <c r="B22" s="472" t="s">
        <v>227</v>
      </c>
      <c r="C22" s="468"/>
      <c r="D22" s="463">
        <v>39</v>
      </c>
      <c r="E22" s="492"/>
      <c r="F22" s="469">
        <v>2350000</v>
      </c>
      <c r="G22" s="473">
        <v>1723333</v>
      </c>
    </row>
    <row r="23" spans="1:7">
      <c r="A23" s="468" t="s">
        <v>856</v>
      </c>
      <c r="B23" s="472" t="s">
        <v>227</v>
      </c>
      <c r="C23" s="468"/>
      <c r="D23" s="463">
        <v>44</v>
      </c>
      <c r="E23" s="492"/>
      <c r="F23" s="469">
        <v>2350000</v>
      </c>
      <c r="G23" s="473">
        <v>2036667</v>
      </c>
    </row>
    <row r="24" spans="1:7">
      <c r="A24" s="468" t="s">
        <v>857</v>
      </c>
      <c r="B24" s="472" t="s">
        <v>227</v>
      </c>
      <c r="C24" s="468"/>
      <c r="D24" s="463">
        <v>39</v>
      </c>
      <c r="E24" s="492"/>
      <c r="F24" s="469">
        <v>2350000</v>
      </c>
      <c r="G24" s="473">
        <v>2036667</v>
      </c>
    </row>
    <row r="25" spans="1:7">
      <c r="A25" s="468" t="s">
        <v>79</v>
      </c>
      <c r="B25" s="472" t="s">
        <v>227</v>
      </c>
      <c r="C25" s="468"/>
      <c r="D25" s="463">
        <v>39</v>
      </c>
      <c r="E25" s="492"/>
      <c r="F25" s="469">
        <v>2350000</v>
      </c>
      <c r="G25" s="473">
        <v>2036667</v>
      </c>
    </row>
    <row r="26" spans="1:7">
      <c r="A26" s="468" t="s">
        <v>76</v>
      </c>
      <c r="B26" s="472" t="s">
        <v>227</v>
      </c>
      <c r="C26" s="468"/>
      <c r="D26" s="463">
        <v>41</v>
      </c>
      <c r="E26" s="492"/>
      <c r="F26" s="469">
        <v>2350000</v>
      </c>
      <c r="G26" s="473">
        <v>2193333</v>
      </c>
    </row>
    <row r="27" spans="1:7">
      <c r="A27" s="468" t="s">
        <v>858</v>
      </c>
      <c r="B27" s="472" t="s">
        <v>227</v>
      </c>
      <c r="C27" s="468"/>
      <c r="D27" s="463">
        <v>45</v>
      </c>
      <c r="E27" s="492"/>
      <c r="F27" s="469">
        <v>2350000</v>
      </c>
      <c r="G27" s="473">
        <v>2663334</v>
      </c>
    </row>
    <row r="28" spans="1:7">
      <c r="A28" s="468" t="s">
        <v>860</v>
      </c>
      <c r="B28" s="472" t="s">
        <v>227</v>
      </c>
      <c r="C28" s="468"/>
      <c r="D28" s="463">
        <v>40</v>
      </c>
      <c r="E28" s="492"/>
      <c r="F28" s="469">
        <v>2350000</v>
      </c>
      <c r="G28" s="473">
        <v>2428333</v>
      </c>
    </row>
    <row r="29" spans="1:7">
      <c r="A29" s="467" t="s">
        <v>252</v>
      </c>
      <c r="B29" s="472"/>
      <c r="C29" s="468"/>
      <c r="E29" s="492"/>
      <c r="G29" s="471">
        <v>3995000</v>
      </c>
    </row>
    <row r="30" spans="1:7">
      <c r="A30" s="468" t="s">
        <v>72</v>
      </c>
      <c r="C30" s="468"/>
      <c r="E30" s="492"/>
      <c r="G30" s="473"/>
    </row>
    <row r="31" spans="1:7">
      <c r="A31" s="468" t="s">
        <v>861</v>
      </c>
      <c r="B31" s="472" t="s">
        <v>227</v>
      </c>
      <c r="C31" s="468">
        <v>135</v>
      </c>
      <c r="E31" s="492"/>
      <c r="F31" s="469">
        <v>2350000</v>
      </c>
      <c r="G31" s="473">
        <v>2036667</v>
      </c>
    </row>
    <row r="32" spans="1:7">
      <c r="A32" s="468" t="s">
        <v>862</v>
      </c>
      <c r="B32" s="472" t="s">
        <v>227</v>
      </c>
      <c r="C32" s="468">
        <v>65</v>
      </c>
      <c r="E32" s="492"/>
      <c r="F32" s="495">
        <v>2350000</v>
      </c>
      <c r="G32" s="473">
        <v>626667</v>
      </c>
    </row>
    <row r="33" spans="1:7" ht="12.75" customHeight="1">
      <c r="A33" s="468" t="s">
        <v>77</v>
      </c>
      <c r="B33" s="472"/>
      <c r="C33" s="468"/>
      <c r="E33" s="492"/>
      <c r="F33" s="469"/>
      <c r="G33" s="473"/>
    </row>
    <row r="34" spans="1:7" ht="12.75" customHeight="1">
      <c r="A34" s="468" t="s">
        <v>863</v>
      </c>
      <c r="B34" s="475" t="s">
        <v>227</v>
      </c>
      <c r="C34" s="468"/>
      <c r="D34" s="496">
        <v>135</v>
      </c>
      <c r="E34" s="492"/>
      <c r="F34" s="497">
        <v>2350000</v>
      </c>
      <c r="G34" s="468">
        <v>1018333</v>
      </c>
    </row>
    <row r="35" spans="1:7" ht="12.75" customHeight="1">
      <c r="A35" s="479" t="s">
        <v>864</v>
      </c>
      <c r="B35" s="478" t="s">
        <v>227</v>
      </c>
      <c r="C35" s="479"/>
      <c r="D35" s="498">
        <v>65</v>
      </c>
      <c r="E35" s="489"/>
      <c r="F35" s="480">
        <v>2350000</v>
      </c>
      <c r="G35" s="479">
        <v>313333</v>
      </c>
    </row>
    <row r="36" spans="1:7" ht="12.75" customHeight="1">
      <c r="A36" s="496"/>
      <c r="B36" s="475"/>
      <c r="C36" s="496"/>
      <c r="D36" s="496"/>
      <c r="E36" s="499"/>
      <c r="F36" s="497"/>
      <c r="G36" s="496"/>
    </row>
    <row r="37" spans="1:7">
      <c r="A37" s="500" t="s">
        <v>775</v>
      </c>
      <c r="B37" s="484" t="s">
        <v>244</v>
      </c>
      <c r="C37" s="483" t="s">
        <v>854</v>
      </c>
      <c r="D37" s="484" t="s">
        <v>68</v>
      </c>
      <c r="E37" s="483" t="s">
        <v>69</v>
      </c>
      <c r="F37" s="482" t="s">
        <v>778</v>
      </c>
      <c r="G37" s="501" t="s">
        <v>245</v>
      </c>
    </row>
    <row r="38" spans="1:7">
      <c r="A38" s="502"/>
      <c r="B38" s="489" t="s">
        <v>246</v>
      </c>
      <c r="C38" s="488"/>
      <c r="D38" s="489"/>
      <c r="E38" s="488" t="s">
        <v>247</v>
      </c>
      <c r="F38" s="487"/>
      <c r="G38" s="503"/>
    </row>
    <row r="39" spans="1:7">
      <c r="A39" s="467" t="s">
        <v>253</v>
      </c>
      <c r="B39" s="472"/>
      <c r="C39" s="468"/>
      <c r="E39" s="492"/>
      <c r="G39" s="471">
        <v>4285866</v>
      </c>
    </row>
    <row r="40" spans="1:7">
      <c r="A40" s="468" t="s">
        <v>254</v>
      </c>
      <c r="B40" s="472"/>
      <c r="C40" s="468"/>
      <c r="E40" s="492"/>
      <c r="G40" s="473"/>
    </row>
    <row r="41" spans="1:7">
      <c r="A41" s="468" t="s">
        <v>255</v>
      </c>
      <c r="B41" s="472"/>
      <c r="C41" s="468"/>
      <c r="E41" s="492"/>
      <c r="G41" s="468"/>
    </row>
    <row r="42" spans="1:7">
      <c r="A42" s="468" t="s">
        <v>72</v>
      </c>
      <c r="B42" s="472"/>
      <c r="C42" s="468"/>
      <c r="E42" s="492"/>
      <c r="G42" s="468"/>
    </row>
    <row r="43" spans="1:7">
      <c r="A43" s="468" t="s">
        <v>865</v>
      </c>
      <c r="B43" s="472" t="s">
        <v>227</v>
      </c>
      <c r="C43" s="468">
        <v>3</v>
      </c>
      <c r="E43" s="492"/>
      <c r="F43" s="463">
        <v>358400</v>
      </c>
      <c r="G43" s="473">
        <v>716800</v>
      </c>
    </row>
    <row r="44" spans="1:7">
      <c r="A44" s="468" t="s">
        <v>77</v>
      </c>
      <c r="B44" s="472"/>
      <c r="C44" s="468"/>
      <c r="E44" s="492"/>
      <c r="G44" s="473"/>
    </row>
    <row r="45" spans="1:7">
      <c r="A45" s="468" t="s">
        <v>866</v>
      </c>
      <c r="B45" s="472" t="s">
        <v>227</v>
      </c>
      <c r="C45" s="468"/>
      <c r="D45" s="463">
        <v>3</v>
      </c>
      <c r="E45" s="492"/>
      <c r="F45" s="463">
        <v>358400</v>
      </c>
      <c r="G45" s="473">
        <v>358400</v>
      </c>
    </row>
    <row r="46" spans="1:7">
      <c r="A46" s="468" t="s">
        <v>80</v>
      </c>
      <c r="B46" s="472"/>
      <c r="C46" s="468"/>
      <c r="E46" s="492"/>
      <c r="G46" s="468"/>
    </row>
    <row r="47" spans="1:7" ht="12" customHeight="1">
      <c r="A47" s="468" t="s">
        <v>81</v>
      </c>
      <c r="B47" s="472"/>
      <c r="C47" s="468"/>
      <c r="E47" s="492"/>
      <c r="G47" s="468"/>
    </row>
    <row r="48" spans="1:7">
      <c r="A48" s="468" t="s">
        <v>82</v>
      </c>
      <c r="B48" s="472"/>
      <c r="C48" s="468"/>
      <c r="E48" s="492"/>
      <c r="G48" s="468"/>
    </row>
    <row r="49" spans="1:8">
      <c r="A49" s="468" t="s">
        <v>879</v>
      </c>
      <c r="B49" s="472" t="s">
        <v>227</v>
      </c>
      <c r="C49" s="468">
        <v>1</v>
      </c>
      <c r="E49" s="492"/>
      <c r="F49" s="463">
        <v>179200</v>
      </c>
      <c r="G49" s="473">
        <v>119467</v>
      </c>
    </row>
    <row r="50" spans="1:8">
      <c r="A50" s="468" t="s">
        <v>256</v>
      </c>
      <c r="B50" s="472" t="s">
        <v>227</v>
      </c>
      <c r="C50" s="468">
        <v>14</v>
      </c>
      <c r="E50" s="492"/>
      <c r="F50" s="463">
        <v>179200</v>
      </c>
      <c r="G50" s="473">
        <v>1672533</v>
      </c>
    </row>
    <row r="51" spans="1:8">
      <c r="A51" s="504" t="s">
        <v>83</v>
      </c>
      <c r="B51" s="505"/>
      <c r="C51" s="504"/>
      <c r="D51" s="504"/>
      <c r="E51" s="492"/>
      <c r="F51" s="504"/>
      <c r="G51" s="473"/>
    </row>
    <row r="52" spans="1:8">
      <c r="A52" s="504" t="s">
        <v>880</v>
      </c>
      <c r="B52" s="505" t="s">
        <v>227</v>
      </c>
      <c r="C52" s="504"/>
      <c r="D52" s="504">
        <v>1</v>
      </c>
      <c r="E52" s="492"/>
      <c r="F52" s="504">
        <v>179200</v>
      </c>
      <c r="G52" s="506">
        <v>59734</v>
      </c>
      <c r="H52" s="504"/>
    </row>
    <row r="53" spans="1:8">
      <c r="A53" s="504" t="s">
        <v>257</v>
      </c>
      <c r="B53" s="505" t="s">
        <v>227</v>
      </c>
      <c r="C53" s="504"/>
      <c r="D53" s="504">
        <v>14</v>
      </c>
      <c r="E53" s="492"/>
      <c r="F53" s="504">
        <v>179200</v>
      </c>
      <c r="G53" s="473">
        <v>836266</v>
      </c>
      <c r="H53" s="504"/>
    </row>
    <row r="54" spans="1:8" ht="12" customHeight="1">
      <c r="A54" s="507" t="s">
        <v>881</v>
      </c>
      <c r="B54" s="505"/>
      <c r="C54" s="504"/>
      <c r="D54" s="504"/>
      <c r="E54" s="492"/>
      <c r="F54" s="504"/>
      <c r="G54" s="473"/>
      <c r="H54" s="504"/>
    </row>
    <row r="55" spans="1:8" ht="12" customHeight="1">
      <c r="A55" s="507" t="s">
        <v>882</v>
      </c>
      <c r="B55" s="505"/>
      <c r="C55" s="504"/>
      <c r="D55" s="504"/>
      <c r="E55" s="492"/>
      <c r="F55" s="504"/>
      <c r="G55" s="473"/>
      <c r="H55" s="504"/>
    </row>
    <row r="56" spans="1:8" ht="12" customHeight="1">
      <c r="A56" s="507" t="s">
        <v>84</v>
      </c>
      <c r="B56" s="505"/>
      <c r="C56" s="504"/>
      <c r="D56" s="504"/>
      <c r="E56" s="492"/>
      <c r="F56" s="504"/>
      <c r="G56" s="473"/>
      <c r="H56" s="504"/>
    </row>
    <row r="57" spans="1:8" ht="12" customHeight="1">
      <c r="A57" s="507" t="s">
        <v>256</v>
      </c>
      <c r="B57" s="505" t="s">
        <v>883</v>
      </c>
      <c r="C57" s="504">
        <v>4</v>
      </c>
      <c r="D57" s="504"/>
      <c r="E57" s="492"/>
      <c r="F57" s="504">
        <v>156800</v>
      </c>
      <c r="G57" s="473">
        <v>418133</v>
      </c>
      <c r="H57" s="504"/>
    </row>
    <row r="58" spans="1:8" ht="12" customHeight="1">
      <c r="A58" s="507" t="s">
        <v>85</v>
      </c>
      <c r="B58" s="504"/>
      <c r="C58" s="504"/>
      <c r="D58" s="504"/>
      <c r="E58" s="492"/>
      <c r="F58" s="504"/>
      <c r="G58" s="468"/>
      <c r="H58" s="504"/>
    </row>
    <row r="59" spans="1:8" ht="12" customHeight="1">
      <c r="A59" s="474" t="s">
        <v>256</v>
      </c>
      <c r="B59" s="505" t="s">
        <v>227</v>
      </c>
      <c r="C59" s="504"/>
      <c r="D59" s="468">
        <v>2</v>
      </c>
      <c r="E59" s="508"/>
      <c r="F59" s="504">
        <v>156800</v>
      </c>
      <c r="G59" s="506">
        <v>104533</v>
      </c>
      <c r="H59" s="504"/>
    </row>
    <row r="60" spans="1:8">
      <c r="A60" s="467" t="s">
        <v>258</v>
      </c>
      <c r="C60" s="468"/>
      <c r="E60" s="492"/>
      <c r="G60" s="471"/>
    </row>
    <row r="61" spans="1:8">
      <c r="A61" s="467" t="s">
        <v>259</v>
      </c>
      <c r="C61" s="468"/>
      <c r="E61" s="492"/>
      <c r="G61" s="471">
        <v>1792000</v>
      </c>
    </row>
    <row r="62" spans="1:8">
      <c r="A62" s="468" t="s">
        <v>884</v>
      </c>
      <c r="B62" s="472"/>
      <c r="C62" s="468"/>
      <c r="E62" s="492"/>
      <c r="G62" s="473"/>
    </row>
    <row r="63" spans="1:8">
      <c r="A63" s="468" t="s">
        <v>86</v>
      </c>
      <c r="B63" s="472"/>
      <c r="C63" s="468"/>
      <c r="E63" s="492"/>
      <c r="G63" s="473"/>
    </row>
    <row r="64" spans="1:8">
      <c r="A64" s="468" t="s">
        <v>260</v>
      </c>
      <c r="B64" s="472" t="s">
        <v>227</v>
      </c>
      <c r="C64" s="468">
        <v>58</v>
      </c>
      <c r="E64" s="492"/>
      <c r="F64" s="463">
        <v>32000</v>
      </c>
      <c r="G64" s="473"/>
    </row>
    <row r="65" spans="1:7">
      <c r="A65" s="468" t="s">
        <v>261</v>
      </c>
      <c r="B65" s="472" t="s">
        <v>227</v>
      </c>
      <c r="C65" s="468">
        <v>11</v>
      </c>
      <c r="E65" s="492"/>
      <c r="G65" s="473">
        <v>234667</v>
      </c>
    </row>
    <row r="66" spans="1:7">
      <c r="A66" s="468" t="s">
        <v>267</v>
      </c>
      <c r="B66" s="472" t="s">
        <v>227</v>
      </c>
      <c r="C66" s="468">
        <v>19</v>
      </c>
      <c r="E66" s="492"/>
      <c r="G66" s="473">
        <v>405333</v>
      </c>
    </row>
    <row r="67" spans="1:7">
      <c r="A67" s="468" t="s">
        <v>87</v>
      </c>
      <c r="B67" s="472" t="s">
        <v>227</v>
      </c>
      <c r="C67" s="468">
        <v>28</v>
      </c>
      <c r="E67" s="492"/>
      <c r="G67" s="473">
        <v>597333</v>
      </c>
    </row>
    <row r="68" spans="1:7">
      <c r="A68" s="468" t="s">
        <v>88</v>
      </c>
      <c r="B68" s="472"/>
      <c r="C68" s="468"/>
      <c r="E68" s="492"/>
      <c r="G68" s="473"/>
    </row>
    <row r="69" spans="1:7">
      <c r="A69" s="468" t="s">
        <v>260</v>
      </c>
      <c r="B69" s="472" t="s">
        <v>227</v>
      </c>
      <c r="C69" s="468"/>
      <c r="D69" s="463">
        <v>52</v>
      </c>
      <c r="E69" s="492"/>
      <c r="F69" s="463">
        <v>32000</v>
      </c>
      <c r="G69" s="473"/>
    </row>
    <row r="70" spans="1:7">
      <c r="A70" s="468" t="s">
        <v>261</v>
      </c>
      <c r="B70" s="472" t="s">
        <v>227</v>
      </c>
      <c r="C70" s="468"/>
      <c r="D70" s="463">
        <v>8</v>
      </c>
      <c r="E70" s="492"/>
      <c r="G70" s="473">
        <v>85334</v>
      </c>
    </row>
    <row r="71" spans="1:7">
      <c r="A71" s="468" t="s">
        <v>267</v>
      </c>
      <c r="B71" s="472" t="s">
        <v>227</v>
      </c>
      <c r="C71" s="468"/>
      <c r="D71" s="463">
        <v>17</v>
      </c>
      <c r="E71" s="492"/>
      <c r="G71" s="473">
        <v>181333</v>
      </c>
    </row>
    <row r="72" spans="1:7">
      <c r="A72" s="479" t="s">
        <v>87</v>
      </c>
      <c r="B72" s="478" t="s">
        <v>227</v>
      </c>
      <c r="C72" s="479"/>
      <c r="D72" s="498">
        <v>27</v>
      </c>
      <c r="E72" s="489"/>
      <c r="F72" s="498"/>
      <c r="G72" s="509">
        <v>288000</v>
      </c>
    </row>
    <row r="73" spans="1:7">
      <c r="A73" s="510"/>
      <c r="G73" s="511"/>
    </row>
  </sheetData>
  <phoneticPr fontId="4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2"/>
  <sheetViews>
    <sheetView view="pageLayout" topLeftCell="B1" workbookViewId="0">
      <selection activeCell="I23" sqref="I23"/>
    </sheetView>
  </sheetViews>
  <sheetFormatPr defaultRowHeight="12.75"/>
  <cols>
    <col min="1" max="1" width="29.85546875" style="407" customWidth="1"/>
    <col min="2" max="2" width="10.7109375" style="407" customWidth="1"/>
    <col min="3" max="3" width="6.5703125" style="407" customWidth="1"/>
    <col min="4" max="4" width="8.5703125" style="407" customWidth="1"/>
    <col min="5" max="5" width="9.85546875" style="407" customWidth="1"/>
    <col min="6" max="6" width="10.85546875" style="407" customWidth="1"/>
    <col min="7" max="7" width="9.140625" style="407"/>
    <col min="8" max="8" width="10.28515625" style="407" customWidth="1"/>
    <col min="9" max="9" width="9.42578125" style="407" customWidth="1"/>
    <col min="10" max="10" width="10" style="407" customWidth="1"/>
    <col min="11" max="11" width="9.42578125" style="407" customWidth="1"/>
    <col min="12" max="12" width="10.42578125" style="407" customWidth="1"/>
    <col min="13" max="13" width="9.140625" style="407"/>
    <col min="14" max="14" width="11.140625" style="407" customWidth="1"/>
    <col min="15" max="16384" width="9.140625" style="407"/>
  </cols>
  <sheetData>
    <row r="1" spans="1:14" ht="14.25" thickBot="1">
      <c r="M1" s="1950" t="s">
        <v>674</v>
      </c>
      <c r="N1" s="1950"/>
    </row>
    <row r="2" spans="1:14" s="411" customFormat="1" ht="14.1" customHeight="1" thickBot="1">
      <c r="A2" s="553" t="s">
        <v>290</v>
      </c>
      <c r="B2" s="1956" t="s">
        <v>1175</v>
      </c>
      <c r="C2" s="1956" t="s">
        <v>1174</v>
      </c>
      <c r="D2" s="1956" t="s">
        <v>842</v>
      </c>
      <c r="E2" s="1958" t="s">
        <v>1173</v>
      </c>
      <c r="F2" s="1959"/>
      <c r="G2" s="1960"/>
      <c r="H2" s="554" t="s">
        <v>115</v>
      </c>
      <c r="I2" s="555"/>
      <c r="J2" s="554" t="s">
        <v>693</v>
      </c>
      <c r="K2" s="555"/>
      <c r="L2" s="554" t="s">
        <v>387</v>
      </c>
      <c r="M2" s="554"/>
      <c r="N2" s="1953" t="s">
        <v>1172</v>
      </c>
    </row>
    <row r="3" spans="1:14" s="411" customFormat="1" ht="63" customHeight="1" thickBot="1">
      <c r="A3" s="556"/>
      <c r="B3" s="1957"/>
      <c r="C3" s="1957"/>
      <c r="D3" s="1957"/>
      <c r="E3" s="557" t="s">
        <v>498</v>
      </c>
      <c r="F3" s="558" t="s">
        <v>385</v>
      </c>
      <c r="G3" s="559" t="s">
        <v>386</v>
      </c>
      <c r="H3" s="560" t="s">
        <v>1126</v>
      </c>
      <c r="I3" s="559" t="s">
        <v>1124</v>
      </c>
      <c r="J3" s="560" t="s">
        <v>1125</v>
      </c>
      <c r="K3" s="559" t="s">
        <v>1124</v>
      </c>
      <c r="L3" s="560" t="s">
        <v>1125</v>
      </c>
      <c r="M3" s="941" t="s">
        <v>1124</v>
      </c>
      <c r="N3" s="1954"/>
    </row>
    <row r="4" spans="1:14" ht="39" customHeight="1">
      <c r="A4" s="567"/>
      <c r="B4" s="572"/>
      <c r="C4" s="575"/>
      <c r="D4" s="578"/>
      <c r="E4" s="581"/>
      <c r="F4" s="582"/>
      <c r="G4" s="582"/>
      <c r="H4" s="582"/>
      <c r="I4" s="582"/>
      <c r="J4" s="582"/>
      <c r="K4" s="582"/>
      <c r="L4" s="582"/>
      <c r="M4" s="942"/>
      <c r="N4" s="567"/>
    </row>
    <row r="5" spans="1:14" ht="24.95" customHeight="1">
      <c r="A5" s="568"/>
      <c r="B5" s="573"/>
      <c r="C5" s="575"/>
      <c r="D5" s="579"/>
      <c r="E5" s="583"/>
      <c r="F5" s="409"/>
      <c r="G5" s="409"/>
      <c r="H5" s="409"/>
      <c r="I5" s="409"/>
      <c r="J5" s="409"/>
      <c r="K5" s="409"/>
      <c r="L5" s="409"/>
      <c r="M5" s="943"/>
      <c r="N5" s="568"/>
    </row>
    <row r="6" spans="1:14" ht="24.95" customHeight="1">
      <c r="A6" s="568"/>
      <c r="B6" s="573"/>
      <c r="C6" s="575"/>
      <c r="D6" s="579"/>
      <c r="E6" s="583"/>
      <c r="F6" s="409"/>
      <c r="G6" s="409"/>
      <c r="H6" s="409"/>
      <c r="I6" s="409"/>
      <c r="J6" s="409"/>
      <c r="K6" s="409"/>
      <c r="L6" s="409"/>
      <c r="M6" s="943"/>
      <c r="N6" s="568"/>
    </row>
    <row r="7" spans="1:14" ht="24.95" customHeight="1">
      <c r="A7" s="568"/>
      <c r="B7" s="573"/>
      <c r="C7" s="575"/>
      <c r="D7" s="579"/>
      <c r="E7" s="583"/>
      <c r="F7" s="409"/>
      <c r="G7" s="409"/>
      <c r="H7" s="409"/>
      <c r="I7" s="409"/>
      <c r="J7" s="409"/>
      <c r="K7" s="409"/>
      <c r="L7" s="409"/>
      <c r="M7" s="943"/>
      <c r="N7" s="568"/>
    </row>
    <row r="8" spans="1:14" ht="24.95" customHeight="1">
      <c r="A8" s="568"/>
      <c r="B8" s="573"/>
      <c r="C8" s="575"/>
      <c r="D8" s="579"/>
      <c r="E8" s="583"/>
      <c r="F8" s="409"/>
      <c r="G8" s="409"/>
      <c r="H8" s="409"/>
      <c r="I8" s="409"/>
      <c r="J8" s="409"/>
      <c r="K8" s="409"/>
      <c r="L8" s="409"/>
      <c r="M8" s="943"/>
      <c r="N8" s="568"/>
    </row>
    <row r="9" spans="1:14" ht="24.95" customHeight="1">
      <c r="A9" s="568"/>
      <c r="B9" s="573"/>
      <c r="C9" s="575"/>
      <c r="D9" s="579"/>
      <c r="E9" s="583"/>
      <c r="F9" s="409"/>
      <c r="G9" s="409"/>
      <c r="H9" s="409"/>
      <c r="I9" s="409"/>
      <c r="J9" s="409"/>
      <c r="K9" s="409"/>
      <c r="L9" s="409"/>
      <c r="M9" s="943"/>
      <c r="N9" s="568"/>
    </row>
    <row r="10" spans="1:14" ht="24.95" customHeight="1">
      <c r="A10" s="568"/>
      <c r="B10" s="573"/>
      <c r="C10" s="575"/>
      <c r="D10" s="579"/>
      <c r="E10" s="583"/>
      <c r="F10" s="409"/>
      <c r="G10" s="409"/>
      <c r="H10" s="409"/>
      <c r="I10" s="409"/>
      <c r="J10" s="409"/>
      <c r="K10" s="409"/>
      <c r="L10" s="409"/>
      <c r="M10" s="943"/>
      <c r="N10" s="568"/>
    </row>
    <row r="11" spans="1:14" ht="24.95" customHeight="1">
      <c r="A11" s="568"/>
      <c r="B11" s="573"/>
      <c r="C11" s="575"/>
      <c r="D11" s="579"/>
      <c r="E11" s="583"/>
      <c r="F11" s="409"/>
      <c r="G11" s="409"/>
      <c r="H11" s="409"/>
      <c r="I11" s="409"/>
      <c r="J11" s="409"/>
      <c r="K11" s="409"/>
      <c r="L11" s="409"/>
      <c r="M11" s="943"/>
      <c r="N11" s="568"/>
    </row>
    <row r="12" spans="1:14" ht="24.95" customHeight="1">
      <c r="A12" s="569"/>
      <c r="B12" s="573"/>
      <c r="C12" s="576"/>
      <c r="D12" s="579"/>
      <c r="E12" s="583"/>
      <c r="F12" s="409"/>
      <c r="G12" s="409"/>
      <c r="H12" s="409"/>
      <c r="I12" s="409"/>
      <c r="J12" s="409"/>
      <c r="K12" s="409"/>
      <c r="L12" s="409"/>
      <c r="M12" s="943"/>
      <c r="N12" s="568"/>
    </row>
    <row r="13" spans="1:14" ht="24.95" customHeight="1" thickBot="1">
      <c r="A13" s="570"/>
      <c r="B13" s="574"/>
      <c r="C13" s="576"/>
      <c r="D13" s="580"/>
      <c r="E13" s="584"/>
      <c r="F13" s="585"/>
      <c r="G13" s="585"/>
      <c r="H13" s="585"/>
      <c r="I13" s="585"/>
      <c r="J13" s="585"/>
      <c r="K13" s="585"/>
      <c r="L13" s="585"/>
      <c r="M13" s="944"/>
      <c r="N13" s="948"/>
    </row>
    <row r="14" spans="1:14" ht="36" hidden="1" customHeight="1">
      <c r="A14" s="566"/>
      <c r="B14" s="571"/>
      <c r="C14" s="432"/>
      <c r="D14" s="577"/>
      <c r="E14" s="461"/>
      <c r="F14" s="461"/>
      <c r="G14" s="461"/>
      <c r="H14" s="461"/>
      <c r="I14" s="461"/>
      <c r="J14" s="461"/>
      <c r="K14" s="461"/>
      <c r="L14" s="461"/>
      <c r="M14" s="945"/>
      <c r="N14" s="949"/>
    </row>
    <row r="15" spans="1:14" ht="24.95" hidden="1" customHeight="1">
      <c r="A15" s="431"/>
      <c r="B15" s="410"/>
      <c r="C15" s="432"/>
      <c r="D15" s="406"/>
      <c r="E15" s="409"/>
      <c r="F15" s="409"/>
      <c r="G15" s="409"/>
      <c r="H15" s="409"/>
      <c r="I15" s="409"/>
      <c r="J15" s="409"/>
      <c r="K15" s="409"/>
      <c r="L15" s="409"/>
      <c r="M15" s="943"/>
      <c r="N15" s="568"/>
    </row>
    <row r="16" spans="1:14" ht="36" hidden="1" customHeight="1">
      <c r="A16" s="431"/>
      <c r="B16" s="410"/>
      <c r="C16" s="432"/>
      <c r="D16" s="406"/>
      <c r="E16" s="409"/>
      <c r="F16" s="409"/>
      <c r="G16" s="409"/>
      <c r="H16" s="409"/>
      <c r="I16" s="409"/>
      <c r="J16" s="409"/>
      <c r="K16" s="409"/>
      <c r="L16" s="409"/>
      <c r="M16" s="943"/>
      <c r="N16" s="568"/>
    </row>
    <row r="17" spans="1:14" ht="29.25" hidden="1" customHeight="1">
      <c r="A17" s="431"/>
      <c r="B17" s="410"/>
      <c r="C17" s="432"/>
      <c r="D17" s="406"/>
      <c r="E17" s="430"/>
      <c r="F17" s="409"/>
      <c r="G17" s="409"/>
      <c r="H17" s="409"/>
      <c r="I17" s="409"/>
      <c r="J17" s="409"/>
      <c r="K17" s="409"/>
      <c r="L17" s="409"/>
      <c r="M17" s="943"/>
      <c r="N17" s="568"/>
    </row>
    <row r="18" spans="1:14" ht="24.95" hidden="1" customHeight="1">
      <c r="A18" s="409"/>
      <c r="B18" s="410"/>
      <c r="C18" s="410"/>
      <c r="D18" s="406"/>
      <c r="E18" s="409"/>
      <c r="F18" s="409"/>
      <c r="G18" s="409"/>
      <c r="H18" s="409"/>
      <c r="I18" s="409"/>
      <c r="J18" s="409"/>
      <c r="K18" s="409"/>
      <c r="L18" s="409"/>
      <c r="M18" s="943"/>
      <c r="N18" s="568"/>
    </row>
    <row r="19" spans="1:14" ht="24.95" hidden="1" customHeight="1">
      <c r="A19" s="561"/>
      <c r="B19" s="562"/>
      <c r="C19" s="562"/>
      <c r="D19" s="563"/>
      <c r="E19" s="564"/>
      <c r="F19" s="564"/>
      <c r="G19" s="561"/>
      <c r="H19" s="561"/>
      <c r="I19" s="561"/>
      <c r="J19" s="564"/>
      <c r="K19" s="561"/>
      <c r="L19" s="561"/>
      <c r="M19" s="946"/>
      <c r="N19" s="950"/>
    </row>
    <row r="20" spans="1:14" ht="20.100000000000001" customHeight="1" thickBot="1">
      <c r="A20" s="954" t="s">
        <v>1123</v>
      </c>
      <c r="B20" s="951"/>
      <c r="C20" s="951"/>
      <c r="D20" s="953">
        <f t="shared" ref="D20:N20" si="0">SUM(D4:D19)</f>
        <v>0</v>
      </c>
      <c r="E20" s="952">
        <f t="shared" si="0"/>
        <v>0</v>
      </c>
      <c r="F20" s="565">
        <f t="shared" si="0"/>
        <v>0</v>
      </c>
      <c r="G20" s="565">
        <f t="shared" si="0"/>
        <v>0</v>
      </c>
      <c r="H20" s="565">
        <f t="shared" si="0"/>
        <v>0</v>
      </c>
      <c r="I20" s="565">
        <f t="shared" si="0"/>
        <v>0</v>
      </c>
      <c r="J20" s="565">
        <f t="shared" si="0"/>
        <v>0</v>
      </c>
      <c r="K20" s="565">
        <f t="shared" si="0"/>
        <v>0</v>
      </c>
      <c r="L20" s="565">
        <f t="shared" si="0"/>
        <v>0</v>
      </c>
      <c r="M20" s="947">
        <f t="shared" si="0"/>
        <v>0</v>
      </c>
      <c r="N20" s="951">
        <f t="shared" si="0"/>
        <v>0</v>
      </c>
    </row>
    <row r="21" spans="1:14" ht="10.5" customHeight="1">
      <c r="A21" s="433"/>
      <c r="B21" s="433"/>
      <c r="C21" s="433"/>
      <c r="D21" s="433"/>
      <c r="E21" s="433"/>
      <c r="F21" s="433"/>
      <c r="G21" s="433"/>
      <c r="H21" s="433"/>
      <c r="I21" s="433"/>
      <c r="J21" s="433"/>
      <c r="K21" s="434"/>
      <c r="L21" s="434"/>
      <c r="M21" s="434"/>
      <c r="N21" s="434"/>
    </row>
    <row r="22" spans="1:14" ht="21.95" customHeight="1">
      <c r="A22" s="458"/>
      <c r="B22" s="458"/>
      <c r="C22" s="458"/>
      <c r="D22" s="458"/>
      <c r="E22" s="1962"/>
      <c r="F22" s="1951"/>
      <c r="G22" s="1951"/>
      <c r="H22" s="1951"/>
      <c r="I22" s="1952"/>
      <c r="J22" s="1951"/>
      <c r="K22" s="1952"/>
      <c r="L22" s="1951"/>
      <c r="M22" s="1952"/>
      <c r="N22" s="1951"/>
    </row>
    <row r="23" spans="1:14" ht="13.5" customHeight="1">
      <c r="A23" s="459"/>
      <c r="B23" s="459"/>
      <c r="C23" s="459"/>
      <c r="D23" s="459"/>
      <c r="E23" s="1963"/>
      <c r="F23" s="1961"/>
      <c r="G23" s="1961"/>
      <c r="H23" s="458"/>
      <c r="I23" s="458"/>
      <c r="J23" s="458"/>
      <c r="K23" s="458"/>
      <c r="L23" s="458"/>
      <c r="M23" s="458"/>
      <c r="N23" s="1955"/>
    </row>
    <row r="24" spans="1:14" ht="13.5" customHeight="1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</row>
    <row r="25" spans="1:14" ht="20.100000000000001" customHeight="1">
      <c r="A25" s="455"/>
      <c r="B25" s="455"/>
      <c r="C25" s="455"/>
      <c r="D25" s="455"/>
      <c r="E25" s="456"/>
      <c r="F25" s="456"/>
      <c r="G25" s="457"/>
      <c r="H25" s="455"/>
      <c r="I25" s="455"/>
      <c r="J25" s="455"/>
    </row>
    <row r="26" spans="1:14" ht="20.100000000000001" customHeight="1">
      <c r="A26" s="408"/>
      <c r="B26" s="408"/>
      <c r="C26" s="408"/>
      <c r="D26" s="408"/>
      <c r="E26" s="408"/>
      <c r="F26" s="408"/>
      <c r="G26" s="408"/>
      <c r="H26" s="408"/>
      <c r="I26" s="408"/>
      <c r="J26" s="408"/>
    </row>
    <row r="27" spans="1:14" ht="20.100000000000001" customHeight="1">
      <c r="A27" s="408"/>
      <c r="B27" s="408"/>
      <c r="C27" s="408"/>
      <c r="D27" s="408"/>
      <c r="E27" s="408"/>
      <c r="F27" s="408"/>
      <c r="G27" s="408"/>
      <c r="H27" s="408"/>
      <c r="I27" s="408"/>
      <c r="J27" s="408"/>
    </row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13">
    <mergeCell ref="B2:B3"/>
    <mergeCell ref="C2:C3"/>
    <mergeCell ref="H22:I22"/>
    <mergeCell ref="D2:D3"/>
    <mergeCell ref="E2:G2"/>
    <mergeCell ref="F22:F23"/>
    <mergeCell ref="G22:G23"/>
    <mergeCell ref="E22:E23"/>
    <mergeCell ref="M1:N1"/>
    <mergeCell ref="J22:K22"/>
    <mergeCell ref="L22:M22"/>
    <mergeCell ref="N2:N3"/>
    <mergeCell ref="N22:N23"/>
  </mergeCells>
  <phoneticPr fontId="45" type="noConversion"/>
  <printOptions horizontalCentered="1"/>
  <pageMargins left="0.15748031496062992" right="0.15748031496062992" top="1.2204724409448819" bottom="0.59055118110236227" header="0.6692913385826772" footer="0.51181102362204722"/>
  <pageSetup paperSize="9" scale="85" orientation="landscape" horizontalDpi="300" verticalDpi="300" r:id="rId1"/>
  <headerFooter alignWithMargins="0">
    <oddHeader>&amp;C&amp;"Times New Roman,Félkövér"Kistolmács Község Önkormányzata adósságszolgálatának alakulása 2015.-2017.évek
&amp;8
&amp;R&amp;"Times New Roman CE,Félkövér" 9. 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B1:F24"/>
  <sheetViews>
    <sheetView workbookViewId="0">
      <selection activeCell="G36" sqref="G36"/>
    </sheetView>
  </sheetViews>
  <sheetFormatPr defaultRowHeight="12.75"/>
  <cols>
    <col min="1" max="1" width="2.140625" customWidth="1"/>
    <col min="2" max="2" width="32.42578125" customWidth="1"/>
    <col min="3" max="3" width="11.5703125" customWidth="1"/>
    <col min="4" max="4" width="18.28515625" customWidth="1"/>
    <col min="5" max="5" width="11.28515625" hidden="1" customWidth="1"/>
    <col min="6" max="6" width="10.42578125" hidden="1" customWidth="1"/>
  </cols>
  <sheetData>
    <row r="1" spans="2:6">
      <c r="D1" s="1930" t="s">
        <v>216</v>
      </c>
      <c r="E1" s="1964"/>
    </row>
    <row r="2" spans="2:6" ht="13.5">
      <c r="B2" s="57"/>
      <c r="C2" s="57"/>
      <c r="D2" s="57"/>
      <c r="E2" s="57"/>
    </row>
    <row r="3" spans="2:6" ht="15">
      <c r="B3" s="1790" t="s">
        <v>274</v>
      </c>
      <c r="C3" s="1790"/>
      <c r="D3" s="1790"/>
      <c r="E3" s="1790"/>
    </row>
    <row r="5" spans="2:6" ht="13.5" thickBot="1"/>
    <row r="6" spans="2:6" ht="22.5" customHeight="1" thickBot="1">
      <c r="B6" s="1965" t="s">
        <v>107</v>
      </c>
      <c r="C6" s="1966"/>
      <c r="D6" s="1967"/>
      <c r="E6" s="778"/>
      <c r="F6" s="4"/>
    </row>
    <row r="7" spans="2:6" ht="49.5" customHeight="1" thickBot="1">
      <c r="B7" s="105" t="s">
        <v>290</v>
      </c>
      <c r="C7" s="322" t="s">
        <v>275</v>
      </c>
      <c r="D7" s="322" t="s">
        <v>276</v>
      </c>
      <c r="E7" s="322"/>
      <c r="F7" s="516"/>
    </row>
    <row r="8" spans="2:6" ht="20.25" customHeight="1" thickBot="1">
      <c r="B8" s="322" t="s">
        <v>277</v>
      </c>
      <c r="C8" s="322"/>
      <c r="D8" s="322"/>
      <c r="E8" s="322"/>
      <c r="F8" s="517"/>
    </row>
    <row r="9" spans="2:6" ht="13.5">
      <c r="B9" s="67" t="s">
        <v>746</v>
      </c>
      <c r="C9" s="323"/>
      <c r="D9" s="323"/>
      <c r="E9" s="323"/>
      <c r="F9" s="18"/>
    </row>
    <row r="10" spans="2:6" ht="13.5">
      <c r="B10" s="35"/>
      <c r="C10" s="324"/>
      <c r="D10" s="324"/>
      <c r="E10" s="324"/>
      <c r="F10" s="7"/>
    </row>
    <row r="11" spans="2:6" ht="13.5">
      <c r="B11" s="35"/>
      <c r="C11" s="324"/>
      <c r="D11" s="324"/>
      <c r="E11" s="324"/>
      <c r="F11" s="7"/>
    </row>
    <row r="12" spans="2:6" ht="13.5">
      <c r="B12" s="35" t="s">
        <v>278</v>
      </c>
      <c r="C12" s="324"/>
      <c r="D12" s="324"/>
      <c r="E12" s="324"/>
      <c r="F12" s="7"/>
    </row>
    <row r="13" spans="2:6" ht="13.5">
      <c r="B13" s="35" t="s">
        <v>280</v>
      </c>
      <c r="C13" s="324"/>
      <c r="D13" s="324"/>
      <c r="E13" s="324"/>
      <c r="F13" s="7"/>
    </row>
    <row r="14" spans="2:6" ht="13.5" hidden="1">
      <c r="B14" s="35"/>
      <c r="C14" s="324"/>
      <c r="D14" s="324"/>
      <c r="E14" s="324"/>
      <c r="F14" s="7"/>
    </row>
    <row r="15" spans="2:6" ht="13.5">
      <c r="B15" s="35" t="s">
        <v>747</v>
      </c>
      <c r="C15" s="324"/>
      <c r="D15" s="324"/>
      <c r="E15" s="324"/>
      <c r="F15" s="7"/>
    </row>
    <row r="16" spans="2:6" ht="13.5">
      <c r="B16" s="35" t="s">
        <v>279</v>
      </c>
      <c r="C16" s="324"/>
      <c r="D16" s="324"/>
      <c r="E16" s="324"/>
      <c r="F16" s="7"/>
    </row>
    <row r="17" spans="2:6" ht="13.5" hidden="1">
      <c r="B17" s="35"/>
      <c r="C17" s="324"/>
      <c r="D17" s="324"/>
      <c r="E17" s="324"/>
      <c r="F17" s="7"/>
    </row>
    <row r="18" spans="2:6" ht="13.5" hidden="1">
      <c r="B18" s="35"/>
      <c r="C18" s="324"/>
      <c r="D18" s="324"/>
      <c r="E18" s="324"/>
      <c r="F18" s="7"/>
    </row>
    <row r="19" spans="2:6" ht="13.5">
      <c r="B19" s="35"/>
      <c r="C19" s="324"/>
      <c r="D19" s="324"/>
      <c r="E19" s="324"/>
      <c r="F19" s="7"/>
    </row>
    <row r="20" spans="2:6" ht="13.5">
      <c r="B20" s="35"/>
      <c r="C20" s="324"/>
      <c r="D20" s="324"/>
      <c r="E20" s="324"/>
      <c r="F20" s="7"/>
    </row>
    <row r="21" spans="2:6" ht="13.5">
      <c r="B21" s="35"/>
      <c r="C21" s="324"/>
      <c r="D21" s="324"/>
      <c r="E21" s="324"/>
      <c r="F21" s="7"/>
    </row>
    <row r="22" spans="2:6" ht="13.5" hidden="1">
      <c r="B22" s="35"/>
      <c r="C22" s="324"/>
      <c r="D22" s="324"/>
      <c r="E22" s="324"/>
      <c r="F22" s="7"/>
    </row>
    <row r="23" spans="2:6" ht="14.25" thickBot="1">
      <c r="B23" s="36" t="s">
        <v>281</v>
      </c>
      <c r="C23" s="325">
        <v>1</v>
      </c>
      <c r="D23" s="325"/>
      <c r="E23" s="325"/>
      <c r="F23" s="518"/>
    </row>
    <row r="24" spans="2:6" ht="15.75" thickBot="1">
      <c r="B24" s="37" t="s">
        <v>672</v>
      </c>
      <c r="C24" s="55">
        <f>SUM(C9:C23)</f>
        <v>1</v>
      </c>
      <c r="D24" s="55">
        <f>SUM(D9:D23)</f>
        <v>0</v>
      </c>
      <c r="E24" s="55"/>
      <c r="F24" s="5"/>
    </row>
  </sheetData>
  <mergeCells count="3">
    <mergeCell ref="B3:E3"/>
    <mergeCell ref="D1:E1"/>
    <mergeCell ref="B6:D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04"/>
  <sheetViews>
    <sheetView topLeftCell="A61" workbookViewId="0">
      <selection activeCell="G95" sqref="G95"/>
    </sheetView>
  </sheetViews>
  <sheetFormatPr defaultRowHeight="12.75"/>
  <cols>
    <col min="2" max="2" width="53.85546875" customWidth="1"/>
    <col min="3" max="3" width="12.42578125" customWidth="1"/>
    <col min="4" max="5" width="12.28515625" customWidth="1"/>
    <col min="6" max="6" width="11.5703125" customWidth="1"/>
  </cols>
  <sheetData>
    <row r="1" spans="1:10" ht="14.25">
      <c r="D1" s="1971"/>
      <c r="E1" s="1971"/>
      <c r="F1" s="1971"/>
    </row>
    <row r="2" spans="1:10" ht="63.75" customHeight="1">
      <c r="A2" s="1969" t="s">
        <v>504</v>
      </c>
      <c r="B2" s="1849"/>
      <c r="C2" s="1849"/>
      <c r="D2" s="1849"/>
      <c r="E2" s="1849"/>
      <c r="F2" s="1849"/>
    </row>
    <row r="3" spans="1:10" ht="15.75">
      <c r="A3" s="1100"/>
      <c r="B3" s="183"/>
      <c r="C3" s="183"/>
      <c r="D3" s="183"/>
      <c r="E3" s="183"/>
      <c r="F3" s="183"/>
    </row>
    <row r="4" spans="1:10" ht="13.5">
      <c r="A4" s="212"/>
      <c r="B4" s="1095"/>
      <c r="C4" s="1096"/>
    </row>
    <row r="5" spans="1:10" ht="13.5">
      <c r="A5" s="212"/>
      <c r="B5" s="1097"/>
      <c r="C5" s="1098"/>
      <c r="D5" s="1970" t="s">
        <v>674</v>
      </c>
      <c r="E5" s="1970"/>
      <c r="F5" s="1970"/>
    </row>
    <row r="6" spans="1:10" ht="13.5" customHeight="1">
      <c r="A6" s="1102"/>
      <c r="B6" s="1103" t="s">
        <v>1190</v>
      </c>
      <c r="C6" s="1104"/>
      <c r="D6" s="1105"/>
      <c r="E6" s="1106"/>
      <c r="F6" s="1106"/>
    </row>
    <row r="7" spans="1:10" ht="13.5" customHeight="1">
      <c r="A7" s="1107"/>
      <c r="B7" s="1108"/>
      <c r="C7" s="1278" t="s">
        <v>332</v>
      </c>
      <c r="D7" s="1279" t="s">
        <v>751</v>
      </c>
      <c r="E7" s="1280" t="s">
        <v>333</v>
      </c>
      <c r="F7" s="1280" t="s">
        <v>1321</v>
      </c>
    </row>
    <row r="8" spans="1:10" ht="12.75" customHeight="1">
      <c r="A8" s="1107"/>
      <c r="B8" s="1109"/>
      <c r="C8" s="1281" t="s">
        <v>1194</v>
      </c>
      <c r="D8" s="1279" t="s">
        <v>734</v>
      </c>
      <c r="E8" s="1282" t="s">
        <v>640</v>
      </c>
      <c r="F8" s="1491" t="s">
        <v>734</v>
      </c>
      <c r="I8" s="1101"/>
      <c r="J8" s="1101"/>
    </row>
    <row r="9" spans="1:10" ht="28.5" customHeight="1">
      <c r="A9" s="1413" t="s">
        <v>888</v>
      </c>
      <c r="B9" s="1414" t="s">
        <v>436</v>
      </c>
      <c r="C9" s="1110"/>
      <c r="D9" s="1415"/>
      <c r="E9" s="1416"/>
      <c r="F9" s="1416"/>
    </row>
    <row r="10" spans="1:10" ht="14.25" customHeight="1">
      <c r="A10" s="1413"/>
      <c r="B10" s="1417" t="s">
        <v>153</v>
      </c>
      <c r="C10" s="1110">
        <v>0</v>
      </c>
      <c r="D10" s="1418"/>
      <c r="E10" s="1416">
        <v>0</v>
      </c>
      <c r="F10" s="1416">
        <v>0</v>
      </c>
    </row>
    <row r="11" spans="1:10" ht="15.75" customHeight="1">
      <c r="A11" s="1413"/>
      <c r="B11" s="1419" t="s">
        <v>154</v>
      </c>
      <c r="C11" s="1124">
        <v>0</v>
      </c>
      <c r="D11" s="1418">
        <v>833</v>
      </c>
      <c r="E11" s="1416">
        <v>833</v>
      </c>
      <c r="F11" s="1416">
        <v>833</v>
      </c>
    </row>
    <row r="12" spans="1:10" ht="16.5" customHeight="1">
      <c r="A12" s="1413"/>
      <c r="B12" s="1419" t="s">
        <v>155</v>
      </c>
      <c r="C12" s="1124">
        <v>0</v>
      </c>
      <c r="D12" s="1420"/>
      <c r="E12" s="1421">
        <v>0</v>
      </c>
      <c r="F12" s="1421">
        <v>0</v>
      </c>
    </row>
    <row r="13" spans="1:10" ht="12" customHeight="1">
      <c r="A13" s="1413"/>
      <c r="B13" s="1414" t="s">
        <v>672</v>
      </c>
      <c r="C13" s="1111">
        <v>0</v>
      </c>
      <c r="D13" s="1420">
        <v>833</v>
      </c>
      <c r="E13" s="1422">
        <v>833</v>
      </c>
      <c r="F13" s="1422">
        <v>833</v>
      </c>
    </row>
    <row r="14" spans="1:10" ht="21" customHeight="1">
      <c r="A14" s="1413"/>
      <c r="B14" s="1419"/>
      <c r="C14" s="1124"/>
      <c r="D14" s="1423"/>
      <c r="E14" s="1421"/>
      <c r="F14" s="1421"/>
    </row>
    <row r="15" spans="1:10" ht="12.75" customHeight="1">
      <c r="A15" s="1413" t="s">
        <v>889</v>
      </c>
      <c r="B15" s="1112" t="s">
        <v>1195</v>
      </c>
      <c r="C15" s="1113"/>
      <c r="D15" s="1424"/>
      <c r="E15" s="1421"/>
      <c r="F15" s="1421"/>
    </row>
    <row r="16" spans="1:10" ht="12.75" customHeight="1">
      <c r="A16" s="1413"/>
      <c r="B16" s="1114" t="s">
        <v>1099</v>
      </c>
      <c r="C16" s="1114">
        <v>5718</v>
      </c>
      <c r="D16" s="1424">
        <v>30</v>
      </c>
      <c r="E16" s="1421">
        <v>8214</v>
      </c>
      <c r="F16" s="1421">
        <v>8214</v>
      </c>
    </row>
    <row r="17" spans="1:8" ht="13.5" customHeight="1">
      <c r="A17" s="1413"/>
      <c r="B17" s="1114" t="s">
        <v>165</v>
      </c>
      <c r="C17" s="1114"/>
      <c r="D17" s="1424">
        <v>5668</v>
      </c>
      <c r="E17" s="1421">
        <v>5668</v>
      </c>
      <c r="F17" s="1421">
        <v>5668</v>
      </c>
    </row>
    <row r="18" spans="1:8" ht="12" customHeight="1">
      <c r="A18" s="1413"/>
      <c r="B18" s="1425" t="s">
        <v>317</v>
      </c>
      <c r="C18" s="1124">
        <v>0</v>
      </c>
      <c r="D18" s="1424"/>
      <c r="E18" s="1421">
        <v>7256</v>
      </c>
      <c r="F18" s="1421">
        <v>7256</v>
      </c>
    </row>
    <row r="19" spans="1:8" ht="12" customHeight="1">
      <c r="A19" s="1413"/>
      <c r="B19" s="1425" t="s">
        <v>146</v>
      </c>
      <c r="C19" s="1124">
        <v>0</v>
      </c>
      <c r="D19" s="1424"/>
      <c r="E19" s="1421"/>
      <c r="F19" s="1421"/>
    </row>
    <row r="20" spans="1:8" ht="18" customHeight="1">
      <c r="A20" s="1413"/>
      <c r="B20" s="1426" t="s">
        <v>147</v>
      </c>
      <c r="C20" s="1110">
        <v>0</v>
      </c>
      <c r="D20" s="1420"/>
      <c r="E20" s="1422"/>
      <c r="F20" s="1422"/>
    </row>
    <row r="21" spans="1:8" ht="12" customHeight="1">
      <c r="A21" s="1413"/>
      <c r="B21" s="1426" t="s">
        <v>1072</v>
      </c>
      <c r="C21" s="1366" t="s">
        <v>166</v>
      </c>
      <c r="D21" s="1424">
        <v>1574</v>
      </c>
      <c r="E21" s="1421">
        <v>2362</v>
      </c>
      <c r="F21" s="1421">
        <v>2362</v>
      </c>
    </row>
    <row r="22" spans="1:8" ht="12.75" customHeight="1">
      <c r="A22" s="1413"/>
      <c r="B22" s="1414" t="s">
        <v>672</v>
      </c>
      <c r="C22" s="1367">
        <v>8271</v>
      </c>
      <c r="D22" s="1420">
        <v>7272</v>
      </c>
      <c r="E22" s="1422">
        <v>23500</v>
      </c>
      <c r="F22" s="1422">
        <v>23500</v>
      </c>
    </row>
    <row r="23" spans="1:8" ht="13.5" customHeight="1">
      <c r="A23" s="1413"/>
      <c r="B23" s="1427"/>
      <c r="C23" s="1115"/>
      <c r="D23" s="1423"/>
      <c r="E23" s="1421"/>
      <c r="F23" s="1421"/>
    </row>
    <row r="24" spans="1:8" ht="12" customHeight="1">
      <c r="A24" s="1413" t="s">
        <v>890</v>
      </c>
      <c r="B24" s="1414" t="s">
        <v>1196</v>
      </c>
      <c r="C24" s="1110"/>
      <c r="D24" s="1423"/>
      <c r="E24" s="1421"/>
      <c r="F24" s="1421"/>
    </row>
    <row r="25" spans="1:8" ht="11.25" customHeight="1">
      <c r="A25" s="1413"/>
      <c r="B25" s="1419" t="s">
        <v>167</v>
      </c>
      <c r="C25" s="1124">
        <v>0</v>
      </c>
      <c r="D25" s="1424"/>
      <c r="E25" s="1428">
        <v>0</v>
      </c>
      <c r="F25" s="1428">
        <v>0</v>
      </c>
    </row>
    <row r="26" spans="1:8" ht="12" customHeight="1">
      <c r="A26" s="1413"/>
      <c r="B26" s="1419" t="s">
        <v>168</v>
      </c>
      <c r="C26" s="1124">
        <v>0</v>
      </c>
      <c r="D26" s="1424">
        <v>1239</v>
      </c>
      <c r="E26" s="1429">
        <v>1239</v>
      </c>
      <c r="F26" s="1429">
        <v>1239</v>
      </c>
      <c r="H26" s="2"/>
    </row>
    <row r="27" spans="1:8" ht="12.75" customHeight="1">
      <c r="A27" s="1413"/>
      <c r="B27" s="1414" t="s">
        <v>672</v>
      </c>
      <c r="C27" s="1111">
        <v>0</v>
      </c>
      <c r="D27" s="1420">
        <v>1239</v>
      </c>
      <c r="E27" s="1430">
        <v>1239</v>
      </c>
      <c r="F27" s="1430">
        <v>1239</v>
      </c>
    </row>
    <row r="28" spans="1:8" ht="13.5" customHeight="1">
      <c r="A28" s="1413"/>
      <c r="B28" s="1419"/>
      <c r="C28" s="1110"/>
      <c r="D28" s="1423"/>
      <c r="E28" s="1428"/>
      <c r="F28" s="1428"/>
    </row>
    <row r="29" spans="1:8" ht="13.5" customHeight="1">
      <c r="A29" s="1413" t="s">
        <v>1197</v>
      </c>
      <c r="B29" s="1414" t="s">
        <v>1191</v>
      </c>
      <c r="C29" s="1111">
        <v>0</v>
      </c>
      <c r="D29" s="1423"/>
      <c r="E29" s="1428">
        <v>0</v>
      </c>
      <c r="F29" s="1428">
        <v>0</v>
      </c>
    </row>
    <row r="30" spans="1:8" ht="13.5" customHeight="1">
      <c r="A30" s="1413"/>
      <c r="B30" s="1414"/>
      <c r="C30" s="1111"/>
      <c r="D30" s="1423"/>
      <c r="E30" s="1422"/>
      <c r="F30" s="1422"/>
    </row>
    <row r="31" spans="1:8" ht="14.25" customHeight="1">
      <c r="A31" s="1413" t="s">
        <v>1198</v>
      </c>
      <c r="B31" s="1414" t="s">
        <v>1192</v>
      </c>
      <c r="C31" s="1111">
        <v>0</v>
      </c>
      <c r="D31" s="1423"/>
      <c r="E31" s="1428">
        <v>0</v>
      </c>
      <c r="F31" s="1428">
        <v>0</v>
      </c>
    </row>
    <row r="32" spans="1:8" ht="13.5" customHeight="1">
      <c r="A32" s="1413"/>
      <c r="B32" s="1414"/>
      <c r="C32" s="1111"/>
      <c r="D32" s="1423"/>
      <c r="E32" s="1428"/>
      <c r="F32" s="1428"/>
    </row>
    <row r="33" spans="1:6">
      <c r="A33" s="1413" t="s">
        <v>1193</v>
      </c>
      <c r="B33" s="1414" t="s">
        <v>1199</v>
      </c>
      <c r="C33" s="1111"/>
      <c r="D33" s="1423"/>
      <c r="E33" s="1428"/>
      <c r="F33" s="1428"/>
    </row>
    <row r="34" spans="1:6">
      <c r="A34" s="1413"/>
      <c r="B34" s="1431" t="s">
        <v>35</v>
      </c>
      <c r="C34" s="1367">
        <v>2950</v>
      </c>
      <c r="D34" s="1420">
        <v>0</v>
      </c>
      <c r="E34" s="1430">
        <v>2950</v>
      </c>
      <c r="F34" s="1430">
        <v>2950</v>
      </c>
    </row>
    <row r="35" spans="1:6">
      <c r="A35" s="1413"/>
      <c r="B35" s="1431" t="s">
        <v>169</v>
      </c>
      <c r="C35" s="1367">
        <v>3244</v>
      </c>
      <c r="D35" s="1428">
        <v>0</v>
      </c>
      <c r="E35" s="1432">
        <v>3244</v>
      </c>
      <c r="F35" s="1432">
        <v>3244</v>
      </c>
    </row>
    <row r="36" spans="1:6">
      <c r="A36" s="1413"/>
      <c r="B36" s="1414"/>
      <c r="C36" s="1367"/>
      <c r="D36" s="1428"/>
      <c r="E36" s="1433"/>
      <c r="F36" s="1433"/>
    </row>
    <row r="37" spans="1:6">
      <c r="A37" s="1413" t="s">
        <v>1200</v>
      </c>
      <c r="B37" s="1414" t="s">
        <v>1201</v>
      </c>
      <c r="C37" s="1367">
        <v>0</v>
      </c>
      <c r="D37" s="1428"/>
      <c r="E37" s="1433">
        <v>0</v>
      </c>
      <c r="F37" s="1433">
        <v>0</v>
      </c>
    </row>
    <row r="38" spans="1:6">
      <c r="A38" s="1413"/>
      <c r="B38" s="1414"/>
      <c r="C38" s="1434"/>
      <c r="D38" s="1428"/>
      <c r="E38" s="1433"/>
      <c r="F38" s="1433"/>
    </row>
    <row r="39" spans="1:6">
      <c r="A39" s="1435"/>
      <c r="B39" s="1436" t="s">
        <v>1202</v>
      </c>
      <c r="C39" s="1437">
        <v>14465</v>
      </c>
      <c r="D39" s="1438">
        <v>9344</v>
      </c>
      <c r="E39" s="1482">
        <v>31766</v>
      </c>
      <c r="F39" s="1482">
        <v>31766</v>
      </c>
    </row>
    <row r="40" spans="1:6" ht="13.5">
      <c r="A40" s="1439"/>
      <c r="B40" s="1440"/>
      <c r="C40" s="1099"/>
      <c r="D40" s="1441"/>
      <c r="E40" s="1441"/>
      <c r="F40" s="1441"/>
    </row>
    <row r="41" spans="1:6">
      <c r="A41" s="1439"/>
      <c r="B41" s="1442"/>
      <c r="C41" s="1443"/>
      <c r="D41" s="1441"/>
      <c r="E41" s="1441"/>
      <c r="F41" s="1441"/>
    </row>
    <row r="42" spans="1:6">
      <c r="A42" s="1439"/>
      <c r="B42" s="1442"/>
      <c r="C42" s="1443"/>
      <c r="D42" s="1441"/>
      <c r="E42" s="1441"/>
      <c r="F42" s="1441"/>
    </row>
    <row r="43" spans="1:6">
      <c r="A43" s="1439"/>
      <c r="B43" s="1442"/>
      <c r="C43" s="1443"/>
      <c r="D43" s="1441"/>
      <c r="E43" s="1441"/>
      <c r="F43" s="1441"/>
    </row>
    <row r="44" spans="1:6" ht="12.75" customHeight="1">
      <c r="A44" s="1439"/>
      <c r="B44" s="1442"/>
      <c r="C44" s="1443"/>
      <c r="D44" s="1441"/>
      <c r="E44" s="1441"/>
      <c r="F44" s="1441"/>
    </row>
    <row r="45" spans="1:6">
      <c r="A45" s="1439"/>
      <c r="B45" s="1442"/>
      <c r="C45" s="1443"/>
      <c r="D45" s="1441"/>
      <c r="E45" s="1441"/>
      <c r="F45" s="1441"/>
    </row>
    <row r="46" spans="1:6">
      <c r="A46" s="1439"/>
      <c r="B46" s="1442"/>
      <c r="C46" s="1443"/>
      <c r="D46" s="1441"/>
      <c r="E46" s="1441"/>
      <c r="F46" s="1441"/>
    </row>
    <row r="47" spans="1:6">
      <c r="A47" s="1439"/>
      <c r="B47" s="1442"/>
      <c r="C47" s="1443"/>
      <c r="D47" s="1"/>
      <c r="E47" s="1"/>
      <c r="F47" s="1"/>
    </row>
    <row r="48" spans="1:6">
      <c r="A48" s="1439"/>
      <c r="B48" s="1442"/>
      <c r="C48" s="1443"/>
      <c r="D48" s="1"/>
      <c r="E48" s="1"/>
      <c r="F48" s="1"/>
    </row>
    <row r="49" spans="1:6">
      <c r="A49" s="1439"/>
      <c r="B49" s="1442"/>
      <c r="C49" s="1443"/>
      <c r="D49" s="1"/>
      <c r="E49" s="1"/>
      <c r="F49" s="1"/>
    </row>
    <row r="50" spans="1:6">
      <c r="A50" s="1439"/>
      <c r="B50" s="1442"/>
      <c r="C50" s="1443"/>
      <c r="D50" s="1"/>
      <c r="E50" s="1"/>
      <c r="F50" s="1"/>
    </row>
    <row r="51" spans="1:6">
      <c r="A51" s="1439"/>
      <c r="B51" s="1442"/>
      <c r="C51" s="1443"/>
      <c r="D51" s="1"/>
      <c r="E51" s="1"/>
      <c r="F51" s="1"/>
    </row>
    <row r="52" spans="1:6">
      <c r="A52" s="1439"/>
      <c r="B52" s="1442"/>
      <c r="C52" s="1443"/>
      <c r="D52" s="1"/>
      <c r="E52" s="1"/>
      <c r="F52" s="1"/>
    </row>
    <row r="53" spans="1:6">
      <c r="A53" s="1439"/>
      <c r="B53" s="1442"/>
      <c r="C53" s="1443"/>
      <c r="D53" s="1"/>
      <c r="E53" s="1"/>
      <c r="F53" s="1"/>
    </row>
    <row r="54" spans="1:6">
      <c r="A54" s="1439"/>
      <c r="B54" s="1442"/>
      <c r="C54" s="1443"/>
      <c r="D54" s="1"/>
      <c r="E54" s="1"/>
      <c r="F54" s="1"/>
    </row>
    <row r="55" spans="1:6">
      <c r="A55" s="1439"/>
      <c r="B55" s="1442"/>
      <c r="C55" s="1443"/>
      <c r="D55" s="1"/>
      <c r="E55" s="1"/>
      <c r="F55" s="1"/>
    </row>
    <row r="56" spans="1:6">
      <c r="A56" s="1439"/>
      <c r="B56" s="1442"/>
      <c r="C56" s="1443"/>
      <c r="D56" s="1"/>
      <c r="E56" s="1"/>
      <c r="F56" s="1"/>
    </row>
    <row r="57" spans="1:6">
      <c r="A57" s="1439"/>
      <c r="B57" s="1442"/>
      <c r="C57" s="1443"/>
      <c r="D57" s="1"/>
      <c r="E57" s="1"/>
      <c r="F57" s="1"/>
    </row>
    <row r="58" spans="1:6">
      <c r="A58" s="1439"/>
      <c r="B58" s="1442"/>
      <c r="C58" s="1443"/>
      <c r="D58" s="1"/>
      <c r="E58" s="1"/>
      <c r="F58" s="1"/>
    </row>
    <row r="59" spans="1:6">
      <c r="A59" s="1439"/>
      <c r="B59" s="1442"/>
      <c r="C59" s="1443"/>
      <c r="D59" s="1"/>
      <c r="E59" s="1"/>
      <c r="F59" s="1"/>
    </row>
    <row r="60" spans="1:6" ht="12.75" customHeight="1">
      <c r="A60" s="1439"/>
      <c r="B60" s="1444"/>
      <c r="C60" s="1445"/>
      <c r="D60" s="1"/>
      <c r="E60" s="1"/>
      <c r="F60" s="1"/>
    </row>
    <row r="61" spans="1:6">
      <c r="A61" s="1439"/>
      <c r="B61" s="1444"/>
      <c r="C61" s="1445"/>
      <c r="D61" s="1"/>
      <c r="E61" s="1"/>
      <c r="F61" s="1"/>
    </row>
    <row r="62" spans="1:6">
      <c r="A62" s="1439"/>
      <c r="B62" s="1444"/>
      <c r="C62" s="1445"/>
      <c r="D62" s="1"/>
      <c r="E62" s="1"/>
      <c r="F62" s="1"/>
    </row>
    <row r="63" spans="1:6">
      <c r="A63" s="1446"/>
      <c r="B63" s="1444"/>
      <c r="C63" s="1445"/>
      <c r="D63" s="1"/>
      <c r="E63" s="1"/>
      <c r="F63" s="1"/>
    </row>
    <row r="64" spans="1:6">
      <c r="A64" s="1446"/>
      <c r="B64" s="1444"/>
      <c r="C64" s="1445"/>
      <c r="D64" s="1"/>
      <c r="E64" s="1"/>
      <c r="F64" s="1"/>
    </row>
    <row r="65" spans="1:6" ht="37.5" customHeight="1">
      <c r="A65" s="1972" t="s">
        <v>505</v>
      </c>
      <c r="B65" s="1973"/>
      <c r="C65" s="1973"/>
      <c r="D65" s="1973"/>
      <c r="E65" s="1973"/>
      <c r="F65" s="1973"/>
    </row>
    <row r="66" spans="1:6" ht="46.5" customHeight="1">
      <c r="A66" s="1446"/>
      <c r="B66" s="1447" t="s">
        <v>1203</v>
      </c>
      <c r="C66" s="1443"/>
      <c r="D66" s="1968" t="s">
        <v>674</v>
      </c>
      <c r="E66" s="1968"/>
      <c r="F66" s="1968"/>
    </row>
    <row r="67" spans="1:6">
      <c r="A67" s="1448"/>
      <c r="B67" s="1449"/>
      <c r="C67" s="1450"/>
      <c r="D67" s="1451"/>
      <c r="E67" s="1452"/>
      <c r="F67" s="1452"/>
    </row>
    <row r="68" spans="1:6">
      <c r="A68" s="1453"/>
      <c r="B68" s="1417"/>
      <c r="C68" s="1454" t="s">
        <v>332</v>
      </c>
      <c r="D68" s="1455" t="s">
        <v>751</v>
      </c>
      <c r="E68" s="1456" t="s">
        <v>333</v>
      </c>
      <c r="F68" s="1456" t="s">
        <v>1321</v>
      </c>
    </row>
    <row r="69" spans="1:6">
      <c r="A69" s="1453"/>
      <c r="B69" s="1417"/>
      <c r="C69" s="1281" t="s">
        <v>1194</v>
      </c>
      <c r="D69" s="1455" t="s">
        <v>734</v>
      </c>
      <c r="E69" s="1457" t="s">
        <v>640</v>
      </c>
      <c r="F69" s="1492" t="s">
        <v>734</v>
      </c>
    </row>
    <row r="70" spans="1:6">
      <c r="A70" s="1453"/>
      <c r="B70" s="1419"/>
      <c r="C70" s="1124"/>
      <c r="D70" s="1415"/>
      <c r="E70" s="1458"/>
      <c r="F70" s="1458"/>
    </row>
    <row r="71" spans="1:6">
      <c r="A71" s="1413" t="s">
        <v>888</v>
      </c>
      <c r="B71" s="1414" t="s">
        <v>742</v>
      </c>
      <c r="C71" s="1124"/>
      <c r="D71" s="1478"/>
      <c r="E71" s="1459"/>
      <c r="F71" s="1459"/>
    </row>
    <row r="72" spans="1:6">
      <c r="A72" s="1413"/>
      <c r="B72" s="1460" t="s">
        <v>170</v>
      </c>
      <c r="C72" s="1366">
        <v>1500</v>
      </c>
      <c r="D72" s="1479">
        <v>0</v>
      </c>
      <c r="E72" s="1462">
        <v>1500</v>
      </c>
      <c r="F72" s="1462">
        <v>532</v>
      </c>
    </row>
    <row r="73" spans="1:6">
      <c r="A73" s="1413"/>
      <c r="B73" s="1414"/>
      <c r="C73" s="1124">
        <v>0</v>
      </c>
      <c r="D73" s="1479">
        <v>0</v>
      </c>
      <c r="E73" s="1462"/>
      <c r="F73" s="1462"/>
    </row>
    <row r="74" spans="1:6">
      <c r="A74" s="1413"/>
      <c r="B74" s="1414" t="s">
        <v>1204</v>
      </c>
      <c r="C74" s="1367">
        <v>1500</v>
      </c>
      <c r="D74" s="1479">
        <v>0</v>
      </c>
      <c r="E74" s="1463">
        <v>1500</v>
      </c>
      <c r="F74" s="1463">
        <v>532</v>
      </c>
    </row>
    <row r="75" spans="1:6">
      <c r="A75" s="1413"/>
      <c r="B75" s="1414"/>
      <c r="C75" s="1434"/>
      <c r="D75" s="1479"/>
      <c r="E75" s="1462"/>
      <c r="F75" s="1462"/>
    </row>
    <row r="76" spans="1:6">
      <c r="A76" s="1413" t="s">
        <v>889</v>
      </c>
      <c r="B76" s="1414" t="s">
        <v>1205</v>
      </c>
      <c r="C76" s="1434"/>
      <c r="D76" s="1479"/>
      <c r="E76" s="1462"/>
      <c r="F76" s="1462"/>
    </row>
    <row r="77" spans="1:6">
      <c r="A77" s="1413"/>
      <c r="B77" s="1114" t="s">
        <v>1705</v>
      </c>
      <c r="C77" s="1434">
        <v>5718</v>
      </c>
      <c r="D77" s="1479">
        <v>5668</v>
      </c>
      <c r="E77" s="1462">
        <v>5718</v>
      </c>
      <c r="F77" s="1462">
        <v>5668</v>
      </c>
    </row>
    <row r="78" spans="1:6">
      <c r="A78" s="1413"/>
      <c r="B78" s="1425" t="s">
        <v>1706</v>
      </c>
      <c r="C78" s="1434">
        <v>4000</v>
      </c>
      <c r="D78" s="1479"/>
      <c r="E78" s="1462">
        <v>4000</v>
      </c>
      <c r="F78" s="1462">
        <v>873</v>
      </c>
    </row>
    <row r="79" spans="1:6">
      <c r="A79" s="1413"/>
      <c r="B79" s="1425" t="s">
        <v>172</v>
      </c>
      <c r="C79" s="1434">
        <v>5000</v>
      </c>
      <c r="D79" s="1479"/>
      <c r="E79" s="1462"/>
      <c r="F79" s="1462"/>
    </row>
    <row r="80" spans="1:6" ht="16.5" customHeight="1">
      <c r="A80" s="1413"/>
      <c r="B80" s="1426" t="s">
        <v>173</v>
      </c>
      <c r="C80" s="1434">
        <v>2000</v>
      </c>
      <c r="D80" s="1480"/>
      <c r="E80" s="1462">
        <v>5435</v>
      </c>
      <c r="F80" s="1462"/>
    </row>
    <row r="81" spans="1:6" ht="16.5" customHeight="1">
      <c r="A81" s="1413"/>
      <c r="B81" s="1419" t="s">
        <v>1704</v>
      </c>
      <c r="C81" s="1434">
        <v>2553</v>
      </c>
      <c r="D81" s="1479">
        <v>634</v>
      </c>
      <c r="E81" s="1462">
        <v>2362</v>
      </c>
      <c r="F81" s="1462">
        <v>2381</v>
      </c>
    </row>
    <row r="82" spans="1:6">
      <c r="A82" s="1413"/>
      <c r="B82" s="1417" t="s">
        <v>174</v>
      </c>
      <c r="C82" s="1464">
        <v>2950</v>
      </c>
      <c r="D82" s="1479"/>
      <c r="E82" s="1462">
        <v>2950</v>
      </c>
      <c r="F82" s="1462">
        <v>2950</v>
      </c>
    </row>
    <row r="83" spans="1:6" ht="14.25" customHeight="1">
      <c r="A83" s="1413"/>
      <c r="B83" s="1417" t="s">
        <v>175</v>
      </c>
      <c r="C83" s="1464">
        <v>3244</v>
      </c>
      <c r="D83" s="1479"/>
      <c r="E83" s="1462">
        <v>3244</v>
      </c>
      <c r="F83" s="1462">
        <v>3244</v>
      </c>
    </row>
    <row r="84" spans="1:6" ht="14.25" customHeight="1">
      <c r="A84" s="1413"/>
      <c r="B84" s="1417" t="s">
        <v>1703</v>
      </c>
      <c r="C84" s="1464"/>
      <c r="D84" s="1479"/>
      <c r="E84" s="1462">
        <v>9827</v>
      </c>
      <c r="F84" s="1462">
        <v>9827</v>
      </c>
    </row>
    <row r="85" spans="1:6">
      <c r="A85" s="1413"/>
      <c r="B85" s="1414" t="s">
        <v>672</v>
      </c>
      <c r="C85" s="1367">
        <v>25465</v>
      </c>
      <c r="D85" s="1481">
        <v>6302</v>
      </c>
      <c r="E85" s="1465">
        <f>SUM(E77:E84)</f>
        <v>33536</v>
      </c>
      <c r="F85" s="1465">
        <v>24943</v>
      </c>
    </row>
    <row r="86" spans="1:6">
      <c r="A86" s="1466" t="s">
        <v>890</v>
      </c>
      <c r="B86" s="1467" t="s">
        <v>1165</v>
      </c>
      <c r="C86" s="1124"/>
      <c r="D86" s="1461"/>
      <c r="E86" s="1462"/>
      <c r="F86" s="1462"/>
    </row>
    <row r="87" spans="1:6">
      <c r="A87" s="1466"/>
      <c r="B87" s="1468"/>
      <c r="C87" s="1117"/>
      <c r="D87" s="1461"/>
      <c r="E87" s="1459"/>
      <c r="F87" s="1459"/>
    </row>
    <row r="88" spans="1:6">
      <c r="A88" s="1466" t="s">
        <v>1206</v>
      </c>
      <c r="B88" s="1469" t="s">
        <v>1207</v>
      </c>
      <c r="C88" s="1418"/>
      <c r="D88" s="1461"/>
      <c r="E88" s="1459"/>
      <c r="F88" s="1459"/>
    </row>
    <row r="89" spans="1:6">
      <c r="A89" s="1466"/>
      <c r="B89" s="1470"/>
      <c r="C89" s="1418"/>
      <c r="D89" s="1461"/>
      <c r="E89" s="1459"/>
      <c r="F89" s="1459"/>
    </row>
    <row r="90" spans="1:6">
      <c r="A90" s="1466" t="s">
        <v>1198</v>
      </c>
      <c r="B90" s="1470" t="s">
        <v>1208</v>
      </c>
      <c r="C90" s="1418"/>
      <c r="D90" s="1461"/>
      <c r="E90" s="1459"/>
      <c r="F90" s="1459"/>
    </row>
    <row r="91" spans="1:6">
      <c r="A91" s="1466"/>
      <c r="B91" s="1470"/>
      <c r="C91" s="1415"/>
      <c r="D91" s="1461"/>
      <c r="E91" s="1471"/>
      <c r="F91" s="1471"/>
    </row>
    <row r="92" spans="1:6">
      <c r="A92" s="1466"/>
      <c r="B92" s="1470"/>
      <c r="C92" s="1415"/>
      <c r="D92" s="1415"/>
      <c r="E92" s="1458"/>
      <c r="F92" s="1458"/>
    </row>
    <row r="93" spans="1:6" ht="14.25">
      <c r="A93" s="1472"/>
      <c r="B93" s="1473" t="s">
        <v>1209</v>
      </c>
      <c r="C93" s="1474">
        <v>26965</v>
      </c>
      <c r="D93" s="1473">
        <v>6302</v>
      </c>
      <c r="E93" s="1475">
        <v>35036</v>
      </c>
      <c r="F93" s="1475">
        <v>25475</v>
      </c>
    </row>
    <row r="94" spans="1:6">
      <c r="A94" s="1476"/>
      <c r="B94" s="1477"/>
      <c r="C94" s="1"/>
      <c r="D94" s="1"/>
      <c r="E94" s="1"/>
      <c r="F94" s="1"/>
    </row>
    <row r="95" spans="1:6">
      <c r="A95" s="1476"/>
      <c r="B95" s="1"/>
      <c r="C95" s="1"/>
      <c r="D95" s="1"/>
      <c r="E95" s="1"/>
      <c r="F95" s="1"/>
    </row>
    <row r="96" spans="1:6">
      <c r="A96" s="1476"/>
      <c r="B96" s="1"/>
      <c r="C96" s="1"/>
      <c r="D96" s="1"/>
      <c r="E96" s="1"/>
      <c r="F96" s="1"/>
    </row>
    <row r="97" spans="1:6">
      <c r="A97" s="1476"/>
      <c r="B97" s="1"/>
      <c r="C97" s="1"/>
      <c r="D97" s="1"/>
      <c r="E97" s="1"/>
      <c r="F97" s="1"/>
    </row>
    <row r="98" spans="1:6">
      <c r="A98" s="1476"/>
      <c r="B98" s="1"/>
      <c r="C98" s="1"/>
      <c r="D98" s="1"/>
      <c r="E98" s="1"/>
      <c r="F98" s="1"/>
    </row>
    <row r="99" spans="1:6">
      <c r="A99" s="182"/>
    </row>
    <row r="100" spans="1:6">
      <c r="A100" s="182"/>
    </row>
    <row r="101" spans="1:6">
      <c r="A101" s="182"/>
    </row>
    <row r="102" spans="1:6">
      <c r="A102" s="182"/>
    </row>
    <row r="103" spans="1:6">
      <c r="A103" s="182"/>
    </row>
    <row r="104" spans="1:6">
      <c r="A104" s="182"/>
    </row>
  </sheetData>
  <mergeCells count="5">
    <mergeCell ref="D66:F66"/>
    <mergeCell ref="A2:F2"/>
    <mergeCell ref="D5:F5"/>
    <mergeCell ref="D1:F1"/>
    <mergeCell ref="A65:F65"/>
  </mergeCells>
  <phoneticPr fontId="94" type="noConversion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Header>&amp;R&amp;"Times New Roman,Félkövér"&amp;9 10.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J265"/>
  <sheetViews>
    <sheetView workbookViewId="0">
      <selection activeCell="F31" sqref="F31"/>
    </sheetView>
  </sheetViews>
  <sheetFormatPr defaultRowHeight="12.75"/>
  <cols>
    <col min="2" max="2" width="40" customWidth="1"/>
    <col min="3" max="3" width="12.7109375" customWidth="1"/>
    <col min="4" max="5" width="11.42578125" customWidth="1"/>
    <col min="6" max="6" width="12.28515625" customWidth="1"/>
  </cols>
  <sheetData>
    <row r="1" spans="1:10">
      <c r="C1" s="1864" t="s">
        <v>1699</v>
      </c>
      <c r="D1" s="1849"/>
      <c r="E1" s="1849"/>
      <c r="F1" s="1849"/>
    </row>
    <row r="2" spans="1:10">
      <c r="C2" s="1850"/>
      <c r="D2" s="1850"/>
      <c r="E2" s="1850"/>
      <c r="F2" s="1850"/>
      <c r="J2" s="1202"/>
    </row>
    <row r="3" spans="1:10" ht="38.25" customHeight="1">
      <c r="A3" s="1974" t="s">
        <v>513</v>
      </c>
      <c r="B3" s="1974"/>
      <c r="C3" s="1974"/>
      <c r="D3" s="1974"/>
      <c r="E3" s="1974"/>
      <c r="F3" s="1974"/>
    </row>
    <row r="4" spans="1:10">
      <c r="D4" s="1975" t="s">
        <v>674</v>
      </c>
      <c r="E4" s="1975"/>
      <c r="F4" s="1975"/>
    </row>
    <row r="5" spans="1:10" ht="41.25" customHeight="1">
      <c r="A5" s="1118" t="s">
        <v>1212</v>
      </c>
      <c r="B5" s="1118" t="s">
        <v>1211</v>
      </c>
      <c r="C5" s="1118" t="s">
        <v>1210</v>
      </c>
      <c r="D5" s="1118" t="s">
        <v>750</v>
      </c>
      <c r="E5" s="1118" t="s">
        <v>1013</v>
      </c>
      <c r="F5" s="1118" t="s">
        <v>1318</v>
      </c>
      <c r="G5" s="1101"/>
      <c r="H5" s="1101"/>
      <c r="I5" s="1101"/>
    </row>
    <row r="6" spans="1:10">
      <c r="A6" s="1119" t="s">
        <v>1236</v>
      </c>
      <c r="B6" s="1119" t="s">
        <v>1213</v>
      </c>
      <c r="C6" s="1119">
        <v>0</v>
      </c>
      <c r="D6" s="1119">
        <v>0</v>
      </c>
      <c r="E6" s="1119">
        <v>350</v>
      </c>
      <c r="F6" s="1119">
        <v>333</v>
      </c>
      <c r="G6" s="1101"/>
      <c r="H6" s="1101"/>
      <c r="I6" s="1101"/>
    </row>
    <row r="7" spans="1:10">
      <c r="A7" s="1119" t="s">
        <v>1237</v>
      </c>
      <c r="B7" s="1119" t="s">
        <v>1214</v>
      </c>
      <c r="C7" s="1119">
        <v>1950</v>
      </c>
      <c r="D7" s="1119">
        <v>1204</v>
      </c>
      <c r="E7" s="1119">
        <v>3550</v>
      </c>
      <c r="F7" s="1119">
        <v>3467</v>
      </c>
      <c r="G7" s="1101"/>
      <c r="H7" s="1101"/>
      <c r="I7" s="1101"/>
    </row>
    <row r="8" spans="1:10">
      <c r="A8" s="1119" t="s">
        <v>1238</v>
      </c>
      <c r="B8" s="1119" t="s">
        <v>1215</v>
      </c>
      <c r="C8" s="1119"/>
      <c r="D8" s="1119">
        <v>0</v>
      </c>
      <c r="E8" s="1119"/>
      <c r="F8" s="1119"/>
      <c r="G8" s="1101"/>
      <c r="H8" s="1101"/>
      <c r="I8" s="1101"/>
    </row>
    <row r="9" spans="1:10">
      <c r="A9" s="1120" t="s">
        <v>1239</v>
      </c>
      <c r="B9" s="1120" t="s">
        <v>1227</v>
      </c>
      <c r="C9" s="1120">
        <v>1950</v>
      </c>
      <c r="D9" s="1120">
        <v>1204</v>
      </c>
      <c r="E9" s="1120">
        <v>3900</v>
      </c>
      <c r="F9" s="1120">
        <v>3800</v>
      </c>
      <c r="G9" s="1101"/>
      <c r="H9" s="1101"/>
      <c r="I9" s="1101"/>
    </row>
    <row r="10" spans="1:10">
      <c r="A10" s="1119" t="s">
        <v>1240</v>
      </c>
      <c r="B10" s="1119" t="s">
        <v>1216</v>
      </c>
      <c r="C10" s="1119">
        <v>5</v>
      </c>
      <c r="D10" s="1119">
        <v>2</v>
      </c>
      <c r="E10" s="1119">
        <v>25</v>
      </c>
      <c r="F10" s="1119">
        <v>14</v>
      </c>
      <c r="G10" s="1101"/>
      <c r="H10" s="1101"/>
      <c r="I10" s="1101"/>
    </row>
    <row r="11" spans="1:10">
      <c r="A11" s="1119" t="s">
        <v>1241</v>
      </c>
      <c r="B11" s="1119" t="s">
        <v>1217</v>
      </c>
      <c r="C11" s="1119">
        <v>345</v>
      </c>
      <c r="D11" s="1119">
        <v>104</v>
      </c>
      <c r="E11" s="1119">
        <v>281</v>
      </c>
      <c r="F11" s="1119">
        <v>193</v>
      </c>
      <c r="G11" s="1101"/>
      <c r="H11" s="1101"/>
      <c r="I11" s="1101"/>
    </row>
    <row r="12" spans="1:10">
      <c r="A12" s="1120" t="s">
        <v>1242</v>
      </c>
      <c r="B12" s="1120" t="s">
        <v>1226</v>
      </c>
      <c r="C12" s="1120">
        <v>350</v>
      </c>
      <c r="D12" s="1120">
        <v>106</v>
      </c>
      <c r="E12" s="1120">
        <v>306</v>
      </c>
      <c r="F12" s="1120">
        <v>207</v>
      </c>
      <c r="G12" s="1101"/>
      <c r="H12" s="1101"/>
      <c r="I12" s="1101"/>
    </row>
    <row r="13" spans="1:10">
      <c r="A13" s="1119" t="s">
        <v>1243</v>
      </c>
      <c r="B13" s="1119" t="s">
        <v>1218</v>
      </c>
      <c r="C13" s="1119">
        <v>1250</v>
      </c>
      <c r="D13" s="1119">
        <v>342</v>
      </c>
      <c r="E13" s="1119">
        <v>2656</v>
      </c>
      <c r="F13" s="1119">
        <v>716</v>
      </c>
      <c r="G13" s="1101"/>
      <c r="H13" s="1101"/>
      <c r="I13" s="1101"/>
    </row>
    <row r="14" spans="1:10">
      <c r="A14" s="1119" t="s">
        <v>1244</v>
      </c>
      <c r="B14" s="1119" t="s">
        <v>1219</v>
      </c>
      <c r="C14" s="1119"/>
      <c r="D14" s="1119">
        <v>0</v>
      </c>
      <c r="E14" s="1119"/>
      <c r="F14" s="1119"/>
      <c r="G14" s="1101"/>
      <c r="H14" s="1101"/>
      <c r="I14" s="1101"/>
    </row>
    <row r="15" spans="1:10">
      <c r="A15" s="1119" t="s">
        <v>1245</v>
      </c>
      <c r="B15" s="1119" t="s">
        <v>1220</v>
      </c>
      <c r="C15" s="1119">
        <v>480</v>
      </c>
      <c r="D15" s="1119">
        <v>0</v>
      </c>
      <c r="E15" s="1119">
        <v>80</v>
      </c>
      <c r="F15" s="1119"/>
      <c r="G15" s="1101"/>
      <c r="H15" s="1101"/>
      <c r="I15" s="1101"/>
    </row>
    <row r="16" spans="1:10">
      <c r="A16" s="1119" t="s">
        <v>1246</v>
      </c>
      <c r="B16" s="1119" t="s">
        <v>1221</v>
      </c>
      <c r="C16" s="1119">
        <v>2590</v>
      </c>
      <c r="D16" s="1119">
        <v>165</v>
      </c>
      <c r="E16" s="1119">
        <v>1957</v>
      </c>
      <c r="F16" s="1119">
        <v>1744</v>
      </c>
      <c r="G16" s="1101"/>
      <c r="H16" s="1101"/>
      <c r="I16" s="1101"/>
    </row>
    <row r="17" spans="1:9">
      <c r="A17" s="1119" t="s">
        <v>1247</v>
      </c>
      <c r="B17" s="1119" t="s">
        <v>1222</v>
      </c>
      <c r="C17" s="1119"/>
      <c r="D17" s="1119">
        <v>0</v>
      </c>
      <c r="E17" s="1119"/>
      <c r="F17" s="1119"/>
      <c r="G17" s="1101"/>
      <c r="H17" s="1101"/>
      <c r="I17" s="1101"/>
    </row>
    <row r="18" spans="1:9">
      <c r="A18" s="1119" t="s">
        <v>1248</v>
      </c>
      <c r="B18" s="1119" t="s">
        <v>1223</v>
      </c>
      <c r="C18" s="1119">
        <v>200</v>
      </c>
      <c r="D18" s="1119">
        <v>0</v>
      </c>
      <c r="E18" s="1119">
        <v>0</v>
      </c>
      <c r="F18" s="1119"/>
      <c r="G18" s="1101"/>
      <c r="H18" s="1101"/>
      <c r="I18" s="1101"/>
    </row>
    <row r="19" spans="1:9">
      <c r="A19" s="1119" t="s">
        <v>1249</v>
      </c>
      <c r="B19" s="1119" t="s">
        <v>1224</v>
      </c>
      <c r="C19" s="1119">
        <v>2100</v>
      </c>
      <c r="D19" s="1119">
        <v>1318</v>
      </c>
      <c r="E19" s="1119">
        <v>11862</v>
      </c>
      <c r="F19" s="1119">
        <v>10051</v>
      </c>
      <c r="G19" s="1101"/>
      <c r="H19" s="1101"/>
      <c r="I19" s="1101"/>
    </row>
    <row r="20" spans="1:9">
      <c r="A20" s="1120" t="s">
        <v>1250</v>
      </c>
      <c r="B20" s="1120" t="s">
        <v>1225</v>
      </c>
      <c r="C20" s="1120">
        <v>6620</v>
      </c>
      <c r="D20" s="1120">
        <v>1825</v>
      </c>
      <c r="E20" s="1120">
        <v>16555</v>
      </c>
      <c r="F20" s="1120">
        <v>12511</v>
      </c>
      <c r="G20" s="1101"/>
      <c r="H20" s="1101"/>
      <c r="I20" s="1101"/>
    </row>
    <row r="21" spans="1:9">
      <c r="A21" s="1119" t="s">
        <v>1251</v>
      </c>
      <c r="B21" s="1119" t="s">
        <v>1228</v>
      </c>
      <c r="C21" s="1119">
        <v>80</v>
      </c>
      <c r="D21" s="1119">
        <v>0</v>
      </c>
      <c r="E21" s="1119"/>
      <c r="F21" s="1119"/>
      <c r="G21" s="1101"/>
      <c r="H21" s="1101"/>
      <c r="I21" s="1101"/>
    </row>
    <row r="22" spans="1:9">
      <c r="A22" s="1119" t="s">
        <v>1252</v>
      </c>
      <c r="B22" s="1119" t="s">
        <v>1229</v>
      </c>
      <c r="C22" s="1119">
        <v>50</v>
      </c>
      <c r="D22" s="1119">
        <v>0</v>
      </c>
      <c r="E22" s="1119">
        <v>200</v>
      </c>
      <c r="F22" s="1119">
        <v>125</v>
      </c>
      <c r="G22" s="1101"/>
      <c r="H22" s="1101"/>
      <c r="I22" s="1101"/>
    </row>
    <row r="23" spans="1:9">
      <c r="A23" s="1120" t="s">
        <v>1253</v>
      </c>
      <c r="B23" s="1120" t="s">
        <v>1230</v>
      </c>
      <c r="C23" s="1120">
        <v>130</v>
      </c>
      <c r="D23" s="1120">
        <v>0</v>
      </c>
      <c r="E23" s="1120">
        <v>200</v>
      </c>
      <c r="F23" s="1120">
        <v>125</v>
      </c>
      <c r="G23" s="1101"/>
      <c r="H23" s="1101"/>
      <c r="I23" s="1101"/>
    </row>
    <row r="24" spans="1:9">
      <c r="A24" s="1119" t="s">
        <v>1254</v>
      </c>
      <c r="B24" s="1119" t="s">
        <v>1231</v>
      </c>
      <c r="C24" s="1119">
        <v>1650</v>
      </c>
      <c r="D24" s="1119">
        <v>627</v>
      </c>
      <c r="E24" s="1119">
        <v>4000</v>
      </c>
      <c r="F24" s="1119">
        <v>3800</v>
      </c>
      <c r="G24" s="1101"/>
      <c r="H24" s="1101"/>
      <c r="I24" s="1101"/>
    </row>
    <row r="25" spans="1:9">
      <c r="A25" s="1119" t="s">
        <v>1255</v>
      </c>
      <c r="B25" s="1119" t="s">
        <v>1232</v>
      </c>
      <c r="C25" s="1119"/>
      <c r="D25" s="1119"/>
      <c r="E25" s="1119"/>
      <c r="F25" s="1119"/>
      <c r="G25" s="1101"/>
      <c r="H25" s="1101"/>
      <c r="I25" s="1101"/>
    </row>
    <row r="26" spans="1:9">
      <c r="A26" s="1119" t="s">
        <v>1256</v>
      </c>
      <c r="B26" s="1119" t="s">
        <v>1233</v>
      </c>
      <c r="C26" s="1119"/>
      <c r="D26" s="1119"/>
      <c r="E26" s="1119">
        <v>20</v>
      </c>
      <c r="F26" s="1119">
        <v>20</v>
      </c>
      <c r="G26" s="1101"/>
      <c r="H26" s="1101"/>
      <c r="I26" s="1101"/>
    </row>
    <row r="27" spans="1:9">
      <c r="A27" s="1119" t="s">
        <v>1257</v>
      </c>
      <c r="B27" s="1119" t="s">
        <v>1234</v>
      </c>
      <c r="C27" s="1119">
        <v>300</v>
      </c>
      <c r="D27" s="1119">
        <v>0</v>
      </c>
      <c r="E27" s="1119">
        <v>40</v>
      </c>
      <c r="F27" s="1119"/>
      <c r="G27" s="1101"/>
      <c r="H27" s="1101"/>
      <c r="I27" s="1101"/>
    </row>
    <row r="28" spans="1:9">
      <c r="A28" s="1119" t="s">
        <v>1258</v>
      </c>
      <c r="B28" s="1119" t="s">
        <v>1235</v>
      </c>
      <c r="C28" s="1119">
        <v>400</v>
      </c>
      <c r="D28" s="1119">
        <v>0</v>
      </c>
      <c r="E28" s="1119">
        <v>0</v>
      </c>
      <c r="F28" s="1119"/>
      <c r="G28" s="1101"/>
      <c r="H28" s="1101"/>
      <c r="I28" s="1101"/>
    </row>
    <row r="29" spans="1:9">
      <c r="A29" s="1120" t="s">
        <v>1260</v>
      </c>
      <c r="B29" s="1120" t="s">
        <v>1259</v>
      </c>
      <c r="C29" s="1120">
        <v>2350</v>
      </c>
      <c r="D29" s="1120">
        <v>627</v>
      </c>
      <c r="E29" s="1120">
        <v>4060</v>
      </c>
      <c r="F29" s="1120">
        <v>3820</v>
      </c>
      <c r="G29" s="1101"/>
      <c r="H29" s="1101"/>
      <c r="I29" s="1101"/>
    </row>
    <row r="30" spans="1:9" ht="35.25" customHeight="1">
      <c r="A30" s="1121" t="s">
        <v>568</v>
      </c>
      <c r="B30" s="1121" t="s">
        <v>182</v>
      </c>
      <c r="C30" s="1121">
        <v>11400</v>
      </c>
      <c r="D30" s="1121">
        <v>3762</v>
      </c>
      <c r="E30" s="1121">
        <v>25021</v>
      </c>
      <c r="F30" s="1121">
        <v>20463</v>
      </c>
      <c r="G30" s="1101"/>
      <c r="H30" s="1101"/>
      <c r="I30" s="1101"/>
    </row>
    <row r="31" spans="1:9">
      <c r="A31" s="1203"/>
      <c r="B31" s="1203"/>
      <c r="C31" s="1203"/>
      <c r="D31" s="1203"/>
      <c r="E31" s="1203"/>
      <c r="F31" s="1203"/>
      <c r="G31" s="1101"/>
      <c r="H31" s="1101"/>
      <c r="I31" s="1101"/>
    </row>
    <row r="32" spans="1:9">
      <c r="A32" s="1194"/>
      <c r="B32" s="1194"/>
      <c r="C32" s="1194"/>
      <c r="D32" s="1194"/>
      <c r="E32" s="1194"/>
      <c r="F32" s="1194"/>
      <c r="G32" s="1101"/>
      <c r="H32" s="1101"/>
      <c r="I32" s="1101"/>
    </row>
    <row r="33" spans="1:9">
      <c r="A33" s="1194"/>
      <c r="B33" s="1194"/>
      <c r="C33" s="1194"/>
      <c r="D33" s="1194"/>
      <c r="E33" s="1194"/>
      <c r="F33" s="1194"/>
      <c r="G33" s="1101"/>
      <c r="H33" s="1101"/>
      <c r="I33" s="1101"/>
    </row>
    <row r="34" spans="1:9">
      <c r="A34" s="1194"/>
      <c r="B34" s="1194"/>
      <c r="C34" s="1194"/>
      <c r="D34" s="1194"/>
      <c r="E34" s="1194"/>
      <c r="F34" s="1194"/>
      <c r="G34" s="1101"/>
      <c r="H34" s="1101"/>
      <c r="I34" s="1101"/>
    </row>
    <row r="35" spans="1:9">
      <c r="A35" s="1194"/>
      <c r="B35" s="1283"/>
      <c r="C35" s="1283"/>
      <c r="D35" s="1194"/>
      <c r="E35" s="1194"/>
      <c r="F35" s="1194"/>
      <c r="G35" s="1101"/>
      <c r="H35" s="1101"/>
      <c r="I35" s="1101"/>
    </row>
    <row r="36" spans="1:9" ht="13.5">
      <c r="A36" s="1194"/>
      <c r="B36" s="1284"/>
      <c r="C36" s="1194"/>
      <c r="D36" s="1194"/>
      <c r="E36" s="1194"/>
      <c r="F36" s="1194"/>
      <c r="G36" s="1101"/>
      <c r="H36" s="1101"/>
      <c r="I36" s="1101"/>
    </row>
    <row r="37" spans="1:9">
      <c r="A37" s="1194"/>
      <c r="B37" s="1194"/>
      <c r="C37" s="1194"/>
      <c r="D37" s="1194"/>
      <c r="E37" s="1194"/>
      <c r="F37" s="1194"/>
      <c r="G37" s="1101"/>
      <c r="H37" s="1101"/>
      <c r="I37" s="1101"/>
    </row>
    <row r="38" spans="1:9">
      <c r="A38" s="1194"/>
      <c r="B38" s="1194"/>
      <c r="C38" s="1194"/>
      <c r="D38" s="1194"/>
      <c r="E38" s="1194"/>
      <c r="F38" s="1194"/>
      <c r="G38" s="1101"/>
      <c r="H38" s="1101"/>
      <c r="I38" s="1101"/>
    </row>
    <row r="39" spans="1:9">
      <c r="A39" s="1194"/>
      <c r="B39" s="1194"/>
      <c r="C39" s="1194"/>
      <c r="D39" s="1194"/>
      <c r="E39" s="1194"/>
      <c r="F39" s="1194"/>
      <c r="G39" s="1101"/>
      <c r="H39" s="1101"/>
      <c r="I39" s="1101"/>
    </row>
    <row r="40" spans="1:9">
      <c r="A40" s="1194"/>
      <c r="B40" s="1194"/>
      <c r="C40" s="1194"/>
      <c r="D40" s="1194"/>
      <c r="E40" s="1194"/>
      <c r="F40" s="1194"/>
      <c r="G40" s="1101"/>
      <c r="H40" s="1101"/>
      <c r="I40" s="1101"/>
    </row>
    <row r="41" spans="1:9">
      <c r="A41" s="1194"/>
      <c r="B41" s="1194"/>
      <c r="C41" s="1194"/>
      <c r="D41" s="1194"/>
      <c r="E41" s="1194"/>
      <c r="F41" s="1194"/>
      <c r="G41" s="1101"/>
      <c r="H41" s="1101"/>
      <c r="I41" s="1101"/>
    </row>
    <row r="42" spans="1:9">
      <c r="A42" s="1194"/>
      <c r="B42" s="1194"/>
      <c r="C42" s="1194"/>
      <c r="D42" s="1194"/>
      <c r="E42" s="1194"/>
      <c r="F42" s="1194"/>
      <c r="G42" s="1101"/>
      <c r="H42" s="1101"/>
      <c r="I42" s="1101"/>
    </row>
    <row r="43" spans="1:9">
      <c r="A43" s="1194"/>
      <c r="B43" s="1194"/>
      <c r="C43" s="1194"/>
      <c r="D43" s="1194"/>
      <c r="E43" s="1194"/>
      <c r="F43" s="1194"/>
      <c r="G43" s="1101"/>
      <c r="H43" s="1101"/>
      <c r="I43" s="1101"/>
    </row>
    <row r="44" spans="1:9">
      <c r="A44" s="1194"/>
      <c r="B44" s="1194"/>
      <c r="C44" s="1194"/>
      <c r="D44" s="1194"/>
      <c r="E44" s="1194"/>
      <c r="F44" s="1194"/>
      <c r="G44" s="1101"/>
      <c r="H44" s="1101"/>
      <c r="I44" s="1101"/>
    </row>
    <row r="45" spans="1:9">
      <c r="A45" s="1194"/>
      <c r="B45" s="1194"/>
      <c r="C45" s="1194"/>
      <c r="D45" s="1194"/>
      <c r="E45" s="1194"/>
      <c r="F45" s="1194"/>
      <c r="G45" s="1101"/>
      <c r="H45" s="1101"/>
      <c r="I45" s="1101"/>
    </row>
    <row r="46" spans="1:9">
      <c r="A46" s="1194"/>
      <c r="B46" s="1194"/>
      <c r="C46" s="1194"/>
      <c r="D46" s="1194"/>
      <c r="E46" s="1194"/>
      <c r="F46" s="1194"/>
      <c r="G46" s="1101"/>
      <c r="H46" s="1101"/>
      <c r="I46" s="1101"/>
    </row>
    <row r="47" spans="1:9">
      <c r="A47" s="1194"/>
      <c r="B47" s="1194"/>
      <c r="C47" s="1194"/>
      <c r="D47" s="1194"/>
      <c r="E47" s="1194"/>
      <c r="F47" s="1194"/>
      <c r="G47" s="1101"/>
      <c r="H47" s="1101"/>
      <c r="I47" s="1101"/>
    </row>
    <row r="48" spans="1:9">
      <c r="A48" s="1194"/>
      <c r="B48" s="1194"/>
      <c r="C48" s="1194"/>
      <c r="D48" s="1194"/>
      <c r="E48" s="1194"/>
      <c r="F48" s="1194"/>
      <c r="G48" s="1101"/>
      <c r="H48" s="1101"/>
      <c r="I48" s="1101"/>
    </row>
    <row r="49" spans="1:9">
      <c r="A49" s="1194"/>
      <c r="B49" s="1194"/>
      <c r="C49" s="1194"/>
      <c r="D49" s="1194"/>
      <c r="E49" s="1194"/>
      <c r="F49" s="1194"/>
      <c r="G49" s="1101"/>
      <c r="H49" s="1101"/>
      <c r="I49" s="1101"/>
    </row>
    <row r="50" spans="1:9">
      <c r="A50" s="1194"/>
      <c r="B50" s="1194"/>
      <c r="C50" s="1194"/>
      <c r="D50" s="1194"/>
      <c r="E50" s="1194"/>
      <c r="F50" s="1194"/>
      <c r="G50" s="1101"/>
      <c r="H50" s="1101"/>
      <c r="I50" s="1101"/>
    </row>
    <row r="51" spans="1:9">
      <c r="A51" s="1194"/>
      <c r="B51" s="1194"/>
      <c r="C51" s="1194"/>
      <c r="D51" s="1194"/>
      <c r="E51" s="1194"/>
      <c r="F51" s="1194"/>
      <c r="G51" s="1101"/>
      <c r="H51" s="1101"/>
      <c r="I51" s="1101"/>
    </row>
    <row r="52" spans="1:9">
      <c r="A52" s="1194"/>
      <c r="B52" s="1194"/>
      <c r="C52" s="1194"/>
      <c r="D52" s="1194"/>
      <c r="E52" s="1194"/>
      <c r="F52" s="1194"/>
      <c r="G52" s="1101"/>
      <c r="H52" s="1101"/>
      <c r="I52" s="1101"/>
    </row>
    <row r="53" spans="1:9">
      <c r="A53" s="1101"/>
      <c r="B53" s="1101"/>
      <c r="C53" s="1101"/>
      <c r="D53" s="1101"/>
      <c r="E53" s="1101"/>
      <c r="F53" s="1101"/>
      <c r="G53" s="1101"/>
      <c r="H53" s="1101"/>
      <c r="I53" s="1101"/>
    </row>
    <row r="54" spans="1:9">
      <c r="A54" s="1101"/>
      <c r="B54" s="1101"/>
      <c r="C54" s="1101"/>
      <c r="D54" s="1101"/>
      <c r="E54" s="1101"/>
      <c r="F54" s="1101"/>
      <c r="G54" s="1101"/>
      <c r="H54" s="1101"/>
      <c r="I54" s="1101"/>
    </row>
    <row r="55" spans="1:9">
      <c r="A55" s="1101"/>
      <c r="B55" s="1101"/>
      <c r="C55" s="1101"/>
      <c r="D55" s="1101"/>
      <c r="E55" s="1101"/>
      <c r="F55" s="1101"/>
      <c r="G55" s="1101"/>
      <c r="H55" s="1101"/>
      <c r="I55" s="1101"/>
    </row>
    <row r="56" spans="1:9">
      <c r="A56" s="1101"/>
      <c r="B56" s="1101"/>
      <c r="C56" s="1101"/>
      <c r="D56" s="1101"/>
      <c r="E56" s="1101"/>
      <c r="F56" s="1101"/>
      <c r="G56" s="1101"/>
      <c r="H56" s="1101"/>
      <c r="I56" s="1101"/>
    </row>
    <row r="57" spans="1:9">
      <c r="A57" s="1101"/>
      <c r="B57" s="1101"/>
      <c r="C57" s="1101"/>
      <c r="D57" s="1101"/>
      <c r="E57" s="1101"/>
      <c r="F57" s="1101"/>
      <c r="G57" s="1101"/>
      <c r="H57" s="1101"/>
      <c r="I57" s="1101"/>
    </row>
    <row r="58" spans="1:9">
      <c r="A58" s="1101"/>
      <c r="B58" s="1101"/>
      <c r="C58" s="1101"/>
      <c r="D58" s="1101"/>
      <c r="E58" s="1101"/>
      <c r="F58" s="1101"/>
      <c r="G58" s="1101"/>
      <c r="H58" s="1101"/>
      <c r="I58" s="1101"/>
    </row>
    <row r="59" spans="1:9">
      <c r="A59" s="1101"/>
      <c r="B59" s="1101"/>
      <c r="C59" s="1101"/>
      <c r="D59" s="1101"/>
      <c r="E59" s="1101"/>
      <c r="F59" s="1101"/>
      <c r="G59" s="1101"/>
      <c r="H59" s="1101"/>
      <c r="I59" s="1101"/>
    </row>
    <row r="60" spans="1:9">
      <c r="A60" s="1101"/>
      <c r="B60" s="1101"/>
      <c r="C60" s="1101"/>
      <c r="D60" s="1101"/>
      <c r="E60" s="1101"/>
      <c r="F60" s="1101"/>
      <c r="G60" s="1101"/>
      <c r="H60" s="1101"/>
      <c r="I60" s="1101"/>
    </row>
    <row r="61" spans="1:9">
      <c r="A61" s="1101"/>
      <c r="B61" s="1101"/>
      <c r="C61" s="1101"/>
      <c r="D61" s="1101"/>
      <c r="E61" s="1101"/>
      <c r="F61" s="1101"/>
      <c r="G61" s="1101"/>
      <c r="H61" s="1101"/>
      <c r="I61" s="1101"/>
    </row>
    <row r="62" spans="1:9">
      <c r="A62" s="1101"/>
      <c r="B62" s="1101"/>
      <c r="C62" s="1101"/>
      <c r="D62" s="1101"/>
      <c r="E62" s="1101"/>
      <c r="F62" s="1101"/>
      <c r="G62" s="1101"/>
      <c r="H62" s="1101"/>
      <c r="I62" s="1101"/>
    </row>
    <row r="63" spans="1:9">
      <c r="A63" s="1101"/>
      <c r="B63" s="1101"/>
      <c r="C63" s="1101"/>
      <c r="D63" s="1101"/>
      <c r="E63" s="1101"/>
      <c r="F63" s="1101"/>
      <c r="G63" s="1101"/>
      <c r="H63" s="1101"/>
      <c r="I63" s="1101"/>
    </row>
    <row r="64" spans="1:9">
      <c r="A64" s="1101"/>
      <c r="B64" s="1101"/>
      <c r="C64" s="1101"/>
      <c r="D64" s="1101"/>
      <c r="E64" s="1101"/>
      <c r="F64" s="1101"/>
      <c r="G64" s="1101"/>
      <c r="H64" s="1101"/>
      <c r="I64" s="1101"/>
    </row>
    <row r="65" spans="1:9">
      <c r="A65" s="1101"/>
      <c r="B65" s="1101"/>
      <c r="C65" s="1101"/>
      <c r="D65" s="1101"/>
      <c r="E65" s="1101"/>
      <c r="F65" s="1101"/>
      <c r="G65" s="1101"/>
      <c r="H65" s="1101"/>
      <c r="I65" s="1101"/>
    </row>
    <row r="66" spans="1:9">
      <c r="A66" s="1101"/>
      <c r="B66" s="1101"/>
      <c r="C66" s="1101"/>
      <c r="D66" s="1101"/>
      <c r="E66" s="1101"/>
      <c r="F66" s="1101"/>
      <c r="G66" s="1101"/>
      <c r="H66" s="1101"/>
      <c r="I66" s="1101"/>
    </row>
    <row r="67" spans="1:9">
      <c r="A67" s="1101"/>
      <c r="B67" s="1101"/>
      <c r="C67" s="1101"/>
      <c r="D67" s="1101"/>
      <c r="E67" s="1101"/>
      <c r="F67" s="1101"/>
      <c r="G67" s="1101"/>
      <c r="H67" s="1101"/>
      <c r="I67" s="1101"/>
    </row>
    <row r="68" spans="1:9">
      <c r="A68" s="1101"/>
      <c r="B68" s="1101"/>
      <c r="C68" s="1101"/>
      <c r="D68" s="1101"/>
      <c r="E68" s="1101"/>
      <c r="F68" s="1101"/>
      <c r="G68" s="1101"/>
      <c r="H68" s="1101"/>
      <c r="I68" s="1101"/>
    </row>
    <row r="69" spans="1:9">
      <c r="A69" s="1101"/>
      <c r="B69" s="1101"/>
      <c r="C69" s="1101"/>
      <c r="D69" s="1101"/>
      <c r="E69" s="1101"/>
      <c r="F69" s="1101"/>
      <c r="G69" s="1101"/>
      <c r="H69" s="1101"/>
      <c r="I69" s="1101"/>
    </row>
    <row r="70" spans="1:9">
      <c r="A70" s="1101"/>
      <c r="B70" s="1101"/>
      <c r="C70" s="1101"/>
      <c r="D70" s="1101"/>
      <c r="E70" s="1101"/>
      <c r="F70" s="1101"/>
      <c r="G70" s="1101"/>
      <c r="H70" s="1101"/>
      <c r="I70" s="1101"/>
    </row>
    <row r="71" spans="1:9">
      <c r="A71" s="1101"/>
      <c r="B71" s="1101"/>
      <c r="C71" s="1101"/>
      <c r="D71" s="1101"/>
      <c r="E71" s="1101"/>
      <c r="F71" s="1101"/>
      <c r="G71" s="1101"/>
      <c r="H71" s="1101"/>
      <c r="I71" s="1101"/>
    </row>
    <row r="72" spans="1:9">
      <c r="A72" s="1101"/>
      <c r="B72" s="1101"/>
      <c r="C72" s="1101"/>
      <c r="D72" s="1101"/>
      <c r="E72" s="1101"/>
      <c r="F72" s="1101"/>
      <c r="G72" s="1101"/>
      <c r="H72" s="1101"/>
      <c r="I72" s="1101"/>
    </row>
    <row r="73" spans="1:9">
      <c r="A73" s="1101"/>
      <c r="B73" s="1101"/>
      <c r="C73" s="1101"/>
      <c r="D73" s="1101"/>
      <c r="E73" s="1101"/>
      <c r="F73" s="1101"/>
      <c r="G73" s="1101"/>
      <c r="H73" s="1101"/>
      <c r="I73" s="1101"/>
    </row>
    <row r="74" spans="1:9">
      <c r="A74" s="1101"/>
      <c r="B74" s="1101"/>
      <c r="C74" s="1101"/>
      <c r="D74" s="1101"/>
      <c r="E74" s="1101"/>
      <c r="F74" s="1101"/>
      <c r="G74" s="1101"/>
      <c r="H74" s="1101"/>
      <c r="I74" s="1101"/>
    </row>
    <row r="75" spans="1:9">
      <c r="A75" s="1101"/>
      <c r="B75" s="1101"/>
      <c r="C75" s="1101"/>
      <c r="D75" s="1101"/>
      <c r="E75" s="1101"/>
      <c r="F75" s="1101"/>
      <c r="G75" s="1101"/>
      <c r="H75" s="1101"/>
      <c r="I75" s="1101"/>
    </row>
    <row r="76" spans="1:9">
      <c r="A76" s="1101"/>
      <c r="B76" s="1101"/>
      <c r="C76" s="1101"/>
      <c r="D76" s="1101"/>
      <c r="E76" s="1101"/>
      <c r="F76" s="1101"/>
      <c r="G76" s="1101"/>
      <c r="H76" s="1101"/>
      <c r="I76" s="1101"/>
    </row>
    <row r="77" spans="1:9">
      <c r="A77" s="1101"/>
      <c r="B77" s="1101"/>
      <c r="C77" s="1101"/>
      <c r="D77" s="1101"/>
      <c r="E77" s="1101"/>
      <c r="F77" s="1101"/>
      <c r="G77" s="1101"/>
      <c r="H77" s="1101"/>
      <c r="I77" s="1101"/>
    </row>
    <row r="78" spans="1:9">
      <c r="A78" s="1101"/>
      <c r="B78" s="1101"/>
      <c r="C78" s="1101"/>
      <c r="D78" s="1101"/>
      <c r="E78" s="1101"/>
      <c r="F78" s="1101"/>
      <c r="G78" s="1101"/>
      <c r="H78" s="1101"/>
      <c r="I78" s="1101"/>
    </row>
    <row r="79" spans="1:9">
      <c r="A79" s="1101"/>
      <c r="B79" s="1101"/>
      <c r="C79" s="1101"/>
      <c r="D79" s="1101"/>
      <c r="E79" s="1101"/>
      <c r="F79" s="1101"/>
      <c r="G79" s="1101"/>
      <c r="H79" s="1101"/>
      <c r="I79" s="1101"/>
    </row>
    <row r="80" spans="1:9">
      <c r="A80" s="1101"/>
      <c r="B80" s="1101"/>
      <c r="C80" s="1101"/>
      <c r="D80" s="1101"/>
      <c r="E80" s="1101"/>
      <c r="F80" s="1101"/>
      <c r="G80" s="1101"/>
      <c r="H80" s="1101"/>
      <c r="I80" s="1101"/>
    </row>
    <row r="81" spans="1:9">
      <c r="A81" s="1101"/>
      <c r="B81" s="1101"/>
      <c r="C81" s="1101"/>
      <c r="D81" s="1101"/>
      <c r="E81" s="1101"/>
      <c r="F81" s="1101"/>
      <c r="G81" s="1101"/>
      <c r="H81" s="1101"/>
      <c r="I81" s="1101"/>
    </row>
    <row r="82" spans="1:9">
      <c r="A82" s="1101"/>
      <c r="B82" s="1101"/>
      <c r="C82" s="1101"/>
      <c r="D82" s="1101"/>
      <c r="E82" s="1101"/>
      <c r="F82" s="1101"/>
      <c r="G82" s="1101"/>
      <c r="H82" s="1101"/>
      <c r="I82" s="1101"/>
    </row>
    <row r="83" spans="1:9">
      <c r="A83" s="1101"/>
      <c r="B83" s="1101"/>
      <c r="C83" s="1101"/>
      <c r="D83" s="1101"/>
      <c r="E83" s="1101"/>
      <c r="F83" s="1101"/>
      <c r="G83" s="1101"/>
      <c r="H83" s="1101"/>
      <c r="I83" s="1101"/>
    </row>
    <row r="84" spans="1:9">
      <c r="A84" s="1101"/>
      <c r="B84" s="1101"/>
      <c r="C84" s="1101"/>
      <c r="D84" s="1101"/>
      <c r="E84" s="1101"/>
      <c r="F84" s="1101"/>
      <c r="G84" s="1101"/>
      <c r="H84" s="1101"/>
      <c r="I84" s="1101"/>
    </row>
    <row r="85" spans="1:9">
      <c r="A85" s="1101"/>
      <c r="B85" s="1101"/>
      <c r="C85" s="1101"/>
      <c r="D85" s="1101"/>
      <c r="E85" s="1101"/>
      <c r="F85" s="1101"/>
      <c r="G85" s="1101"/>
      <c r="H85" s="1101"/>
      <c r="I85" s="1101"/>
    </row>
    <row r="86" spans="1:9">
      <c r="A86" s="1101"/>
      <c r="B86" s="1101"/>
      <c r="C86" s="1101"/>
      <c r="D86" s="1101"/>
      <c r="E86" s="1101"/>
      <c r="F86" s="1101"/>
      <c r="G86" s="1101"/>
      <c r="H86" s="1101"/>
      <c r="I86" s="1101"/>
    </row>
    <row r="87" spans="1:9">
      <c r="A87" s="1101"/>
      <c r="B87" s="1101"/>
      <c r="C87" s="1101"/>
      <c r="D87" s="1101"/>
      <c r="E87" s="1101"/>
      <c r="F87" s="1101"/>
      <c r="G87" s="1101"/>
      <c r="H87" s="1101"/>
      <c r="I87" s="1101"/>
    </row>
    <row r="88" spans="1:9">
      <c r="A88" s="1101"/>
      <c r="B88" s="1101"/>
      <c r="C88" s="1101"/>
      <c r="D88" s="1101"/>
      <c r="E88" s="1101"/>
      <c r="F88" s="1101"/>
      <c r="G88" s="1101"/>
      <c r="H88" s="1101"/>
      <c r="I88" s="1101"/>
    </row>
    <row r="89" spans="1:9">
      <c r="A89" s="1101"/>
      <c r="B89" s="1101"/>
      <c r="C89" s="1101"/>
      <c r="D89" s="1101"/>
      <c r="E89" s="1101"/>
      <c r="F89" s="1101"/>
      <c r="G89" s="1101"/>
      <c r="H89" s="1101"/>
      <c r="I89" s="1101"/>
    </row>
    <row r="90" spans="1:9">
      <c r="A90" s="1101"/>
      <c r="B90" s="1101"/>
      <c r="C90" s="1101"/>
      <c r="D90" s="1101"/>
      <c r="E90" s="1101"/>
      <c r="F90" s="1101"/>
      <c r="G90" s="1101"/>
      <c r="H90" s="1101"/>
      <c r="I90" s="1101"/>
    </row>
    <row r="91" spans="1:9">
      <c r="A91" s="1101"/>
      <c r="B91" s="1101"/>
      <c r="C91" s="1101"/>
      <c r="D91" s="1101"/>
      <c r="E91" s="1101"/>
      <c r="F91" s="1101"/>
      <c r="G91" s="1101"/>
      <c r="H91" s="1101"/>
      <c r="I91" s="1101"/>
    </row>
    <row r="92" spans="1:9">
      <c r="A92" s="1101"/>
      <c r="B92" s="1101"/>
      <c r="C92" s="1101"/>
      <c r="D92" s="1101"/>
      <c r="E92" s="1101"/>
      <c r="F92" s="1101"/>
      <c r="G92" s="1101"/>
      <c r="H92" s="1101"/>
      <c r="I92" s="1101"/>
    </row>
    <row r="93" spans="1:9">
      <c r="A93" s="1101"/>
      <c r="B93" s="1101"/>
      <c r="C93" s="1101"/>
      <c r="D93" s="1101"/>
      <c r="E93" s="1101"/>
      <c r="F93" s="1101"/>
      <c r="G93" s="1101"/>
      <c r="H93" s="1101"/>
      <c r="I93" s="1101"/>
    </row>
    <row r="94" spans="1:9">
      <c r="A94" s="1101"/>
      <c r="B94" s="1101"/>
      <c r="C94" s="1101"/>
      <c r="D94" s="1101"/>
      <c r="E94" s="1101"/>
      <c r="F94" s="1101"/>
      <c r="G94" s="1101"/>
      <c r="H94" s="1101"/>
      <c r="I94" s="1101"/>
    </row>
    <row r="95" spans="1:9">
      <c r="A95" s="1101"/>
      <c r="B95" s="1101"/>
      <c r="C95" s="1101"/>
      <c r="D95" s="1101"/>
      <c r="E95" s="1101"/>
      <c r="F95" s="1101"/>
      <c r="G95" s="1101"/>
      <c r="H95" s="1101"/>
      <c r="I95" s="1101"/>
    </row>
    <row r="96" spans="1:9">
      <c r="A96" s="1101"/>
      <c r="B96" s="1101"/>
      <c r="C96" s="1101"/>
      <c r="D96" s="1101"/>
      <c r="E96" s="1101"/>
      <c r="F96" s="1101"/>
      <c r="G96" s="1101"/>
      <c r="H96" s="1101"/>
      <c r="I96" s="1101"/>
    </row>
    <row r="97" spans="1:9">
      <c r="A97" s="1101"/>
      <c r="B97" s="1101"/>
      <c r="C97" s="1101"/>
      <c r="D97" s="1101"/>
      <c r="E97" s="1101"/>
      <c r="F97" s="1101"/>
      <c r="G97" s="1101"/>
      <c r="H97" s="1101"/>
      <c r="I97" s="1101"/>
    </row>
    <row r="98" spans="1:9">
      <c r="A98" s="1101"/>
      <c r="B98" s="1101"/>
      <c r="C98" s="1101"/>
      <c r="D98" s="1101"/>
      <c r="E98" s="1101"/>
      <c r="F98" s="1101"/>
      <c r="G98" s="1101"/>
      <c r="H98" s="1101"/>
      <c r="I98" s="1101"/>
    </row>
    <row r="99" spans="1:9">
      <c r="A99" s="1101"/>
      <c r="B99" s="1101"/>
      <c r="C99" s="1101"/>
      <c r="D99" s="1101"/>
      <c r="E99" s="1101"/>
      <c r="F99" s="1101"/>
      <c r="G99" s="1101"/>
      <c r="H99" s="1101"/>
      <c r="I99" s="1101"/>
    </row>
    <row r="100" spans="1:9">
      <c r="A100" s="1101"/>
      <c r="B100" s="1101"/>
      <c r="C100" s="1101"/>
      <c r="D100" s="1101"/>
      <c r="E100" s="1101"/>
      <c r="F100" s="1101"/>
      <c r="G100" s="1101"/>
      <c r="H100" s="1101"/>
      <c r="I100" s="1101"/>
    </row>
    <row r="101" spans="1:9">
      <c r="A101" s="1101"/>
      <c r="B101" s="1101"/>
      <c r="C101" s="1101"/>
      <c r="D101" s="1101"/>
      <c r="E101" s="1101"/>
      <c r="F101" s="1101"/>
      <c r="G101" s="1101"/>
      <c r="H101" s="1101"/>
      <c r="I101" s="1101"/>
    </row>
    <row r="102" spans="1:9">
      <c r="A102" s="1101"/>
      <c r="B102" s="1101"/>
      <c r="C102" s="1101"/>
      <c r="D102" s="1101"/>
      <c r="E102" s="1101"/>
      <c r="F102" s="1101"/>
      <c r="G102" s="1101"/>
      <c r="H102" s="1101"/>
      <c r="I102" s="1101"/>
    </row>
    <row r="103" spans="1:9">
      <c r="A103" s="1101"/>
      <c r="B103" s="1101"/>
      <c r="C103" s="1101"/>
      <c r="D103" s="1101"/>
      <c r="E103" s="1101"/>
      <c r="F103" s="1101"/>
      <c r="G103" s="1101"/>
      <c r="H103" s="1101"/>
      <c r="I103" s="1101"/>
    </row>
    <row r="104" spans="1:9">
      <c r="A104" s="1101"/>
      <c r="B104" s="1101"/>
      <c r="C104" s="1101"/>
      <c r="D104" s="1101"/>
      <c r="E104" s="1101"/>
      <c r="F104" s="1101"/>
      <c r="G104" s="1101"/>
      <c r="H104" s="1101"/>
      <c r="I104" s="1101"/>
    </row>
    <row r="105" spans="1:9">
      <c r="A105" s="1101"/>
      <c r="B105" s="1101"/>
      <c r="C105" s="1101"/>
      <c r="D105" s="1101"/>
      <c r="E105" s="1101"/>
      <c r="F105" s="1101"/>
      <c r="G105" s="1101"/>
      <c r="H105" s="1101"/>
      <c r="I105" s="1101"/>
    </row>
    <row r="106" spans="1:9">
      <c r="A106" s="1101"/>
      <c r="B106" s="1101"/>
      <c r="C106" s="1101"/>
      <c r="D106" s="1101"/>
      <c r="E106" s="1101"/>
      <c r="F106" s="1101"/>
      <c r="G106" s="1101"/>
      <c r="H106" s="1101"/>
      <c r="I106" s="1101"/>
    </row>
    <row r="107" spans="1:9">
      <c r="A107" s="1101"/>
      <c r="B107" s="1101"/>
      <c r="C107" s="1101"/>
      <c r="D107" s="1101"/>
      <c r="E107" s="1101"/>
      <c r="F107" s="1101"/>
      <c r="G107" s="1101"/>
      <c r="H107" s="1101"/>
      <c r="I107" s="1101"/>
    </row>
    <row r="108" spans="1:9">
      <c r="A108" s="1101"/>
      <c r="B108" s="1101"/>
      <c r="C108" s="1101"/>
      <c r="D108" s="1101"/>
      <c r="E108" s="1101"/>
      <c r="F108" s="1101"/>
      <c r="G108" s="1101"/>
      <c r="H108" s="1101"/>
      <c r="I108" s="1101"/>
    </row>
    <row r="109" spans="1:9">
      <c r="A109" s="1101"/>
      <c r="B109" s="1101"/>
      <c r="C109" s="1101"/>
      <c r="D109" s="1101"/>
      <c r="E109" s="1101"/>
      <c r="F109" s="1101"/>
      <c r="G109" s="1101"/>
      <c r="H109" s="1101"/>
      <c r="I109" s="1101"/>
    </row>
    <row r="110" spans="1:9">
      <c r="A110" s="1101"/>
      <c r="B110" s="1101"/>
      <c r="C110" s="1101"/>
      <c r="D110" s="1101"/>
      <c r="E110" s="1101"/>
      <c r="F110" s="1101"/>
      <c r="G110" s="1101"/>
      <c r="H110" s="1101"/>
      <c r="I110" s="1101"/>
    </row>
    <row r="111" spans="1:9">
      <c r="A111" s="1101"/>
      <c r="B111" s="1101"/>
      <c r="C111" s="1101"/>
      <c r="D111" s="1101"/>
      <c r="E111" s="1101"/>
      <c r="F111" s="1101"/>
      <c r="G111" s="1101"/>
      <c r="H111" s="1101"/>
      <c r="I111" s="1101"/>
    </row>
    <row r="112" spans="1:9">
      <c r="A112" s="1101"/>
      <c r="B112" s="1101"/>
      <c r="C112" s="1101"/>
      <c r="D112" s="1101"/>
      <c r="E112" s="1101"/>
      <c r="F112" s="1101"/>
      <c r="G112" s="1101"/>
      <c r="H112" s="1101"/>
      <c r="I112" s="1101"/>
    </row>
    <row r="113" spans="1:9">
      <c r="A113" s="1101"/>
      <c r="B113" s="1101"/>
      <c r="C113" s="1101"/>
      <c r="D113" s="1101"/>
      <c r="E113" s="1101"/>
      <c r="F113" s="1101"/>
      <c r="G113" s="1101"/>
      <c r="H113" s="1101"/>
      <c r="I113" s="1101"/>
    </row>
    <row r="114" spans="1:9">
      <c r="A114" s="1101"/>
      <c r="B114" s="1101"/>
      <c r="C114" s="1101"/>
      <c r="D114" s="1101"/>
      <c r="E114" s="1101"/>
      <c r="F114" s="1101"/>
      <c r="G114" s="1101"/>
      <c r="H114" s="1101"/>
      <c r="I114" s="1101"/>
    </row>
    <row r="115" spans="1:9">
      <c r="A115" s="1101"/>
      <c r="B115" s="1101"/>
      <c r="C115" s="1101"/>
      <c r="D115" s="1101"/>
      <c r="E115" s="1101"/>
      <c r="F115" s="1101"/>
      <c r="G115" s="1101"/>
      <c r="H115" s="1101"/>
      <c r="I115" s="1101"/>
    </row>
    <row r="116" spans="1:9">
      <c r="A116" s="1101"/>
      <c r="B116" s="1101"/>
      <c r="C116" s="1101"/>
      <c r="D116" s="1101"/>
      <c r="E116" s="1101"/>
      <c r="F116" s="1101"/>
      <c r="G116" s="1101"/>
      <c r="H116" s="1101"/>
      <c r="I116" s="1101"/>
    </row>
    <row r="117" spans="1:9">
      <c r="A117" s="1101"/>
      <c r="B117" s="1101"/>
      <c r="C117" s="1101"/>
      <c r="D117" s="1101"/>
      <c r="E117" s="1101"/>
      <c r="F117" s="1101"/>
      <c r="G117" s="1101"/>
      <c r="H117" s="1101"/>
      <c r="I117" s="1101"/>
    </row>
    <row r="118" spans="1:9">
      <c r="A118" s="1101"/>
      <c r="B118" s="1101"/>
      <c r="C118" s="1101"/>
      <c r="D118" s="1101"/>
      <c r="E118" s="1101"/>
      <c r="F118" s="1101"/>
      <c r="G118" s="1101"/>
      <c r="H118" s="1101"/>
      <c r="I118" s="1101"/>
    </row>
    <row r="119" spans="1:9">
      <c r="A119" s="1101"/>
      <c r="B119" s="1101"/>
      <c r="C119" s="1101"/>
      <c r="D119" s="1101"/>
      <c r="E119" s="1101"/>
      <c r="F119" s="1101"/>
      <c r="G119" s="1101"/>
      <c r="H119" s="1101"/>
      <c r="I119" s="1101"/>
    </row>
    <row r="120" spans="1:9">
      <c r="A120" s="1101"/>
      <c r="B120" s="1101"/>
      <c r="C120" s="1101"/>
      <c r="D120" s="1101"/>
      <c r="E120" s="1101"/>
      <c r="F120" s="1101"/>
      <c r="G120" s="1101"/>
      <c r="H120" s="1101"/>
      <c r="I120" s="1101"/>
    </row>
    <row r="121" spans="1:9">
      <c r="A121" s="1101"/>
      <c r="B121" s="1101"/>
      <c r="C121" s="1101"/>
      <c r="D121" s="1101"/>
      <c r="E121" s="1101"/>
      <c r="F121" s="1101"/>
      <c r="G121" s="1101"/>
      <c r="H121" s="1101"/>
      <c r="I121" s="1101"/>
    </row>
    <row r="122" spans="1:9">
      <c r="A122" s="1101"/>
      <c r="B122" s="1101"/>
      <c r="C122" s="1101"/>
      <c r="D122" s="1101"/>
      <c r="E122" s="1101"/>
      <c r="F122" s="1101"/>
      <c r="G122" s="1101"/>
      <c r="H122" s="1101"/>
      <c r="I122" s="1101"/>
    </row>
    <row r="123" spans="1:9">
      <c r="A123" s="1101"/>
      <c r="B123" s="1101"/>
      <c r="C123" s="1101"/>
      <c r="D123" s="1101"/>
      <c r="E123" s="1101"/>
      <c r="F123" s="1101"/>
      <c r="G123" s="1101"/>
      <c r="H123" s="1101"/>
      <c r="I123" s="1101"/>
    </row>
    <row r="124" spans="1:9">
      <c r="A124" s="1101"/>
      <c r="B124" s="1101"/>
      <c r="C124" s="1101"/>
      <c r="D124" s="1101"/>
      <c r="E124" s="1101"/>
      <c r="F124" s="1101"/>
      <c r="G124" s="1101"/>
      <c r="H124" s="1101"/>
      <c r="I124" s="1101"/>
    </row>
    <row r="125" spans="1:9">
      <c r="A125" s="1101"/>
      <c r="B125" s="1101"/>
      <c r="C125" s="1101"/>
      <c r="D125" s="1101"/>
      <c r="E125" s="1101"/>
      <c r="F125" s="1101"/>
      <c r="G125" s="1101"/>
      <c r="H125" s="1101"/>
      <c r="I125" s="1101"/>
    </row>
    <row r="126" spans="1:9">
      <c r="A126" s="1101"/>
      <c r="B126" s="1101"/>
      <c r="C126" s="1101"/>
      <c r="D126" s="1101"/>
      <c r="E126" s="1101"/>
      <c r="F126" s="1101"/>
      <c r="G126" s="1101"/>
      <c r="H126" s="1101"/>
      <c r="I126" s="1101"/>
    </row>
    <row r="127" spans="1:9">
      <c r="A127" s="1101"/>
      <c r="B127" s="1101"/>
      <c r="C127" s="1101"/>
      <c r="D127" s="1101"/>
      <c r="E127" s="1101"/>
      <c r="F127" s="1101"/>
      <c r="G127" s="1101"/>
      <c r="H127" s="1101"/>
      <c r="I127" s="1101"/>
    </row>
    <row r="128" spans="1:9">
      <c r="A128" s="1101"/>
      <c r="B128" s="1101"/>
      <c r="C128" s="1101"/>
      <c r="D128" s="1101"/>
      <c r="E128" s="1101"/>
      <c r="F128" s="1101"/>
      <c r="G128" s="1101"/>
      <c r="H128" s="1101"/>
      <c r="I128" s="1101"/>
    </row>
    <row r="129" spans="1:9">
      <c r="A129" s="1101"/>
      <c r="B129" s="1101"/>
      <c r="C129" s="1101"/>
      <c r="D129" s="1101"/>
      <c r="E129" s="1101"/>
      <c r="F129" s="1101"/>
      <c r="G129" s="1101"/>
      <c r="H129" s="1101"/>
      <c r="I129" s="1101"/>
    </row>
    <row r="130" spans="1:9">
      <c r="A130" s="1101"/>
      <c r="B130" s="1101"/>
      <c r="C130" s="1101"/>
      <c r="D130" s="1101"/>
      <c r="E130" s="1101"/>
      <c r="F130" s="1101"/>
      <c r="G130" s="1101"/>
      <c r="H130" s="1101"/>
      <c r="I130" s="1101"/>
    </row>
    <row r="131" spans="1:9">
      <c r="A131" s="1101"/>
      <c r="B131" s="1101"/>
      <c r="C131" s="1101"/>
      <c r="D131" s="1101"/>
      <c r="E131" s="1101"/>
      <c r="F131" s="1101"/>
      <c r="G131" s="1101"/>
      <c r="H131" s="1101"/>
      <c r="I131" s="1101"/>
    </row>
    <row r="132" spans="1:9">
      <c r="A132" s="1101"/>
      <c r="B132" s="1101"/>
      <c r="C132" s="1101"/>
      <c r="D132" s="1101"/>
      <c r="E132" s="1101"/>
      <c r="F132" s="1101"/>
      <c r="G132" s="1101"/>
      <c r="H132" s="1101"/>
      <c r="I132" s="1101"/>
    </row>
    <row r="133" spans="1:9">
      <c r="A133" s="1101"/>
      <c r="B133" s="1101"/>
      <c r="C133" s="1101"/>
      <c r="D133" s="1101"/>
      <c r="E133" s="1101"/>
      <c r="F133" s="1101"/>
      <c r="G133" s="1101"/>
      <c r="H133" s="1101"/>
      <c r="I133" s="1101"/>
    </row>
    <row r="134" spans="1:9">
      <c r="A134" s="1101"/>
      <c r="B134" s="1101"/>
      <c r="C134" s="1101"/>
      <c r="D134" s="1101"/>
      <c r="E134" s="1101"/>
      <c r="F134" s="1101"/>
      <c r="G134" s="1101"/>
      <c r="H134" s="1101"/>
      <c r="I134" s="1101"/>
    </row>
    <row r="135" spans="1:9">
      <c r="A135" s="1101"/>
      <c r="B135" s="1101"/>
      <c r="C135" s="1101"/>
      <c r="D135" s="1101"/>
      <c r="E135" s="1101"/>
      <c r="F135" s="1101"/>
      <c r="G135" s="1101"/>
      <c r="H135" s="1101"/>
      <c r="I135" s="1101"/>
    </row>
    <row r="136" spans="1:9">
      <c r="A136" s="1101"/>
      <c r="B136" s="1101"/>
      <c r="C136" s="1101"/>
      <c r="D136" s="1101"/>
      <c r="E136" s="1101"/>
      <c r="F136" s="1101"/>
      <c r="G136" s="1101"/>
      <c r="H136" s="1101"/>
      <c r="I136" s="1101"/>
    </row>
    <row r="137" spans="1:9">
      <c r="A137" s="1101"/>
      <c r="B137" s="1101"/>
      <c r="C137" s="1101"/>
      <c r="D137" s="1101"/>
      <c r="E137" s="1101"/>
      <c r="F137" s="1101"/>
      <c r="G137" s="1101"/>
      <c r="H137" s="1101"/>
      <c r="I137" s="1101"/>
    </row>
    <row r="138" spans="1:9">
      <c r="A138" s="1101"/>
      <c r="B138" s="1101"/>
      <c r="C138" s="1101"/>
      <c r="D138" s="1101"/>
      <c r="E138" s="1101"/>
      <c r="F138" s="1101"/>
      <c r="G138" s="1101"/>
      <c r="H138" s="1101"/>
      <c r="I138" s="1101"/>
    </row>
    <row r="139" spans="1:9">
      <c r="A139" s="1101"/>
      <c r="B139" s="1101"/>
      <c r="C139" s="1101"/>
      <c r="D139" s="1101"/>
      <c r="E139" s="1101"/>
      <c r="F139" s="1101"/>
      <c r="G139" s="1101"/>
      <c r="H139" s="1101"/>
      <c r="I139" s="1101"/>
    </row>
    <row r="140" spans="1:9">
      <c r="A140" s="1101"/>
      <c r="B140" s="1101"/>
      <c r="C140" s="1101"/>
      <c r="D140" s="1101"/>
      <c r="E140" s="1101"/>
      <c r="F140" s="1101"/>
      <c r="G140" s="1101"/>
      <c r="H140" s="1101"/>
      <c r="I140" s="1101"/>
    </row>
    <row r="141" spans="1:9">
      <c r="A141" s="1101"/>
      <c r="B141" s="1101"/>
      <c r="C141" s="1101"/>
      <c r="D141" s="1101"/>
      <c r="E141" s="1101"/>
      <c r="F141" s="1101"/>
      <c r="G141" s="1101"/>
      <c r="H141" s="1101"/>
      <c r="I141" s="1101"/>
    </row>
    <row r="142" spans="1:9">
      <c r="A142" s="1101"/>
      <c r="B142" s="1101"/>
      <c r="C142" s="1101"/>
      <c r="D142" s="1101"/>
      <c r="E142" s="1101"/>
      <c r="F142" s="1101"/>
      <c r="G142" s="1101"/>
      <c r="H142" s="1101"/>
      <c r="I142" s="1101"/>
    </row>
    <row r="143" spans="1:9">
      <c r="A143" s="1101"/>
      <c r="B143" s="1101"/>
      <c r="C143" s="1101"/>
      <c r="D143" s="1101"/>
      <c r="E143" s="1101"/>
      <c r="F143" s="1101"/>
      <c r="G143" s="1101"/>
      <c r="H143" s="1101"/>
      <c r="I143" s="1101"/>
    </row>
    <row r="144" spans="1:9">
      <c r="A144" s="1101"/>
      <c r="B144" s="1101"/>
      <c r="C144" s="1101"/>
      <c r="D144" s="1101"/>
      <c r="E144" s="1101"/>
      <c r="F144" s="1101"/>
      <c r="G144" s="1101"/>
      <c r="H144" s="1101"/>
      <c r="I144" s="1101"/>
    </row>
    <row r="145" spans="1:9">
      <c r="A145" s="1101"/>
      <c r="B145" s="1101"/>
      <c r="C145" s="1101"/>
      <c r="D145" s="1101"/>
      <c r="E145" s="1101"/>
      <c r="F145" s="1101"/>
      <c r="G145" s="1101"/>
      <c r="H145" s="1101"/>
      <c r="I145" s="1101"/>
    </row>
    <row r="146" spans="1:9">
      <c r="A146" s="1101"/>
      <c r="B146" s="1101"/>
      <c r="C146" s="1101"/>
      <c r="D146" s="1101"/>
      <c r="E146" s="1101"/>
      <c r="F146" s="1101"/>
      <c r="G146" s="1101"/>
      <c r="H146" s="1101"/>
      <c r="I146" s="1101"/>
    </row>
    <row r="147" spans="1:9">
      <c r="A147" s="1101"/>
      <c r="B147" s="1101"/>
      <c r="C147" s="1101"/>
      <c r="D147" s="1101"/>
      <c r="E147" s="1101"/>
      <c r="F147" s="1101"/>
      <c r="G147" s="1101"/>
      <c r="H147" s="1101"/>
      <c r="I147" s="1101"/>
    </row>
    <row r="148" spans="1:9">
      <c r="A148" s="1101"/>
      <c r="B148" s="1101"/>
      <c r="C148" s="1101"/>
      <c r="D148" s="1101"/>
      <c r="E148" s="1101"/>
      <c r="F148" s="1101"/>
      <c r="G148" s="1101"/>
      <c r="H148" s="1101"/>
      <c r="I148" s="1101"/>
    </row>
    <row r="149" spans="1:9">
      <c r="A149" s="1101"/>
      <c r="B149" s="1101"/>
      <c r="C149" s="1101"/>
      <c r="D149" s="1101"/>
      <c r="E149" s="1101"/>
      <c r="F149" s="1101"/>
      <c r="G149" s="1101"/>
      <c r="H149" s="1101"/>
      <c r="I149" s="1101"/>
    </row>
    <row r="150" spans="1:9">
      <c r="A150" s="1101"/>
      <c r="B150" s="1101"/>
      <c r="C150" s="1101"/>
      <c r="D150" s="1101"/>
      <c r="E150" s="1101"/>
      <c r="F150" s="1101"/>
      <c r="G150" s="1101"/>
      <c r="H150" s="1101"/>
      <c r="I150" s="1101"/>
    </row>
    <row r="151" spans="1:9">
      <c r="A151" s="1101"/>
      <c r="B151" s="1101"/>
      <c r="C151" s="1101"/>
      <c r="D151" s="1101"/>
      <c r="E151" s="1101"/>
      <c r="F151" s="1101"/>
      <c r="G151" s="1101"/>
      <c r="H151" s="1101"/>
      <c r="I151" s="1101"/>
    </row>
    <row r="152" spans="1:9">
      <c r="A152" s="1101"/>
      <c r="B152" s="1101"/>
      <c r="C152" s="1101"/>
      <c r="D152" s="1101"/>
      <c r="E152" s="1101"/>
      <c r="F152" s="1101"/>
      <c r="G152" s="1101"/>
      <c r="H152" s="1101"/>
      <c r="I152" s="1101"/>
    </row>
    <row r="153" spans="1:9">
      <c r="A153" s="1101"/>
      <c r="B153" s="1101"/>
      <c r="C153" s="1101"/>
      <c r="D153" s="1101"/>
      <c r="E153" s="1101"/>
      <c r="F153" s="1101"/>
      <c r="G153" s="1101"/>
      <c r="H153" s="1101"/>
      <c r="I153" s="1101"/>
    </row>
    <row r="154" spans="1:9">
      <c r="A154" s="1101"/>
      <c r="B154" s="1101"/>
      <c r="C154" s="1101"/>
      <c r="D154" s="1101"/>
      <c r="E154" s="1101"/>
      <c r="F154" s="1101"/>
      <c r="G154" s="1101"/>
      <c r="H154" s="1101"/>
      <c r="I154" s="1101"/>
    </row>
    <row r="155" spans="1:9">
      <c r="A155" s="1101"/>
      <c r="B155" s="1101"/>
      <c r="C155" s="1101"/>
      <c r="D155" s="1101"/>
      <c r="E155" s="1101"/>
      <c r="F155" s="1101"/>
      <c r="G155" s="1101"/>
      <c r="H155" s="1101"/>
      <c r="I155" s="1101"/>
    </row>
    <row r="156" spans="1:9">
      <c r="A156" s="1101"/>
      <c r="B156" s="1101"/>
      <c r="C156" s="1101"/>
      <c r="D156" s="1101"/>
      <c r="E156" s="1101"/>
      <c r="F156" s="1101"/>
      <c r="G156" s="1101"/>
      <c r="H156" s="1101"/>
      <c r="I156" s="1101"/>
    </row>
    <row r="157" spans="1:9">
      <c r="A157" s="1101"/>
      <c r="B157" s="1101"/>
      <c r="C157" s="1101"/>
      <c r="D157" s="1101"/>
      <c r="E157" s="1101"/>
      <c r="F157" s="1101"/>
      <c r="G157" s="1101"/>
      <c r="H157" s="1101"/>
      <c r="I157" s="1101"/>
    </row>
    <row r="158" spans="1:9">
      <c r="A158" s="1101"/>
      <c r="B158" s="1101"/>
      <c r="C158" s="1101"/>
      <c r="D158" s="1101"/>
      <c r="E158" s="1101"/>
      <c r="F158" s="1101"/>
      <c r="G158" s="1101"/>
      <c r="H158" s="1101"/>
      <c r="I158" s="1101"/>
    </row>
    <row r="159" spans="1:9">
      <c r="A159" s="1101"/>
      <c r="B159" s="1101"/>
      <c r="C159" s="1101"/>
      <c r="D159" s="1101"/>
      <c r="E159" s="1101"/>
      <c r="F159" s="1101"/>
      <c r="G159" s="1101"/>
      <c r="H159" s="1101"/>
      <c r="I159" s="1101"/>
    </row>
    <row r="160" spans="1:9">
      <c r="A160" s="1101"/>
      <c r="B160" s="1101"/>
      <c r="C160" s="1101"/>
      <c r="D160" s="1101"/>
      <c r="E160" s="1101"/>
      <c r="F160" s="1101"/>
      <c r="G160" s="1101"/>
      <c r="H160" s="1101"/>
      <c r="I160" s="1101"/>
    </row>
    <row r="161" spans="1:9">
      <c r="A161" s="1101"/>
      <c r="B161" s="1101"/>
      <c r="C161" s="1101"/>
      <c r="D161" s="1101"/>
      <c r="E161" s="1101"/>
      <c r="F161" s="1101"/>
      <c r="G161" s="1101"/>
      <c r="H161" s="1101"/>
      <c r="I161" s="1101"/>
    </row>
    <row r="162" spans="1:9">
      <c r="A162" s="1101"/>
      <c r="B162" s="1101"/>
      <c r="C162" s="1101"/>
      <c r="D162" s="1101"/>
      <c r="E162" s="1101"/>
      <c r="F162" s="1101"/>
      <c r="G162" s="1101"/>
      <c r="H162" s="1101"/>
      <c r="I162" s="1101"/>
    </row>
    <row r="163" spans="1:9">
      <c r="A163" s="1101"/>
      <c r="B163" s="1101"/>
      <c r="C163" s="1101"/>
      <c r="D163" s="1101"/>
      <c r="E163" s="1101"/>
      <c r="F163" s="1101"/>
      <c r="G163" s="1101"/>
      <c r="H163" s="1101"/>
      <c r="I163" s="1101"/>
    </row>
    <row r="164" spans="1:9">
      <c r="A164" s="1101"/>
      <c r="B164" s="1101"/>
      <c r="C164" s="1101"/>
      <c r="D164" s="1101"/>
      <c r="E164" s="1101"/>
      <c r="F164" s="1101"/>
      <c r="G164" s="1101"/>
      <c r="H164" s="1101"/>
      <c r="I164" s="1101"/>
    </row>
    <row r="165" spans="1:9">
      <c r="A165" s="1101"/>
      <c r="B165" s="1101"/>
      <c r="C165" s="1101"/>
      <c r="D165" s="1101"/>
      <c r="E165" s="1101"/>
      <c r="F165" s="1101"/>
      <c r="G165" s="1101"/>
      <c r="H165" s="1101"/>
      <c r="I165" s="1101"/>
    </row>
    <row r="166" spans="1:9">
      <c r="A166" s="1101"/>
      <c r="B166" s="1101"/>
      <c r="C166" s="1101"/>
      <c r="D166" s="1101"/>
      <c r="E166" s="1101"/>
      <c r="F166" s="1101"/>
      <c r="G166" s="1101"/>
      <c r="H166" s="1101"/>
      <c r="I166" s="1101"/>
    </row>
    <row r="167" spans="1:9">
      <c r="A167" s="1101"/>
      <c r="B167" s="1101"/>
      <c r="C167" s="1101"/>
      <c r="D167" s="1101"/>
      <c r="E167" s="1101"/>
      <c r="F167" s="1101"/>
      <c r="G167" s="1101"/>
      <c r="H167" s="1101"/>
      <c r="I167" s="1101"/>
    </row>
    <row r="168" spans="1:9">
      <c r="A168" s="1101"/>
      <c r="B168" s="1101"/>
      <c r="C168" s="1101"/>
      <c r="D168" s="1101"/>
      <c r="E168" s="1101"/>
      <c r="F168" s="1101"/>
      <c r="G168" s="1101"/>
      <c r="H168" s="1101"/>
      <c r="I168" s="1101"/>
    </row>
    <row r="169" spans="1:9">
      <c r="A169" s="1101"/>
      <c r="B169" s="1101"/>
      <c r="C169" s="1101"/>
      <c r="D169" s="1101"/>
      <c r="E169" s="1101"/>
      <c r="F169" s="1101"/>
      <c r="G169" s="1101"/>
      <c r="H169" s="1101"/>
      <c r="I169" s="1101"/>
    </row>
    <row r="170" spans="1:9">
      <c r="A170" s="1101"/>
      <c r="B170" s="1101"/>
      <c r="C170" s="1101"/>
      <c r="D170" s="1101"/>
      <c r="E170" s="1101"/>
      <c r="F170" s="1101"/>
      <c r="G170" s="1101"/>
      <c r="H170" s="1101"/>
      <c r="I170" s="1101"/>
    </row>
    <row r="171" spans="1:9">
      <c r="A171" s="1101"/>
      <c r="B171" s="1101"/>
      <c r="C171" s="1101"/>
      <c r="D171" s="1101"/>
      <c r="E171" s="1101"/>
      <c r="F171" s="1101"/>
      <c r="G171" s="1101"/>
      <c r="H171" s="1101"/>
      <c r="I171" s="1101"/>
    </row>
    <row r="172" spans="1:9">
      <c r="A172" s="1101"/>
      <c r="B172" s="1101"/>
      <c r="C172" s="1101"/>
      <c r="D172" s="1101"/>
      <c r="E172" s="1101"/>
      <c r="F172" s="1101"/>
      <c r="G172" s="1101"/>
      <c r="H172" s="1101"/>
      <c r="I172" s="1101"/>
    </row>
    <row r="173" spans="1:9">
      <c r="A173" s="1101"/>
      <c r="B173" s="1101"/>
      <c r="C173" s="1101"/>
      <c r="D173" s="1101"/>
      <c r="E173" s="1101"/>
      <c r="F173" s="1101"/>
      <c r="G173" s="1101"/>
      <c r="H173" s="1101"/>
      <c r="I173" s="1101"/>
    </row>
    <row r="174" spans="1:9">
      <c r="A174" s="1101"/>
      <c r="B174" s="1101"/>
      <c r="C174" s="1101"/>
      <c r="D174" s="1101"/>
      <c r="E174" s="1101"/>
      <c r="F174" s="1101"/>
      <c r="G174" s="1101"/>
      <c r="H174" s="1101"/>
      <c r="I174" s="1101"/>
    </row>
    <row r="175" spans="1:9">
      <c r="A175" s="1101"/>
      <c r="B175" s="1101"/>
      <c r="C175" s="1101"/>
      <c r="D175" s="1101"/>
      <c r="E175" s="1101"/>
      <c r="F175" s="1101"/>
      <c r="G175" s="1101"/>
      <c r="H175" s="1101"/>
      <c r="I175" s="1101"/>
    </row>
    <row r="176" spans="1:9">
      <c r="A176" s="1101"/>
      <c r="B176" s="1101"/>
      <c r="C176" s="1101"/>
      <c r="D176" s="1101"/>
      <c r="E176" s="1101"/>
      <c r="F176" s="1101"/>
      <c r="G176" s="1101"/>
      <c r="H176" s="1101"/>
      <c r="I176" s="1101"/>
    </row>
    <row r="177" spans="1:9">
      <c r="A177" s="1101"/>
      <c r="B177" s="1101"/>
      <c r="C177" s="1101"/>
      <c r="D177" s="1101"/>
      <c r="E177" s="1101"/>
      <c r="F177" s="1101"/>
      <c r="G177" s="1101"/>
      <c r="H177" s="1101"/>
      <c r="I177" s="1101"/>
    </row>
    <row r="178" spans="1:9">
      <c r="A178" s="1101"/>
      <c r="B178" s="1101"/>
      <c r="C178" s="1101"/>
      <c r="D178" s="1101"/>
      <c r="E178" s="1101"/>
      <c r="F178" s="1101"/>
      <c r="G178" s="1101"/>
      <c r="H178" s="1101"/>
      <c r="I178" s="1101"/>
    </row>
    <row r="179" spans="1:9">
      <c r="A179" s="1101"/>
      <c r="B179" s="1101"/>
      <c r="C179" s="1101"/>
      <c r="D179" s="1101"/>
      <c r="E179" s="1101"/>
      <c r="F179" s="1101"/>
      <c r="G179" s="1101"/>
      <c r="H179" s="1101"/>
      <c r="I179" s="1101"/>
    </row>
    <row r="180" spans="1:9">
      <c r="A180" s="1101"/>
      <c r="B180" s="1101"/>
      <c r="C180" s="1101"/>
      <c r="D180" s="1101"/>
      <c r="E180" s="1101"/>
      <c r="F180" s="1101"/>
      <c r="G180" s="1101"/>
      <c r="H180" s="1101"/>
      <c r="I180" s="1101"/>
    </row>
    <row r="181" spans="1:9">
      <c r="A181" s="1101"/>
      <c r="B181" s="1101"/>
      <c r="C181" s="1101"/>
      <c r="D181" s="1101"/>
      <c r="E181" s="1101"/>
      <c r="F181" s="1101"/>
      <c r="G181" s="1101"/>
      <c r="H181" s="1101"/>
      <c r="I181" s="1101"/>
    </row>
    <row r="182" spans="1:9">
      <c r="A182" s="1101"/>
      <c r="B182" s="1101"/>
      <c r="C182" s="1101"/>
      <c r="D182" s="1101"/>
      <c r="E182" s="1101"/>
      <c r="F182" s="1101"/>
      <c r="G182" s="1101"/>
      <c r="H182" s="1101"/>
      <c r="I182" s="1101"/>
    </row>
    <row r="183" spans="1:9">
      <c r="A183" s="1101"/>
      <c r="B183" s="1101"/>
      <c r="C183" s="1101"/>
      <c r="D183" s="1101"/>
      <c r="E183" s="1101"/>
      <c r="F183" s="1101"/>
      <c r="G183" s="1101"/>
      <c r="H183" s="1101"/>
      <c r="I183" s="1101"/>
    </row>
    <row r="184" spans="1:9">
      <c r="A184" s="1101"/>
      <c r="B184" s="1101"/>
      <c r="C184" s="1101"/>
      <c r="D184" s="1101"/>
      <c r="E184" s="1101"/>
      <c r="F184" s="1101"/>
      <c r="G184" s="1101"/>
      <c r="H184" s="1101"/>
      <c r="I184" s="1101"/>
    </row>
    <row r="185" spans="1:9">
      <c r="A185" s="1101"/>
      <c r="B185" s="1101"/>
      <c r="C185" s="1101"/>
      <c r="D185" s="1101"/>
      <c r="E185" s="1101"/>
      <c r="F185" s="1101"/>
      <c r="G185" s="1101"/>
      <c r="H185" s="1101"/>
      <c r="I185" s="1101"/>
    </row>
    <row r="186" spans="1:9">
      <c r="A186" s="1101"/>
      <c r="B186" s="1101"/>
      <c r="C186" s="1101"/>
      <c r="D186" s="1101"/>
      <c r="E186" s="1101"/>
      <c r="F186" s="1101"/>
      <c r="G186" s="1101"/>
      <c r="H186" s="1101"/>
      <c r="I186" s="1101"/>
    </row>
    <row r="187" spans="1:9">
      <c r="A187" s="1101"/>
      <c r="B187" s="1101"/>
      <c r="C187" s="1101"/>
      <c r="D187" s="1101"/>
      <c r="E187" s="1101"/>
      <c r="F187" s="1101"/>
      <c r="G187" s="1101"/>
      <c r="H187" s="1101"/>
      <c r="I187" s="1101"/>
    </row>
    <row r="188" spans="1:9">
      <c r="A188" s="1101"/>
      <c r="B188" s="1101"/>
      <c r="C188" s="1101"/>
      <c r="D188" s="1101"/>
      <c r="E188" s="1101"/>
      <c r="F188" s="1101"/>
      <c r="G188" s="1101"/>
      <c r="H188" s="1101"/>
      <c r="I188" s="1101"/>
    </row>
    <row r="189" spans="1:9">
      <c r="A189" s="1101"/>
      <c r="B189" s="1101"/>
      <c r="C189" s="1101"/>
      <c r="D189" s="1101"/>
      <c r="E189" s="1101"/>
      <c r="F189" s="1101"/>
      <c r="G189" s="1101"/>
      <c r="H189" s="1101"/>
      <c r="I189" s="1101"/>
    </row>
    <row r="190" spans="1:9">
      <c r="A190" s="1101"/>
      <c r="B190" s="1101"/>
      <c r="C190" s="1101"/>
      <c r="D190" s="1101"/>
      <c r="E190" s="1101"/>
      <c r="F190" s="1101"/>
      <c r="G190" s="1101"/>
      <c r="H190" s="1101"/>
      <c r="I190" s="1101"/>
    </row>
    <row r="191" spans="1:9">
      <c r="A191" s="1101"/>
      <c r="B191" s="1101"/>
      <c r="C191" s="1101"/>
      <c r="D191" s="1101"/>
      <c r="E191" s="1101"/>
      <c r="F191" s="1101"/>
      <c r="G191" s="1101"/>
      <c r="H191" s="1101"/>
      <c r="I191" s="1101"/>
    </row>
    <row r="192" spans="1:9">
      <c r="A192" s="1101"/>
      <c r="B192" s="1101"/>
      <c r="C192" s="1101"/>
      <c r="D192" s="1101"/>
      <c r="E192" s="1101"/>
      <c r="F192" s="1101"/>
      <c r="G192" s="1101"/>
      <c r="H192" s="1101"/>
      <c r="I192" s="1101"/>
    </row>
    <row r="193" spans="1:9">
      <c r="A193" s="1101"/>
      <c r="B193" s="1101"/>
      <c r="C193" s="1101"/>
      <c r="D193" s="1101"/>
      <c r="E193" s="1101"/>
      <c r="F193" s="1101"/>
      <c r="G193" s="1101"/>
      <c r="H193" s="1101"/>
      <c r="I193" s="1101"/>
    </row>
    <row r="194" spans="1:9">
      <c r="A194" s="1101"/>
      <c r="B194" s="1101"/>
      <c r="C194" s="1101"/>
      <c r="D194" s="1101"/>
      <c r="E194" s="1101"/>
      <c r="F194" s="1101"/>
      <c r="G194" s="1101"/>
      <c r="H194" s="1101"/>
      <c r="I194" s="1101"/>
    </row>
    <row r="195" spans="1:9">
      <c r="A195" s="1101"/>
      <c r="B195" s="1101"/>
      <c r="C195" s="1101"/>
      <c r="D195" s="1101"/>
      <c r="E195" s="1101"/>
      <c r="F195" s="1101"/>
      <c r="G195" s="1101"/>
      <c r="H195" s="1101"/>
      <c r="I195" s="1101"/>
    </row>
    <row r="196" spans="1:9">
      <c r="A196" s="1101"/>
      <c r="B196" s="1101"/>
      <c r="C196" s="1101"/>
      <c r="D196" s="1101"/>
      <c r="E196" s="1101"/>
      <c r="F196" s="1101"/>
      <c r="G196" s="1101"/>
      <c r="H196" s="1101"/>
      <c r="I196" s="1101"/>
    </row>
    <row r="197" spans="1:9">
      <c r="A197" s="1101"/>
      <c r="B197" s="1101"/>
      <c r="C197" s="1101"/>
      <c r="D197" s="1101"/>
      <c r="E197" s="1101"/>
      <c r="F197" s="1101"/>
      <c r="G197" s="1101"/>
      <c r="H197" s="1101"/>
      <c r="I197" s="1101"/>
    </row>
    <row r="198" spans="1:9">
      <c r="A198" s="1101"/>
      <c r="B198" s="1101"/>
      <c r="C198" s="1101"/>
      <c r="D198" s="1101"/>
      <c r="E198" s="1101"/>
      <c r="F198" s="1101"/>
      <c r="G198" s="1101"/>
      <c r="H198" s="1101"/>
      <c r="I198" s="1101"/>
    </row>
    <row r="199" spans="1:9">
      <c r="A199" s="1101"/>
      <c r="B199" s="1101"/>
      <c r="C199" s="1101"/>
      <c r="D199" s="1101"/>
      <c r="E199" s="1101"/>
      <c r="F199" s="1101"/>
      <c r="G199" s="1101"/>
      <c r="H199" s="1101"/>
      <c r="I199" s="1101"/>
    </row>
    <row r="200" spans="1:9">
      <c r="A200" s="1101"/>
      <c r="B200" s="1101"/>
      <c r="C200" s="1101"/>
      <c r="D200" s="1101"/>
      <c r="E200" s="1101"/>
      <c r="F200" s="1101"/>
      <c r="G200" s="1101"/>
      <c r="H200" s="1101"/>
      <c r="I200" s="1101"/>
    </row>
    <row r="201" spans="1:9">
      <c r="A201" s="1101"/>
      <c r="B201" s="1101"/>
      <c r="C201" s="1101"/>
      <c r="D201" s="1101"/>
      <c r="E201" s="1101"/>
      <c r="F201" s="1101"/>
      <c r="G201" s="1101"/>
      <c r="H201" s="1101"/>
      <c r="I201" s="1101"/>
    </row>
    <row r="202" spans="1:9">
      <c r="A202" s="1101"/>
      <c r="B202" s="1101"/>
      <c r="C202" s="1101"/>
      <c r="D202" s="1101"/>
      <c r="E202" s="1101"/>
      <c r="F202" s="1101"/>
      <c r="G202" s="1101"/>
      <c r="H202" s="1101"/>
      <c r="I202" s="1101"/>
    </row>
    <row r="203" spans="1:9">
      <c r="A203" s="1101"/>
      <c r="B203" s="1101"/>
      <c r="C203" s="1101"/>
      <c r="D203" s="1101"/>
      <c r="E203" s="1101"/>
      <c r="F203" s="1101"/>
      <c r="G203" s="1101"/>
      <c r="H203" s="1101"/>
      <c r="I203" s="1101"/>
    </row>
    <row r="204" spans="1:9">
      <c r="A204" s="1101"/>
      <c r="B204" s="1101"/>
      <c r="C204" s="1101"/>
      <c r="D204" s="1101"/>
      <c r="E204" s="1101"/>
      <c r="F204" s="1101"/>
      <c r="G204" s="1101"/>
      <c r="H204" s="1101"/>
      <c r="I204" s="1101"/>
    </row>
    <row r="205" spans="1:9">
      <c r="A205" s="1101"/>
      <c r="B205" s="1101"/>
      <c r="C205" s="1101"/>
      <c r="D205" s="1101"/>
      <c r="E205" s="1101"/>
      <c r="F205" s="1101"/>
      <c r="G205" s="1101"/>
      <c r="H205" s="1101"/>
      <c r="I205" s="1101"/>
    </row>
    <row r="206" spans="1:9">
      <c r="A206" s="1101"/>
      <c r="B206" s="1101"/>
      <c r="C206" s="1101"/>
      <c r="D206" s="1101"/>
      <c r="E206" s="1101"/>
      <c r="F206" s="1101"/>
      <c r="G206" s="1101"/>
      <c r="H206" s="1101"/>
      <c r="I206" s="1101"/>
    </row>
    <row r="207" spans="1:9">
      <c r="A207" s="1101"/>
      <c r="B207" s="1101"/>
      <c r="C207" s="1101"/>
      <c r="D207" s="1101"/>
      <c r="E207" s="1101"/>
      <c r="F207" s="1101"/>
      <c r="G207" s="1101"/>
      <c r="H207" s="1101"/>
      <c r="I207" s="1101"/>
    </row>
    <row r="208" spans="1:9">
      <c r="A208" s="1101"/>
      <c r="B208" s="1101"/>
      <c r="C208" s="1101"/>
      <c r="D208" s="1101"/>
      <c r="E208" s="1101"/>
      <c r="F208" s="1101"/>
      <c r="G208" s="1101"/>
      <c r="H208" s="1101"/>
      <c r="I208" s="1101"/>
    </row>
    <row r="209" spans="1:9">
      <c r="A209" s="1101"/>
      <c r="B209" s="1101"/>
      <c r="C209" s="1101"/>
      <c r="D209" s="1101"/>
      <c r="E209" s="1101"/>
      <c r="F209" s="1101"/>
      <c r="G209" s="1101"/>
      <c r="H209" s="1101"/>
      <c r="I209" s="1101"/>
    </row>
    <row r="210" spans="1:9">
      <c r="A210" s="1101"/>
      <c r="B210" s="1101"/>
      <c r="C210" s="1101"/>
      <c r="D210" s="1101"/>
      <c r="E210" s="1101"/>
      <c r="F210" s="1101"/>
      <c r="G210" s="1101"/>
      <c r="H210" s="1101"/>
      <c r="I210" s="1101"/>
    </row>
    <row r="211" spans="1:9">
      <c r="A211" s="1101"/>
      <c r="B211" s="1101"/>
      <c r="C211" s="1101"/>
      <c r="D211" s="1101"/>
      <c r="E211" s="1101"/>
      <c r="F211" s="1101"/>
      <c r="G211" s="1101"/>
      <c r="H211" s="1101"/>
      <c r="I211" s="1101"/>
    </row>
    <row r="212" spans="1:9">
      <c r="A212" s="1101"/>
      <c r="B212" s="1101"/>
      <c r="C212" s="1101"/>
      <c r="D212" s="1101"/>
      <c r="E212" s="1101"/>
      <c r="F212" s="1101"/>
      <c r="G212" s="1101"/>
      <c r="H212" s="1101"/>
      <c r="I212" s="1101"/>
    </row>
    <row r="213" spans="1:9">
      <c r="A213" s="1101"/>
      <c r="B213" s="1101"/>
      <c r="C213" s="1101"/>
      <c r="D213" s="1101"/>
      <c r="E213" s="1101"/>
      <c r="F213" s="1101"/>
      <c r="G213" s="1101"/>
      <c r="H213" s="1101"/>
      <c r="I213" s="1101"/>
    </row>
    <row r="214" spans="1:9">
      <c r="A214" s="1101"/>
      <c r="B214" s="1101"/>
      <c r="C214" s="1101"/>
      <c r="D214" s="1101"/>
      <c r="E214" s="1101"/>
      <c r="F214" s="1101"/>
      <c r="G214" s="1101"/>
      <c r="H214" s="1101"/>
      <c r="I214" s="1101"/>
    </row>
    <row r="215" spans="1:9">
      <c r="A215" s="1101"/>
      <c r="B215" s="1101"/>
      <c r="C215" s="1101"/>
      <c r="D215" s="1101"/>
      <c r="E215" s="1101"/>
      <c r="F215" s="1101"/>
      <c r="G215" s="1101"/>
      <c r="H215" s="1101"/>
      <c r="I215" s="1101"/>
    </row>
    <row r="216" spans="1:9">
      <c r="A216" s="1101"/>
      <c r="B216" s="1101"/>
      <c r="C216" s="1101"/>
      <c r="D216" s="1101"/>
      <c r="E216" s="1101"/>
      <c r="F216" s="1101"/>
      <c r="G216" s="1101"/>
      <c r="H216" s="1101"/>
      <c r="I216" s="1101"/>
    </row>
    <row r="217" spans="1:9">
      <c r="A217" s="1101"/>
      <c r="B217" s="1101"/>
      <c r="C217" s="1101"/>
      <c r="D217" s="1101"/>
      <c r="E217" s="1101"/>
      <c r="F217" s="1101"/>
      <c r="G217" s="1101"/>
      <c r="H217" s="1101"/>
      <c r="I217" s="1101"/>
    </row>
    <row r="218" spans="1:9">
      <c r="A218" s="1101"/>
      <c r="B218" s="1101"/>
      <c r="C218" s="1101"/>
      <c r="D218" s="1101"/>
      <c r="E218" s="1101"/>
      <c r="F218" s="1101"/>
      <c r="G218" s="1101"/>
      <c r="H218" s="1101"/>
      <c r="I218" s="1101"/>
    </row>
    <row r="219" spans="1:9">
      <c r="A219" s="1101"/>
      <c r="B219" s="1101"/>
      <c r="C219" s="1101"/>
      <c r="D219" s="1101"/>
      <c r="E219" s="1101"/>
      <c r="F219" s="1101"/>
      <c r="G219" s="1101"/>
      <c r="H219" s="1101"/>
      <c r="I219" s="1101"/>
    </row>
    <row r="220" spans="1:9">
      <c r="A220" s="1101"/>
      <c r="B220" s="1101"/>
      <c r="C220" s="1101"/>
      <c r="D220" s="1101"/>
      <c r="E220" s="1101"/>
      <c r="F220" s="1101"/>
      <c r="G220" s="1101"/>
      <c r="H220" s="1101"/>
      <c r="I220" s="1101"/>
    </row>
    <row r="221" spans="1:9">
      <c r="A221" s="1101"/>
      <c r="B221" s="1101"/>
      <c r="C221" s="1101"/>
      <c r="D221" s="1101"/>
      <c r="E221" s="1101"/>
      <c r="F221" s="1101"/>
      <c r="G221" s="1101"/>
      <c r="H221" s="1101"/>
      <c r="I221" s="1101"/>
    </row>
    <row r="222" spans="1:9">
      <c r="A222" s="1101"/>
      <c r="B222" s="1101"/>
      <c r="C222" s="1101"/>
      <c r="D222" s="1101"/>
      <c r="E222" s="1101"/>
      <c r="F222" s="1101"/>
      <c r="G222" s="1101"/>
      <c r="H222" s="1101"/>
      <c r="I222" s="1101"/>
    </row>
    <row r="223" spans="1:9">
      <c r="A223" s="1101"/>
      <c r="B223" s="1101"/>
      <c r="C223" s="1101"/>
      <c r="D223" s="1101"/>
      <c r="E223" s="1101"/>
      <c r="F223" s="1101"/>
      <c r="G223" s="1101"/>
      <c r="H223" s="1101"/>
      <c r="I223" s="1101"/>
    </row>
    <row r="224" spans="1:9">
      <c r="A224" s="1101"/>
      <c r="B224" s="1101"/>
      <c r="C224" s="1101"/>
      <c r="D224" s="1101"/>
      <c r="E224" s="1101"/>
      <c r="F224" s="1101"/>
      <c r="G224" s="1101"/>
      <c r="H224" s="1101"/>
      <c r="I224" s="1101"/>
    </row>
    <row r="225" spans="1:9">
      <c r="A225" s="1101"/>
      <c r="B225" s="1101"/>
      <c r="C225" s="1101"/>
      <c r="D225" s="1101"/>
      <c r="E225" s="1101"/>
      <c r="F225" s="1101"/>
      <c r="G225" s="1101"/>
      <c r="H225" s="1101"/>
      <c r="I225" s="1101"/>
    </row>
    <row r="226" spans="1:9">
      <c r="A226" s="1101"/>
      <c r="B226" s="1101"/>
      <c r="C226" s="1101"/>
      <c r="D226" s="1101"/>
      <c r="E226" s="1101"/>
      <c r="F226" s="1101"/>
      <c r="G226" s="1101"/>
      <c r="H226" s="1101"/>
      <c r="I226" s="1101"/>
    </row>
    <row r="227" spans="1:9">
      <c r="A227" s="1101"/>
      <c r="B227" s="1101"/>
      <c r="C227" s="1101"/>
      <c r="D227" s="1101"/>
      <c r="E227" s="1101"/>
      <c r="F227" s="1101"/>
      <c r="G227" s="1101"/>
      <c r="H227" s="1101"/>
      <c r="I227" s="1101"/>
    </row>
    <row r="228" spans="1:9">
      <c r="A228" s="1101"/>
      <c r="B228" s="1101"/>
      <c r="C228" s="1101"/>
      <c r="D228" s="1101"/>
      <c r="E228" s="1101"/>
      <c r="F228" s="1101"/>
      <c r="G228" s="1101"/>
      <c r="H228" s="1101"/>
      <c r="I228" s="1101"/>
    </row>
    <row r="229" spans="1:9">
      <c r="A229" s="1101"/>
      <c r="B229" s="1101"/>
      <c r="C229" s="1101"/>
      <c r="D229" s="1101"/>
      <c r="E229" s="1101"/>
      <c r="F229" s="1101"/>
      <c r="G229" s="1101"/>
      <c r="H229" s="1101"/>
      <c r="I229" s="1101"/>
    </row>
    <row r="230" spans="1:9">
      <c r="A230" s="1101"/>
      <c r="B230" s="1101"/>
      <c r="C230" s="1101"/>
      <c r="D230" s="1101"/>
      <c r="E230" s="1101"/>
      <c r="F230" s="1101"/>
      <c r="G230" s="1101"/>
      <c r="H230" s="1101"/>
      <c r="I230" s="1101"/>
    </row>
    <row r="231" spans="1:9">
      <c r="A231" s="1101"/>
      <c r="B231" s="1101"/>
      <c r="C231" s="1101"/>
      <c r="D231" s="1101"/>
      <c r="E231" s="1101"/>
      <c r="F231" s="1101"/>
      <c r="G231" s="1101"/>
      <c r="H231" s="1101"/>
      <c r="I231" s="1101"/>
    </row>
    <row r="232" spans="1:9">
      <c r="A232" s="1101"/>
      <c r="B232" s="1101"/>
      <c r="C232" s="1101"/>
      <c r="D232" s="1101"/>
      <c r="E232" s="1101"/>
      <c r="F232" s="1101"/>
      <c r="G232" s="1101"/>
      <c r="H232" s="1101"/>
      <c r="I232" s="1101"/>
    </row>
    <row r="233" spans="1:9">
      <c r="A233" s="1101"/>
      <c r="B233" s="1101"/>
      <c r="C233" s="1101"/>
      <c r="D233" s="1101"/>
      <c r="E233" s="1101"/>
      <c r="F233" s="1101"/>
      <c r="G233" s="1101"/>
      <c r="H233" s="1101"/>
      <c r="I233" s="1101"/>
    </row>
    <row r="234" spans="1:9">
      <c r="A234" s="1101"/>
      <c r="B234" s="1101"/>
      <c r="C234" s="1101"/>
      <c r="D234" s="1101"/>
      <c r="E234" s="1101"/>
      <c r="F234" s="1101"/>
      <c r="G234" s="1101"/>
      <c r="H234" s="1101"/>
      <c r="I234" s="1101"/>
    </row>
    <row r="235" spans="1:9">
      <c r="A235" s="1101"/>
      <c r="B235" s="1101"/>
      <c r="C235" s="1101"/>
      <c r="D235" s="1101"/>
      <c r="E235" s="1101"/>
      <c r="F235" s="1101"/>
      <c r="G235" s="1101"/>
      <c r="H235" s="1101"/>
      <c r="I235" s="1101"/>
    </row>
    <row r="236" spans="1:9">
      <c r="A236" s="1101"/>
      <c r="B236" s="1101"/>
      <c r="C236" s="1101"/>
      <c r="D236" s="1101"/>
      <c r="E236" s="1101"/>
      <c r="F236" s="1101"/>
      <c r="G236" s="1101"/>
      <c r="H236" s="1101"/>
      <c r="I236" s="1101"/>
    </row>
    <row r="237" spans="1:9">
      <c r="A237" s="1101"/>
      <c r="B237" s="1101"/>
      <c r="C237" s="1101"/>
      <c r="D237" s="1101"/>
      <c r="E237" s="1101"/>
      <c r="F237" s="1101"/>
      <c r="G237" s="1101"/>
      <c r="H237" s="1101"/>
      <c r="I237" s="1101"/>
    </row>
    <row r="238" spans="1:9">
      <c r="A238" s="1101"/>
      <c r="B238" s="1101"/>
      <c r="C238" s="1101"/>
      <c r="D238" s="1101"/>
      <c r="E238" s="1101"/>
      <c r="F238" s="1101"/>
      <c r="G238" s="1101"/>
      <c r="H238" s="1101"/>
      <c r="I238" s="1101"/>
    </row>
    <row r="239" spans="1:9">
      <c r="A239" s="1101"/>
      <c r="B239" s="1101"/>
      <c r="C239" s="1101"/>
      <c r="D239" s="1101"/>
      <c r="E239" s="1101"/>
      <c r="F239" s="1101"/>
      <c r="G239" s="1101"/>
      <c r="H239" s="1101"/>
      <c r="I239" s="1101"/>
    </row>
    <row r="240" spans="1:9">
      <c r="A240" s="1101"/>
      <c r="B240" s="1101"/>
      <c r="C240" s="1101"/>
      <c r="D240" s="1101"/>
      <c r="E240" s="1101"/>
      <c r="F240" s="1101"/>
      <c r="G240" s="1101"/>
      <c r="H240" s="1101"/>
      <c r="I240" s="1101"/>
    </row>
    <row r="241" spans="1:9">
      <c r="A241" s="1101"/>
      <c r="B241" s="1101"/>
      <c r="C241" s="1101"/>
      <c r="D241" s="1101"/>
      <c r="E241" s="1101"/>
      <c r="F241" s="1101"/>
      <c r="G241" s="1101"/>
      <c r="H241" s="1101"/>
      <c r="I241" s="1101"/>
    </row>
    <row r="242" spans="1:9">
      <c r="A242" s="1101"/>
      <c r="B242" s="1101"/>
      <c r="C242" s="1101"/>
      <c r="D242" s="1101"/>
      <c r="E242" s="1101"/>
      <c r="F242" s="1101"/>
      <c r="G242" s="1101"/>
      <c r="H242" s="1101"/>
      <c r="I242" s="1101"/>
    </row>
    <row r="243" spans="1:9">
      <c r="A243" s="1101"/>
      <c r="B243" s="1101"/>
      <c r="C243" s="1101"/>
      <c r="D243" s="1101"/>
      <c r="E243" s="1101"/>
      <c r="F243" s="1101"/>
      <c r="G243" s="1101"/>
      <c r="H243" s="1101"/>
      <c r="I243" s="1101"/>
    </row>
    <row r="244" spans="1:9">
      <c r="A244" s="1101"/>
      <c r="B244" s="1101"/>
      <c r="C244" s="1101"/>
      <c r="D244" s="1101"/>
      <c r="E244" s="1101"/>
      <c r="F244" s="1101"/>
      <c r="G244" s="1101"/>
      <c r="H244" s="1101"/>
      <c r="I244" s="1101"/>
    </row>
    <row r="245" spans="1:9">
      <c r="A245" s="1101"/>
      <c r="B245" s="1101"/>
      <c r="C245" s="1101"/>
      <c r="D245" s="1101"/>
      <c r="E245" s="1101"/>
      <c r="F245" s="1101"/>
      <c r="G245" s="1101"/>
      <c r="H245" s="1101"/>
      <c r="I245" s="1101"/>
    </row>
    <row r="246" spans="1:9">
      <c r="A246" s="1101"/>
      <c r="B246" s="1101"/>
      <c r="C246" s="1101"/>
      <c r="D246" s="1101"/>
      <c r="E246" s="1101"/>
      <c r="F246" s="1101"/>
      <c r="G246" s="1101"/>
      <c r="H246" s="1101"/>
      <c r="I246" s="1101"/>
    </row>
    <row r="247" spans="1:9">
      <c r="A247" s="1101"/>
      <c r="B247" s="1101"/>
      <c r="C247" s="1101"/>
      <c r="D247" s="1101"/>
      <c r="E247" s="1101"/>
      <c r="F247" s="1101"/>
      <c r="G247" s="1101"/>
      <c r="H247" s="1101"/>
      <c r="I247" s="1101"/>
    </row>
    <row r="248" spans="1:9">
      <c r="A248" s="1101"/>
      <c r="B248" s="1101"/>
      <c r="C248" s="1101"/>
      <c r="D248" s="1101"/>
      <c r="E248" s="1101"/>
      <c r="F248" s="1101"/>
      <c r="G248" s="1101"/>
      <c r="H248" s="1101"/>
      <c r="I248" s="1101"/>
    </row>
    <row r="249" spans="1:9">
      <c r="A249" s="1101"/>
      <c r="B249" s="1101"/>
      <c r="C249" s="1101"/>
      <c r="D249" s="1101"/>
      <c r="E249" s="1101"/>
      <c r="F249" s="1101"/>
      <c r="G249" s="1101"/>
      <c r="H249" s="1101"/>
      <c r="I249" s="1101"/>
    </row>
    <row r="250" spans="1:9">
      <c r="A250" s="1101"/>
      <c r="B250" s="1101"/>
      <c r="C250" s="1101"/>
      <c r="D250" s="1101"/>
      <c r="E250" s="1101"/>
      <c r="F250" s="1101"/>
      <c r="G250" s="1101"/>
      <c r="H250" s="1101"/>
      <c r="I250" s="1101"/>
    </row>
    <row r="251" spans="1:9">
      <c r="A251" s="1101"/>
      <c r="B251" s="1101"/>
      <c r="C251" s="1101"/>
      <c r="D251" s="1101"/>
      <c r="E251" s="1101"/>
      <c r="F251" s="1101"/>
      <c r="G251" s="1101"/>
      <c r="H251" s="1101"/>
      <c r="I251" s="1101"/>
    </row>
    <row r="252" spans="1:9">
      <c r="A252" s="1101"/>
      <c r="B252" s="1101"/>
      <c r="C252" s="1101"/>
      <c r="D252" s="1101"/>
      <c r="E252" s="1101"/>
      <c r="F252" s="1101"/>
      <c r="G252" s="1101"/>
      <c r="H252" s="1101"/>
      <c r="I252" s="1101"/>
    </row>
    <row r="253" spans="1:9">
      <c r="A253" s="1101"/>
      <c r="B253" s="1101"/>
      <c r="C253" s="1101"/>
      <c r="D253" s="1101"/>
      <c r="E253" s="1101"/>
      <c r="F253" s="1101"/>
      <c r="G253" s="1101"/>
      <c r="H253" s="1101"/>
      <c r="I253" s="1101"/>
    </row>
    <row r="254" spans="1:9">
      <c r="A254" s="1101"/>
      <c r="B254" s="1101"/>
      <c r="C254" s="1101"/>
      <c r="D254" s="1101"/>
      <c r="E254" s="1101"/>
      <c r="F254" s="1101"/>
      <c r="G254" s="1101"/>
      <c r="H254" s="1101"/>
      <c r="I254" s="1101"/>
    </row>
    <row r="255" spans="1:9">
      <c r="A255" s="1101"/>
      <c r="B255" s="1101"/>
      <c r="C255" s="1101"/>
      <c r="D255" s="1101"/>
      <c r="E255" s="1101"/>
      <c r="F255" s="1101"/>
      <c r="G255" s="1101"/>
      <c r="H255" s="1101"/>
      <c r="I255" s="1101"/>
    </row>
    <row r="256" spans="1:9">
      <c r="A256" s="1101"/>
      <c r="B256" s="1101"/>
      <c r="C256" s="1101"/>
      <c r="D256" s="1101"/>
      <c r="E256" s="1101"/>
      <c r="F256" s="1101"/>
      <c r="G256" s="1101"/>
      <c r="H256" s="1101"/>
      <c r="I256" s="1101"/>
    </row>
    <row r="257" spans="1:9">
      <c r="A257" s="1101"/>
      <c r="B257" s="1101"/>
      <c r="C257" s="1101"/>
      <c r="D257" s="1101"/>
      <c r="E257" s="1101"/>
      <c r="F257" s="1101"/>
      <c r="G257" s="1101"/>
      <c r="H257" s="1101"/>
      <c r="I257" s="1101"/>
    </row>
    <row r="258" spans="1:9">
      <c r="A258" s="1101"/>
      <c r="B258" s="1101"/>
      <c r="C258" s="1101"/>
      <c r="D258" s="1101"/>
      <c r="E258" s="1101"/>
      <c r="F258" s="1101"/>
      <c r="G258" s="1101"/>
      <c r="H258" s="1101"/>
      <c r="I258" s="1101"/>
    </row>
    <row r="259" spans="1:9">
      <c r="A259" s="1101"/>
      <c r="B259" s="1101"/>
      <c r="C259" s="1101"/>
      <c r="D259" s="1101"/>
      <c r="E259" s="1101"/>
      <c r="F259" s="1101"/>
      <c r="G259" s="1101"/>
      <c r="H259" s="1101"/>
      <c r="I259" s="1101"/>
    </row>
    <row r="260" spans="1:9">
      <c r="A260" s="1101"/>
      <c r="B260" s="1101"/>
      <c r="C260" s="1101"/>
      <c r="D260" s="1101"/>
      <c r="E260" s="1101"/>
      <c r="F260" s="1101"/>
      <c r="G260" s="1101"/>
      <c r="H260" s="1101"/>
      <c r="I260" s="1101"/>
    </row>
    <row r="261" spans="1:9">
      <c r="A261" s="1101"/>
      <c r="B261" s="1101"/>
      <c r="C261" s="1101"/>
      <c r="D261" s="1101"/>
      <c r="E261" s="1101"/>
      <c r="F261" s="1101"/>
      <c r="G261" s="1101"/>
      <c r="H261" s="1101"/>
      <c r="I261" s="1101"/>
    </row>
    <row r="262" spans="1:9">
      <c r="A262" s="1101"/>
      <c r="B262" s="1101"/>
      <c r="C262" s="1101"/>
      <c r="D262" s="1101"/>
      <c r="E262" s="1101"/>
      <c r="F262" s="1101"/>
      <c r="G262" s="1101"/>
      <c r="H262" s="1101"/>
      <c r="I262" s="1101"/>
    </row>
    <row r="263" spans="1:9">
      <c r="A263" s="1101"/>
      <c r="B263" s="1101"/>
      <c r="C263" s="1101"/>
      <c r="D263" s="1101"/>
      <c r="E263" s="1101"/>
      <c r="F263" s="1101"/>
      <c r="G263" s="1101"/>
      <c r="H263" s="1101"/>
      <c r="I263" s="1101"/>
    </row>
    <row r="264" spans="1:9">
      <c r="A264" s="1101"/>
      <c r="B264" s="1101"/>
      <c r="C264" s="1101"/>
      <c r="D264" s="1101"/>
      <c r="E264" s="1101"/>
      <c r="F264" s="1101"/>
      <c r="G264" s="1101"/>
      <c r="H264" s="1101"/>
      <c r="I264" s="1101"/>
    </row>
    <row r="265" spans="1:9">
      <c r="A265" s="1101"/>
      <c r="B265" s="1101"/>
      <c r="C265" s="1101"/>
      <c r="D265" s="1101"/>
      <c r="E265" s="1101"/>
      <c r="F265" s="1101"/>
      <c r="G265" s="1101"/>
      <c r="H265" s="1101"/>
      <c r="I265" s="1101"/>
    </row>
  </sheetData>
  <mergeCells count="4">
    <mergeCell ref="A3:F3"/>
    <mergeCell ref="D4:F4"/>
    <mergeCell ref="C1:F1"/>
    <mergeCell ref="C2:F2"/>
  </mergeCells>
  <phoneticPr fontId="94" type="noConversion"/>
  <pageMargins left="0.75" right="0.75" top="1" bottom="1" header="0.5" footer="0.5"/>
  <pageSetup paperSize="9"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sqref="A1:N37"/>
    </sheetView>
  </sheetViews>
  <sheetFormatPr defaultRowHeight="12.75"/>
  <cols>
    <col min="1" max="1" width="35.140625" customWidth="1"/>
    <col min="2" max="3" width="7.42578125" bestFit="1" customWidth="1"/>
    <col min="4" max="4" width="8.85546875" bestFit="1" customWidth="1"/>
    <col min="5" max="5" width="7.42578125" bestFit="1" customWidth="1"/>
    <col min="6" max="6" width="7.85546875" bestFit="1" customWidth="1"/>
    <col min="7" max="7" width="7.42578125" bestFit="1" customWidth="1"/>
    <col min="8" max="8" width="7" customWidth="1"/>
    <col min="9" max="9" width="6.85546875" customWidth="1"/>
    <col min="10" max="10" width="8" customWidth="1"/>
    <col min="11" max="11" width="7.140625" customWidth="1"/>
    <col min="12" max="13" width="7.42578125" bestFit="1" customWidth="1"/>
    <col min="14" max="14" width="9" bestFit="1" customWidth="1"/>
  </cols>
  <sheetData>
    <row r="1" spans="1:14">
      <c r="A1" s="1101"/>
      <c r="B1" s="1101"/>
      <c r="C1" s="1101"/>
      <c r="D1" s="1101"/>
      <c r="E1" s="1101"/>
      <c r="F1" s="1101"/>
      <c r="G1" s="1101"/>
      <c r="H1" s="1101"/>
      <c r="I1" s="1101"/>
      <c r="J1" s="1101"/>
      <c r="K1" s="1780" t="s">
        <v>1700</v>
      </c>
      <c r="L1" s="1780"/>
      <c r="M1" s="1780"/>
      <c r="N1" s="1780"/>
    </row>
    <row r="2" spans="1:14">
      <c r="A2" s="1101"/>
      <c r="B2" s="1101"/>
      <c r="C2" s="1101"/>
      <c r="D2" s="1101"/>
      <c r="E2" s="1101"/>
      <c r="F2" s="1101"/>
      <c r="G2" s="1101"/>
      <c r="H2" s="1101"/>
      <c r="I2" s="1101"/>
      <c r="J2" s="1101"/>
      <c r="K2" s="1780"/>
      <c r="L2" s="1976"/>
      <c r="M2" s="1976"/>
      <c r="N2" s="1976"/>
    </row>
    <row r="3" spans="1:14">
      <c r="A3" s="1101"/>
      <c r="B3" s="1101"/>
      <c r="C3" s="1101"/>
      <c r="D3" s="1844" t="s">
        <v>514</v>
      </c>
      <c r="E3" s="1844"/>
      <c r="F3" s="1844"/>
      <c r="G3" s="1844"/>
      <c r="H3" s="1101"/>
      <c r="I3" s="1101"/>
      <c r="J3" s="1976"/>
      <c r="K3" s="1831"/>
      <c r="L3" s="1831"/>
      <c r="M3" s="1831"/>
      <c r="N3" s="1831"/>
    </row>
    <row r="4" spans="1:14" ht="14.25">
      <c r="A4" s="1974" t="s">
        <v>1723</v>
      </c>
      <c r="B4" s="1974"/>
      <c r="C4" s="1974"/>
      <c r="D4" s="1974"/>
      <c r="E4" s="1974"/>
      <c r="F4" s="1974"/>
      <c r="G4" s="1974"/>
      <c r="H4" s="1974"/>
      <c r="I4" s="1974"/>
      <c r="J4" s="1974"/>
      <c r="K4" s="1974"/>
      <c r="L4" s="1974"/>
      <c r="M4" s="1974"/>
      <c r="N4" s="1974"/>
    </row>
    <row r="5" spans="1:14" ht="14.25">
      <c r="A5" s="1634"/>
      <c r="B5" s="1634"/>
      <c r="C5" s="1634"/>
      <c r="D5" s="1634"/>
      <c r="E5" s="1634"/>
      <c r="F5" s="1634"/>
      <c r="G5" s="1634"/>
      <c r="H5" s="1634"/>
      <c r="I5" s="1634"/>
      <c r="J5" s="1634"/>
      <c r="K5" s="1634"/>
      <c r="L5" s="1634"/>
      <c r="M5" s="1634"/>
      <c r="N5" s="1634"/>
    </row>
    <row r="6" spans="1:14" ht="13.5" thickBot="1">
      <c r="A6" s="1648" t="s">
        <v>289</v>
      </c>
      <c r="B6" s="1649"/>
      <c r="C6" s="1649"/>
      <c r="D6" s="1649"/>
      <c r="E6" s="1649"/>
      <c r="F6" s="1649"/>
      <c r="G6" s="1649"/>
      <c r="H6" s="1649"/>
      <c r="I6" s="1649"/>
      <c r="J6" s="1649"/>
      <c r="K6" s="1649"/>
      <c r="L6" s="1649"/>
      <c r="M6" s="1648" t="s">
        <v>202</v>
      </c>
      <c r="N6" s="1650"/>
    </row>
    <row r="7" spans="1:14" ht="13.5" thickBot="1">
      <c r="A7" s="1651" t="s">
        <v>290</v>
      </c>
      <c r="B7" s="1652" t="s">
        <v>291</v>
      </c>
      <c r="C7" s="1653" t="s">
        <v>292</v>
      </c>
      <c r="D7" s="1653" t="s">
        <v>293</v>
      </c>
      <c r="E7" s="1653" t="s">
        <v>294</v>
      </c>
      <c r="F7" s="1653" t="s">
        <v>295</v>
      </c>
      <c r="G7" s="1653" t="s">
        <v>296</v>
      </c>
      <c r="H7" s="1653" t="s">
        <v>297</v>
      </c>
      <c r="I7" s="1653" t="s">
        <v>298</v>
      </c>
      <c r="J7" s="1653" t="s">
        <v>299</v>
      </c>
      <c r="K7" s="1653" t="s">
        <v>300</v>
      </c>
      <c r="L7" s="1653" t="s">
        <v>301</v>
      </c>
      <c r="M7" s="1654" t="s">
        <v>302</v>
      </c>
      <c r="N7" s="1655" t="s">
        <v>303</v>
      </c>
    </row>
    <row r="8" spans="1:14">
      <c r="A8" s="1656" t="s">
        <v>383</v>
      </c>
      <c r="B8" s="1657">
        <v>2084</v>
      </c>
      <c r="C8" s="1657">
        <v>1573</v>
      </c>
      <c r="D8" s="1657">
        <v>1571</v>
      </c>
      <c r="E8" s="1657">
        <v>1383</v>
      </c>
      <c r="F8" s="1657">
        <v>1337</v>
      </c>
      <c r="G8" s="1657">
        <v>1337</v>
      </c>
      <c r="H8" s="1657">
        <v>1432</v>
      </c>
      <c r="I8" s="1657">
        <v>1320</v>
      </c>
      <c r="J8" s="1657">
        <v>1321</v>
      </c>
      <c r="K8" s="1657">
        <v>1890</v>
      </c>
      <c r="L8" s="1657">
        <v>1311</v>
      </c>
      <c r="M8" s="1657">
        <v>1282</v>
      </c>
      <c r="N8" s="1658">
        <f>SUM(B8:M8)</f>
        <v>17841</v>
      </c>
    </row>
    <row r="9" spans="1:14">
      <c r="A9" s="1659" t="s">
        <v>29</v>
      </c>
      <c r="B9" s="1660">
        <v>949</v>
      </c>
      <c r="C9" s="1661">
        <v>553</v>
      </c>
      <c r="D9" s="1661">
        <v>2542</v>
      </c>
      <c r="E9" s="1661">
        <v>947</v>
      </c>
      <c r="F9" s="1661">
        <v>997</v>
      </c>
      <c r="G9" s="1661">
        <v>1014</v>
      </c>
      <c r="H9" s="1661">
        <v>1112</v>
      </c>
      <c r="I9" s="1661">
        <v>1473</v>
      </c>
      <c r="J9" s="1661">
        <v>1117</v>
      </c>
      <c r="K9" s="1661">
        <v>539</v>
      </c>
      <c r="L9" s="1661">
        <v>536</v>
      </c>
      <c r="M9" s="1662">
        <v>491</v>
      </c>
      <c r="N9" s="1663">
        <f>SUM(B9:M9)</f>
        <v>12270</v>
      </c>
    </row>
    <row r="10" spans="1:14" hidden="1">
      <c r="A10" s="1659" t="s">
        <v>324</v>
      </c>
      <c r="B10" s="1660"/>
      <c r="C10" s="1661"/>
      <c r="D10" s="1661"/>
      <c r="E10" s="1661"/>
      <c r="F10" s="1661"/>
      <c r="G10" s="1661"/>
      <c r="H10" s="1661"/>
      <c r="I10" s="1661"/>
      <c r="J10" s="1661"/>
      <c r="K10" s="1661"/>
      <c r="L10" s="1661"/>
      <c r="M10" s="1662"/>
      <c r="N10" s="1663">
        <f t="shared" ref="N10:N15" si="0">SUM(B10:M10)</f>
        <v>0</v>
      </c>
    </row>
    <row r="11" spans="1:14" hidden="1">
      <c r="A11" s="1659" t="s">
        <v>325</v>
      </c>
      <c r="B11" s="1660"/>
      <c r="C11" s="1661"/>
      <c r="D11" s="1661"/>
      <c r="E11" s="1661"/>
      <c r="F11" s="1661"/>
      <c r="G11" s="1661"/>
      <c r="H11" s="1661"/>
      <c r="I11" s="1661"/>
      <c r="J11" s="1661"/>
      <c r="K11" s="1661"/>
      <c r="L11" s="1661"/>
      <c r="M11" s="1662"/>
      <c r="N11" s="1663">
        <f t="shared" si="0"/>
        <v>0</v>
      </c>
    </row>
    <row r="12" spans="1:14" hidden="1">
      <c r="A12" s="1659" t="s">
        <v>326</v>
      </c>
      <c r="B12" s="1660"/>
      <c r="C12" s="1661"/>
      <c r="D12" s="1661"/>
      <c r="E12" s="1661"/>
      <c r="F12" s="1661"/>
      <c r="G12" s="1661"/>
      <c r="H12" s="1661"/>
      <c r="I12" s="1661"/>
      <c r="J12" s="1661"/>
      <c r="K12" s="1661"/>
      <c r="L12" s="1661"/>
      <c r="M12" s="1662"/>
      <c r="N12" s="1663">
        <f t="shared" si="0"/>
        <v>0</v>
      </c>
    </row>
    <row r="13" spans="1:14" hidden="1">
      <c r="A13" s="1659" t="s">
        <v>327</v>
      </c>
      <c r="B13" s="1660"/>
      <c r="C13" s="1661"/>
      <c r="D13" s="1661"/>
      <c r="E13" s="1661"/>
      <c r="F13" s="1661"/>
      <c r="G13" s="1661"/>
      <c r="H13" s="1661"/>
      <c r="I13" s="1661"/>
      <c r="J13" s="1661"/>
      <c r="K13" s="1661"/>
      <c r="L13" s="1661"/>
      <c r="M13" s="1662"/>
      <c r="N13" s="1663">
        <f t="shared" si="0"/>
        <v>0</v>
      </c>
    </row>
    <row r="14" spans="1:14" hidden="1">
      <c r="A14" s="1659" t="s">
        <v>328</v>
      </c>
      <c r="B14" s="1660"/>
      <c r="C14" s="1661"/>
      <c r="D14" s="1661"/>
      <c r="E14" s="1661"/>
      <c r="F14" s="1661"/>
      <c r="G14" s="1661"/>
      <c r="H14" s="1661"/>
      <c r="I14" s="1661"/>
      <c r="J14" s="1661"/>
      <c r="K14" s="1661"/>
      <c r="L14" s="1661"/>
      <c r="M14" s="1662"/>
      <c r="N14" s="1663">
        <f t="shared" si="0"/>
        <v>0</v>
      </c>
    </row>
    <row r="15" spans="1:14">
      <c r="A15" s="1659" t="s">
        <v>36</v>
      </c>
      <c r="B15" s="1660"/>
      <c r="C15" s="1661">
        <v>30</v>
      </c>
      <c r="D15" s="1661">
        <v>8467</v>
      </c>
      <c r="E15" s="1661">
        <v>845</v>
      </c>
      <c r="F15" s="1661"/>
      <c r="G15" s="1661"/>
      <c r="H15" s="1661">
        <v>3339</v>
      </c>
      <c r="I15" s="1661">
        <v>788</v>
      </c>
      <c r="J15" s="1661">
        <v>980</v>
      </c>
      <c r="K15" s="1661"/>
      <c r="L15" s="1661">
        <v>1794</v>
      </c>
      <c r="M15" s="1662">
        <v>7257</v>
      </c>
      <c r="N15" s="1663">
        <f t="shared" si="0"/>
        <v>23500</v>
      </c>
    </row>
    <row r="16" spans="1:14">
      <c r="A16" s="1659" t="s">
        <v>654</v>
      </c>
      <c r="B16" s="1660"/>
      <c r="C16" s="1660">
        <v>41</v>
      </c>
      <c r="D16" s="1660">
        <v>282</v>
      </c>
      <c r="E16" s="1660">
        <v>195</v>
      </c>
      <c r="F16" s="1660">
        <v>516</v>
      </c>
      <c r="G16" s="1660">
        <v>36</v>
      </c>
      <c r="H16" s="1660">
        <v>15</v>
      </c>
      <c r="I16" s="1660">
        <v>151</v>
      </c>
      <c r="J16" s="1660">
        <v>1095</v>
      </c>
      <c r="K16" s="1660">
        <v>144</v>
      </c>
      <c r="L16" s="1660">
        <v>2</v>
      </c>
      <c r="M16" s="1660">
        <v>45</v>
      </c>
      <c r="N16" s="1664">
        <f t="shared" ref="N16:N22" si="1">SUM(B16:M16)</f>
        <v>2522</v>
      </c>
    </row>
    <row r="17" spans="1:15" ht="13.5">
      <c r="A17" s="1659" t="s">
        <v>499</v>
      </c>
      <c r="B17" s="1660">
        <v>110</v>
      </c>
      <c r="C17" s="1661">
        <v>4</v>
      </c>
      <c r="D17" s="1661">
        <v>1159</v>
      </c>
      <c r="E17" s="1661">
        <v>77</v>
      </c>
      <c r="F17" s="1661">
        <v>48</v>
      </c>
      <c r="G17" s="1661">
        <v>83</v>
      </c>
      <c r="H17" s="1661">
        <v>252</v>
      </c>
      <c r="I17" s="1661">
        <v>258</v>
      </c>
      <c r="J17" s="1661">
        <v>217</v>
      </c>
      <c r="K17" s="1661">
        <v>230</v>
      </c>
      <c r="L17" s="1661">
        <v>128</v>
      </c>
      <c r="M17" s="1662">
        <v>255</v>
      </c>
      <c r="N17" s="1664">
        <f t="shared" si="1"/>
        <v>2821</v>
      </c>
      <c r="O17" s="390"/>
    </row>
    <row r="18" spans="1:15" hidden="1">
      <c r="A18" s="1659" t="s">
        <v>305</v>
      </c>
      <c r="B18" s="1660"/>
      <c r="C18" s="1661"/>
      <c r="D18" s="1661"/>
      <c r="E18" s="1661"/>
      <c r="F18" s="1661"/>
      <c r="G18" s="1661"/>
      <c r="H18" s="1661"/>
      <c r="I18" s="1661"/>
      <c r="J18" s="1661"/>
      <c r="K18" s="1661"/>
      <c r="L18" s="1661"/>
      <c r="M18" s="1662"/>
      <c r="N18" s="1664">
        <f t="shared" si="1"/>
        <v>0</v>
      </c>
    </row>
    <row r="19" spans="1:15">
      <c r="A19" s="1659" t="s">
        <v>37</v>
      </c>
      <c r="B19" s="1660"/>
      <c r="C19" s="1661"/>
      <c r="D19" s="1661"/>
      <c r="E19" s="1661"/>
      <c r="F19" s="1661"/>
      <c r="G19" s="1661"/>
      <c r="H19" s="1661"/>
      <c r="I19" s="1661">
        <v>833</v>
      </c>
      <c r="J19" s="1661"/>
      <c r="K19" s="1661"/>
      <c r="L19" s="1661"/>
      <c r="M19" s="1662"/>
      <c r="N19" s="1664">
        <f t="shared" si="1"/>
        <v>833</v>
      </c>
    </row>
    <row r="20" spans="1:15">
      <c r="A20" s="1659" t="s">
        <v>523</v>
      </c>
      <c r="B20" s="1660"/>
      <c r="C20" s="1661"/>
      <c r="D20" s="1661"/>
      <c r="E20" s="1661"/>
      <c r="F20" s="1661"/>
      <c r="G20" s="1661"/>
      <c r="H20" s="1661"/>
      <c r="I20" s="1661">
        <v>1239</v>
      </c>
      <c r="J20" s="1661"/>
      <c r="K20" s="1661"/>
      <c r="L20" s="1661"/>
      <c r="M20" s="1662"/>
      <c r="N20" s="1664">
        <f t="shared" si="1"/>
        <v>1239</v>
      </c>
    </row>
    <row r="21" spans="1:15">
      <c r="A21" s="1659" t="s">
        <v>306</v>
      </c>
      <c r="B21" s="1660"/>
      <c r="C21" s="1661"/>
      <c r="D21" s="1661"/>
      <c r="E21" s="1661"/>
      <c r="F21" s="1661"/>
      <c r="G21" s="1661">
        <v>21134</v>
      </c>
      <c r="H21" s="1661"/>
      <c r="I21" s="1661">
        <v>56</v>
      </c>
      <c r="J21" s="1661"/>
      <c r="K21" s="1661"/>
      <c r="L21" s="1661"/>
      <c r="M21" s="1662"/>
      <c r="N21" s="1664">
        <f t="shared" si="1"/>
        <v>21190</v>
      </c>
    </row>
    <row r="22" spans="1:15" ht="13.5" thickBot="1">
      <c r="A22" s="1665" t="s">
        <v>1103</v>
      </c>
      <c r="B22" s="1666"/>
      <c r="C22" s="1667"/>
      <c r="D22" s="1667"/>
      <c r="E22" s="1667"/>
      <c r="F22" s="1667"/>
      <c r="G22" s="1667"/>
      <c r="H22" s="1667"/>
      <c r="I22" s="1667"/>
      <c r="J22" s="1667"/>
      <c r="K22" s="1667"/>
      <c r="L22" s="1667"/>
      <c r="M22" s="1668">
        <v>658</v>
      </c>
      <c r="N22" s="1669">
        <f t="shared" si="1"/>
        <v>658</v>
      </c>
    </row>
    <row r="23" spans="1:15" ht="13.5" thickBot="1">
      <c r="A23" s="1651" t="s">
        <v>307</v>
      </c>
      <c r="B23" s="1670">
        <f>SUM(B8:B22)</f>
        <v>3143</v>
      </c>
      <c r="C23" s="1670">
        <f t="shared" ref="C23:M23" si="2">SUM(C8:C22)</f>
        <v>2201</v>
      </c>
      <c r="D23" s="1670">
        <f t="shared" si="2"/>
        <v>14021</v>
      </c>
      <c r="E23" s="1670">
        <f t="shared" si="2"/>
        <v>3447</v>
      </c>
      <c r="F23" s="1670">
        <f t="shared" si="2"/>
        <v>2898</v>
      </c>
      <c r="G23" s="1670">
        <f t="shared" si="2"/>
        <v>23604</v>
      </c>
      <c r="H23" s="1670">
        <f t="shared" si="2"/>
        <v>6150</v>
      </c>
      <c r="I23" s="1670">
        <f t="shared" si="2"/>
        <v>6118</v>
      </c>
      <c r="J23" s="1670">
        <f t="shared" si="2"/>
        <v>4730</v>
      </c>
      <c r="K23" s="1670">
        <f t="shared" si="2"/>
        <v>2803</v>
      </c>
      <c r="L23" s="1670">
        <f t="shared" si="2"/>
        <v>3771</v>
      </c>
      <c r="M23" s="1670">
        <f t="shared" si="2"/>
        <v>9988</v>
      </c>
      <c r="N23" s="1671">
        <f>SUM(N8:N22)</f>
        <v>82874</v>
      </c>
    </row>
    <row r="24" spans="1:15">
      <c r="A24" s="1649"/>
      <c r="B24" s="1672"/>
      <c r="C24" s="1672"/>
      <c r="D24" s="1672"/>
      <c r="E24" s="1672"/>
      <c r="F24" s="1672"/>
      <c r="G24" s="1672"/>
      <c r="H24" s="1672"/>
      <c r="I24" s="1672"/>
      <c r="J24" s="1672"/>
      <c r="K24" s="1672"/>
      <c r="L24" s="1672"/>
      <c r="M24" s="1672"/>
      <c r="N24" s="1672"/>
    </row>
    <row r="25" spans="1:15" ht="13.5" thickBot="1">
      <c r="A25" s="1648" t="s">
        <v>308</v>
      </c>
      <c r="B25" s="1672"/>
      <c r="C25" s="1672"/>
      <c r="D25" s="1672"/>
      <c r="E25" s="1672"/>
      <c r="F25" s="1672"/>
      <c r="G25" s="1672"/>
      <c r="H25" s="1672"/>
      <c r="I25" s="1672"/>
      <c r="J25" s="1672"/>
      <c r="K25" s="1672"/>
      <c r="L25" s="1672"/>
      <c r="M25" s="1672"/>
      <c r="N25" s="1672"/>
    </row>
    <row r="26" spans="1:15">
      <c r="A26" s="1673" t="s">
        <v>309</v>
      </c>
      <c r="B26" s="1674">
        <v>1288</v>
      </c>
      <c r="C26" s="1674">
        <v>928</v>
      </c>
      <c r="D26" s="1674">
        <v>887</v>
      </c>
      <c r="E26" s="1674">
        <v>1227</v>
      </c>
      <c r="F26" s="1674">
        <v>1247</v>
      </c>
      <c r="G26" s="1674">
        <v>1260</v>
      </c>
      <c r="H26" s="1674">
        <v>1345</v>
      </c>
      <c r="I26" s="1674">
        <v>1422</v>
      </c>
      <c r="J26" s="1674">
        <v>1364</v>
      </c>
      <c r="K26" s="1674">
        <v>1316</v>
      </c>
      <c r="L26" s="1674">
        <v>1349</v>
      </c>
      <c r="M26" s="1674">
        <v>1373</v>
      </c>
      <c r="N26" s="1675">
        <f t="shared" ref="N26:N35" si="3">SUM(B26:M26)</f>
        <v>15006</v>
      </c>
    </row>
    <row r="27" spans="1:15">
      <c r="A27" s="1659" t="s">
        <v>706</v>
      </c>
      <c r="B27" s="1660">
        <v>279</v>
      </c>
      <c r="C27" s="1660">
        <v>247</v>
      </c>
      <c r="D27" s="1660">
        <v>224</v>
      </c>
      <c r="E27" s="1660">
        <v>221</v>
      </c>
      <c r="F27" s="1660">
        <v>217</v>
      </c>
      <c r="G27" s="1660">
        <v>223</v>
      </c>
      <c r="H27" s="1660">
        <v>231</v>
      </c>
      <c r="I27" s="1660">
        <v>245</v>
      </c>
      <c r="J27" s="1660">
        <v>244</v>
      </c>
      <c r="K27" s="1660">
        <v>231</v>
      </c>
      <c r="L27" s="1660">
        <v>239</v>
      </c>
      <c r="M27" s="1660">
        <v>182</v>
      </c>
      <c r="N27" s="1664">
        <f t="shared" si="3"/>
        <v>2783</v>
      </c>
    </row>
    <row r="28" spans="1:15" ht="13.5">
      <c r="A28" s="1659" t="s">
        <v>707</v>
      </c>
      <c r="B28" s="1660">
        <v>254</v>
      </c>
      <c r="C28" s="1660">
        <v>205</v>
      </c>
      <c r="D28" s="1660">
        <v>608</v>
      </c>
      <c r="E28" s="1660">
        <v>941</v>
      </c>
      <c r="F28" s="1660">
        <v>571</v>
      </c>
      <c r="G28" s="1660">
        <v>1142</v>
      </c>
      <c r="H28" s="1660">
        <v>1148</v>
      </c>
      <c r="I28" s="1660">
        <v>8250</v>
      </c>
      <c r="J28" s="1660">
        <v>1560</v>
      </c>
      <c r="K28" s="1660">
        <v>218</v>
      </c>
      <c r="L28" s="1660">
        <v>1096</v>
      </c>
      <c r="M28" s="1660">
        <v>4470</v>
      </c>
      <c r="N28" s="1664">
        <f t="shared" si="3"/>
        <v>20463</v>
      </c>
      <c r="O28" s="390"/>
    </row>
    <row r="29" spans="1:15">
      <c r="A29" s="1659" t="s">
        <v>311</v>
      </c>
      <c r="B29" s="1660"/>
      <c r="C29" s="1661"/>
      <c r="D29" s="1661"/>
      <c r="E29" s="1661"/>
      <c r="F29" s="1661"/>
      <c r="G29" s="1661"/>
      <c r="H29" s="1661"/>
      <c r="I29" s="1661"/>
      <c r="J29" s="1661"/>
      <c r="K29" s="1661"/>
      <c r="L29" s="1661"/>
      <c r="M29" s="1661"/>
      <c r="N29" s="1664">
        <f t="shared" si="3"/>
        <v>0</v>
      </c>
    </row>
    <row r="30" spans="1:15">
      <c r="A30" s="1659" t="s">
        <v>28</v>
      </c>
      <c r="B30" s="1660"/>
      <c r="C30" s="1660"/>
      <c r="D30" s="1660"/>
      <c r="E30" s="1660"/>
      <c r="F30" s="1660">
        <v>867</v>
      </c>
      <c r="G30" s="1660">
        <v>40</v>
      </c>
      <c r="H30" s="1660"/>
      <c r="I30" s="1660"/>
      <c r="J30" s="1660">
        <v>79</v>
      </c>
      <c r="K30" s="1660">
        <v>15</v>
      </c>
      <c r="L30" s="1660">
        <v>150</v>
      </c>
      <c r="M30" s="1660">
        <v>31</v>
      </c>
      <c r="N30" s="1664">
        <f t="shared" si="3"/>
        <v>1182</v>
      </c>
    </row>
    <row r="31" spans="1:15" ht="13.5">
      <c r="A31" s="1659" t="s">
        <v>695</v>
      </c>
      <c r="B31" s="1660">
        <v>764</v>
      </c>
      <c r="C31" s="1661">
        <v>345</v>
      </c>
      <c r="D31" s="1661">
        <v>341</v>
      </c>
      <c r="E31" s="1661">
        <v>70</v>
      </c>
      <c r="F31" s="1661">
        <v>58</v>
      </c>
      <c r="G31" s="1660">
        <v>68</v>
      </c>
      <c r="H31" s="1661">
        <v>92</v>
      </c>
      <c r="I31" s="1661">
        <v>110</v>
      </c>
      <c r="J31" s="1661">
        <v>246</v>
      </c>
      <c r="K31" s="1661">
        <v>122</v>
      </c>
      <c r="L31" s="1661">
        <v>295</v>
      </c>
      <c r="M31" s="1662">
        <v>778</v>
      </c>
      <c r="N31" s="1664">
        <f t="shared" si="3"/>
        <v>3289</v>
      </c>
      <c r="O31" s="390"/>
    </row>
    <row r="32" spans="1:15">
      <c r="A32" s="1659" t="s">
        <v>312</v>
      </c>
      <c r="B32" s="1660"/>
      <c r="C32" s="1661"/>
      <c r="D32" s="1661">
        <v>5668</v>
      </c>
      <c r="E32" s="1661"/>
      <c r="F32" s="1661">
        <v>635</v>
      </c>
      <c r="G32" s="1661"/>
      <c r="H32" s="1661">
        <v>2986</v>
      </c>
      <c r="I32" s="1661"/>
      <c r="J32" s="1661"/>
      <c r="K32" s="1661">
        <v>9189</v>
      </c>
      <c r="L32" s="1661">
        <v>2768</v>
      </c>
      <c r="M32" s="1662">
        <v>3697</v>
      </c>
      <c r="N32" s="1664">
        <f t="shared" si="3"/>
        <v>24943</v>
      </c>
    </row>
    <row r="33" spans="1:14">
      <c r="A33" s="1659" t="s">
        <v>742</v>
      </c>
      <c r="B33" s="1660"/>
      <c r="C33" s="1661"/>
      <c r="D33" s="1661"/>
      <c r="E33" s="1661"/>
      <c r="F33" s="1661"/>
      <c r="G33" s="1661"/>
      <c r="H33" s="1661"/>
      <c r="I33" s="1661"/>
      <c r="J33" s="1661"/>
      <c r="K33" s="1661">
        <v>507</v>
      </c>
      <c r="L33" s="1661"/>
      <c r="M33" s="1662">
        <v>25</v>
      </c>
      <c r="N33" s="1664">
        <f t="shared" si="3"/>
        <v>532</v>
      </c>
    </row>
    <row r="34" spans="1:14">
      <c r="A34" s="1659" t="s">
        <v>524</v>
      </c>
      <c r="B34" s="1660"/>
      <c r="C34" s="1661"/>
      <c r="D34" s="1661"/>
      <c r="E34" s="1661"/>
      <c r="F34" s="1661"/>
      <c r="G34" s="1661"/>
      <c r="H34" s="1661"/>
      <c r="I34" s="1661"/>
      <c r="J34" s="1661"/>
      <c r="K34" s="1661"/>
      <c r="L34" s="1661"/>
      <c r="M34" s="1662"/>
      <c r="N34" s="1664">
        <f t="shared" si="3"/>
        <v>0</v>
      </c>
    </row>
    <row r="35" spans="1:14" ht="13.5" thickBot="1">
      <c r="A35" s="1665" t="s">
        <v>703</v>
      </c>
      <c r="B35" s="1666"/>
      <c r="C35" s="1667"/>
      <c r="D35" s="1667"/>
      <c r="E35" s="1667"/>
      <c r="F35" s="1667"/>
      <c r="G35" s="1667"/>
      <c r="H35" s="1667"/>
      <c r="I35" s="1667">
        <v>632</v>
      </c>
      <c r="J35" s="1667"/>
      <c r="K35" s="1667"/>
      <c r="L35" s="1667"/>
      <c r="M35" s="1668"/>
      <c r="N35" s="1669">
        <f t="shared" si="3"/>
        <v>632</v>
      </c>
    </row>
    <row r="36" spans="1:14" ht="13.5" thickBot="1">
      <c r="A36" s="1651" t="s">
        <v>323</v>
      </c>
      <c r="B36" s="1676">
        <f>SUM(B26:B35)</f>
        <v>2585</v>
      </c>
      <c r="C36" s="1676">
        <f t="shared" ref="C36:M36" si="4">SUM(C26:C35)</f>
        <v>1725</v>
      </c>
      <c r="D36" s="1676">
        <f t="shared" si="4"/>
        <v>7728</v>
      </c>
      <c r="E36" s="1676">
        <f t="shared" si="4"/>
        <v>2459</v>
      </c>
      <c r="F36" s="1676">
        <f t="shared" si="4"/>
        <v>3595</v>
      </c>
      <c r="G36" s="1676">
        <f t="shared" si="4"/>
        <v>2733</v>
      </c>
      <c r="H36" s="1676">
        <f t="shared" si="4"/>
        <v>5802</v>
      </c>
      <c r="I36" s="1676">
        <f t="shared" si="4"/>
        <v>10659</v>
      </c>
      <c r="J36" s="1676">
        <f t="shared" si="4"/>
        <v>3493</v>
      </c>
      <c r="K36" s="1676">
        <f t="shared" si="4"/>
        <v>11598</v>
      </c>
      <c r="L36" s="1676">
        <f t="shared" si="4"/>
        <v>5897</v>
      </c>
      <c r="M36" s="1676">
        <f t="shared" si="4"/>
        <v>10556</v>
      </c>
      <c r="N36" s="1677">
        <f>SUM(N26:N35)</f>
        <v>68830</v>
      </c>
    </row>
    <row r="37" spans="1:14">
      <c r="A37" s="1101"/>
      <c r="B37" s="1101"/>
      <c r="C37" s="1101"/>
      <c r="D37" s="1101"/>
      <c r="E37" s="1101"/>
      <c r="F37" s="1101"/>
      <c r="G37" s="1101"/>
      <c r="H37" s="1101"/>
      <c r="I37" s="1101"/>
      <c r="J37" s="1101"/>
      <c r="K37" s="1101"/>
      <c r="L37" s="1101"/>
      <c r="M37" s="1101"/>
      <c r="N37" s="1101"/>
    </row>
    <row r="39" spans="1:14">
      <c r="D39" s="1"/>
      <c r="E39" s="1"/>
    </row>
  </sheetData>
  <mergeCells count="5">
    <mergeCell ref="A4:N4"/>
    <mergeCell ref="J3:N3"/>
    <mergeCell ref="D3:G3"/>
    <mergeCell ref="K1:N1"/>
    <mergeCell ref="K2:N2"/>
  </mergeCells>
  <phoneticPr fontId="2" type="noConversion"/>
  <pageMargins left="0.59055118110236227" right="0.15748031496062992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41"/>
  <sheetViews>
    <sheetView topLeftCell="A2" workbookViewId="0">
      <selection activeCell="O28" sqref="O28"/>
    </sheetView>
  </sheetViews>
  <sheetFormatPr defaultRowHeight="12.75"/>
  <cols>
    <col min="1" max="1" width="27.28515625" style="365" customWidth="1"/>
    <col min="2" max="2" width="6.5703125" style="365" customWidth="1"/>
    <col min="3" max="9" width="9.85546875" style="365" hidden="1" customWidth="1"/>
    <col min="10" max="10" width="8.140625" style="365" customWidth="1"/>
    <col min="11" max="11" width="7.7109375" style="365" customWidth="1"/>
    <col min="12" max="12" width="9.28515625" style="365" customWidth="1"/>
    <col min="13" max="13" width="11.28515625" style="365" customWidth="1"/>
    <col min="14" max="14" width="10.5703125" style="365" customWidth="1"/>
    <col min="15" max="15" width="8.42578125" style="365" customWidth="1"/>
    <col min="16" max="16" width="9" style="365" customWidth="1"/>
    <col min="17" max="17" width="7.85546875" style="365" customWidth="1"/>
    <col min="18" max="18" width="9.140625" style="365"/>
    <col min="19" max="20" width="10.7109375" style="365" customWidth="1"/>
    <col min="21" max="21" width="10.42578125" style="365" customWidth="1"/>
    <col min="22" max="16384" width="9.140625" style="365"/>
  </cols>
  <sheetData>
    <row r="1" spans="1:21" hidden="1"/>
    <row r="2" spans="1:21" ht="0.75" customHeight="1">
      <c r="R2" s="1988"/>
      <c r="S2" s="1849"/>
      <c r="T2" s="1849"/>
      <c r="U2" s="1849"/>
    </row>
    <row r="3" spans="1:21" ht="0.75" customHeight="1">
      <c r="R3" s="852"/>
      <c r="S3" s="183"/>
      <c r="T3" s="183"/>
      <c r="U3" s="183"/>
    </row>
    <row r="4" spans="1:21" ht="0.75" customHeight="1">
      <c r="R4" s="852"/>
      <c r="S4" s="183"/>
      <c r="T4" s="183"/>
      <c r="U4" s="183"/>
    </row>
    <row r="5" spans="1:21" ht="26.25" customHeight="1">
      <c r="A5" s="1989" t="s">
        <v>515</v>
      </c>
      <c r="B5" s="1989"/>
      <c r="C5" s="1989"/>
      <c r="D5" s="1989"/>
      <c r="E5" s="1989"/>
      <c r="F5" s="1989"/>
      <c r="G5" s="1989"/>
      <c r="H5" s="1989"/>
      <c r="I5" s="1989"/>
      <c r="J5" s="1989"/>
      <c r="K5" s="1989"/>
      <c r="L5" s="1989"/>
      <c r="M5" s="1989"/>
      <c r="N5" s="1989"/>
      <c r="O5" s="1989"/>
      <c r="P5" s="1989"/>
      <c r="Q5" s="1989"/>
      <c r="R5" s="1989"/>
      <c r="S5" s="1989"/>
      <c r="T5" s="1989"/>
      <c r="U5" s="1989"/>
    </row>
    <row r="6" spans="1:21" ht="18.7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</row>
    <row r="7" spans="1:21" ht="18.75" customHeight="1" thickBot="1">
      <c r="A7" s="1086"/>
      <c r="B7" s="1086"/>
      <c r="C7" s="1086"/>
      <c r="D7" s="1086"/>
      <c r="E7" s="1086"/>
      <c r="F7" s="1086"/>
      <c r="G7" s="1086"/>
      <c r="H7" s="1086"/>
      <c r="I7" s="1086"/>
      <c r="J7" s="1086"/>
      <c r="K7" s="1086"/>
      <c r="L7" s="1086"/>
      <c r="M7" s="1086"/>
      <c r="N7" s="1086"/>
      <c r="O7" s="1086"/>
      <c r="P7" s="1086"/>
      <c r="Q7" s="1086"/>
      <c r="R7" s="1086"/>
      <c r="S7" s="1996" t="s">
        <v>674</v>
      </c>
      <c r="T7" s="1996"/>
      <c r="U7" s="1996"/>
    </row>
    <row r="8" spans="1:21" ht="18.75" customHeight="1">
      <c r="A8" s="1986" t="s">
        <v>110</v>
      </c>
      <c r="B8" s="2003" t="s">
        <v>185</v>
      </c>
      <c r="C8" s="2003" t="s">
        <v>186</v>
      </c>
      <c r="D8" s="2003" t="s">
        <v>189</v>
      </c>
      <c r="E8" s="2003" t="s">
        <v>190</v>
      </c>
      <c r="F8" s="2003" t="s">
        <v>192</v>
      </c>
      <c r="G8" s="2003" t="s">
        <v>187</v>
      </c>
      <c r="H8" s="2003" t="s">
        <v>191</v>
      </c>
      <c r="I8" s="2005" t="s">
        <v>188</v>
      </c>
      <c r="J8" s="1986" t="s">
        <v>111</v>
      </c>
      <c r="K8" s="1994" t="s">
        <v>112</v>
      </c>
      <c r="L8" s="1994" t="s">
        <v>113</v>
      </c>
      <c r="M8" s="1994" t="s">
        <v>114</v>
      </c>
      <c r="N8" s="1994" t="s">
        <v>193</v>
      </c>
      <c r="O8" s="1994" t="s">
        <v>197</v>
      </c>
      <c r="P8" s="1994" t="s">
        <v>198</v>
      </c>
      <c r="Q8" s="1994" t="s">
        <v>199</v>
      </c>
      <c r="R8" s="1994" t="s">
        <v>200</v>
      </c>
      <c r="S8" s="1994" t="s">
        <v>384</v>
      </c>
      <c r="T8" s="1992" t="s">
        <v>303</v>
      </c>
      <c r="U8" s="1992" t="s">
        <v>1318</v>
      </c>
    </row>
    <row r="9" spans="1:21" ht="12.75" customHeight="1">
      <c r="A9" s="1991"/>
      <c r="B9" s="2004"/>
      <c r="C9" s="2004"/>
      <c r="D9" s="2007"/>
      <c r="E9" s="2004"/>
      <c r="F9" s="2004"/>
      <c r="G9" s="2004"/>
      <c r="H9" s="2004"/>
      <c r="I9" s="2006"/>
      <c r="J9" s="1991"/>
      <c r="K9" s="1995"/>
      <c r="L9" s="1995"/>
      <c r="M9" s="1995"/>
      <c r="N9" s="1995"/>
      <c r="O9" s="1995"/>
      <c r="P9" s="1995"/>
      <c r="Q9" s="1995"/>
      <c r="R9" s="1995"/>
      <c r="S9" s="1995"/>
      <c r="T9" s="1993"/>
      <c r="U9" s="1993"/>
    </row>
    <row r="10" spans="1:21" ht="13.5" customHeight="1">
      <c r="A10" s="1991"/>
      <c r="B10" s="2004"/>
      <c r="C10" s="2004"/>
      <c r="D10" s="2007"/>
      <c r="E10" s="2004"/>
      <c r="F10" s="2004"/>
      <c r="G10" s="2004"/>
      <c r="H10" s="2004"/>
      <c r="I10" s="2006"/>
      <c r="J10" s="1991"/>
      <c r="K10" s="1995"/>
      <c r="L10" s="1995"/>
      <c r="M10" s="1995"/>
      <c r="N10" s="1995"/>
      <c r="O10" s="1995"/>
      <c r="P10" s="1995"/>
      <c r="Q10" s="1995"/>
      <c r="R10" s="1995"/>
      <c r="S10" s="1995"/>
      <c r="T10" s="1993"/>
      <c r="U10" s="1993"/>
    </row>
    <row r="11" spans="1:21">
      <c r="A11" s="1991"/>
      <c r="B11" s="2004"/>
      <c r="C11" s="2004"/>
      <c r="D11" s="2007"/>
      <c r="E11" s="2004"/>
      <c r="F11" s="2004"/>
      <c r="G11" s="2004"/>
      <c r="H11" s="2004"/>
      <c r="I11" s="2006"/>
      <c r="J11" s="1991"/>
      <c r="K11" s="1995"/>
      <c r="L11" s="1995"/>
      <c r="M11" s="1995"/>
      <c r="N11" s="1995"/>
      <c r="O11" s="1995"/>
      <c r="P11" s="1995"/>
      <c r="Q11" s="1995"/>
      <c r="R11" s="1995"/>
      <c r="S11" s="1995"/>
      <c r="T11" s="1993"/>
      <c r="U11" s="1993"/>
    </row>
    <row r="12" spans="1:21" ht="21.75" customHeight="1" thickBot="1">
      <c r="A12" s="1991"/>
      <c r="B12" s="2004"/>
      <c r="C12" s="2004"/>
      <c r="D12" s="2007"/>
      <c r="E12" s="2004"/>
      <c r="F12" s="2004"/>
      <c r="G12" s="2004"/>
      <c r="H12" s="2004"/>
      <c r="I12" s="2006"/>
      <c r="J12" s="1991"/>
      <c r="K12" s="1995"/>
      <c r="L12" s="1995"/>
      <c r="M12" s="1995"/>
      <c r="N12" s="1995"/>
      <c r="O12" s="1995"/>
      <c r="P12" s="1995"/>
      <c r="Q12" s="1995"/>
      <c r="R12" s="1995"/>
      <c r="S12" s="1995"/>
      <c r="T12" s="1993"/>
      <c r="U12" s="1993"/>
    </row>
    <row r="13" spans="1:21" ht="14.25" hidden="1" customHeight="1">
      <c r="A13" s="1986" t="s">
        <v>201</v>
      </c>
      <c r="B13" s="814"/>
      <c r="C13" s="814"/>
      <c r="D13" s="814"/>
      <c r="E13" s="814"/>
      <c r="F13" s="814"/>
      <c r="G13" s="814"/>
      <c r="H13" s="814"/>
      <c r="I13" s="819"/>
      <c r="J13" s="1998"/>
      <c r="K13" s="1982"/>
      <c r="L13" s="1982"/>
      <c r="M13" s="1982"/>
      <c r="N13" s="1982"/>
      <c r="O13" s="1982"/>
      <c r="P13" s="1982"/>
      <c r="Q13" s="1980">
        <v>4245140</v>
      </c>
      <c r="R13" s="1980">
        <v>677200</v>
      </c>
      <c r="S13" s="1982"/>
      <c r="T13" s="1493"/>
      <c r="U13" s="1977">
        <f>SUM(J13:S13)</f>
        <v>4922340</v>
      </c>
    </row>
    <row r="14" spans="1:21" ht="21" hidden="1" customHeight="1" thickBot="1">
      <c r="A14" s="1987"/>
      <c r="B14" s="815"/>
      <c r="C14" s="815"/>
      <c r="D14" s="815"/>
      <c r="E14" s="815"/>
      <c r="F14" s="815"/>
      <c r="G14" s="815"/>
      <c r="H14" s="815"/>
      <c r="I14" s="820"/>
      <c r="J14" s="1999"/>
      <c r="K14" s="1983"/>
      <c r="L14" s="1983"/>
      <c r="M14" s="1983"/>
      <c r="N14" s="1983"/>
      <c r="O14" s="1983"/>
      <c r="P14" s="1983"/>
      <c r="Q14" s="1981"/>
      <c r="R14" s="1981"/>
      <c r="S14" s="1983"/>
      <c r="T14" s="1494"/>
      <c r="U14" s="1979"/>
    </row>
    <row r="15" spans="1:21" ht="15" hidden="1" customHeight="1">
      <c r="A15" s="1986" t="s">
        <v>203</v>
      </c>
      <c r="B15" s="814"/>
      <c r="C15" s="814"/>
      <c r="D15" s="814"/>
      <c r="E15" s="814"/>
      <c r="F15" s="814"/>
      <c r="G15" s="814"/>
      <c r="H15" s="814"/>
      <c r="I15" s="819"/>
      <c r="J15" s="1998"/>
      <c r="K15" s="1982"/>
      <c r="L15" s="1980">
        <v>820380</v>
      </c>
      <c r="M15" s="1980">
        <v>110460</v>
      </c>
      <c r="N15" s="1980">
        <v>4226040</v>
      </c>
      <c r="O15" s="1982"/>
      <c r="P15" s="1982"/>
      <c r="Q15" s="1980">
        <v>585000</v>
      </c>
      <c r="R15" s="1980">
        <v>117860</v>
      </c>
      <c r="S15" s="1982"/>
      <c r="T15" s="1493"/>
      <c r="U15" s="1977">
        <f>SUM(J15:S15)</f>
        <v>5859740</v>
      </c>
    </row>
    <row r="16" spans="1:21" ht="28.5" hidden="1" customHeight="1" thickBot="1">
      <c r="A16" s="1987"/>
      <c r="B16" s="815"/>
      <c r="C16" s="815"/>
      <c r="D16" s="815"/>
      <c r="E16" s="815"/>
      <c r="F16" s="815"/>
      <c r="G16" s="815"/>
      <c r="H16" s="815"/>
      <c r="I16" s="820"/>
      <c r="J16" s="1999"/>
      <c r="K16" s="1983"/>
      <c r="L16" s="1981"/>
      <c r="M16" s="1981"/>
      <c r="N16" s="1981"/>
      <c r="O16" s="1983"/>
      <c r="P16" s="1983"/>
      <c r="Q16" s="1981"/>
      <c r="R16" s="1981"/>
      <c r="S16" s="1983"/>
      <c r="T16" s="1494"/>
      <c r="U16" s="1979"/>
    </row>
    <row r="17" spans="1:21" ht="16.5" hidden="1" customHeight="1">
      <c r="A17" s="1986" t="s">
        <v>204</v>
      </c>
      <c r="B17" s="814"/>
      <c r="C17" s="814"/>
      <c r="D17" s="814"/>
      <c r="E17" s="814"/>
      <c r="F17" s="814"/>
      <c r="G17" s="814"/>
      <c r="H17" s="814"/>
      <c r="I17" s="819"/>
      <c r="J17" s="2001">
        <v>300000</v>
      </c>
      <c r="K17" s="1980">
        <v>542322</v>
      </c>
      <c r="L17" s="1982"/>
      <c r="M17" s="1982"/>
      <c r="N17" s="1980">
        <v>1310000</v>
      </c>
      <c r="O17" s="1982"/>
      <c r="P17" s="1982"/>
      <c r="Q17" s="1980">
        <v>4626885</v>
      </c>
      <c r="R17" s="1982"/>
      <c r="S17" s="1982"/>
      <c r="T17" s="1493"/>
      <c r="U17" s="1977">
        <f>SUM(J17:S17)</f>
        <v>6779207</v>
      </c>
    </row>
    <row r="18" spans="1:21" ht="17.25" hidden="1" customHeight="1" thickBot="1">
      <c r="A18" s="1987"/>
      <c r="B18" s="815"/>
      <c r="C18" s="815"/>
      <c r="D18" s="815"/>
      <c r="E18" s="815"/>
      <c r="F18" s="815"/>
      <c r="G18" s="815"/>
      <c r="H18" s="815"/>
      <c r="I18" s="820"/>
      <c r="J18" s="2002"/>
      <c r="K18" s="1981"/>
      <c r="L18" s="1983"/>
      <c r="M18" s="1983"/>
      <c r="N18" s="1981"/>
      <c r="O18" s="1983"/>
      <c r="P18" s="1983"/>
      <c r="Q18" s="1981"/>
      <c r="R18" s="1983"/>
      <c r="S18" s="1983"/>
      <c r="T18" s="1494"/>
      <c r="U18" s="1979"/>
    </row>
    <row r="19" spans="1:21" ht="14.25" hidden="1" customHeight="1">
      <c r="A19" s="1986" t="s">
        <v>205</v>
      </c>
      <c r="B19" s="814"/>
      <c r="C19" s="814"/>
      <c r="D19" s="814"/>
      <c r="E19" s="814"/>
      <c r="F19" s="814"/>
      <c r="G19" s="814"/>
      <c r="H19" s="814"/>
      <c r="I19" s="819"/>
      <c r="J19" s="1998"/>
      <c r="K19" s="1982"/>
      <c r="L19" s="1982"/>
      <c r="M19" s="1982"/>
      <c r="N19" s="1982"/>
      <c r="O19" s="1982"/>
      <c r="P19" s="1980">
        <v>1900000</v>
      </c>
      <c r="Q19" s="1982"/>
      <c r="R19" s="1982"/>
      <c r="S19" s="1982"/>
      <c r="T19" s="1493"/>
      <c r="U19" s="1977">
        <f>SUM(J19:S19)</f>
        <v>1900000</v>
      </c>
    </row>
    <row r="20" spans="1:21" ht="9.75" hidden="1" customHeight="1" thickBot="1">
      <c r="A20" s="1987"/>
      <c r="B20" s="815"/>
      <c r="C20" s="815"/>
      <c r="D20" s="815"/>
      <c r="E20" s="815"/>
      <c r="F20" s="815"/>
      <c r="G20" s="815"/>
      <c r="H20" s="815"/>
      <c r="I20" s="820"/>
      <c r="J20" s="1999"/>
      <c r="K20" s="1983"/>
      <c r="L20" s="1983"/>
      <c r="M20" s="1983"/>
      <c r="N20" s="1983"/>
      <c r="O20" s="1983"/>
      <c r="P20" s="1981"/>
      <c r="Q20" s="1983"/>
      <c r="R20" s="1983"/>
      <c r="S20" s="1983"/>
      <c r="T20" s="1494"/>
      <c r="U20" s="1979"/>
    </row>
    <row r="21" spans="1:21" ht="18" hidden="1" customHeight="1">
      <c r="A21" s="1986" t="s">
        <v>212</v>
      </c>
      <c r="B21" s="814"/>
      <c r="C21" s="814"/>
      <c r="D21" s="814"/>
      <c r="E21" s="814"/>
      <c r="F21" s="814"/>
      <c r="G21" s="814"/>
      <c r="H21" s="814"/>
      <c r="I21" s="819"/>
      <c r="J21" s="1998"/>
      <c r="K21" s="1980">
        <v>1199952</v>
      </c>
      <c r="L21" s="1980">
        <v>7494586</v>
      </c>
      <c r="M21" s="1982"/>
      <c r="N21" s="1980">
        <v>2230000</v>
      </c>
      <c r="O21" s="1980">
        <v>60000</v>
      </c>
      <c r="P21" s="1982"/>
      <c r="Q21" s="1980">
        <v>450000</v>
      </c>
      <c r="R21" s="1980">
        <v>359840</v>
      </c>
      <c r="S21" s="1980">
        <v>205622</v>
      </c>
      <c r="T21" s="1495"/>
      <c r="U21" s="1977">
        <f>SUM(J21:S21)</f>
        <v>12000000</v>
      </c>
    </row>
    <row r="22" spans="1:21" ht="14.25" hidden="1" customHeight="1" thickBot="1">
      <c r="A22" s="1987"/>
      <c r="B22" s="815"/>
      <c r="C22" s="815"/>
      <c r="D22" s="815"/>
      <c r="E22" s="815"/>
      <c r="F22" s="815"/>
      <c r="G22" s="815"/>
      <c r="H22" s="815"/>
      <c r="I22" s="820"/>
      <c r="J22" s="1999"/>
      <c r="K22" s="1981"/>
      <c r="L22" s="1981"/>
      <c r="M22" s="1983"/>
      <c r="N22" s="1981"/>
      <c r="O22" s="1981"/>
      <c r="P22" s="1983"/>
      <c r="Q22" s="1981"/>
      <c r="R22" s="1981"/>
      <c r="S22" s="1981"/>
      <c r="T22" s="1496"/>
      <c r="U22" s="1979"/>
    </row>
    <row r="23" spans="1:21" ht="21" hidden="1" customHeight="1">
      <c r="A23" s="1986" t="s">
        <v>213</v>
      </c>
      <c r="B23" s="814"/>
      <c r="C23" s="814"/>
      <c r="D23" s="814"/>
      <c r="E23" s="814"/>
      <c r="F23" s="814"/>
      <c r="G23" s="814"/>
      <c r="H23" s="814"/>
      <c r="I23" s="819"/>
      <c r="J23" s="1998"/>
      <c r="K23" s="1982"/>
      <c r="L23" s="1980">
        <v>6772910</v>
      </c>
      <c r="M23" s="1980">
        <v>3943200</v>
      </c>
      <c r="N23" s="1980">
        <v>4128200</v>
      </c>
      <c r="O23" s="1980">
        <v>170000</v>
      </c>
      <c r="P23" s="1982"/>
      <c r="Q23" s="1980">
        <v>980000</v>
      </c>
      <c r="R23" s="1980">
        <v>180000</v>
      </c>
      <c r="S23" s="1980">
        <v>100000</v>
      </c>
      <c r="T23" s="1495"/>
      <c r="U23" s="1977">
        <f>SUM(J23:S23)</f>
        <v>16274310</v>
      </c>
    </row>
    <row r="24" spans="1:21" ht="12" hidden="1" customHeight="1" thickBot="1">
      <c r="A24" s="1987"/>
      <c r="B24" s="815"/>
      <c r="C24" s="815"/>
      <c r="D24" s="815"/>
      <c r="E24" s="815"/>
      <c r="F24" s="815"/>
      <c r="G24" s="815"/>
      <c r="H24" s="815"/>
      <c r="I24" s="820"/>
      <c r="J24" s="1999"/>
      <c r="K24" s="1983"/>
      <c r="L24" s="1981"/>
      <c r="M24" s="1981"/>
      <c r="N24" s="1981"/>
      <c r="O24" s="1981"/>
      <c r="P24" s="1983"/>
      <c r="Q24" s="1981"/>
      <c r="R24" s="1981"/>
      <c r="S24" s="1981"/>
      <c r="T24" s="1496"/>
      <c r="U24" s="1979"/>
    </row>
    <row r="25" spans="1:21" ht="15.75" hidden="1" customHeight="1">
      <c r="A25" s="1986" t="s">
        <v>214</v>
      </c>
      <c r="B25" s="814"/>
      <c r="C25" s="814"/>
      <c r="D25" s="814"/>
      <c r="E25" s="814"/>
      <c r="F25" s="814"/>
      <c r="G25" s="814"/>
      <c r="H25" s="814"/>
      <c r="I25" s="819"/>
      <c r="J25" s="1998"/>
      <c r="K25" s="1982"/>
      <c r="L25" s="1980">
        <v>60600</v>
      </c>
      <c r="M25" s="1980">
        <v>30000</v>
      </c>
      <c r="N25" s="1980">
        <v>640000</v>
      </c>
      <c r="O25" s="1980">
        <v>30000</v>
      </c>
      <c r="P25" s="1982"/>
      <c r="Q25" s="1980">
        <v>120000</v>
      </c>
      <c r="R25" s="1980">
        <v>65000</v>
      </c>
      <c r="S25" s="1980">
        <v>20000</v>
      </c>
      <c r="T25" s="1495"/>
      <c r="U25" s="1977">
        <f>SUM(J25:S25)</f>
        <v>965600</v>
      </c>
    </row>
    <row r="26" spans="1:21" ht="6" hidden="1" customHeight="1" thickBot="1">
      <c r="A26" s="1997"/>
      <c r="B26" s="816"/>
      <c r="C26" s="816"/>
      <c r="D26" s="816"/>
      <c r="E26" s="816"/>
      <c r="F26" s="816"/>
      <c r="G26" s="816"/>
      <c r="H26" s="816"/>
      <c r="I26" s="821"/>
      <c r="J26" s="2000"/>
      <c r="K26" s="1984"/>
      <c r="L26" s="1985"/>
      <c r="M26" s="1985"/>
      <c r="N26" s="1985"/>
      <c r="O26" s="1985"/>
      <c r="P26" s="1984"/>
      <c r="Q26" s="1985"/>
      <c r="R26" s="1985"/>
      <c r="S26" s="1985"/>
      <c r="T26" s="1497"/>
      <c r="U26" s="1978"/>
    </row>
    <row r="27" spans="1:21" ht="52.5" customHeight="1" thickBot="1">
      <c r="A27" s="630"/>
      <c r="B27" s="817"/>
      <c r="C27" s="817"/>
      <c r="D27" s="817"/>
      <c r="E27" s="817"/>
      <c r="F27" s="817"/>
      <c r="G27" s="817"/>
      <c r="H27" s="817"/>
      <c r="I27" s="822"/>
      <c r="J27" s="995"/>
      <c r="K27" s="996"/>
      <c r="L27" s="996"/>
      <c r="M27" s="996"/>
      <c r="N27" s="996"/>
      <c r="O27" s="996"/>
      <c r="P27" s="996"/>
      <c r="Q27" s="996"/>
      <c r="R27" s="996"/>
      <c r="S27" s="996"/>
      <c r="T27" s="1498"/>
      <c r="U27" s="959"/>
    </row>
    <row r="28" spans="1:21" ht="56.25" customHeight="1" thickBot="1">
      <c r="A28" s="630"/>
      <c r="B28" s="817"/>
      <c r="C28" s="817"/>
      <c r="D28" s="817"/>
      <c r="E28" s="817"/>
      <c r="F28" s="817"/>
      <c r="G28" s="817"/>
      <c r="H28" s="817"/>
      <c r="I28" s="822"/>
      <c r="J28" s="957"/>
      <c r="K28" s="958"/>
      <c r="L28" s="958"/>
      <c r="M28" s="958"/>
      <c r="N28" s="958"/>
      <c r="O28" s="958"/>
      <c r="P28" s="958"/>
      <c r="Q28" s="958"/>
      <c r="R28" s="958"/>
      <c r="S28" s="958"/>
      <c r="T28" s="1499"/>
      <c r="U28" s="959"/>
    </row>
    <row r="29" spans="1:21" ht="59.25" customHeight="1" thickBot="1">
      <c r="A29" s="630"/>
      <c r="B29" s="817"/>
      <c r="C29" s="817"/>
      <c r="D29" s="817"/>
      <c r="E29" s="817"/>
      <c r="F29" s="817"/>
      <c r="G29" s="817"/>
      <c r="H29" s="817"/>
      <c r="I29" s="822"/>
      <c r="J29" s="957"/>
      <c r="K29" s="958"/>
      <c r="L29" s="958"/>
      <c r="M29" s="958"/>
      <c r="N29" s="958"/>
      <c r="O29" s="958"/>
      <c r="P29" s="958"/>
      <c r="Q29" s="958"/>
      <c r="R29" s="958"/>
      <c r="S29" s="958"/>
      <c r="T29" s="1499"/>
      <c r="U29" s="959"/>
    </row>
    <row r="30" spans="1:21" ht="52.5" customHeight="1" thickBot="1">
      <c r="A30" s="994"/>
      <c r="B30" s="817"/>
      <c r="C30" s="818"/>
      <c r="D30" s="818"/>
      <c r="E30" s="818"/>
      <c r="F30" s="818"/>
      <c r="G30" s="818"/>
      <c r="H30" s="818"/>
      <c r="I30" s="823"/>
      <c r="J30" s="957"/>
      <c r="K30" s="958"/>
      <c r="L30" s="958"/>
      <c r="M30" s="958"/>
      <c r="N30" s="958"/>
      <c r="O30" s="958"/>
      <c r="P30" s="958"/>
      <c r="Q30" s="958"/>
      <c r="R30" s="958"/>
      <c r="S30" s="958"/>
      <c r="T30" s="1499"/>
      <c r="U30" s="959"/>
    </row>
    <row r="41" spans="17:17">
      <c r="Q41" s="960"/>
    </row>
  </sheetData>
  <sheetProtection selectLockedCells="1" selectUnlockedCells="1"/>
  <mergeCells count="108">
    <mergeCell ref="T8:T12"/>
    <mergeCell ref="A8:A12"/>
    <mergeCell ref="G8:G12"/>
    <mergeCell ref="C8:C12"/>
    <mergeCell ref="P13:P14"/>
    <mergeCell ref="A13:A14"/>
    <mergeCell ref="K13:K14"/>
    <mergeCell ref="L8:L12"/>
    <mergeCell ref="O8:O12"/>
    <mergeCell ref="M8:M12"/>
    <mergeCell ref="N13:N14"/>
    <mergeCell ref="D8:D12"/>
    <mergeCell ref="B8:B12"/>
    <mergeCell ref="L23:L24"/>
    <mergeCell ref="J23:J24"/>
    <mergeCell ref="E8:E12"/>
    <mergeCell ref="H8:H12"/>
    <mergeCell ref="L13:L14"/>
    <mergeCell ref="F8:F12"/>
    <mergeCell ref="I8:I12"/>
    <mergeCell ref="J21:J22"/>
    <mergeCell ref="J15:J16"/>
    <mergeCell ref="A25:A26"/>
    <mergeCell ref="K21:K22"/>
    <mergeCell ref="K15:K16"/>
    <mergeCell ref="K23:K24"/>
    <mergeCell ref="A23:A24"/>
    <mergeCell ref="A21:A22"/>
    <mergeCell ref="A15:A16"/>
    <mergeCell ref="A19:A20"/>
    <mergeCell ref="J13:J14"/>
    <mergeCell ref="J19:J20"/>
    <mergeCell ref="K19:K20"/>
    <mergeCell ref="J25:J26"/>
    <mergeCell ref="K25:K26"/>
    <mergeCell ref="J17:J18"/>
    <mergeCell ref="U15:U16"/>
    <mergeCell ref="Q13:Q14"/>
    <mergeCell ref="M13:M14"/>
    <mergeCell ref="A17:A18"/>
    <mergeCell ref="U19:U20"/>
    <mergeCell ref="S19:S20"/>
    <mergeCell ref="S15:S16"/>
    <mergeCell ref="K17:K18"/>
    <mergeCell ref="R2:U2"/>
    <mergeCell ref="A5:U6"/>
    <mergeCell ref="J8:J12"/>
    <mergeCell ref="U8:U12"/>
    <mergeCell ref="R8:R12"/>
    <mergeCell ref="S7:U7"/>
    <mergeCell ref="S8:S12"/>
    <mergeCell ref="Q8:Q12"/>
    <mergeCell ref="K8:K12"/>
    <mergeCell ref="N8:N12"/>
    <mergeCell ref="O15:O16"/>
    <mergeCell ref="P15:P16"/>
    <mergeCell ref="N17:N18"/>
    <mergeCell ref="L17:L18"/>
    <mergeCell ref="P8:P12"/>
    <mergeCell ref="O13:O14"/>
    <mergeCell ref="M17:M18"/>
    <mergeCell ref="M15:M16"/>
    <mergeCell ref="N15:N16"/>
    <mergeCell ref="S13:S14"/>
    <mergeCell ref="U13:U14"/>
    <mergeCell ref="U17:U18"/>
    <mergeCell ref="L25:L26"/>
    <mergeCell ref="Q17:Q18"/>
    <mergeCell ref="R23:R24"/>
    <mergeCell ref="N25:N26"/>
    <mergeCell ref="S25:S26"/>
    <mergeCell ref="R25:R26"/>
    <mergeCell ref="L15:L16"/>
    <mergeCell ref="L19:L20"/>
    <mergeCell ref="M25:M26"/>
    <mergeCell ref="M23:M24"/>
    <mergeCell ref="M21:M22"/>
    <mergeCell ref="M19:M20"/>
    <mergeCell ref="L21:L22"/>
    <mergeCell ref="O19:O20"/>
    <mergeCell ref="O17:O18"/>
    <mergeCell ref="P17:P18"/>
    <mergeCell ref="N19:N20"/>
    <mergeCell ref="O25:O26"/>
    <mergeCell ref="P19:P20"/>
    <mergeCell ref="P21:P22"/>
    <mergeCell ref="P25:P26"/>
    <mergeCell ref="P23:P24"/>
    <mergeCell ref="S23:S24"/>
    <mergeCell ref="R13:R14"/>
    <mergeCell ref="R15:R16"/>
    <mergeCell ref="Q19:Q20"/>
    <mergeCell ref="R17:R18"/>
    <mergeCell ref="Q15:Q16"/>
    <mergeCell ref="S17:S18"/>
    <mergeCell ref="Q21:Q22"/>
    <mergeCell ref="Q23:Q24"/>
    <mergeCell ref="R19:R20"/>
    <mergeCell ref="Q25:Q26"/>
    <mergeCell ref="U25:U26"/>
    <mergeCell ref="U23:U24"/>
    <mergeCell ref="N21:N22"/>
    <mergeCell ref="O21:O22"/>
    <mergeCell ref="R21:R22"/>
    <mergeCell ref="N23:N24"/>
    <mergeCell ref="O23:O24"/>
    <mergeCell ref="U21:U22"/>
    <mergeCell ref="S21:S22"/>
  </mergeCells>
  <phoneticPr fontId="45" type="noConversion"/>
  <pageMargins left="0.74803149606299213" right="0" top="0.98425196850393704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E30" sqref="E30"/>
    </sheetView>
  </sheetViews>
  <sheetFormatPr defaultRowHeight="15"/>
  <cols>
    <col min="1" max="2" width="11.7109375" style="588" bestFit="1" customWidth="1"/>
    <col min="3" max="3" width="15.28515625" style="588" customWidth="1"/>
    <col min="4" max="4" width="9.140625" style="588"/>
    <col min="5" max="5" width="8.28515625" style="588" customWidth="1"/>
    <col min="6" max="6" width="9.140625" style="588"/>
    <col min="7" max="7" width="13.42578125" style="588" customWidth="1"/>
    <col min="8" max="8" width="9.140625" style="729"/>
    <col min="9" max="9" width="9.140625" style="588"/>
    <col min="10" max="10" width="10" style="588" bestFit="1" customWidth="1"/>
    <col min="11" max="11" width="9.140625" style="588"/>
    <col min="12" max="12" width="13" style="588" customWidth="1"/>
    <col min="13" max="16384" width="9.140625" style="588"/>
  </cols>
  <sheetData>
    <row r="1" spans="1:13" ht="13.5" customHeight="1">
      <c r="J1"/>
      <c r="K1" s="2008" t="s">
        <v>33</v>
      </c>
      <c r="L1" s="1964"/>
    </row>
    <row r="2" spans="1:13" ht="12.75" customHeight="1">
      <c r="G2" s="1930"/>
      <c r="H2" s="1849"/>
      <c r="I2" s="1849"/>
      <c r="J2" s="1849"/>
      <c r="K2" s="1849"/>
      <c r="L2" s="1849"/>
    </row>
    <row r="3" spans="1:13" ht="18.75" customHeight="1">
      <c r="A3" s="2017" t="s">
        <v>1724</v>
      </c>
      <c r="B3" s="2017"/>
      <c r="C3" s="2017"/>
      <c r="D3" s="2017"/>
      <c r="E3" s="2017"/>
      <c r="F3" s="2017"/>
      <c r="G3" s="2017"/>
      <c r="H3" s="2017"/>
      <c r="I3" s="2017"/>
      <c r="J3" s="2017"/>
      <c r="K3" s="2017"/>
      <c r="L3" s="2017"/>
      <c r="M3" s="601"/>
    </row>
    <row r="4" spans="1:13" ht="14.25" customHeight="1" thickBot="1">
      <c r="A4" s="587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600" t="s">
        <v>810</v>
      </c>
    </row>
    <row r="5" spans="1:13">
      <c r="A5" s="2018" t="s">
        <v>783</v>
      </c>
      <c r="B5" s="2014" t="s">
        <v>784</v>
      </c>
      <c r="C5" s="2015" t="s">
        <v>785</v>
      </c>
      <c r="D5" s="2014" t="s">
        <v>786</v>
      </c>
      <c r="E5" s="2014"/>
      <c r="F5" s="2014"/>
      <c r="G5" s="2015" t="s">
        <v>787</v>
      </c>
      <c r="H5" s="2023" t="s">
        <v>788</v>
      </c>
      <c r="I5" s="2014" t="s">
        <v>789</v>
      </c>
      <c r="J5" s="2014"/>
      <c r="K5" s="2014"/>
      <c r="L5" s="2021" t="s">
        <v>790</v>
      </c>
    </row>
    <row r="6" spans="1:13" ht="20.25" customHeight="1" thickBot="1">
      <c r="A6" s="2019"/>
      <c r="B6" s="2020"/>
      <c r="C6" s="2016"/>
      <c r="D6" s="589" t="s">
        <v>791</v>
      </c>
      <c r="E6" s="589" t="s">
        <v>792</v>
      </c>
      <c r="F6" s="589" t="s">
        <v>793</v>
      </c>
      <c r="G6" s="2016"/>
      <c r="H6" s="2024"/>
      <c r="I6" s="589" t="s">
        <v>794</v>
      </c>
      <c r="J6" s="589" t="s">
        <v>795</v>
      </c>
      <c r="K6" s="589" t="s">
        <v>793</v>
      </c>
      <c r="L6" s="2022"/>
    </row>
    <row r="7" spans="1:13">
      <c r="A7" s="2011" t="s">
        <v>796</v>
      </c>
      <c r="B7" s="590" t="s">
        <v>797</v>
      </c>
      <c r="C7" s="1300">
        <v>21134</v>
      </c>
      <c r="D7" s="1300">
        <v>11232</v>
      </c>
      <c r="E7" s="1300">
        <v>11200</v>
      </c>
      <c r="F7" s="1300">
        <f>D7-E7</f>
        <v>32</v>
      </c>
      <c r="G7" s="1300">
        <f>C7+F7</f>
        <v>21166</v>
      </c>
      <c r="H7" s="730" t="s">
        <v>839</v>
      </c>
      <c r="I7" s="590">
        <v>0</v>
      </c>
      <c r="J7" s="590">
        <v>0</v>
      </c>
      <c r="K7" s="590">
        <f>I7-J7</f>
        <v>0</v>
      </c>
      <c r="L7" s="591">
        <f>G7+K7</f>
        <v>21166</v>
      </c>
    </row>
    <row r="8" spans="1:13" ht="15.75" thickBot="1">
      <c r="A8" s="2012"/>
      <c r="B8" s="592" t="s">
        <v>798</v>
      </c>
      <c r="C8" s="1301">
        <f>C7</f>
        <v>21134</v>
      </c>
      <c r="D8" s="1301">
        <f>D7</f>
        <v>11232</v>
      </c>
      <c r="E8" s="1301">
        <f>E7</f>
        <v>11200</v>
      </c>
      <c r="F8" s="1301">
        <f t="shared" ref="F8:F29" si="0">D8-E8</f>
        <v>32</v>
      </c>
      <c r="G8" s="1301">
        <f t="shared" ref="G8:G30" si="1">C8+F8</f>
        <v>21166</v>
      </c>
      <c r="H8" s="731" t="s">
        <v>839</v>
      </c>
      <c r="I8" s="592">
        <f>I7</f>
        <v>0</v>
      </c>
      <c r="J8" s="592">
        <f>J7</f>
        <v>0</v>
      </c>
      <c r="K8" s="592">
        <f t="shared" ref="K8:K30" si="2">I8-J8</f>
        <v>0</v>
      </c>
      <c r="L8" s="593">
        <f t="shared" ref="L8:L30" si="3">G8+K8</f>
        <v>21166</v>
      </c>
    </row>
    <row r="9" spans="1:13" ht="15.75" thickTop="1">
      <c r="A9" s="2013" t="s">
        <v>799</v>
      </c>
      <c r="B9" s="594" t="s">
        <v>797</v>
      </c>
      <c r="C9" s="594">
        <f>L7</f>
        <v>21166</v>
      </c>
      <c r="D9" s="594">
        <v>15921</v>
      </c>
      <c r="E9" s="594">
        <v>15856</v>
      </c>
      <c r="F9" s="594">
        <f t="shared" si="0"/>
        <v>65</v>
      </c>
      <c r="G9" s="594">
        <f t="shared" si="1"/>
        <v>21231</v>
      </c>
      <c r="H9" s="732" t="s">
        <v>839</v>
      </c>
      <c r="I9" s="594">
        <v>0</v>
      </c>
      <c r="J9" s="594">
        <v>0</v>
      </c>
      <c r="K9" s="594">
        <f t="shared" si="2"/>
        <v>0</v>
      </c>
      <c r="L9" s="595">
        <f t="shared" si="3"/>
        <v>21231</v>
      </c>
    </row>
    <row r="10" spans="1:13" ht="15.75" thickBot="1">
      <c r="A10" s="2012"/>
      <c r="B10" s="592" t="s">
        <v>798</v>
      </c>
      <c r="C10" s="592">
        <f>$C$8</f>
        <v>21134</v>
      </c>
      <c r="D10" s="592">
        <f>D7+D9</f>
        <v>27153</v>
      </c>
      <c r="E10" s="592">
        <f>E7+E9</f>
        <v>27056</v>
      </c>
      <c r="F10" s="592">
        <f t="shared" si="0"/>
        <v>97</v>
      </c>
      <c r="G10" s="592">
        <f t="shared" si="1"/>
        <v>21231</v>
      </c>
      <c r="H10" s="731" t="s">
        <v>839</v>
      </c>
      <c r="I10" s="592">
        <f>I8+I9</f>
        <v>0</v>
      </c>
      <c r="J10" s="592">
        <v>0</v>
      </c>
      <c r="K10" s="592">
        <f t="shared" si="2"/>
        <v>0</v>
      </c>
      <c r="L10" s="593">
        <f t="shared" si="3"/>
        <v>21231</v>
      </c>
    </row>
    <row r="11" spans="1:13" ht="15.75" thickTop="1">
      <c r="A11" s="2013" t="s">
        <v>800</v>
      </c>
      <c r="B11" s="594" t="s">
        <v>797</v>
      </c>
      <c r="C11" s="594">
        <f t="shared" ref="C11:C29" si="4">L9</f>
        <v>21231</v>
      </c>
      <c r="D11" s="961">
        <v>19523</v>
      </c>
      <c r="E11" s="594">
        <v>17896</v>
      </c>
      <c r="F11" s="594">
        <f t="shared" si="0"/>
        <v>1627</v>
      </c>
      <c r="G11" s="594">
        <f t="shared" si="1"/>
        <v>22858</v>
      </c>
      <c r="H11" s="732" t="s">
        <v>839</v>
      </c>
      <c r="I11" s="594">
        <v>0</v>
      </c>
      <c r="J11" s="594">
        <v>0</v>
      </c>
      <c r="K11" s="594">
        <f t="shared" si="2"/>
        <v>0</v>
      </c>
      <c r="L11" s="595">
        <f t="shared" si="3"/>
        <v>22858</v>
      </c>
    </row>
    <row r="12" spans="1:13" ht="15.75" thickBot="1">
      <c r="A12" s="2012"/>
      <c r="B12" s="592" t="s">
        <v>798</v>
      </c>
      <c r="C12" s="592">
        <f>C8</f>
        <v>21134</v>
      </c>
      <c r="D12" s="592">
        <f>D7+D9+D11</f>
        <v>46676</v>
      </c>
      <c r="E12" s="592">
        <f>E7+E9+E11</f>
        <v>44952</v>
      </c>
      <c r="F12" s="592">
        <f t="shared" si="0"/>
        <v>1724</v>
      </c>
      <c r="G12" s="592">
        <f t="shared" si="1"/>
        <v>22858</v>
      </c>
      <c r="H12" s="731" t="s">
        <v>839</v>
      </c>
      <c r="I12" s="592">
        <f>I10+I11</f>
        <v>0</v>
      </c>
      <c r="J12" s="592">
        <f>J10+J11</f>
        <v>0</v>
      </c>
      <c r="K12" s="592">
        <f t="shared" si="2"/>
        <v>0</v>
      </c>
      <c r="L12" s="593">
        <f t="shared" si="3"/>
        <v>22858</v>
      </c>
    </row>
    <row r="13" spans="1:13" ht="15.75" thickTop="1">
      <c r="A13" s="2013" t="s">
        <v>801</v>
      </c>
      <c r="B13" s="594" t="s">
        <v>797</v>
      </c>
      <c r="C13" s="594">
        <f t="shared" si="4"/>
        <v>22858</v>
      </c>
      <c r="D13" s="594">
        <v>42589</v>
      </c>
      <c r="E13" s="594">
        <v>39587</v>
      </c>
      <c r="F13" s="594">
        <f t="shared" si="0"/>
        <v>3002</v>
      </c>
      <c r="G13" s="594">
        <f t="shared" si="1"/>
        <v>25860</v>
      </c>
      <c r="H13" s="732" t="s">
        <v>839</v>
      </c>
      <c r="I13" s="594">
        <v>0</v>
      </c>
      <c r="J13" s="594">
        <v>0</v>
      </c>
      <c r="K13" s="594">
        <f t="shared" si="2"/>
        <v>0</v>
      </c>
      <c r="L13" s="595">
        <f t="shared" si="3"/>
        <v>25860</v>
      </c>
    </row>
    <row r="14" spans="1:13" ht="15.75" thickBot="1">
      <c r="A14" s="2012"/>
      <c r="B14" s="592" t="s">
        <v>798</v>
      </c>
      <c r="C14" s="592">
        <f>C8</f>
        <v>21134</v>
      </c>
      <c r="D14" s="592">
        <f>D7+D9+D11+D13</f>
        <v>89265</v>
      </c>
      <c r="E14" s="592">
        <f>E7+E9+E11+E13</f>
        <v>84539</v>
      </c>
      <c r="F14" s="592">
        <f t="shared" si="0"/>
        <v>4726</v>
      </c>
      <c r="G14" s="592">
        <f t="shared" si="1"/>
        <v>25860</v>
      </c>
      <c r="H14" s="731" t="s">
        <v>839</v>
      </c>
      <c r="I14" s="592">
        <f>I12+I13</f>
        <v>0</v>
      </c>
      <c r="J14" s="592">
        <f>J12+J13</f>
        <v>0</v>
      </c>
      <c r="K14" s="592">
        <f t="shared" si="2"/>
        <v>0</v>
      </c>
      <c r="L14" s="593">
        <f t="shared" si="3"/>
        <v>25860</v>
      </c>
    </row>
    <row r="15" spans="1:13" ht="15.75" thickTop="1">
      <c r="A15" s="2013" t="s">
        <v>802</v>
      </c>
      <c r="B15" s="594" t="s">
        <v>797</v>
      </c>
      <c r="C15" s="594">
        <f t="shared" si="4"/>
        <v>25860</v>
      </c>
      <c r="D15" s="594">
        <v>16789</v>
      </c>
      <c r="E15" s="594">
        <v>12200</v>
      </c>
      <c r="F15" s="594">
        <f t="shared" si="0"/>
        <v>4589</v>
      </c>
      <c r="G15" s="594">
        <f t="shared" si="1"/>
        <v>30449</v>
      </c>
      <c r="H15" s="732" t="s">
        <v>839</v>
      </c>
      <c r="I15" s="594">
        <v>0</v>
      </c>
      <c r="J15" s="594">
        <v>0</v>
      </c>
      <c r="K15" s="594">
        <f t="shared" si="2"/>
        <v>0</v>
      </c>
      <c r="L15" s="595">
        <f t="shared" si="3"/>
        <v>30449</v>
      </c>
    </row>
    <row r="16" spans="1:13" ht="15.75" thickBot="1">
      <c r="A16" s="2012"/>
      <c r="B16" s="592" t="s">
        <v>798</v>
      </c>
      <c r="C16" s="592">
        <f>C8</f>
        <v>21134</v>
      </c>
      <c r="D16" s="592">
        <f>D7+D9+D11+D13+D15</f>
        <v>106054</v>
      </c>
      <c r="E16" s="592">
        <f>E7+E9+E11+E13+E15</f>
        <v>96739</v>
      </c>
      <c r="F16" s="592">
        <f t="shared" si="0"/>
        <v>9315</v>
      </c>
      <c r="G16" s="592">
        <f t="shared" si="1"/>
        <v>30449</v>
      </c>
      <c r="H16" s="731" t="s">
        <v>839</v>
      </c>
      <c r="I16" s="592">
        <f>I14+I15</f>
        <v>0</v>
      </c>
      <c r="J16" s="592">
        <f>J14+J15</f>
        <v>0</v>
      </c>
      <c r="K16" s="592">
        <f t="shared" si="2"/>
        <v>0</v>
      </c>
      <c r="L16" s="593">
        <f t="shared" si="3"/>
        <v>30449</v>
      </c>
    </row>
    <row r="17" spans="1:12" ht="15.75" thickTop="1">
      <c r="A17" s="2013" t="s">
        <v>803</v>
      </c>
      <c r="B17" s="594" t="s">
        <v>797</v>
      </c>
      <c r="C17" s="594">
        <f t="shared" si="4"/>
        <v>30449</v>
      </c>
      <c r="D17" s="594">
        <v>12548</v>
      </c>
      <c r="E17" s="594">
        <v>135689</v>
      </c>
      <c r="F17" s="594">
        <v>12354</v>
      </c>
      <c r="G17" s="594">
        <f t="shared" si="1"/>
        <v>42803</v>
      </c>
      <c r="H17" s="732" t="s">
        <v>839</v>
      </c>
      <c r="I17" s="594">
        <v>0</v>
      </c>
      <c r="J17" s="594">
        <v>0</v>
      </c>
      <c r="K17" s="594">
        <f t="shared" si="2"/>
        <v>0</v>
      </c>
      <c r="L17" s="595">
        <f t="shared" si="3"/>
        <v>42803</v>
      </c>
    </row>
    <row r="18" spans="1:12" ht="15.75" thickBot="1">
      <c r="A18" s="2012"/>
      <c r="B18" s="592" t="s">
        <v>798</v>
      </c>
      <c r="C18" s="592">
        <f>C8</f>
        <v>21134</v>
      </c>
      <c r="D18" s="592">
        <v>18652</v>
      </c>
      <c r="E18" s="592">
        <v>4428</v>
      </c>
      <c r="F18" s="592">
        <f t="shared" si="0"/>
        <v>14224</v>
      </c>
      <c r="G18" s="592">
        <f t="shared" si="1"/>
        <v>35358</v>
      </c>
      <c r="H18" s="1302" t="s">
        <v>839</v>
      </c>
      <c r="I18" s="592">
        <f>I16+I17</f>
        <v>0</v>
      </c>
      <c r="J18" s="592">
        <v>0</v>
      </c>
      <c r="K18" s="592">
        <f t="shared" si="2"/>
        <v>0</v>
      </c>
      <c r="L18" s="593">
        <f t="shared" si="3"/>
        <v>35358</v>
      </c>
    </row>
    <row r="19" spans="1:12" ht="15.75" thickTop="1">
      <c r="A19" s="2013" t="s">
        <v>804</v>
      </c>
      <c r="B19" s="594" t="s">
        <v>797</v>
      </c>
      <c r="C19" s="594">
        <f t="shared" si="4"/>
        <v>42803</v>
      </c>
      <c r="D19" s="594">
        <v>12856</v>
      </c>
      <c r="E19" s="594">
        <v>11284</v>
      </c>
      <c r="F19" s="594">
        <f t="shared" si="0"/>
        <v>1572</v>
      </c>
      <c r="G19" s="594">
        <f t="shared" si="1"/>
        <v>44375</v>
      </c>
      <c r="H19" s="732" t="s">
        <v>839</v>
      </c>
      <c r="I19" s="594">
        <v>0</v>
      </c>
      <c r="J19" s="594">
        <v>0</v>
      </c>
      <c r="K19" s="594">
        <f t="shared" si="2"/>
        <v>0</v>
      </c>
      <c r="L19" s="595">
        <f t="shared" si="3"/>
        <v>44375</v>
      </c>
    </row>
    <row r="20" spans="1:12" ht="15.75" thickBot="1">
      <c r="A20" s="2012"/>
      <c r="B20" s="592" t="s">
        <v>798</v>
      </c>
      <c r="C20" s="592">
        <f>C8</f>
        <v>21134</v>
      </c>
      <c r="D20" s="592">
        <v>13458</v>
      </c>
      <c r="E20" s="592">
        <v>10256</v>
      </c>
      <c r="F20" s="592">
        <f t="shared" si="0"/>
        <v>3202</v>
      </c>
      <c r="G20" s="592">
        <f t="shared" si="1"/>
        <v>24336</v>
      </c>
      <c r="H20" s="734" t="s">
        <v>839</v>
      </c>
      <c r="I20" s="592">
        <f>I18+I19</f>
        <v>0</v>
      </c>
      <c r="J20" s="592">
        <f>J18+J19</f>
        <v>0</v>
      </c>
      <c r="K20" s="592">
        <f t="shared" si="2"/>
        <v>0</v>
      </c>
      <c r="L20" s="593">
        <f t="shared" si="3"/>
        <v>24336</v>
      </c>
    </row>
    <row r="21" spans="1:12" ht="15.75" thickTop="1">
      <c r="A21" s="2013" t="s">
        <v>805</v>
      </c>
      <c r="B21" s="594" t="s">
        <v>797</v>
      </c>
      <c r="C21" s="594">
        <f t="shared" si="4"/>
        <v>44375</v>
      </c>
      <c r="D21" s="961">
        <v>11568</v>
      </c>
      <c r="E21" s="594">
        <v>10852</v>
      </c>
      <c r="F21" s="594">
        <f t="shared" si="0"/>
        <v>716</v>
      </c>
      <c r="G21" s="594">
        <f t="shared" si="1"/>
        <v>45091</v>
      </c>
      <c r="H21" s="732" t="s">
        <v>839</v>
      </c>
      <c r="I21" s="594">
        <v>0</v>
      </c>
      <c r="J21" s="594">
        <v>0</v>
      </c>
      <c r="K21" s="594">
        <f t="shared" si="2"/>
        <v>0</v>
      </c>
      <c r="L21" s="595">
        <f t="shared" si="3"/>
        <v>45091</v>
      </c>
    </row>
    <row r="22" spans="1:12" ht="15.75" thickBot="1">
      <c r="A22" s="2012"/>
      <c r="B22" s="592" t="s">
        <v>798</v>
      </c>
      <c r="C22" s="592">
        <f>C8</f>
        <v>21134</v>
      </c>
      <c r="D22" s="592">
        <v>14568</v>
      </c>
      <c r="E22" s="592">
        <v>2635</v>
      </c>
      <c r="F22" s="592">
        <f t="shared" si="0"/>
        <v>11933</v>
      </c>
      <c r="G22" s="592">
        <f t="shared" si="1"/>
        <v>33067</v>
      </c>
      <c r="H22" s="734" t="s">
        <v>839</v>
      </c>
      <c r="I22" s="592">
        <f>I20+I21</f>
        <v>0</v>
      </c>
      <c r="J22" s="592">
        <f>J20+J21</f>
        <v>0</v>
      </c>
      <c r="K22" s="592">
        <f t="shared" si="2"/>
        <v>0</v>
      </c>
      <c r="L22" s="593">
        <f t="shared" si="3"/>
        <v>33067</v>
      </c>
    </row>
    <row r="23" spans="1:12" ht="15.75" thickTop="1">
      <c r="A23" s="2013" t="s">
        <v>806</v>
      </c>
      <c r="B23" s="594" t="s">
        <v>797</v>
      </c>
      <c r="C23" s="594">
        <f t="shared" si="4"/>
        <v>45091</v>
      </c>
      <c r="D23" s="594">
        <v>11565</v>
      </c>
      <c r="E23" s="594">
        <v>8500</v>
      </c>
      <c r="F23" s="594">
        <f t="shared" si="0"/>
        <v>3065</v>
      </c>
      <c r="G23" s="594">
        <f t="shared" si="1"/>
        <v>48156</v>
      </c>
      <c r="H23" s="732" t="s">
        <v>839</v>
      </c>
      <c r="I23" s="594">
        <v>0</v>
      </c>
      <c r="J23" s="594">
        <v>0</v>
      </c>
      <c r="K23" s="594">
        <f t="shared" si="2"/>
        <v>0</v>
      </c>
      <c r="L23" s="595">
        <f t="shared" si="3"/>
        <v>48156</v>
      </c>
    </row>
    <row r="24" spans="1:12" ht="15.75" thickBot="1">
      <c r="A24" s="2012"/>
      <c r="B24" s="592" t="s">
        <v>798</v>
      </c>
      <c r="C24" s="592">
        <f>C8</f>
        <v>21134</v>
      </c>
      <c r="D24" s="592">
        <f>D7+D9+D11+D13+D15+D17+D19+D21+D23</f>
        <v>154591</v>
      </c>
      <c r="E24" s="592">
        <v>145200</v>
      </c>
      <c r="F24" s="592">
        <f t="shared" si="0"/>
        <v>9391</v>
      </c>
      <c r="G24" s="592">
        <f t="shared" si="1"/>
        <v>30525</v>
      </c>
      <c r="H24" s="734" t="s">
        <v>839</v>
      </c>
      <c r="I24" s="592">
        <f>I22+I23</f>
        <v>0</v>
      </c>
      <c r="J24" s="592">
        <v>0</v>
      </c>
      <c r="K24" s="592">
        <f t="shared" si="2"/>
        <v>0</v>
      </c>
      <c r="L24" s="593">
        <f t="shared" si="3"/>
        <v>30525</v>
      </c>
    </row>
    <row r="25" spans="1:12" ht="15.75" thickTop="1">
      <c r="A25" s="2013" t="s">
        <v>807</v>
      </c>
      <c r="B25" s="594" t="s">
        <v>797</v>
      </c>
      <c r="C25" s="594">
        <f t="shared" si="4"/>
        <v>48156</v>
      </c>
      <c r="D25" s="594">
        <v>148900</v>
      </c>
      <c r="E25" s="594">
        <v>105230</v>
      </c>
      <c r="F25" s="594">
        <f t="shared" si="0"/>
        <v>43670</v>
      </c>
      <c r="G25" s="594">
        <f t="shared" si="1"/>
        <v>91826</v>
      </c>
      <c r="H25" s="732" t="s">
        <v>839</v>
      </c>
      <c r="I25" s="594">
        <v>0</v>
      </c>
      <c r="J25" s="594">
        <v>0</v>
      </c>
      <c r="K25" s="594">
        <f t="shared" si="2"/>
        <v>0</v>
      </c>
      <c r="L25" s="595">
        <f t="shared" si="3"/>
        <v>91826</v>
      </c>
    </row>
    <row r="26" spans="1:12" ht="15.75" thickBot="1">
      <c r="A26" s="2012"/>
      <c r="B26" s="592" t="s">
        <v>798</v>
      </c>
      <c r="C26" s="592">
        <f>C8</f>
        <v>21134</v>
      </c>
      <c r="D26" s="592">
        <f>D7+D9+D11+D13+D15+D17+D19+D21+D23+D25</f>
        <v>303491</v>
      </c>
      <c r="E26" s="592">
        <v>285123</v>
      </c>
      <c r="F26" s="592">
        <f t="shared" si="0"/>
        <v>18368</v>
      </c>
      <c r="G26" s="592">
        <f t="shared" si="1"/>
        <v>39502</v>
      </c>
      <c r="H26" s="734" t="s">
        <v>839</v>
      </c>
      <c r="I26" s="592">
        <f>I24+I25</f>
        <v>0</v>
      </c>
      <c r="J26" s="592">
        <f>J24+J25</f>
        <v>0</v>
      </c>
      <c r="K26" s="592">
        <f t="shared" si="2"/>
        <v>0</v>
      </c>
      <c r="L26" s="593">
        <f t="shared" si="3"/>
        <v>39502</v>
      </c>
    </row>
    <row r="27" spans="1:12" ht="15.75" thickTop="1">
      <c r="A27" s="2013" t="s">
        <v>808</v>
      </c>
      <c r="B27" s="594" t="s">
        <v>797</v>
      </c>
      <c r="C27" s="594">
        <f t="shared" si="4"/>
        <v>91826</v>
      </c>
      <c r="D27" s="594">
        <v>12500</v>
      </c>
      <c r="E27" s="594">
        <v>33523</v>
      </c>
      <c r="F27" s="594">
        <f t="shared" si="0"/>
        <v>-21023</v>
      </c>
      <c r="G27" s="594">
        <f t="shared" si="1"/>
        <v>70803</v>
      </c>
      <c r="H27" s="732" t="s">
        <v>839</v>
      </c>
      <c r="I27" s="594">
        <v>0</v>
      </c>
      <c r="J27" s="594">
        <v>0</v>
      </c>
      <c r="K27" s="594">
        <f t="shared" si="2"/>
        <v>0</v>
      </c>
      <c r="L27" s="595">
        <f t="shared" si="3"/>
        <v>70803</v>
      </c>
    </row>
    <row r="28" spans="1:12" ht="15.75" thickBot="1">
      <c r="A28" s="2012"/>
      <c r="B28" s="592" t="s">
        <v>798</v>
      </c>
      <c r="C28" s="592">
        <f>C8</f>
        <v>21134</v>
      </c>
      <c r="D28" s="592">
        <f>D26+D27</f>
        <v>315991</v>
      </c>
      <c r="E28" s="592">
        <f>E26+E27</f>
        <v>318646</v>
      </c>
      <c r="F28" s="592">
        <f>D28-E28</f>
        <v>-2655</v>
      </c>
      <c r="G28" s="592">
        <f t="shared" si="1"/>
        <v>18479</v>
      </c>
      <c r="H28" s="734" t="s">
        <v>839</v>
      </c>
      <c r="I28" s="592">
        <f>I26+I27</f>
        <v>0</v>
      </c>
      <c r="J28" s="592">
        <f>J26+J27</f>
        <v>0</v>
      </c>
      <c r="K28" s="592">
        <f t="shared" si="2"/>
        <v>0</v>
      </c>
      <c r="L28" s="593">
        <f t="shared" si="3"/>
        <v>18479</v>
      </c>
    </row>
    <row r="29" spans="1:12" ht="15.75" thickTop="1">
      <c r="A29" s="2009" t="s">
        <v>809</v>
      </c>
      <c r="B29" s="596" t="s">
        <v>797</v>
      </c>
      <c r="C29" s="596">
        <f t="shared" si="4"/>
        <v>70803</v>
      </c>
      <c r="D29" s="596">
        <v>13150</v>
      </c>
      <c r="E29" s="596">
        <v>17585</v>
      </c>
      <c r="F29" s="596">
        <f t="shared" si="0"/>
        <v>-4435</v>
      </c>
      <c r="G29" s="596">
        <f t="shared" si="1"/>
        <v>66368</v>
      </c>
      <c r="H29" s="732" t="s">
        <v>839</v>
      </c>
      <c r="I29" s="596">
        <v>0</v>
      </c>
      <c r="J29" s="596">
        <v>0</v>
      </c>
      <c r="K29" s="596">
        <f t="shared" si="2"/>
        <v>0</v>
      </c>
      <c r="L29" s="597">
        <f t="shared" si="3"/>
        <v>66368</v>
      </c>
    </row>
    <row r="30" spans="1:12" ht="15.75" thickBot="1">
      <c r="A30" s="2010"/>
      <c r="B30" s="598" t="s">
        <v>798</v>
      </c>
      <c r="C30" s="598">
        <f>C8</f>
        <v>21134</v>
      </c>
      <c r="D30" s="598">
        <v>329141</v>
      </c>
      <c r="E30" s="598">
        <v>336231</v>
      </c>
      <c r="F30" s="598">
        <v>-7090</v>
      </c>
      <c r="G30" s="598">
        <f t="shared" si="1"/>
        <v>14044</v>
      </c>
      <c r="H30" s="733" t="s">
        <v>839</v>
      </c>
      <c r="I30" s="598">
        <f>I28+I29</f>
        <v>0</v>
      </c>
      <c r="J30" s="598">
        <f>J28+J29</f>
        <v>0</v>
      </c>
      <c r="K30" s="598">
        <f t="shared" si="2"/>
        <v>0</v>
      </c>
      <c r="L30" s="599">
        <f t="shared" si="3"/>
        <v>14044</v>
      </c>
    </row>
  </sheetData>
  <mergeCells count="23">
    <mergeCell ref="H5:H6"/>
    <mergeCell ref="A25:A26"/>
    <mergeCell ref="A27:A28"/>
    <mergeCell ref="A23:A24"/>
    <mergeCell ref="D5:F5"/>
    <mergeCell ref="A19:A20"/>
    <mergeCell ref="A17:A18"/>
    <mergeCell ref="K1:L1"/>
    <mergeCell ref="A29:A30"/>
    <mergeCell ref="A7:A8"/>
    <mergeCell ref="A9:A10"/>
    <mergeCell ref="A11:A12"/>
    <mergeCell ref="A13:A14"/>
    <mergeCell ref="A21:A22"/>
    <mergeCell ref="I5:K5"/>
    <mergeCell ref="A15:A16"/>
    <mergeCell ref="G2:L2"/>
    <mergeCell ref="G5:G6"/>
    <mergeCell ref="A3:L3"/>
    <mergeCell ref="A5:A6"/>
    <mergeCell ref="B5:B6"/>
    <mergeCell ref="L5:L6"/>
    <mergeCell ref="C5:C6"/>
  </mergeCells>
  <phoneticPr fontId="75" type="noConversion"/>
  <pageMargins left="0.51181102362204722" right="0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E44" sqref="E44"/>
    </sheetView>
  </sheetViews>
  <sheetFormatPr defaultRowHeight="12.75"/>
  <cols>
    <col min="1" max="1" width="5.28515625" style="365" customWidth="1"/>
    <col min="2" max="2" width="7.7109375" style="365" customWidth="1"/>
    <col min="3" max="3" width="33.42578125" style="365" customWidth="1"/>
    <col min="4" max="4" width="9.42578125" style="365" customWidth="1"/>
    <col min="5" max="5" width="32.42578125" style="365" customWidth="1"/>
    <col min="6" max="16384" width="9.140625" style="365"/>
  </cols>
  <sheetData>
    <row r="1" spans="1:9" ht="30" customHeight="1">
      <c r="A1" s="1500"/>
      <c r="B1" s="1500"/>
      <c r="C1" s="1501" t="s">
        <v>1107</v>
      </c>
      <c r="D1" s="1502"/>
      <c r="E1" s="1503" t="s">
        <v>34</v>
      </c>
      <c r="F1" s="1504"/>
    </row>
    <row r="2" spans="1:9" ht="18.75" customHeight="1">
      <c r="A2" s="1505" t="s">
        <v>887</v>
      </c>
      <c r="B2" s="1505"/>
      <c r="C2" s="1506" t="s">
        <v>516</v>
      </c>
      <c r="D2" s="1505"/>
      <c r="E2" s="1507"/>
    </row>
    <row r="3" spans="1:9" ht="9" customHeight="1">
      <c r="A3" s="1505"/>
      <c r="B3" s="1505"/>
      <c r="C3" s="1505"/>
      <c r="D3" s="1505"/>
      <c r="E3" s="1507"/>
    </row>
    <row r="4" spans="1:9" ht="16.5" customHeight="1">
      <c r="A4" s="1506" t="s">
        <v>892</v>
      </c>
      <c r="B4" s="1506"/>
      <c r="C4" s="1505"/>
      <c r="D4" s="1505"/>
      <c r="E4" s="1507"/>
    </row>
    <row r="5" spans="1:9" ht="9" customHeight="1">
      <c r="A5" s="1505"/>
      <c r="B5" s="1505"/>
      <c r="C5" s="1505"/>
      <c r="D5" s="1505"/>
      <c r="E5" s="1507"/>
      <c r="H5" s="1508"/>
      <c r="I5" s="1508"/>
    </row>
    <row r="6" spans="1:9">
      <c r="A6" s="1509" t="s">
        <v>331</v>
      </c>
      <c r="B6" s="1510"/>
      <c r="C6" s="1510" t="s">
        <v>39</v>
      </c>
      <c r="D6" s="1511" t="s">
        <v>344</v>
      </c>
      <c r="E6" s="1510" t="s">
        <v>737</v>
      </c>
    </row>
    <row r="7" spans="1:9">
      <c r="A7" s="1512" t="s">
        <v>334</v>
      </c>
      <c r="B7" s="1513"/>
      <c r="C7" s="1513" t="s">
        <v>40</v>
      </c>
      <c r="D7" s="1514" t="s">
        <v>345</v>
      </c>
      <c r="E7" s="1513" t="s">
        <v>43</v>
      </c>
    </row>
    <row r="8" spans="1:9">
      <c r="A8" s="1512" t="s">
        <v>335</v>
      </c>
      <c r="B8" s="1513"/>
      <c r="C8" s="1513" t="s">
        <v>41</v>
      </c>
      <c r="D8" s="1514" t="s">
        <v>346</v>
      </c>
      <c r="E8" s="1513" t="s">
        <v>310</v>
      </c>
    </row>
    <row r="9" spans="1:9">
      <c r="A9" s="1512" t="s">
        <v>336</v>
      </c>
      <c r="B9" s="1513"/>
      <c r="C9" s="1513" t="s">
        <v>654</v>
      </c>
      <c r="D9" s="1514" t="s">
        <v>347</v>
      </c>
      <c r="E9" s="1513" t="s">
        <v>44</v>
      </c>
    </row>
    <row r="10" spans="1:9">
      <c r="A10" s="1512" t="s">
        <v>337</v>
      </c>
      <c r="B10" s="1513"/>
      <c r="C10" s="1513" t="s">
        <v>27</v>
      </c>
      <c r="D10" s="1514" t="s">
        <v>348</v>
      </c>
      <c r="E10" s="1513" t="s">
        <v>45</v>
      </c>
    </row>
    <row r="11" spans="1:9">
      <c r="A11" s="1512" t="s">
        <v>338</v>
      </c>
      <c r="B11" s="1513"/>
      <c r="C11" s="1513" t="s">
        <v>21</v>
      </c>
      <c r="D11" s="1514" t="s">
        <v>349</v>
      </c>
      <c r="E11" s="1513" t="s">
        <v>954</v>
      </c>
    </row>
    <row r="12" spans="1:9">
      <c r="A12" s="1512" t="s">
        <v>339</v>
      </c>
      <c r="B12" s="1513"/>
      <c r="C12" s="1513" t="s">
        <v>753</v>
      </c>
      <c r="D12" s="1514" t="s">
        <v>350</v>
      </c>
      <c r="E12" s="1513" t="s">
        <v>953</v>
      </c>
    </row>
    <row r="13" spans="1:9">
      <c r="A13" s="1512" t="s">
        <v>340</v>
      </c>
      <c r="B13" s="1513"/>
      <c r="C13" s="1513" t="s">
        <v>26</v>
      </c>
      <c r="D13" s="1514" t="s">
        <v>351</v>
      </c>
      <c r="E13" s="1513" t="s">
        <v>38</v>
      </c>
    </row>
    <row r="14" spans="1:9">
      <c r="A14" s="1512" t="s">
        <v>341</v>
      </c>
      <c r="B14" s="1513"/>
      <c r="C14" s="1513" t="s">
        <v>42</v>
      </c>
      <c r="D14" s="1514" t="s">
        <v>393</v>
      </c>
      <c r="E14" s="1513" t="s">
        <v>1322</v>
      </c>
    </row>
    <row r="15" spans="1:9">
      <c r="A15" s="1512" t="s">
        <v>342</v>
      </c>
      <c r="B15" s="1513"/>
      <c r="C15" s="1513" t="s">
        <v>357</v>
      </c>
      <c r="D15" s="1514" t="s">
        <v>394</v>
      </c>
      <c r="E15" s="1513" t="s">
        <v>770</v>
      </c>
    </row>
    <row r="16" spans="1:9">
      <c r="A16" s="1512" t="s">
        <v>343</v>
      </c>
      <c r="B16" s="1513"/>
      <c r="C16" s="1513" t="s">
        <v>894</v>
      </c>
      <c r="D16" s="1514" t="s">
        <v>395</v>
      </c>
      <c r="E16" s="1513" t="s">
        <v>895</v>
      </c>
    </row>
    <row r="17" spans="1:5">
      <c r="A17" s="1500"/>
      <c r="B17" s="1500"/>
      <c r="C17" s="1500"/>
      <c r="D17" s="1500"/>
    </row>
    <row r="18" spans="1:5">
      <c r="A18" s="1506" t="s">
        <v>896</v>
      </c>
      <c r="B18" s="1505"/>
      <c r="C18" s="1500"/>
      <c r="D18" s="1500"/>
    </row>
    <row r="19" spans="1:5" ht="18.75" customHeight="1">
      <c r="A19" s="1506" t="s">
        <v>331</v>
      </c>
      <c r="B19" s="1506" t="s">
        <v>573</v>
      </c>
      <c r="C19" s="1506" t="s">
        <v>39</v>
      </c>
      <c r="D19" s="1505"/>
      <c r="E19" s="1507"/>
    </row>
    <row r="20" spans="1:5">
      <c r="A20" s="1515" t="s">
        <v>526</v>
      </c>
      <c r="B20" s="1515" t="s">
        <v>574</v>
      </c>
      <c r="C20" s="1505" t="s">
        <v>525</v>
      </c>
      <c r="D20" s="1505"/>
      <c r="E20" s="1507"/>
    </row>
    <row r="21" spans="1:5">
      <c r="A21" s="1516" t="s">
        <v>931</v>
      </c>
      <c r="B21" s="1516" t="s">
        <v>575</v>
      </c>
      <c r="C21" s="1505" t="s">
        <v>527</v>
      </c>
      <c r="D21" s="1505"/>
      <c r="E21" s="1507"/>
    </row>
    <row r="22" spans="1:5">
      <c r="A22" s="1516" t="s">
        <v>932</v>
      </c>
      <c r="B22" s="1516" t="s">
        <v>576</v>
      </c>
      <c r="C22" s="1505" t="s">
        <v>528</v>
      </c>
      <c r="D22" s="1505"/>
      <c r="E22" s="1507"/>
    </row>
    <row r="23" spans="1:5">
      <c r="A23" s="1516" t="s">
        <v>933</v>
      </c>
      <c r="B23" s="1516" t="s">
        <v>577</v>
      </c>
      <c r="C23" s="1505" t="s">
        <v>529</v>
      </c>
      <c r="D23" s="1505"/>
      <c r="E23" s="1507"/>
    </row>
    <row r="24" spans="1:5">
      <c r="A24" s="1516" t="s">
        <v>940</v>
      </c>
      <c r="B24" s="1516" t="s">
        <v>578</v>
      </c>
      <c r="C24" s="1505" t="s">
        <v>1323</v>
      </c>
      <c r="D24" s="1505"/>
      <c r="E24" s="1507"/>
    </row>
    <row r="25" spans="1:5">
      <c r="A25" s="1516" t="s">
        <v>934</v>
      </c>
      <c r="B25" s="1516" t="s">
        <v>596</v>
      </c>
      <c r="C25" s="1505" t="s">
        <v>1324</v>
      </c>
      <c r="D25" s="1505"/>
      <c r="E25" s="1507"/>
    </row>
    <row r="26" spans="1:5" ht="17.25" customHeight="1">
      <c r="A26" s="1517" t="s">
        <v>334</v>
      </c>
      <c r="B26" s="1517" t="s">
        <v>572</v>
      </c>
      <c r="C26" s="1506" t="s">
        <v>752</v>
      </c>
      <c r="D26" s="1505"/>
      <c r="E26" s="1507"/>
    </row>
    <row r="27" spans="1:5">
      <c r="A27" s="1516" t="s">
        <v>897</v>
      </c>
      <c r="B27" s="1516" t="s">
        <v>597</v>
      </c>
      <c r="C27" s="1505" t="s">
        <v>1325</v>
      </c>
      <c r="D27" s="1505"/>
      <c r="E27" s="1507"/>
    </row>
    <row r="28" spans="1:5">
      <c r="A28" s="1516" t="s">
        <v>898</v>
      </c>
      <c r="B28" s="1516" t="s">
        <v>598</v>
      </c>
      <c r="C28" s="1505" t="s">
        <v>1326</v>
      </c>
      <c r="D28" s="1505"/>
      <c r="E28" s="1507"/>
    </row>
    <row r="29" spans="1:5">
      <c r="A29" s="1516" t="s">
        <v>935</v>
      </c>
      <c r="B29" s="1515" t="s">
        <v>599</v>
      </c>
      <c r="C29" s="1505" t="s">
        <v>1327</v>
      </c>
      <c r="D29" s="1505"/>
      <c r="E29" s="1507"/>
    </row>
    <row r="30" spans="1:5">
      <c r="A30" s="1516" t="s">
        <v>899</v>
      </c>
      <c r="B30" s="1515" t="s">
        <v>1328</v>
      </c>
      <c r="C30" s="1505" t="s">
        <v>1329</v>
      </c>
      <c r="D30" s="1505"/>
      <c r="E30" s="1507"/>
    </row>
    <row r="31" spans="1:5">
      <c r="A31" s="1516" t="s">
        <v>900</v>
      </c>
      <c r="B31" s="1516" t="s">
        <v>579</v>
      </c>
      <c r="C31" s="1505" t="s">
        <v>1330</v>
      </c>
      <c r="D31" s="1505"/>
      <c r="E31" s="1507"/>
    </row>
    <row r="32" spans="1:5" ht="19.5" customHeight="1">
      <c r="A32" s="1517" t="s">
        <v>335</v>
      </c>
      <c r="B32" s="1517" t="s">
        <v>580</v>
      </c>
      <c r="C32" s="1506" t="s">
        <v>485</v>
      </c>
      <c r="D32" s="1505"/>
      <c r="E32" s="1507"/>
    </row>
    <row r="33" spans="1:5" ht="12.75" customHeight="1">
      <c r="A33" s="1516" t="s">
        <v>909</v>
      </c>
      <c r="B33" s="1516" t="s">
        <v>581</v>
      </c>
      <c r="C33" s="1505" t="s">
        <v>1331</v>
      </c>
      <c r="D33" s="1505"/>
      <c r="E33" s="1507"/>
    </row>
    <row r="34" spans="1:5" ht="12.75" customHeight="1">
      <c r="A34" s="1516" t="s">
        <v>910</v>
      </c>
      <c r="B34" s="1516" t="s">
        <v>600</v>
      </c>
      <c r="C34" s="1505" t="s">
        <v>1332</v>
      </c>
      <c r="D34" s="1505"/>
      <c r="E34" s="1507"/>
    </row>
    <row r="35" spans="1:5">
      <c r="A35" s="1516" t="s">
        <v>911</v>
      </c>
      <c r="B35" s="1516" t="s">
        <v>602</v>
      </c>
      <c r="C35" s="1505" t="s">
        <v>1333</v>
      </c>
      <c r="D35" s="1505"/>
      <c r="E35" s="1507"/>
    </row>
    <row r="36" spans="1:5">
      <c r="A36" s="1516" t="s">
        <v>912</v>
      </c>
      <c r="B36" s="1516" t="s">
        <v>1334</v>
      </c>
      <c r="C36" s="1505" t="s">
        <v>1335</v>
      </c>
      <c r="D36" s="1505"/>
      <c r="E36" s="1507"/>
    </row>
    <row r="37" spans="1:5">
      <c r="A37" s="1516" t="s">
        <v>913</v>
      </c>
      <c r="B37" s="1516" t="s">
        <v>582</v>
      </c>
      <c r="C37" s="1505" t="s">
        <v>1336</v>
      </c>
      <c r="D37" s="1505"/>
      <c r="E37" s="1507"/>
    </row>
    <row r="38" spans="1:5" ht="15" customHeight="1">
      <c r="A38" s="1517" t="s">
        <v>336</v>
      </c>
      <c r="B38" s="1517" t="s">
        <v>583</v>
      </c>
      <c r="C38" s="1506" t="s">
        <v>654</v>
      </c>
      <c r="D38" s="1505"/>
      <c r="E38" s="1507"/>
    </row>
    <row r="39" spans="1:5">
      <c r="A39" s="1516" t="s">
        <v>914</v>
      </c>
      <c r="B39" s="1516" t="s">
        <v>1337</v>
      </c>
      <c r="C39" s="1518" t="s">
        <v>1338</v>
      </c>
      <c r="D39" s="1505"/>
      <c r="E39" s="1507"/>
    </row>
    <row r="40" spans="1:5">
      <c r="A40" s="1516" t="s">
        <v>915</v>
      </c>
      <c r="B40" s="1516" t="s">
        <v>1339</v>
      </c>
      <c r="C40" s="1518" t="s">
        <v>1340</v>
      </c>
      <c r="D40" s="1505"/>
      <c r="E40" s="1507"/>
    </row>
    <row r="41" spans="1:5">
      <c r="A41" s="1516" t="s">
        <v>916</v>
      </c>
      <c r="B41" s="1516" t="s">
        <v>1341</v>
      </c>
      <c r="C41" s="1518" t="s">
        <v>1342</v>
      </c>
      <c r="D41" s="1505"/>
      <c r="E41" s="1507"/>
    </row>
    <row r="42" spans="1:5">
      <c r="A42" s="1516" t="s">
        <v>1091</v>
      </c>
      <c r="B42" s="1516" t="s">
        <v>1343</v>
      </c>
      <c r="C42" s="1518" t="s">
        <v>1344</v>
      </c>
      <c r="D42" s="1505"/>
      <c r="E42" s="1507"/>
    </row>
    <row r="43" spans="1:5">
      <c r="A43" s="1516" t="s">
        <v>1092</v>
      </c>
      <c r="B43" s="1516" t="s">
        <v>878</v>
      </c>
      <c r="C43" s="1519" t="s">
        <v>1345</v>
      </c>
      <c r="D43" s="1505"/>
      <c r="E43" s="1507"/>
    </row>
    <row r="44" spans="1:5">
      <c r="A44" s="1516" t="s">
        <v>1346</v>
      </c>
      <c r="B44" s="1516" t="s">
        <v>877</v>
      </c>
      <c r="C44" s="1519" t="s">
        <v>1347</v>
      </c>
      <c r="D44" s="1505"/>
      <c r="E44" s="1507"/>
    </row>
    <row r="45" spans="1:5">
      <c r="A45" s="1516" t="s">
        <v>1348</v>
      </c>
      <c r="B45" s="1516" t="s">
        <v>1349</v>
      </c>
      <c r="C45" s="1519" t="s">
        <v>1350</v>
      </c>
      <c r="D45" s="1505"/>
      <c r="E45" s="1507"/>
    </row>
    <row r="46" spans="1:5">
      <c r="A46" s="1516" t="s">
        <v>1351</v>
      </c>
      <c r="B46" s="1516" t="s">
        <v>1352</v>
      </c>
      <c r="C46" s="1519" t="s">
        <v>1353</v>
      </c>
      <c r="D46" s="1505"/>
      <c r="E46" s="1507"/>
    </row>
    <row r="47" spans="1:5">
      <c r="A47" s="1516" t="s">
        <v>1354</v>
      </c>
      <c r="B47" s="1516" t="s">
        <v>584</v>
      </c>
      <c r="C47" s="1519" t="s">
        <v>1355</v>
      </c>
      <c r="D47" s="1505"/>
      <c r="E47" s="1507"/>
    </row>
    <row r="48" spans="1:5">
      <c r="A48" s="1516" t="s">
        <v>1356</v>
      </c>
      <c r="B48" s="1516" t="s">
        <v>585</v>
      </c>
      <c r="C48" s="1519" t="s">
        <v>1357</v>
      </c>
      <c r="D48" s="1505"/>
      <c r="E48" s="1507"/>
    </row>
    <row r="49" spans="1:5">
      <c r="A49" s="1516" t="s">
        <v>1093</v>
      </c>
      <c r="B49" s="1516" t="s">
        <v>586</v>
      </c>
      <c r="C49" s="1519" t="s">
        <v>973</v>
      </c>
      <c r="D49" s="1505"/>
      <c r="E49" s="1507"/>
    </row>
    <row r="50" spans="1:5" ht="17.25" customHeight="1">
      <c r="A50" s="1517" t="s">
        <v>337</v>
      </c>
      <c r="B50" s="1517" t="s">
        <v>587</v>
      </c>
      <c r="C50" s="1520" t="s">
        <v>27</v>
      </c>
      <c r="D50" s="1500"/>
    </row>
    <row r="51" spans="1:5">
      <c r="A51" s="1516" t="s">
        <v>923</v>
      </c>
      <c r="B51" s="1516" t="s">
        <v>607</v>
      </c>
      <c r="C51" s="1518" t="s">
        <v>1358</v>
      </c>
      <c r="D51" s="1500"/>
    </row>
    <row r="52" spans="1:5">
      <c r="A52" s="1516" t="s">
        <v>924</v>
      </c>
      <c r="B52" s="1516" t="s">
        <v>608</v>
      </c>
      <c r="C52" s="1505" t="s">
        <v>1359</v>
      </c>
      <c r="D52" s="1500"/>
    </row>
    <row r="53" spans="1:5">
      <c r="A53" s="1516" t="s">
        <v>925</v>
      </c>
      <c r="B53" s="1515" t="s">
        <v>609</v>
      </c>
      <c r="C53" s="1505" t="s">
        <v>1360</v>
      </c>
      <c r="D53" s="1505"/>
      <c r="E53" s="1507"/>
    </row>
    <row r="54" spans="1:5">
      <c r="A54" s="1516" t="s">
        <v>942</v>
      </c>
      <c r="B54" s="1516" t="s">
        <v>610</v>
      </c>
      <c r="C54" s="2025" t="s">
        <v>1361</v>
      </c>
      <c r="D54" s="2025"/>
    </row>
    <row r="55" spans="1:5" ht="19.5" customHeight="1">
      <c r="A55" s="1516" t="s">
        <v>943</v>
      </c>
      <c r="B55" s="1516" t="s">
        <v>611</v>
      </c>
      <c r="C55" s="2025" t="s">
        <v>980</v>
      </c>
      <c r="D55" s="2025"/>
    </row>
    <row r="56" spans="1:5">
      <c r="A56" s="1516" t="s">
        <v>944</v>
      </c>
      <c r="B56" s="1516" t="s">
        <v>612</v>
      </c>
      <c r="C56" s="1521" t="s">
        <v>1362</v>
      </c>
    </row>
    <row r="57" spans="1:5">
      <c r="A57" s="1516" t="s">
        <v>945</v>
      </c>
      <c r="B57" s="1516" t="s">
        <v>613</v>
      </c>
      <c r="C57" s="1522" t="s">
        <v>982</v>
      </c>
      <c r="D57" s="1523"/>
    </row>
    <row r="58" spans="1:5">
      <c r="A58" s="1516" t="s">
        <v>946</v>
      </c>
      <c r="B58" s="1516" t="s">
        <v>614</v>
      </c>
      <c r="C58" s="1522" t="s">
        <v>1363</v>
      </c>
      <c r="D58" s="1523"/>
    </row>
    <row r="59" spans="1:5">
      <c r="A59" s="1516" t="s">
        <v>975</v>
      </c>
      <c r="B59" s="1516" t="s">
        <v>615</v>
      </c>
      <c r="C59" s="1522" t="s">
        <v>1364</v>
      </c>
      <c r="D59" s="1523"/>
    </row>
    <row r="60" spans="1:5">
      <c r="A60" s="1516" t="s">
        <v>976</v>
      </c>
      <c r="B60" s="1516" t="s">
        <v>616</v>
      </c>
      <c r="C60" s="1522" t="s">
        <v>1365</v>
      </c>
      <c r="D60" s="1523"/>
    </row>
    <row r="61" spans="1:5">
      <c r="A61" s="1516" t="s">
        <v>1366</v>
      </c>
      <c r="B61" s="1516" t="s">
        <v>158</v>
      </c>
      <c r="C61" s="1522" t="s">
        <v>160</v>
      </c>
      <c r="D61" s="1523"/>
    </row>
    <row r="62" spans="1:5" ht="18.75" customHeight="1">
      <c r="A62" s="1517" t="s">
        <v>338</v>
      </c>
      <c r="B62" s="1517" t="s">
        <v>588</v>
      </c>
      <c r="C62" s="1524" t="s">
        <v>21</v>
      </c>
      <c r="D62" s="1523"/>
    </row>
    <row r="63" spans="1:5">
      <c r="A63" s="1516" t="s">
        <v>926</v>
      </c>
      <c r="B63" s="1516" t="s">
        <v>617</v>
      </c>
      <c r="C63" s="1522" t="s">
        <v>437</v>
      </c>
      <c r="D63" s="1523"/>
    </row>
    <row r="64" spans="1:5">
      <c r="A64" s="1516" t="s">
        <v>927</v>
      </c>
      <c r="B64" s="1516" t="s">
        <v>589</v>
      </c>
      <c r="C64" s="1522" t="s">
        <v>748</v>
      </c>
      <c r="D64" s="1523"/>
    </row>
    <row r="65" spans="1:4">
      <c r="A65" s="1516" t="s">
        <v>985</v>
      </c>
      <c r="B65" s="1516" t="s">
        <v>618</v>
      </c>
      <c r="C65" s="1522" t="s">
        <v>1367</v>
      </c>
      <c r="D65" s="1523"/>
    </row>
    <row r="66" spans="1:4">
      <c r="A66" s="1516" t="s">
        <v>1368</v>
      </c>
      <c r="B66" s="1516" t="s">
        <v>1369</v>
      </c>
      <c r="C66" s="1522" t="s">
        <v>1370</v>
      </c>
      <c r="D66" s="1523"/>
    </row>
    <row r="67" spans="1:4">
      <c r="A67" s="1516" t="s">
        <v>1371</v>
      </c>
      <c r="B67" s="1516" t="s">
        <v>1372</v>
      </c>
      <c r="C67" s="1522" t="s">
        <v>1373</v>
      </c>
      <c r="D67" s="1523"/>
    </row>
    <row r="68" spans="1:4" ht="18.75" customHeight="1">
      <c r="A68" s="1517" t="s">
        <v>339</v>
      </c>
      <c r="B68" s="1517" t="s">
        <v>590</v>
      </c>
      <c r="C68" s="1506" t="s">
        <v>753</v>
      </c>
      <c r="D68" s="1523"/>
    </row>
    <row r="69" spans="1:4" ht="12" customHeight="1">
      <c r="A69" s="1516" t="s">
        <v>928</v>
      </c>
      <c r="B69" s="1516" t="s">
        <v>1374</v>
      </c>
      <c r="C69" s="1505" t="s">
        <v>1375</v>
      </c>
      <c r="D69" s="1523"/>
    </row>
    <row r="70" spans="1:4" ht="12" customHeight="1">
      <c r="A70" s="1516" t="s">
        <v>929</v>
      </c>
      <c r="B70" s="1516" t="s">
        <v>620</v>
      </c>
      <c r="C70" s="1505" t="s">
        <v>1376</v>
      </c>
      <c r="D70" s="1523"/>
    </row>
    <row r="71" spans="1:4" ht="12" customHeight="1">
      <c r="A71" s="1516" t="s">
        <v>987</v>
      </c>
      <c r="B71" s="1516" t="s">
        <v>621</v>
      </c>
      <c r="C71" s="1505" t="s">
        <v>1377</v>
      </c>
      <c r="D71" s="1523"/>
    </row>
    <row r="72" spans="1:4" ht="11.25" customHeight="1">
      <c r="A72" s="1516" t="s">
        <v>1378</v>
      </c>
      <c r="B72" s="1516" t="s">
        <v>1379</v>
      </c>
      <c r="C72" s="1505" t="s">
        <v>1380</v>
      </c>
      <c r="D72" s="1523"/>
    </row>
    <row r="73" spans="1:4" ht="11.25" customHeight="1">
      <c r="A73" s="1516" t="s">
        <v>1381</v>
      </c>
      <c r="B73" s="1516" t="s">
        <v>1382</v>
      </c>
      <c r="C73" s="1505" t="s">
        <v>1383</v>
      </c>
      <c r="D73" s="1523"/>
    </row>
    <row r="74" spans="1:4" ht="16.5" customHeight="1">
      <c r="A74" s="1517" t="s">
        <v>340</v>
      </c>
      <c r="B74" s="1517" t="s">
        <v>591</v>
      </c>
      <c r="C74" s="1506" t="s">
        <v>26</v>
      </c>
      <c r="D74" s="1523"/>
    </row>
    <row r="75" spans="1:4" ht="11.25" customHeight="1">
      <c r="A75" s="1516" t="s">
        <v>948</v>
      </c>
      <c r="B75" s="1516" t="s">
        <v>1384</v>
      </c>
      <c r="C75" s="1505" t="s">
        <v>1385</v>
      </c>
      <c r="D75" s="1523"/>
    </row>
    <row r="76" spans="1:4" ht="11.25" customHeight="1">
      <c r="A76" s="1516" t="s">
        <v>949</v>
      </c>
      <c r="B76" s="1516" t="s">
        <v>1386</v>
      </c>
      <c r="C76" s="1505" t="s">
        <v>1387</v>
      </c>
      <c r="D76" s="1523"/>
    </row>
    <row r="77" spans="1:4" ht="11.25" customHeight="1">
      <c r="A77" s="1516" t="s">
        <v>955</v>
      </c>
      <c r="B77" s="1516" t="s">
        <v>1388</v>
      </c>
      <c r="C77" s="1505" t="s">
        <v>1389</v>
      </c>
      <c r="D77" s="1523"/>
    </row>
    <row r="78" spans="1:4" ht="11.25" customHeight="1">
      <c r="A78" s="1516" t="s">
        <v>1390</v>
      </c>
      <c r="B78" s="1516" t="s">
        <v>161</v>
      </c>
      <c r="C78" s="1505" t="s">
        <v>1391</v>
      </c>
      <c r="D78" s="1523"/>
    </row>
    <row r="79" spans="1:4" ht="11.25" customHeight="1">
      <c r="A79" s="1516" t="s">
        <v>1392</v>
      </c>
      <c r="B79" s="1516" t="s">
        <v>162</v>
      </c>
      <c r="C79" s="1505" t="s">
        <v>1393</v>
      </c>
      <c r="D79" s="1523"/>
    </row>
    <row r="80" spans="1:4" ht="11.25" customHeight="1">
      <c r="A80" s="1517" t="s">
        <v>341</v>
      </c>
      <c r="B80" s="1517" t="s">
        <v>592</v>
      </c>
      <c r="C80" s="1506" t="s">
        <v>1150</v>
      </c>
      <c r="D80" s="1523"/>
    </row>
    <row r="81" spans="1:5">
      <c r="A81" s="1517" t="s">
        <v>342</v>
      </c>
      <c r="B81" s="1517" t="s">
        <v>593</v>
      </c>
      <c r="C81" s="1506" t="s">
        <v>1106</v>
      </c>
      <c r="D81" s="1500"/>
    </row>
    <row r="82" spans="1:5">
      <c r="A82" s="1516" t="s">
        <v>1003</v>
      </c>
      <c r="B82" s="1516" t="s">
        <v>1394</v>
      </c>
      <c r="C82" s="1505" t="s">
        <v>1395</v>
      </c>
      <c r="D82" s="1500"/>
    </row>
    <row r="83" spans="1:5">
      <c r="A83" s="1516" t="s">
        <v>1396</v>
      </c>
      <c r="B83" s="1516" t="s">
        <v>594</v>
      </c>
      <c r="C83" s="1505" t="s">
        <v>1397</v>
      </c>
      <c r="D83" s="1500"/>
    </row>
    <row r="84" spans="1:5">
      <c r="A84" s="1516" t="s">
        <v>1398</v>
      </c>
      <c r="B84" s="1516" t="s">
        <v>630</v>
      </c>
      <c r="C84" s="1505" t="s">
        <v>1135</v>
      </c>
      <c r="D84" s="1500"/>
    </row>
    <row r="85" spans="1:5">
      <c r="A85" s="1516" t="s">
        <v>1399</v>
      </c>
      <c r="B85" s="1516" t="s">
        <v>595</v>
      </c>
      <c r="C85" s="1505" t="s">
        <v>1400</v>
      </c>
      <c r="D85" s="1500"/>
    </row>
    <row r="86" spans="1:5">
      <c r="A86" s="1516" t="s">
        <v>1401</v>
      </c>
      <c r="B86" s="1516" t="s">
        <v>163</v>
      </c>
      <c r="C86" s="1505" t="s">
        <v>1008</v>
      </c>
      <c r="D86" s="1500"/>
    </row>
    <row r="87" spans="1:5" ht="16.5" customHeight="1">
      <c r="A87" s="1525" t="s">
        <v>343</v>
      </c>
      <c r="B87" s="1525" t="s">
        <v>9</v>
      </c>
      <c r="C87" s="1526" t="s">
        <v>894</v>
      </c>
      <c r="D87" s="1527"/>
      <c r="E87" s="1528"/>
    </row>
    <row r="88" spans="1:5" s="1530" customFormat="1" ht="17.25" customHeight="1">
      <c r="A88" s="1506" t="s">
        <v>344</v>
      </c>
      <c r="B88" s="1506" t="s">
        <v>566</v>
      </c>
      <c r="C88" s="1520" t="s">
        <v>737</v>
      </c>
      <c r="D88" s="1529"/>
    </row>
    <row r="89" spans="1:5">
      <c r="A89" s="1516" t="s">
        <v>1004</v>
      </c>
      <c r="B89" s="1505" t="s">
        <v>1402</v>
      </c>
      <c r="C89" s="1518" t="s">
        <v>1403</v>
      </c>
      <c r="D89" s="1500"/>
    </row>
    <row r="90" spans="1:5">
      <c r="A90" s="1516" t="s">
        <v>1005</v>
      </c>
      <c r="B90" s="1516" t="s">
        <v>1404</v>
      </c>
      <c r="C90" s="1518" t="s">
        <v>1405</v>
      </c>
      <c r="D90" s="1500"/>
    </row>
    <row r="91" spans="1:5">
      <c r="A91" s="1517" t="s">
        <v>345</v>
      </c>
      <c r="B91" s="1517" t="s">
        <v>567</v>
      </c>
      <c r="C91" s="1520" t="s">
        <v>687</v>
      </c>
      <c r="D91" s="1500"/>
    </row>
    <row r="92" spans="1:5">
      <c r="A92" s="1517" t="s">
        <v>346</v>
      </c>
      <c r="B92" s="1517" t="s">
        <v>568</v>
      </c>
      <c r="C92" s="1520" t="s">
        <v>310</v>
      </c>
      <c r="D92" s="1500"/>
    </row>
    <row r="93" spans="1:5">
      <c r="A93" s="1517" t="s">
        <v>347</v>
      </c>
      <c r="B93" s="1517" t="s">
        <v>569</v>
      </c>
      <c r="C93" s="1520" t="s">
        <v>695</v>
      </c>
      <c r="D93" s="1500"/>
    </row>
    <row r="94" spans="1:5">
      <c r="A94" s="1516" t="s">
        <v>1094</v>
      </c>
      <c r="B94" s="1516" t="s">
        <v>1040</v>
      </c>
      <c r="C94" s="1516" t="s">
        <v>1406</v>
      </c>
      <c r="D94" s="1500"/>
    </row>
    <row r="95" spans="1:5">
      <c r="A95" s="1516" t="s">
        <v>1095</v>
      </c>
      <c r="B95" s="1516" t="s">
        <v>1044</v>
      </c>
      <c r="C95" s="1518" t="s">
        <v>1407</v>
      </c>
      <c r="D95" s="1500"/>
    </row>
    <row r="96" spans="1:5">
      <c r="A96" s="1516" t="s">
        <v>1096</v>
      </c>
      <c r="B96" s="1516" t="s">
        <v>1052</v>
      </c>
      <c r="C96" s="1518" t="s">
        <v>1408</v>
      </c>
      <c r="D96" s="1500"/>
    </row>
    <row r="97" spans="1:4">
      <c r="A97" s="1516" t="s">
        <v>1097</v>
      </c>
      <c r="B97" s="1516" t="s">
        <v>1060</v>
      </c>
      <c r="C97" s="1518" t="s">
        <v>1409</v>
      </c>
      <c r="D97" s="1500"/>
    </row>
    <row r="98" spans="1:4">
      <c r="A98" s="1517" t="s">
        <v>348</v>
      </c>
      <c r="B98" s="1517" t="s">
        <v>570</v>
      </c>
      <c r="C98" s="1520" t="s">
        <v>952</v>
      </c>
      <c r="D98" s="1500"/>
    </row>
    <row r="99" spans="1:4">
      <c r="A99" s="1516" t="s">
        <v>1101</v>
      </c>
      <c r="B99" s="1516" t="s">
        <v>1276</v>
      </c>
      <c r="C99" s="1518" t="s">
        <v>1410</v>
      </c>
      <c r="D99" s="1500"/>
    </row>
    <row r="100" spans="1:4">
      <c r="A100" s="1516" t="s">
        <v>1104</v>
      </c>
      <c r="B100" s="1516" t="s">
        <v>1411</v>
      </c>
      <c r="C100" s="1518" t="s">
        <v>1412</v>
      </c>
      <c r="D100" s="1500"/>
    </row>
    <row r="101" spans="1:4">
      <c r="A101" s="1516" t="s">
        <v>1105</v>
      </c>
      <c r="B101" s="1516" t="s">
        <v>1280</v>
      </c>
      <c r="C101" s="1518" t="s">
        <v>1413</v>
      </c>
      <c r="D101" s="1500"/>
    </row>
    <row r="102" spans="1:4">
      <c r="A102" s="1516" t="s">
        <v>1414</v>
      </c>
      <c r="B102" s="1516" t="s">
        <v>1275</v>
      </c>
      <c r="C102" s="1518" t="s">
        <v>1415</v>
      </c>
      <c r="D102" s="1500"/>
    </row>
    <row r="103" spans="1:4">
      <c r="A103" s="1516" t="s">
        <v>1416</v>
      </c>
      <c r="B103" s="1516" t="s">
        <v>1277</v>
      </c>
      <c r="C103" s="1518" t="s">
        <v>1417</v>
      </c>
      <c r="D103" s="1500"/>
    </row>
    <row r="104" spans="1:4">
      <c r="A104" s="1516" t="s">
        <v>1418</v>
      </c>
      <c r="B104" s="1516" t="s">
        <v>1314</v>
      </c>
      <c r="C104" s="1518" t="s">
        <v>1419</v>
      </c>
      <c r="D104" s="1500"/>
    </row>
    <row r="105" spans="1:4">
      <c r="A105" s="1517" t="s">
        <v>349</v>
      </c>
      <c r="B105" s="1517" t="s">
        <v>1281</v>
      </c>
      <c r="C105" s="1520" t="s">
        <v>312</v>
      </c>
      <c r="D105" s="1500"/>
    </row>
    <row r="106" spans="1:4">
      <c r="A106" s="1517" t="s">
        <v>350</v>
      </c>
      <c r="B106" s="1517" t="s">
        <v>1282</v>
      </c>
      <c r="C106" s="1520" t="s">
        <v>742</v>
      </c>
      <c r="D106" s="1500"/>
    </row>
    <row r="107" spans="1:4">
      <c r="A107" s="1517" t="s">
        <v>351</v>
      </c>
      <c r="B107" s="1517" t="s">
        <v>1300</v>
      </c>
      <c r="C107" s="1531" t="s">
        <v>38</v>
      </c>
      <c r="D107" s="1500"/>
    </row>
    <row r="108" spans="1:4">
      <c r="A108" s="1517" t="s">
        <v>393</v>
      </c>
      <c r="B108" s="1517" t="s">
        <v>2</v>
      </c>
      <c r="C108" s="1531" t="s">
        <v>1322</v>
      </c>
      <c r="D108" s="1500"/>
    </row>
    <row r="109" spans="1:4">
      <c r="A109" s="1517" t="s">
        <v>394</v>
      </c>
      <c r="B109" s="1517" t="s">
        <v>8</v>
      </c>
      <c r="C109" s="1531" t="s">
        <v>893</v>
      </c>
      <c r="D109" s="1500"/>
    </row>
    <row r="110" spans="1:4">
      <c r="A110" s="1516" t="s">
        <v>1420</v>
      </c>
      <c r="B110" s="1516" t="s">
        <v>1421</v>
      </c>
      <c r="C110" s="1521" t="s">
        <v>1422</v>
      </c>
      <c r="D110" s="1500"/>
    </row>
    <row r="111" spans="1:4">
      <c r="A111" s="1516" t="s">
        <v>1423</v>
      </c>
      <c r="B111" s="1516" t="s">
        <v>3</v>
      </c>
      <c r="C111" s="1521" t="s">
        <v>1424</v>
      </c>
      <c r="D111" s="1500"/>
    </row>
    <row r="112" spans="1:4">
      <c r="A112" s="1516" t="s">
        <v>1425</v>
      </c>
      <c r="B112" s="1516" t="s">
        <v>1098</v>
      </c>
      <c r="C112" s="1518" t="s">
        <v>1100</v>
      </c>
      <c r="D112" s="1500"/>
    </row>
    <row r="113" spans="1:5" ht="20.25" customHeight="1">
      <c r="A113" s="1525" t="s">
        <v>395</v>
      </c>
      <c r="B113" s="1526" t="s">
        <v>1</v>
      </c>
      <c r="C113" s="1526" t="s">
        <v>895</v>
      </c>
      <c r="D113" s="1532"/>
      <c r="E113" s="1533"/>
    </row>
    <row r="114" spans="1:5">
      <c r="A114" s="1516"/>
      <c r="B114" s="1516"/>
      <c r="C114" s="1522"/>
      <c r="D114" s="1500"/>
    </row>
    <row r="115" spans="1:5">
      <c r="A115" s="1516"/>
      <c r="B115" s="1516"/>
      <c r="C115" s="1522"/>
      <c r="D115" s="1500"/>
    </row>
    <row r="116" spans="1:5">
      <c r="A116" s="1516"/>
      <c r="B116" s="1516"/>
      <c r="C116" s="1522"/>
      <c r="D116" s="1500"/>
    </row>
    <row r="117" spans="1:5">
      <c r="A117" s="1516"/>
      <c r="B117" s="1516"/>
      <c r="C117" s="1534"/>
      <c r="D117" s="1500"/>
    </row>
    <row r="118" spans="1:5">
      <c r="A118" s="1516"/>
      <c r="B118" s="1516"/>
      <c r="C118" s="1534"/>
      <c r="D118" s="1500"/>
    </row>
    <row r="119" spans="1:5">
      <c r="A119" s="1516"/>
      <c r="B119" s="1516"/>
      <c r="C119" s="1534"/>
      <c r="D119" s="1500"/>
    </row>
    <row r="120" spans="1:5">
      <c r="A120" s="1516"/>
      <c r="B120" s="1505"/>
      <c r="C120" s="1505"/>
      <c r="D120" s="1500"/>
    </row>
    <row r="121" spans="1:5">
      <c r="A121" s="1535"/>
      <c r="B121" s="1500"/>
      <c r="C121" s="1500"/>
      <c r="D121" s="1500"/>
    </row>
  </sheetData>
  <mergeCells count="2">
    <mergeCell ref="C54:D54"/>
    <mergeCell ref="C55:D55"/>
  </mergeCells>
  <pageMargins left="0.70866141732283472" right="0.11811023622047245" top="0.39370078740157483" bottom="0.59055118110236227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0"/>
  <sheetViews>
    <sheetView view="pageLayout" zoomScaleNormal="90" workbookViewId="0">
      <selection activeCell="F47" sqref="F47"/>
    </sheetView>
  </sheetViews>
  <sheetFormatPr defaultColWidth="8" defaultRowHeight="12"/>
  <cols>
    <col min="1" max="1" width="59.85546875" style="798" customWidth="1"/>
    <col min="2" max="2" width="7.7109375" style="798" customWidth="1"/>
    <col min="3" max="3" width="9.85546875" style="798" customWidth="1"/>
    <col min="4" max="5" width="11.85546875" style="798" customWidth="1"/>
    <col min="6" max="6" width="12.85546875" style="798" customWidth="1"/>
    <col min="7" max="7" width="10.42578125" style="797" customWidth="1"/>
    <col min="8" max="9" width="8" style="797" customWidth="1"/>
    <col min="10" max="10" width="11.140625" style="797" customWidth="1"/>
    <col min="11" max="11" width="8" style="797" customWidth="1"/>
    <col min="12" max="12" width="10.28515625" style="797" customWidth="1"/>
    <col min="13" max="13" width="8" style="797" customWidth="1"/>
    <col min="14" max="16384" width="8" style="798"/>
  </cols>
  <sheetData>
    <row r="1" spans="1:13" ht="12.75" customHeight="1">
      <c r="A1" s="962"/>
      <c r="B1" s="2026"/>
      <c r="C1" s="2026"/>
      <c r="D1" s="2026"/>
      <c r="E1" s="2026"/>
      <c r="F1" s="2026"/>
      <c r="M1" s="798"/>
    </row>
    <row r="2" spans="1:13" s="800" customFormat="1" ht="42" customHeight="1">
      <c r="A2" s="971" t="s">
        <v>120</v>
      </c>
      <c r="B2" s="972" t="s">
        <v>247</v>
      </c>
      <c r="C2" s="972" t="s">
        <v>694</v>
      </c>
      <c r="D2" s="972" t="s">
        <v>705</v>
      </c>
      <c r="E2" s="972" t="s">
        <v>1102</v>
      </c>
      <c r="F2" s="972" t="s">
        <v>1426</v>
      </c>
      <c r="G2" s="813"/>
      <c r="H2" s="799"/>
      <c r="I2" s="799"/>
      <c r="J2" s="799"/>
      <c r="K2" s="799"/>
      <c r="L2" s="799"/>
    </row>
    <row r="3" spans="1:13" ht="13.5" customHeight="1">
      <c r="A3" s="1204" t="s">
        <v>121</v>
      </c>
      <c r="B3" s="1205"/>
      <c r="C3" s="1205"/>
      <c r="D3" s="1296" t="s">
        <v>517</v>
      </c>
      <c r="E3" s="1296" t="s">
        <v>517</v>
      </c>
      <c r="F3" s="1296" t="s">
        <v>517</v>
      </c>
      <c r="L3" s="798"/>
      <c r="M3" s="798"/>
    </row>
    <row r="4" spans="1:13" ht="13.5" customHeight="1">
      <c r="A4" s="803" t="s">
        <v>130</v>
      </c>
      <c r="B4" s="802">
        <v>25.16</v>
      </c>
      <c r="C4" s="802"/>
      <c r="D4" s="1087"/>
      <c r="E4" s="1087"/>
      <c r="F4" s="1087"/>
      <c r="G4" s="805"/>
      <c r="H4" s="805"/>
      <c r="L4" s="798"/>
      <c r="M4" s="798"/>
    </row>
    <row r="5" spans="1:13" ht="13.5" customHeight="1">
      <c r="A5" s="803" t="s">
        <v>131</v>
      </c>
      <c r="B5" s="802"/>
      <c r="C5" s="802"/>
      <c r="D5" s="802"/>
      <c r="E5" s="802"/>
      <c r="F5" s="802"/>
      <c r="G5" s="805"/>
      <c r="H5" s="805"/>
      <c r="L5" s="798"/>
      <c r="M5" s="798"/>
    </row>
    <row r="6" spans="1:13" ht="13.5" customHeight="1">
      <c r="A6" s="803" t="s">
        <v>122</v>
      </c>
      <c r="B6" s="804"/>
      <c r="C6" s="802"/>
      <c r="D6" s="1297" t="s">
        <v>518</v>
      </c>
      <c r="E6" s="1297" t="s">
        <v>518</v>
      </c>
      <c r="F6" s="1297" t="s">
        <v>518</v>
      </c>
      <c r="G6" s="805"/>
      <c r="H6" s="805"/>
      <c r="L6" s="798"/>
      <c r="M6" s="798"/>
    </row>
    <row r="7" spans="1:13" ht="13.5" customHeight="1">
      <c r="A7" s="803" t="s">
        <v>123</v>
      </c>
      <c r="B7" s="802"/>
      <c r="C7" s="802"/>
      <c r="D7" s="1297" t="s">
        <v>519</v>
      </c>
      <c r="E7" s="1297" t="s">
        <v>519</v>
      </c>
      <c r="F7" s="1297" t="s">
        <v>519</v>
      </c>
      <c r="G7" s="805"/>
      <c r="H7" s="805"/>
      <c r="L7" s="798"/>
      <c r="M7" s="798"/>
    </row>
    <row r="8" spans="1:13" ht="13.5" customHeight="1">
      <c r="A8" s="803" t="s">
        <v>124</v>
      </c>
      <c r="B8" s="802"/>
      <c r="C8" s="802"/>
      <c r="D8" s="1297">
        <v>100000</v>
      </c>
      <c r="E8" s="1297">
        <v>100000</v>
      </c>
      <c r="F8" s="1297">
        <v>100000</v>
      </c>
      <c r="G8" s="805"/>
      <c r="H8" s="805"/>
      <c r="L8" s="798"/>
      <c r="M8" s="798"/>
    </row>
    <row r="9" spans="1:13" ht="13.5" customHeight="1">
      <c r="A9" s="803" t="s">
        <v>125</v>
      </c>
      <c r="B9" s="802"/>
      <c r="C9" s="802"/>
      <c r="D9" s="1297" t="s">
        <v>520</v>
      </c>
      <c r="E9" s="1297" t="s">
        <v>520</v>
      </c>
      <c r="F9" s="1297" t="s">
        <v>520</v>
      </c>
      <c r="G9" s="805"/>
      <c r="H9" s="805"/>
      <c r="L9" s="798"/>
      <c r="M9" s="798"/>
    </row>
    <row r="10" spans="1:13" ht="13.5" customHeight="1">
      <c r="A10" s="803" t="s">
        <v>132</v>
      </c>
      <c r="B10" s="802"/>
      <c r="C10" s="802"/>
      <c r="D10" s="808">
        <v>4000000</v>
      </c>
      <c r="E10" s="808">
        <v>4000000</v>
      </c>
      <c r="F10" s="808">
        <v>4000000</v>
      </c>
      <c r="G10" s="805"/>
      <c r="H10" s="805"/>
      <c r="L10" s="798"/>
      <c r="M10" s="798"/>
    </row>
    <row r="11" spans="1:13" ht="13.5" customHeight="1">
      <c r="A11" s="803" t="s">
        <v>210</v>
      </c>
      <c r="B11" s="802"/>
      <c r="C11" s="802"/>
      <c r="D11" s="808" t="s">
        <v>521</v>
      </c>
      <c r="E11" s="808" t="s">
        <v>521</v>
      </c>
      <c r="F11" s="808" t="s">
        <v>521</v>
      </c>
      <c r="G11" s="805"/>
      <c r="H11" s="805"/>
      <c r="L11" s="798"/>
      <c r="M11" s="798"/>
    </row>
    <row r="12" spans="1:13" ht="13.5" customHeight="1">
      <c r="A12" s="803" t="s">
        <v>129</v>
      </c>
      <c r="B12" s="802"/>
      <c r="C12" s="802"/>
      <c r="D12" s="1298">
        <v>0</v>
      </c>
      <c r="E12" s="1298">
        <v>0</v>
      </c>
      <c r="F12" s="1298">
        <v>0</v>
      </c>
      <c r="G12" s="805"/>
      <c r="H12" s="805"/>
      <c r="L12" s="798"/>
      <c r="M12" s="798"/>
    </row>
    <row r="13" spans="1:13" ht="13.5" customHeight="1">
      <c r="A13" s="803" t="s">
        <v>30</v>
      </c>
      <c r="B13" s="802"/>
      <c r="C13" s="802"/>
      <c r="D13" s="808" t="s">
        <v>321</v>
      </c>
      <c r="E13" s="808" t="s">
        <v>321</v>
      </c>
      <c r="F13" s="808" t="s">
        <v>321</v>
      </c>
      <c r="G13" s="805"/>
      <c r="H13" s="805"/>
      <c r="L13" s="798"/>
      <c r="M13" s="798"/>
    </row>
    <row r="14" spans="1:13" ht="13.5" customHeight="1">
      <c r="A14" s="803" t="s">
        <v>869</v>
      </c>
      <c r="B14" s="802"/>
      <c r="C14" s="802"/>
      <c r="D14" s="808" t="s">
        <v>522</v>
      </c>
      <c r="E14" s="808" t="s">
        <v>522</v>
      </c>
      <c r="F14" s="808" t="s">
        <v>522</v>
      </c>
      <c r="G14" s="805"/>
      <c r="H14" s="805"/>
      <c r="L14" s="798"/>
      <c r="M14" s="798"/>
    </row>
    <row r="15" spans="1:13" ht="13.5" customHeight="1">
      <c r="A15" s="801" t="s">
        <v>126</v>
      </c>
      <c r="B15" s="802"/>
      <c r="C15" s="802"/>
      <c r="D15" s="802"/>
      <c r="E15" s="802"/>
      <c r="F15" s="802"/>
      <c r="G15" s="805"/>
      <c r="H15" s="805"/>
      <c r="L15" s="798"/>
      <c r="M15" s="798"/>
    </row>
    <row r="16" spans="1:13" ht="24.95" customHeight="1">
      <c r="A16" s="806" t="s">
        <v>133</v>
      </c>
      <c r="B16" s="802"/>
      <c r="C16" s="802"/>
      <c r="D16" s="802"/>
      <c r="E16" s="1087"/>
      <c r="F16" s="1087"/>
      <c r="G16" s="805"/>
      <c r="H16" s="805"/>
      <c r="L16" s="798"/>
      <c r="M16" s="798"/>
    </row>
    <row r="17" spans="1:13" ht="15" customHeight="1">
      <c r="A17" s="1085" t="s">
        <v>136</v>
      </c>
      <c r="B17" s="802"/>
      <c r="C17" s="802"/>
      <c r="D17" s="802"/>
      <c r="E17" s="802"/>
      <c r="F17" s="802"/>
      <c r="G17" s="805"/>
      <c r="H17" s="805"/>
      <c r="L17" s="798"/>
      <c r="M17" s="798"/>
    </row>
    <row r="18" spans="1:13" ht="15" customHeight="1">
      <c r="A18" s="1085" t="s">
        <v>134</v>
      </c>
      <c r="B18" s="802"/>
      <c r="C18" s="802"/>
      <c r="D18" s="802"/>
      <c r="E18" s="802"/>
      <c r="F18" s="802"/>
      <c r="G18" s="805"/>
      <c r="H18" s="805"/>
      <c r="L18" s="798"/>
      <c r="M18" s="798"/>
    </row>
    <row r="19" spans="1:13" ht="15" customHeight="1">
      <c r="A19" s="1085" t="s">
        <v>137</v>
      </c>
      <c r="B19" s="802"/>
      <c r="C19" s="802"/>
      <c r="D19" s="802"/>
      <c r="E19" s="802"/>
      <c r="F19" s="802"/>
      <c r="G19" s="805"/>
      <c r="H19" s="805"/>
      <c r="L19" s="798"/>
      <c r="M19" s="798"/>
    </row>
    <row r="20" spans="1:13" ht="15" customHeight="1">
      <c r="A20" s="1085" t="s">
        <v>135</v>
      </c>
      <c r="B20" s="802"/>
      <c r="C20" s="802"/>
      <c r="D20" s="802"/>
      <c r="E20" s="802"/>
      <c r="F20" s="802"/>
      <c r="G20" s="805"/>
      <c r="H20" s="805"/>
      <c r="L20" s="798"/>
      <c r="M20" s="798"/>
    </row>
    <row r="21" spans="1:13" ht="24.95" customHeight="1">
      <c r="A21" s="1085" t="s">
        <v>134</v>
      </c>
      <c r="B21" s="809"/>
      <c r="C21" s="802"/>
      <c r="D21" s="802"/>
      <c r="E21" s="802"/>
      <c r="F21" s="802"/>
      <c r="G21" s="805"/>
      <c r="H21" s="805"/>
      <c r="L21" s="798"/>
      <c r="M21" s="798"/>
    </row>
    <row r="22" spans="1:13" ht="13.5" customHeight="1">
      <c r="A22" s="803" t="s">
        <v>138</v>
      </c>
      <c r="B22" s="802"/>
      <c r="C22" s="802"/>
      <c r="D22" s="802"/>
      <c r="E22" s="1087"/>
      <c r="F22" s="1087"/>
      <c r="G22" s="805"/>
      <c r="H22" s="805"/>
      <c r="L22" s="798"/>
      <c r="M22" s="798"/>
    </row>
    <row r="23" spans="1:13" ht="13.5" customHeight="1">
      <c r="A23" s="803" t="s">
        <v>139</v>
      </c>
      <c r="B23" s="802"/>
      <c r="C23" s="802"/>
      <c r="D23" s="802"/>
      <c r="E23" s="802"/>
      <c r="F23" s="802"/>
      <c r="G23" s="805"/>
      <c r="H23" s="805"/>
      <c r="L23" s="798"/>
      <c r="M23" s="798"/>
    </row>
    <row r="24" spans="1:13" ht="13.5" hidden="1" customHeight="1">
      <c r="A24" s="807" t="s">
        <v>127</v>
      </c>
      <c r="B24" s="802"/>
      <c r="C24" s="802"/>
      <c r="D24" s="802"/>
      <c r="E24" s="802"/>
      <c r="F24" s="802"/>
      <c r="G24" s="805"/>
      <c r="H24" s="805"/>
      <c r="L24" s="798"/>
      <c r="M24" s="798"/>
    </row>
    <row r="25" spans="1:13" ht="13.5" customHeight="1">
      <c r="A25" s="803" t="s">
        <v>140</v>
      </c>
      <c r="B25" s="802"/>
      <c r="C25" s="802"/>
      <c r="D25" s="802"/>
      <c r="E25" s="802"/>
      <c r="F25" s="802"/>
      <c r="G25" s="805"/>
      <c r="H25" s="805"/>
      <c r="L25" s="798"/>
      <c r="M25" s="798"/>
    </row>
    <row r="26" spans="1:13" ht="13.5" customHeight="1">
      <c r="A26" s="807" t="s">
        <v>141</v>
      </c>
      <c r="B26" s="802"/>
      <c r="C26" s="802"/>
      <c r="D26" s="802"/>
      <c r="E26" s="802"/>
      <c r="F26" s="802"/>
      <c r="G26" s="805"/>
      <c r="H26" s="805"/>
      <c r="L26" s="798"/>
      <c r="M26" s="798"/>
    </row>
    <row r="27" spans="1:13" ht="13.5" customHeight="1">
      <c r="A27" s="1204" t="s">
        <v>128</v>
      </c>
      <c r="B27" s="1205"/>
      <c r="C27" s="1205"/>
      <c r="D27" s="1206">
        <v>5506728</v>
      </c>
      <c r="E27" s="1206">
        <v>5427963</v>
      </c>
      <c r="F27" s="1206">
        <v>5427963</v>
      </c>
      <c r="G27" s="805"/>
      <c r="H27" s="805"/>
      <c r="L27" s="798"/>
      <c r="M27" s="798"/>
    </row>
    <row r="28" spans="1:13" ht="13.5" customHeight="1">
      <c r="A28" s="803" t="s">
        <v>142</v>
      </c>
      <c r="B28" s="802"/>
      <c r="C28" s="802"/>
      <c r="D28" s="1299">
        <v>1175000</v>
      </c>
      <c r="E28" s="1299">
        <v>1090647</v>
      </c>
      <c r="F28" s="1299">
        <v>1090647</v>
      </c>
      <c r="G28" s="805"/>
      <c r="H28" s="805"/>
      <c r="L28" s="798"/>
      <c r="M28" s="798"/>
    </row>
    <row r="29" spans="1:13" ht="13.5" customHeight="1">
      <c r="A29" s="803" t="s">
        <v>143</v>
      </c>
      <c r="B29" s="802"/>
      <c r="C29" s="802"/>
      <c r="D29" s="802">
        <v>1668660</v>
      </c>
      <c r="E29" s="802">
        <v>1668660</v>
      </c>
      <c r="F29" s="802">
        <v>1668660</v>
      </c>
      <c r="G29" s="805"/>
      <c r="H29" s="805"/>
      <c r="L29" s="798"/>
      <c r="M29" s="798"/>
    </row>
    <row r="30" spans="1:13" ht="13.5" customHeight="1">
      <c r="A30" s="803" t="s">
        <v>176</v>
      </c>
      <c r="B30" s="802"/>
      <c r="C30" s="802">
        <v>0</v>
      </c>
      <c r="D30" s="802"/>
      <c r="E30" s="802"/>
      <c r="F30" s="802"/>
      <c r="G30" s="805"/>
      <c r="H30" s="805"/>
      <c r="L30" s="798"/>
      <c r="M30" s="798"/>
    </row>
    <row r="31" spans="1:13" ht="13.5" customHeight="1">
      <c r="A31" s="803" t="s">
        <v>31</v>
      </c>
      <c r="B31" s="802"/>
      <c r="C31" s="802"/>
      <c r="D31" s="802">
        <v>2500000</v>
      </c>
      <c r="E31" s="802">
        <v>2500000</v>
      </c>
      <c r="F31" s="802">
        <v>2500000</v>
      </c>
      <c r="G31" s="805"/>
      <c r="H31" s="805"/>
      <c r="L31" s="798"/>
      <c r="M31" s="798"/>
    </row>
    <row r="32" spans="1:13" ht="24.95" customHeight="1">
      <c r="A32" s="806" t="s">
        <v>177</v>
      </c>
      <c r="B32" s="802"/>
      <c r="C32" s="802">
        <v>0</v>
      </c>
      <c r="D32" s="802"/>
      <c r="E32" s="802"/>
      <c r="F32" s="802"/>
    </row>
    <row r="33" spans="1:13" ht="13.5" customHeight="1">
      <c r="A33" s="803" t="s">
        <v>178</v>
      </c>
      <c r="B33" s="802"/>
      <c r="C33" s="802"/>
      <c r="D33" s="802"/>
      <c r="E33" s="802"/>
      <c r="F33" s="802"/>
      <c r="G33" s="805"/>
    </row>
    <row r="34" spans="1:13" ht="13.5" customHeight="1">
      <c r="A34" s="803" t="s">
        <v>179</v>
      </c>
      <c r="B34" s="802"/>
      <c r="C34" s="802"/>
      <c r="D34" s="1087"/>
      <c r="E34" s="1087"/>
      <c r="F34" s="1087"/>
      <c r="G34" s="805"/>
    </row>
    <row r="35" spans="1:13" ht="13.5" customHeight="1">
      <c r="A35" s="803" t="s">
        <v>870</v>
      </c>
      <c r="B35" s="802"/>
      <c r="C35" s="802"/>
      <c r="D35" s="1087"/>
      <c r="E35" s="1087"/>
      <c r="F35" s="1087"/>
      <c r="G35" s="805"/>
    </row>
    <row r="36" spans="1:13" ht="13.5" customHeight="1">
      <c r="A36" s="803" t="s">
        <v>32</v>
      </c>
      <c r="B36" s="802"/>
      <c r="C36" s="802"/>
      <c r="D36" s="802">
        <v>163068</v>
      </c>
      <c r="E36" s="802">
        <v>168656</v>
      </c>
      <c r="F36" s="802">
        <v>168656</v>
      </c>
      <c r="G36" s="805"/>
    </row>
    <row r="37" spans="1:13" ht="13.5" customHeight="1">
      <c r="A37" s="1207" t="s">
        <v>183</v>
      </c>
      <c r="B37" s="1205"/>
      <c r="C37" s="1208"/>
      <c r="D37" s="1206">
        <v>1200000</v>
      </c>
      <c r="E37" s="1206">
        <v>1200000</v>
      </c>
      <c r="F37" s="1206">
        <v>1200000</v>
      </c>
      <c r="G37" s="805"/>
    </row>
    <row r="38" spans="1:13" ht="13.5" customHeight="1">
      <c r="A38" s="806" t="s">
        <v>237</v>
      </c>
      <c r="B38" s="802"/>
      <c r="C38" s="808"/>
      <c r="D38" s="802"/>
      <c r="E38" s="802"/>
      <c r="F38" s="802"/>
      <c r="G38" s="805"/>
    </row>
    <row r="39" spans="1:13" ht="15" customHeight="1">
      <c r="A39" s="806" t="s">
        <v>238</v>
      </c>
      <c r="B39" s="802"/>
      <c r="C39" s="808"/>
      <c r="D39" s="802"/>
      <c r="E39" s="802"/>
      <c r="F39" s="802"/>
      <c r="G39" s="805"/>
    </row>
    <row r="40" spans="1:13" ht="13.5" customHeight="1">
      <c r="A40" s="806" t="s">
        <v>239</v>
      </c>
      <c r="B40" s="802"/>
      <c r="C40" s="808"/>
      <c r="D40" s="802">
        <v>1200000</v>
      </c>
      <c r="E40" s="802">
        <v>1200000</v>
      </c>
      <c r="F40" s="802">
        <v>1200000</v>
      </c>
      <c r="G40" s="805"/>
    </row>
    <row r="41" spans="1:13" ht="13.5" customHeight="1">
      <c r="A41" s="1088" t="s">
        <v>871</v>
      </c>
      <c r="B41" s="802"/>
      <c r="C41" s="808"/>
      <c r="D41" s="1087"/>
      <c r="E41" s="1087"/>
      <c r="F41" s="1087"/>
      <c r="G41" s="805"/>
    </row>
    <row r="42" spans="1:13" ht="15" customHeight="1">
      <c r="A42" s="992" t="s">
        <v>872</v>
      </c>
      <c r="B42" s="802"/>
      <c r="C42" s="802"/>
      <c r="D42" s="1087"/>
      <c r="E42" s="1087"/>
      <c r="F42" s="1087"/>
      <c r="G42" s="805"/>
    </row>
    <row r="43" spans="1:13" ht="15" customHeight="1">
      <c r="A43" s="1209" t="s">
        <v>322</v>
      </c>
      <c r="B43" s="1205"/>
      <c r="C43" s="1205"/>
      <c r="D43" s="1206"/>
      <c r="E43" s="1206">
        <v>533400</v>
      </c>
      <c r="F43" s="1206">
        <v>533400</v>
      </c>
      <c r="G43" s="805"/>
    </row>
    <row r="44" spans="1:13" ht="15" customHeight="1">
      <c r="A44" s="1089" t="s">
        <v>873</v>
      </c>
      <c r="B44" s="1090"/>
      <c r="C44" s="1090"/>
      <c r="D44" s="1091"/>
      <c r="E44" s="1091">
        <v>227711</v>
      </c>
      <c r="F44" s="1091">
        <v>227711</v>
      </c>
      <c r="G44" s="805"/>
    </row>
    <row r="45" spans="1:13" s="800" customFormat="1" ht="20.25" customHeight="1">
      <c r="A45" s="1210" t="s">
        <v>184</v>
      </c>
      <c r="B45" s="1211"/>
      <c r="C45" s="1211"/>
      <c r="D45" s="1211">
        <v>17158562</v>
      </c>
      <c r="E45" s="1211">
        <v>17840908</v>
      </c>
      <c r="F45" s="1211">
        <v>17840908</v>
      </c>
      <c r="G45" s="799"/>
      <c r="H45" s="799"/>
      <c r="I45" s="799"/>
      <c r="J45" s="799"/>
      <c r="K45" s="799"/>
      <c r="L45" s="799"/>
      <c r="M45" s="799"/>
    </row>
    <row r="46" spans="1:13" ht="12.75" customHeight="1">
      <c r="A46" s="810"/>
      <c r="B46" s="810"/>
      <c r="C46" s="810"/>
      <c r="D46" s="810"/>
      <c r="E46" s="810"/>
      <c r="F46" s="810"/>
    </row>
    <row r="47" spans="1:13" ht="18" customHeight="1">
      <c r="A47" s="811"/>
      <c r="B47" s="812"/>
      <c r="C47" s="812"/>
      <c r="D47" s="812"/>
      <c r="E47" s="812"/>
      <c r="F47" s="812"/>
    </row>
    <row r="48" spans="1:13" hidden="1">
      <c r="B48" s="800"/>
      <c r="C48" s="800"/>
      <c r="D48" s="800"/>
      <c r="E48" s="800"/>
      <c r="F48" s="800"/>
    </row>
    <row r="49" spans="1:6" hidden="1">
      <c r="B49" s="800"/>
      <c r="C49" s="800"/>
      <c r="D49" s="800"/>
      <c r="E49" s="800"/>
      <c r="F49" s="800"/>
    </row>
    <row r="50" spans="1:6">
      <c r="B50" s="800"/>
      <c r="C50" s="800"/>
      <c r="D50" s="800"/>
      <c r="E50" s="800"/>
      <c r="F50" s="800"/>
    </row>
    <row r="51" spans="1:6">
      <c r="B51" s="800"/>
      <c r="C51" s="800"/>
      <c r="D51" s="800"/>
      <c r="E51" s="800"/>
      <c r="F51" s="800"/>
    </row>
    <row r="52" spans="1:6">
      <c r="B52" s="800"/>
      <c r="C52" s="800"/>
      <c r="D52" s="800"/>
      <c r="E52" s="800"/>
      <c r="F52" s="800"/>
    </row>
    <row r="53" spans="1:6">
      <c r="B53" s="800"/>
      <c r="C53" s="800"/>
      <c r="D53" s="800"/>
      <c r="E53" s="800"/>
      <c r="F53" s="800"/>
    </row>
    <row r="54" spans="1:6">
      <c r="B54" s="800"/>
      <c r="C54" s="800"/>
      <c r="D54" s="800"/>
      <c r="E54" s="800"/>
      <c r="F54" s="800"/>
    </row>
    <row r="55" spans="1:6">
      <c r="B55" s="800"/>
      <c r="C55" s="800"/>
      <c r="D55" s="800"/>
      <c r="E55" s="800"/>
      <c r="F55" s="800"/>
    </row>
    <row r="56" spans="1:6">
      <c r="B56" s="800"/>
      <c r="C56" s="800"/>
      <c r="D56" s="800"/>
      <c r="E56" s="800"/>
      <c r="F56" s="800"/>
    </row>
    <row r="57" spans="1:6">
      <c r="B57" s="800"/>
      <c r="C57" s="800"/>
      <c r="D57" s="800"/>
      <c r="E57" s="800"/>
      <c r="F57" s="800"/>
    </row>
    <row r="58" spans="1:6">
      <c r="B58" s="800"/>
      <c r="C58" s="800"/>
      <c r="D58" s="800"/>
      <c r="E58" s="800"/>
      <c r="F58" s="800"/>
    </row>
    <row r="59" spans="1:6">
      <c r="A59" s="800"/>
      <c r="B59" s="800"/>
      <c r="C59" s="800"/>
      <c r="D59" s="800"/>
      <c r="E59" s="800"/>
      <c r="F59" s="800"/>
    </row>
    <row r="60" spans="1:6">
      <c r="A60" s="800"/>
      <c r="B60" s="800"/>
      <c r="C60" s="800"/>
      <c r="D60" s="800"/>
      <c r="E60" s="800"/>
      <c r="F60" s="800"/>
    </row>
    <row r="61" spans="1:6">
      <c r="A61" s="800"/>
      <c r="B61" s="800"/>
      <c r="C61" s="800"/>
      <c r="D61" s="800"/>
      <c r="E61" s="800"/>
      <c r="F61" s="800"/>
    </row>
    <row r="62" spans="1:6">
      <c r="A62" s="800"/>
      <c r="B62" s="800"/>
      <c r="C62" s="800"/>
      <c r="D62" s="800"/>
      <c r="E62" s="800"/>
      <c r="F62" s="800"/>
    </row>
    <row r="63" spans="1:6">
      <c r="A63" s="800"/>
      <c r="B63" s="800"/>
      <c r="C63" s="800"/>
      <c r="D63" s="800"/>
      <c r="E63" s="800"/>
      <c r="F63" s="800"/>
    </row>
    <row r="64" spans="1:6">
      <c r="A64" s="800"/>
      <c r="B64" s="800"/>
      <c r="C64" s="800"/>
      <c r="D64" s="800"/>
      <c r="E64" s="800"/>
      <c r="F64" s="800"/>
    </row>
    <row r="65" spans="1:6">
      <c r="A65" s="800"/>
      <c r="B65" s="800"/>
      <c r="C65" s="800"/>
      <c r="D65" s="800"/>
      <c r="E65" s="800"/>
      <c r="F65" s="800"/>
    </row>
    <row r="66" spans="1:6">
      <c r="A66" s="800"/>
      <c r="B66" s="800"/>
      <c r="C66" s="800"/>
      <c r="D66" s="800"/>
      <c r="E66" s="800"/>
      <c r="F66" s="800"/>
    </row>
    <row r="67" spans="1:6">
      <c r="A67" s="800"/>
      <c r="B67" s="800"/>
      <c r="C67" s="800"/>
      <c r="D67" s="800"/>
      <c r="E67" s="800"/>
      <c r="F67" s="800"/>
    </row>
    <row r="68" spans="1:6">
      <c r="A68" s="800"/>
      <c r="B68" s="800"/>
      <c r="C68" s="800"/>
      <c r="D68" s="800"/>
      <c r="E68" s="800"/>
      <c r="F68" s="800"/>
    </row>
    <row r="69" spans="1:6">
      <c r="A69" s="800"/>
      <c r="B69" s="800"/>
      <c r="C69" s="800"/>
      <c r="D69" s="800"/>
      <c r="E69" s="800"/>
      <c r="F69" s="800"/>
    </row>
    <row r="70" spans="1:6">
      <c r="A70" s="800"/>
      <c r="B70" s="800"/>
      <c r="C70" s="800"/>
      <c r="D70" s="800"/>
      <c r="E70" s="800"/>
      <c r="F70" s="800"/>
    </row>
    <row r="71" spans="1:6">
      <c r="A71" s="800"/>
      <c r="B71" s="800"/>
      <c r="C71" s="800"/>
      <c r="D71" s="800"/>
      <c r="E71" s="800"/>
      <c r="F71" s="800"/>
    </row>
    <row r="72" spans="1:6">
      <c r="A72" s="800"/>
      <c r="B72" s="800"/>
      <c r="C72" s="800"/>
      <c r="D72" s="800"/>
      <c r="E72" s="800"/>
      <c r="F72" s="800"/>
    </row>
    <row r="73" spans="1:6">
      <c r="A73" s="800"/>
      <c r="B73" s="800"/>
      <c r="C73" s="800"/>
      <c r="D73" s="800"/>
      <c r="E73" s="800"/>
      <c r="F73" s="800"/>
    </row>
    <row r="74" spans="1:6">
      <c r="A74" s="800"/>
      <c r="B74" s="800"/>
      <c r="C74" s="800"/>
      <c r="D74" s="800"/>
      <c r="E74" s="800"/>
      <c r="F74" s="800"/>
    </row>
    <row r="75" spans="1:6">
      <c r="A75" s="800"/>
      <c r="B75" s="800"/>
      <c r="C75" s="800"/>
      <c r="D75" s="800"/>
      <c r="E75" s="800"/>
      <c r="F75" s="800"/>
    </row>
    <row r="76" spans="1:6">
      <c r="A76" s="800"/>
      <c r="B76" s="800"/>
      <c r="C76" s="800"/>
      <c r="D76" s="800"/>
      <c r="E76" s="800"/>
      <c r="F76" s="800"/>
    </row>
    <row r="77" spans="1:6">
      <c r="A77" s="800"/>
      <c r="B77" s="800"/>
      <c r="C77" s="800"/>
      <c r="D77" s="800"/>
      <c r="E77" s="800"/>
      <c r="F77" s="800"/>
    </row>
    <row r="78" spans="1:6">
      <c r="A78" s="800"/>
      <c r="B78" s="800"/>
      <c r="C78" s="800"/>
      <c r="D78" s="800"/>
      <c r="E78" s="800"/>
      <c r="F78" s="800"/>
    </row>
    <row r="79" spans="1:6">
      <c r="A79" s="800"/>
      <c r="B79" s="800"/>
      <c r="C79" s="800"/>
      <c r="D79" s="800"/>
      <c r="E79" s="800"/>
      <c r="F79" s="800"/>
    </row>
    <row r="80" spans="1:6">
      <c r="A80" s="800"/>
      <c r="B80" s="800"/>
      <c r="C80" s="800"/>
      <c r="D80" s="800"/>
      <c r="E80" s="800"/>
      <c r="F80" s="800"/>
    </row>
    <row r="81" spans="1:6">
      <c r="A81" s="800"/>
      <c r="B81" s="800"/>
      <c r="C81" s="800"/>
      <c r="D81" s="800"/>
      <c r="E81" s="800"/>
      <c r="F81" s="800"/>
    </row>
    <row r="82" spans="1:6">
      <c r="A82" s="800"/>
      <c r="B82" s="800"/>
      <c r="C82" s="800"/>
      <c r="D82" s="800"/>
      <c r="E82" s="800"/>
      <c r="F82" s="800"/>
    </row>
    <row r="83" spans="1:6">
      <c r="A83" s="800"/>
      <c r="B83" s="800"/>
      <c r="C83" s="800"/>
      <c r="D83" s="800"/>
      <c r="E83" s="800"/>
      <c r="F83" s="800"/>
    </row>
    <row r="84" spans="1:6">
      <c r="A84" s="800"/>
      <c r="B84" s="800"/>
      <c r="C84" s="800"/>
      <c r="D84" s="800"/>
      <c r="E84" s="800"/>
      <c r="F84" s="800"/>
    </row>
    <row r="85" spans="1:6">
      <c r="A85" s="800"/>
      <c r="B85" s="800"/>
      <c r="C85" s="800"/>
      <c r="D85" s="800"/>
      <c r="E85" s="800"/>
      <c r="F85" s="800"/>
    </row>
    <row r="86" spans="1:6">
      <c r="A86" s="800"/>
      <c r="B86" s="800"/>
      <c r="C86" s="800"/>
      <c r="D86" s="800"/>
      <c r="E86" s="800"/>
      <c r="F86" s="800"/>
    </row>
    <row r="87" spans="1:6">
      <c r="A87" s="800"/>
      <c r="B87" s="800"/>
      <c r="C87" s="800"/>
      <c r="D87" s="800"/>
      <c r="E87" s="800"/>
      <c r="F87" s="800"/>
    </row>
    <row r="88" spans="1:6">
      <c r="A88" s="800"/>
      <c r="B88" s="800"/>
      <c r="C88" s="800"/>
      <c r="D88" s="800"/>
      <c r="E88" s="800"/>
      <c r="F88" s="800"/>
    </row>
    <row r="89" spans="1:6">
      <c r="A89" s="800"/>
      <c r="B89" s="800"/>
      <c r="C89" s="800"/>
      <c r="D89" s="800"/>
      <c r="E89" s="800"/>
      <c r="F89" s="800"/>
    </row>
    <row r="90" spans="1:6">
      <c r="A90" s="800"/>
      <c r="B90" s="800"/>
      <c r="C90" s="800"/>
      <c r="D90" s="800"/>
      <c r="E90" s="800"/>
      <c r="F90" s="800"/>
    </row>
    <row r="91" spans="1:6">
      <c r="A91" s="800"/>
      <c r="B91" s="800"/>
      <c r="C91" s="800"/>
      <c r="D91" s="800"/>
      <c r="E91" s="800"/>
      <c r="F91" s="800"/>
    </row>
    <row r="92" spans="1:6">
      <c r="A92" s="800"/>
      <c r="B92" s="800"/>
      <c r="C92" s="800"/>
      <c r="D92" s="800"/>
      <c r="E92" s="800"/>
      <c r="F92" s="800"/>
    </row>
    <row r="93" spans="1:6">
      <c r="A93" s="800"/>
      <c r="B93" s="800"/>
      <c r="C93" s="800"/>
      <c r="D93" s="800"/>
      <c r="E93" s="800"/>
      <c r="F93" s="800"/>
    </row>
    <row r="94" spans="1:6">
      <c r="A94" s="800"/>
      <c r="B94" s="800"/>
      <c r="C94" s="800"/>
      <c r="D94" s="800"/>
      <c r="E94" s="800"/>
      <c r="F94" s="800"/>
    </row>
    <row r="95" spans="1:6">
      <c r="A95" s="800"/>
      <c r="B95" s="800"/>
      <c r="C95" s="800"/>
      <c r="D95" s="800"/>
      <c r="E95" s="800"/>
      <c r="F95" s="800"/>
    </row>
    <row r="96" spans="1:6">
      <c r="A96" s="800"/>
      <c r="B96" s="800"/>
      <c r="C96" s="800"/>
      <c r="D96" s="800"/>
      <c r="E96" s="800"/>
      <c r="F96" s="800"/>
    </row>
    <row r="97" spans="1:6">
      <c r="A97" s="800"/>
      <c r="B97" s="800"/>
      <c r="C97" s="800"/>
      <c r="D97" s="800"/>
      <c r="E97" s="800"/>
      <c r="F97" s="800"/>
    </row>
    <row r="98" spans="1:6">
      <c r="A98" s="800"/>
      <c r="B98" s="800"/>
      <c r="C98" s="800"/>
      <c r="D98" s="800"/>
      <c r="E98" s="800"/>
      <c r="F98" s="800"/>
    </row>
    <row r="99" spans="1:6">
      <c r="A99" s="800"/>
      <c r="B99" s="800"/>
      <c r="C99" s="800"/>
      <c r="D99" s="800"/>
      <c r="E99" s="800"/>
      <c r="F99" s="800"/>
    </row>
    <row r="100" spans="1:6">
      <c r="A100" s="800"/>
      <c r="B100" s="800"/>
      <c r="C100" s="800"/>
      <c r="D100" s="800"/>
      <c r="E100" s="800"/>
      <c r="F100" s="800"/>
    </row>
    <row r="101" spans="1:6">
      <c r="A101" s="800"/>
      <c r="B101" s="800"/>
      <c r="C101" s="800"/>
      <c r="D101" s="800"/>
      <c r="E101" s="800"/>
      <c r="F101" s="800"/>
    </row>
    <row r="102" spans="1:6">
      <c r="A102" s="800"/>
      <c r="B102" s="800"/>
      <c r="C102" s="800"/>
      <c r="D102" s="800"/>
      <c r="E102" s="800"/>
      <c r="F102" s="800"/>
    </row>
    <row r="103" spans="1:6">
      <c r="A103" s="800"/>
      <c r="B103" s="800"/>
      <c r="C103" s="800"/>
      <c r="D103" s="800"/>
      <c r="E103" s="800"/>
      <c r="F103" s="800"/>
    </row>
    <row r="104" spans="1:6">
      <c r="A104" s="800"/>
      <c r="B104" s="800"/>
      <c r="C104" s="800"/>
      <c r="D104" s="800"/>
      <c r="E104" s="800"/>
      <c r="F104" s="800"/>
    </row>
    <row r="105" spans="1:6">
      <c r="A105" s="800"/>
      <c r="B105" s="800"/>
      <c r="C105" s="800"/>
      <c r="D105" s="800"/>
      <c r="E105" s="800"/>
      <c r="F105" s="800"/>
    </row>
    <row r="106" spans="1:6">
      <c r="A106" s="800"/>
      <c r="B106" s="800"/>
      <c r="C106" s="800"/>
      <c r="D106" s="800"/>
      <c r="E106" s="800"/>
      <c r="F106" s="800"/>
    </row>
    <row r="107" spans="1:6">
      <c r="B107" s="800"/>
      <c r="C107" s="800"/>
      <c r="D107" s="800"/>
      <c r="E107" s="800"/>
      <c r="F107" s="800"/>
    </row>
    <row r="108" spans="1:6">
      <c r="B108" s="800"/>
      <c r="C108" s="800"/>
      <c r="D108" s="800"/>
      <c r="E108" s="800"/>
      <c r="F108" s="800"/>
    </row>
    <row r="109" spans="1:6">
      <c r="B109" s="800"/>
      <c r="C109" s="800"/>
      <c r="D109" s="800"/>
      <c r="E109" s="800"/>
      <c r="F109" s="800"/>
    </row>
    <row r="110" spans="1:6">
      <c r="B110" s="800"/>
      <c r="C110" s="800"/>
      <c r="D110" s="800"/>
      <c r="E110" s="800"/>
      <c r="F110" s="800"/>
    </row>
  </sheetData>
  <sheetProtection selectLockedCells="1" selectUnlockedCells="1"/>
  <mergeCells count="1">
    <mergeCell ref="B1:F1"/>
  </mergeCells>
  <phoneticPr fontId="93" type="noConversion"/>
  <printOptions horizontalCentered="1" verticalCentered="1"/>
  <pageMargins left="7.874015748031496E-2" right="0" top="0.70866141732283472" bottom="0.82677165354330717" header="0.39370078740157483" footer="0.39370078740157483"/>
  <pageSetup paperSize="9" scale="85" firstPageNumber="0" orientation="portrait" horizontalDpi="300" verticalDpi="300" r:id="rId1"/>
  <headerFooter alignWithMargins="0">
    <oddHeader>&amp;C&amp;"Times New Roman,Félkövér"&amp;9ÁLLAMI HOZZÁJÁRULÁSOK  2015. ÉVBEN&amp;R&amp;"Times New Roman,Félkövér"&amp;9 16. melléklet</oddHeader>
    <oddFooter>&amp;C&amp;P</oddFooter>
  </headerFooter>
  <rowBreaks count="1" manualBreakCount="1">
    <brk id="4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B28"/>
  <sheetViews>
    <sheetView topLeftCell="A7" workbookViewId="0">
      <selection activeCell="G7" sqref="G7"/>
    </sheetView>
  </sheetViews>
  <sheetFormatPr defaultRowHeight="12.75"/>
  <cols>
    <col min="1" max="1" width="60.42578125" style="365" customWidth="1"/>
    <col min="2" max="2" width="22.28515625" style="365" customWidth="1"/>
    <col min="3" max="16384" width="9.140625" style="365"/>
  </cols>
  <sheetData>
    <row r="1" spans="1:2" ht="18.75">
      <c r="A1" s="1678" t="s">
        <v>1427</v>
      </c>
      <c r="B1" s="1679" t="s">
        <v>1701</v>
      </c>
    </row>
    <row r="2" spans="1:2" ht="15.75">
      <c r="A2" s="2027" t="s">
        <v>1449</v>
      </c>
      <c r="B2" s="2027"/>
    </row>
    <row r="3" spans="1:2" ht="15.75">
      <c r="A3" s="2027" t="s">
        <v>1428</v>
      </c>
      <c r="B3" s="2027"/>
    </row>
    <row r="4" spans="1:2">
      <c r="A4" s="2028" t="s">
        <v>1429</v>
      </c>
      <c r="B4" s="2028"/>
    </row>
    <row r="5" spans="1:2">
      <c r="A5" s="1680"/>
      <c r="B5" s="1681" t="s">
        <v>810</v>
      </c>
    </row>
    <row r="6" spans="1:2" ht="13.5" thickBot="1">
      <c r="A6" s="1500"/>
      <c r="B6" s="1500"/>
    </row>
    <row r="7" spans="1:2" ht="33.75" customHeight="1">
      <c r="A7" s="1682" t="s">
        <v>290</v>
      </c>
      <c r="B7" s="1683" t="s">
        <v>1430</v>
      </c>
    </row>
    <row r="8" spans="1:2" ht="19.5" customHeight="1">
      <c r="A8" s="1684" t="s">
        <v>1727</v>
      </c>
      <c r="B8" s="1685"/>
    </row>
    <row r="9" spans="1:2" ht="24" customHeight="1">
      <c r="A9" s="1686" t="s">
        <v>1431</v>
      </c>
      <c r="B9" s="1687">
        <v>61026</v>
      </c>
    </row>
    <row r="10" spans="1:2" ht="19.5" customHeight="1">
      <c r="A10" s="1686" t="s">
        <v>1432</v>
      </c>
      <c r="B10" s="1687">
        <v>68198</v>
      </c>
    </row>
    <row r="11" spans="1:2" ht="21" customHeight="1">
      <c r="A11" s="1688" t="s">
        <v>1433</v>
      </c>
      <c r="B11" s="1689">
        <v>-7172</v>
      </c>
    </row>
    <row r="12" spans="1:2" ht="21" customHeight="1">
      <c r="A12" s="1686" t="s">
        <v>1434</v>
      </c>
      <c r="B12" s="1687">
        <v>21848</v>
      </c>
    </row>
    <row r="13" spans="1:2" ht="24" customHeight="1">
      <c r="A13" s="1686" t="s">
        <v>1435</v>
      </c>
      <c r="B13" s="1687">
        <v>632</v>
      </c>
    </row>
    <row r="14" spans="1:2" ht="22.5" customHeight="1">
      <c r="A14" s="1688" t="s">
        <v>1436</v>
      </c>
      <c r="B14" s="1689">
        <v>21216</v>
      </c>
    </row>
    <row r="15" spans="1:2" ht="21" customHeight="1">
      <c r="A15" s="1688" t="s">
        <v>1437</v>
      </c>
      <c r="B15" s="1689">
        <v>14044</v>
      </c>
    </row>
    <row r="16" spans="1:2" ht="18.75" customHeight="1">
      <c r="A16" s="1686" t="s">
        <v>1438</v>
      </c>
      <c r="B16" s="1687">
        <v>0</v>
      </c>
    </row>
    <row r="17" spans="1:2" ht="21" customHeight="1">
      <c r="A17" s="1686" t="s">
        <v>1439</v>
      </c>
      <c r="B17" s="1687">
        <v>0</v>
      </c>
    </row>
    <row r="18" spans="1:2" ht="20.25" customHeight="1">
      <c r="A18" s="1688" t="s">
        <v>1440</v>
      </c>
      <c r="B18" s="1689">
        <v>0</v>
      </c>
    </row>
    <row r="19" spans="1:2" ht="21.75" customHeight="1">
      <c r="A19" s="1686" t="s">
        <v>1441</v>
      </c>
      <c r="B19" s="1687">
        <v>0</v>
      </c>
    </row>
    <row r="20" spans="1:2" ht="20.25" customHeight="1">
      <c r="A20" s="1686" t="s">
        <v>1442</v>
      </c>
      <c r="B20" s="1687">
        <v>0</v>
      </c>
    </row>
    <row r="21" spans="1:2" ht="19.5" customHeight="1">
      <c r="A21" s="1688" t="s">
        <v>1443</v>
      </c>
      <c r="B21" s="1689">
        <v>0</v>
      </c>
    </row>
    <row r="22" spans="1:2" ht="22.5" customHeight="1">
      <c r="A22" s="1688" t="s">
        <v>1444</v>
      </c>
      <c r="B22" s="1689">
        <v>14044</v>
      </c>
    </row>
    <row r="23" spans="1:2" ht="20.25" customHeight="1">
      <c r="A23" s="1688" t="s">
        <v>1445</v>
      </c>
      <c r="B23" s="1689">
        <v>14044</v>
      </c>
    </row>
    <row r="24" spans="1:2" ht="20.25" customHeight="1">
      <c r="A24" s="1688" t="s">
        <v>1446</v>
      </c>
      <c r="B24" s="1689">
        <v>0</v>
      </c>
    </row>
    <row r="25" spans="1:2" ht="18.75" customHeight="1">
      <c r="A25" s="1688" t="s">
        <v>1447</v>
      </c>
      <c r="B25" s="1689">
        <v>0</v>
      </c>
    </row>
    <row r="26" spans="1:2" ht="19.5" customHeight="1" thickBot="1">
      <c r="A26" s="1690" t="s">
        <v>1448</v>
      </c>
      <c r="B26" s="1691">
        <v>0</v>
      </c>
    </row>
    <row r="27" spans="1:2">
      <c r="A27" s="1500"/>
      <c r="B27" s="1500"/>
    </row>
    <row r="28" spans="1:2">
      <c r="A28" s="1500"/>
      <c r="B28" s="1500"/>
    </row>
  </sheetData>
  <mergeCells count="3">
    <mergeCell ref="A2:B2"/>
    <mergeCell ref="A3:B3"/>
    <mergeCell ref="A4:B4"/>
  </mergeCells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38"/>
  <sheetViews>
    <sheetView view="pageLayout" topLeftCell="A2" workbookViewId="0">
      <selection activeCell="D19" sqref="D19"/>
    </sheetView>
  </sheetViews>
  <sheetFormatPr defaultRowHeight="12.75"/>
  <cols>
    <col min="1" max="1" width="40.7109375" style="365" customWidth="1"/>
    <col min="2" max="2" width="11.7109375" style="365" customWidth="1"/>
    <col min="3" max="3" width="15.140625" style="365" customWidth="1"/>
    <col min="4" max="4" width="14.85546875" style="365" customWidth="1"/>
    <col min="5" max="16384" width="9.140625" style="365"/>
  </cols>
  <sheetData>
    <row r="1" spans="1:4" ht="24.75" customHeight="1">
      <c r="A1" s="2029" t="s">
        <v>516</v>
      </c>
      <c r="B1" s="2029"/>
      <c r="C1" s="2029"/>
      <c r="D1" s="2029"/>
    </row>
    <row r="2" spans="1:4" ht="14.25" customHeight="1">
      <c r="A2" s="2029" t="s">
        <v>1465</v>
      </c>
      <c r="B2" s="2029"/>
      <c r="C2" s="2029"/>
      <c r="D2" s="2029"/>
    </row>
    <row r="3" spans="1:4" ht="48.75" customHeight="1">
      <c r="A3" s="1692" t="s">
        <v>1450</v>
      </c>
      <c r="B3" s="1692" t="s">
        <v>1451</v>
      </c>
      <c r="C3" s="1693" t="s">
        <v>1452</v>
      </c>
      <c r="D3" s="1693" t="s">
        <v>1453</v>
      </c>
    </row>
    <row r="4" spans="1:4" ht="16.5" thickBot="1">
      <c r="A4" s="1694"/>
      <c r="B4" s="1695"/>
      <c r="C4" s="1695"/>
      <c r="D4" s="1696" t="s">
        <v>1454</v>
      </c>
    </row>
    <row r="5" spans="1:4">
      <c r="A5" s="1500"/>
      <c r="B5" s="1635"/>
      <c r="C5" s="1635"/>
      <c r="D5" s="1500"/>
    </row>
    <row r="6" spans="1:4" ht="21" customHeight="1">
      <c r="A6" s="1697" t="s">
        <v>1455</v>
      </c>
      <c r="B6" s="1698" t="s">
        <v>1456</v>
      </c>
      <c r="C6" s="1698">
        <v>18010</v>
      </c>
      <c r="D6" s="1699">
        <v>632</v>
      </c>
    </row>
    <row r="7" spans="1:4" ht="21" customHeight="1">
      <c r="A7" s="1697" t="s">
        <v>1457</v>
      </c>
      <c r="B7" s="1698" t="s">
        <v>1456</v>
      </c>
      <c r="C7" s="1698" t="s">
        <v>1458</v>
      </c>
      <c r="D7" s="1699">
        <v>3</v>
      </c>
    </row>
    <row r="8" spans="1:4" ht="18" customHeight="1">
      <c r="A8" s="1697" t="s">
        <v>1460</v>
      </c>
      <c r="B8" s="1698" t="s">
        <v>1456</v>
      </c>
      <c r="C8" s="1698">
        <v>66010</v>
      </c>
      <c r="D8" s="1699">
        <v>250</v>
      </c>
    </row>
    <row r="9" spans="1:4" ht="20.25" customHeight="1">
      <c r="A9" s="1697" t="s">
        <v>1461</v>
      </c>
      <c r="B9" s="1698" t="s">
        <v>1456</v>
      </c>
      <c r="C9" s="1698">
        <v>64010</v>
      </c>
      <c r="D9" s="1699">
        <v>350</v>
      </c>
    </row>
    <row r="10" spans="1:4" ht="22.5" customHeight="1">
      <c r="A10" s="1697" t="s">
        <v>1462</v>
      </c>
      <c r="B10" s="1698" t="s">
        <v>1456</v>
      </c>
      <c r="C10" s="1698">
        <v>13320</v>
      </c>
      <c r="D10" s="1699">
        <v>200</v>
      </c>
    </row>
    <row r="11" spans="1:4" ht="22.5" customHeight="1">
      <c r="A11" s="1697" t="s">
        <v>1463</v>
      </c>
      <c r="B11" s="1698" t="s">
        <v>1456</v>
      </c>
      <c r="C11" s="1698">
        <v>45160</v>
      </c>
      <c r="D11" s="1699">
        <v>300</v>
      </c>
    </row>
    <row r="12" spans="1:4" ht="22.5" customHeight="1">
      <c r="A12" s="1697" t="s">
        <v>1742</v>
      </c>
      <c r="B12" s="1698" t="s">
        <v>1459</v>
      </c>
      <c r="C12" s="1698">
        <v>13350</v>
      </c>
      <c r="D12" s="1699" t="s">
        <v>1464</v>
      </c>
    </row>
    <row r="13" spans="1:4" ht="21" customHeight="1">
      <c r="A13" s="1697" t="s">
        <v>171</v>
      </c>
      <c r="B13" s="1698" t="s">
        <v>1459</v>
      </c>
      <c r="C13" s="1698">
        <v>82092</v>
      </c>
      <c r="D13" s="1699" t="s">
        <v>1741</v>
      </c>
    </row>
    <row r="14" spans="1:4" ht="21" customHeight="1">
      <c r="A14" s="1697" t="s">
        <v>1743</v>
      </c>
      <c r="B14" s="1698" t="s">
        <v>1459</v>
      </c>
      <c r="C14" s="1698">
        <v>13320</v>
      </c>
      <c r="D14" s="1699" t="s">
        <v>1744</v>
      </c>
    </row>
    <row r="15" spans="1:4" ht="21" customHeight="1">
      <c r="A15" s="1697" t="s">
        <v>1745</v>
      </c>
      <c r="B15" s="1698" t="s">
        <v>1459</v>
      </c>
      <c r="C15" s="1698">
        <v>13350</v>
      </c>
      <c r="D15" s="1699" t="s">
        <v>1746</v>
      </c>
    </row>
    <row r="16" spans="1:4" ht="17.25" customHeight="1">
      <c r="A16" s="1697" t="s">
        <v>1747</v>
      </c>
      <c r="B16" s="1698" t="s">
        <v>1456</v>
      </c>
      <c r="C16" s="1698">
        <v>66020</v>
      </c>
      <c r="D16" s="1699" t="s">
        <v>1748</v>
      </c>
    </row>
    <row r="17" spans="1:4" ht="19.5" customHeight="1">
      <c r="A17" s="1500"/>
      <c r="B17" s="1700" t="s">
        <v>1733</v>
      </c>
      <c r="C17" s="1700"/>
      <c r="D17" s="1701" t="s">
        <v>1734</v>
      </c>
    </row>
    <row r="18" spans="1:4" ht="17.25" customHeight="1">
      <c r="A18" s="1500"/>
      <c r="B18" s="1500"/>
      <c r="C18" s="1500"/>
      <c r="D18" s="1500"/>
    </row>
    <row r="19" spans="1:4">
      <c r="A19" s="1500"/>
      <c r="B19" s="1500"/>
      <c r="C19" s="1500"/>
      <c r="D19" s="1500"/>
    </row>
    <row r="20" spans="1:4">
      <c r="A20" s="1500"/>
      <c r="B20" s="1500"/>
      <c r="C20" s="1500"/>
      <c r="D20" s="1500"/>
    </row>
    <row r="21" spans="1:4">
      <c r="A21" s="1500"/>
      <c r="B21" s="1500"/>
      <c r="C21" s="1500"/>
      <c r="D21" s="1500"/>
    </row>
    <row r="22" spans="1:4">
      <c r="A22" s="1500"/>
      <c r="B22" s="1500"/>
      <c r="C22" s="1500"/>
      <c r="D22" s="1500"/>
    </row>
    <row r="23" spans="1:4">
      <c r="A23" s="1500"/>
      <c r="B23" s="1500"/>
      <c r="C23" s="1500"/>
      <c r="D23" s="1500"/>
    </row>
    <row r="24" spans="1:4">
      <c r="A24" s="1500"/>
      <c r="B24" s="1500"/>
      <c r="C24" s="1500"/>
      <c r="D24" s="1500"/>
    </row>
    <row r="25" spans="1:4">
      <c r="A25" s="1500"/>
      <c r="B25" s="1500"/>
      <c r="C25" s="1500"/>
      <c r="D25" s="1500"/>
    </row>
    <row r="26" spans="1:4">
      <c r="A26" s="1500"/>
      <c r="B26" s="1500"/>
      <c r="C26" s="1500"/>
      <c r="D26" s="1500"/>
    </row>
    <row r="27" spans="1:4">
      <c r="A27" s="1500"/>
      <c r="B27" s="1500"/>
      <c r="C27" s="1500"/>
      <c r="D27" s="1500"/>
    </row>
    <row r="28" spans="1:4">
      <c r="A28" s="1500"/>
      <c r="B28" s="1500"/>
      <c r="C28" s="1500"/>
      <c r="D28" s="1500"/>
    </row>
    <row r="29" spans="1:4">
      <c r="A29" s="1500"/>
      <c r="B29" s="1500"/>
      <c r="C29" s="1500"/>
      <c r="D29" s="1500"/>
    </row>
    <row r="30" spans="1:4">
      <c r="A30" s="1500"/>
      <c r="B30" s="1500"/>
      <c r="C30" s="1500"/>
      <c r="D30" s="1500"/>
    </row>
    <row r="31" spans="1:4">
      <c r="A31" s="1500"/>
      <c r="B31" s="1500"/>
      <c r="C31" s="1500"/>
      <c r="D31" s="1500"/>
    </row>
    <row r="32" spans="1:4">
      <c r="A32" s="1500"/>
      <c r="B32" s="1500"/>
      <c r="C32" s="1500"/>
      <c r="D32" s="1500"/>
    </row>
    <row r="33" spans="1:4">
      <c r="A33" s="1500"/>
      <c r="B33" s="1500"/>
      <c r="C33" s="1500"/>
      <c r="D33" s="1500"/>
    </row>
    <row r="34" spans="1:4">
      <c r="A34" s="1500"/>
      <c r="B34" s="1500"/>
      <c r="C34" s="1500"/>
      <c r="D34" s="1500"/>
    </row>
    <row r="35" spans="1:4">
      <c r="A35" s="1500"/>
      <c r="B35" s="1500"/>
      <c r="C35" s="1500"/>
      <c r="D35" s="1500"/>
    </row>
    <row r="36" spans="1:4">
      <c r="A36" s="1500"/>
      <c r="B36" s="1500"/>
      <c r="C36" s="1500"/>
      <c r="D36" s="1500"/>
    </row>
    <row r="37" spans="1:4">
      <c r="A37" s="1500"/>
      <c r="B37" s="1500"/>
      <c r="C37" s="1500"/>
      <c r="D37" s="1500"/>
    </row>
    <row r="38" spans="1:4">
      <c r="A38" s="1500"/>
      <c r="B38" s="1500"/>
      <c r="C38" s="1500"/>
      <c r="D38" s="1500"/>
    </row>
  </sheetData>
  <mergeCells count="2">
    <mergeCell ref="A1:D1"/>
    <mergeCell ref="A2:D2"/>
  </mergeCells>
  <pageMargins left="0.75" right="0.75" top="1" bottom="1" header="0.5" footer="0.5"/>
  <pageSetup paperSize="9" orientation="portrait" r:id="rId1"/>
  <headerFooter alignWithMargins="0">
    <oddHeader xml:space="preserve">&amp;R&amp;"Times New Roman,Félkövér"18. melléklet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I9" sqref="I9"/>
    </sheetView>
  </sheetViews>
  <sheetFormatPr defaultRowHeight="12.75"/>
  <cols>
    <col min="1" max="1" width="6" style="365" customWidth="1"/>
    <col min="2" max="2" width="41.85546875" style="365" customWidth="1"/>
    <col min="3" max="3" width="12.42578125" style="365" customWidth="1"/>
    <col min="4" max="4" width="11" style="365" customWidth="1"/>
    <col min="5" max="5" width="11.42578125" style="365" customWidth="1"/>
    <col min="6" max="16384" width="9.140625" style="365"/>
  </cols>
  <sheetData>
    <row r="1" spans="1:5">
      <c r="A1" s="1500"/>
      <c r="B1" s="1500"/>
      <c r="C1" s="1500"/>
      <c r="D1" s="2030" t="s">
        <v>1728</v>
      </c>
      <c r="E1" s="2030"/>
    </row>
    <row r="2" spans="1:5">
      <c r="A2" s="2031" t="s">
        <v>1466</v>
      </c>
      <c r="B2" s="2031"/>
      <c r="C2" s="2031"/>
      <c r="D2" s="2031"/>
      <c r="E2" s="2031"/>
    </row>
    <row r="3" spans="1:5">
      <c r="A3" s="2031" t="s">
        <v>1506</v>
      </c>
      <c r="B3" s="2031"/>
      <c r="C3" s="2031"/>
      <c r="D3" s="2031"/>
      <c r="E3" s="2031"/>
    </row>
    <row r="4" spans="1:5">
      <c r="A4" s="2031" t="s">
        <v>516</v>
      </c>
      <c r="B4" s="2031"/>
      <c r="C4" s="2031"/>
      <c r="D4" s="2031"/>
      <c r="E4" s="2031"/>
    </row>
    <row r="5" spans="1:5">
      <c r="A5" s="1537"/>
      <c r="B5" s="1538"/>
      <c r="C5" s="1539"/>
      <c r="D5" s="2032" t="s">
        <v>810</v>
      </c>
      <c r="E5" s="2032"/>
    </row>
    <row r="6" spans="1:5" ht="25.5">
      <c r="A6" s="1540" t="s">
        <v>1467</v>
      </c>
      <c r="B6" s="1541" t="s">
        <v>290</v>
      </c>
      <c r="C6" s="1541" t="s">
        <v>1468</v>
      </c>
      <c r="D6" s="1541" t="s">
        <v>1469</v>
      </c>
      <c r="E6" s="1542" t="s">
        <v>639</v>
      </c>
    </row>
    <row r="7" spans="1:5">
      <c r="A7" s="1543">
        <v>1</v>
      </c>
      <c r="B7" s="1544" t="s">
        <v>686</v>
      </c>
      <c r="C7" s="1545">
        <v>13521</v>
      </c>
      <c r="D7" s="1545">
        <v>15006</v>
      </c>
      <c r="E7" s="1546">
        <v>15006</v>
      </c>
    </row>
    <row r="8" spans="1:5">
      <c r="A8" s="1543">
        <v>2</v>
      </c>
      <c r="B8" s="1544" t="s">
        <v>687</v>
      </c>
      <c r="C8" s="1545">
        <v>2334</v>
      </c>
      <c r="D8" s="1545">
        <v>2783</v>
      </c>
      <c r="E8" s="1546">
        <v>2783</v>
      </c>
    </row>
    <row r="9" spans="1:5">
      <c r="A9" s="1543">
        <v>3</v>
      </c>
      <c r="B9" s="1544" t="s">
        <v>939</v>
      </c>
      <c r="C9" s="1545">
        <v>11400</v>
      </c>
      <c r="D9" s="1545">
        <v>25021</v>
      </c>
      <c r="E9" s="1546">
        <v>20463</v>
      </c>
    </row>
    <row r="10" spans="1:5">
      <c r="A10" s="1543">
        <v>4</v>
      </c>
      <c r="B10" s="1547" t="s">
        <v>1470</v>
      </c>
      <c r="C10" s="1633">
        <v>0</v>
      </c>
      <c r="D10" s="1545">
        <v>239</v>
      </c>
      <c r="E10" s="1546">
        <v>239</v>
      </c>
    </row>
    <row r="11" spans="1:5">
      <c r="A11" s="1543">
        <v>5</v>
      </c>
      <c r="B11" s="1547" t="s">
        <v>1471</v>
      </c>
      <c r="C11" s="1633">
        <v>5115</v>
      </c>
      <c r="D11" s="1545">
        <v>943</v>
      </c>
      <c r="E11" s="1546">
        <v>943</v>
      </c>
    </row>
    <row r="12" spans="1:5">
      <c r="A12" s="1543">
        <v>6</v>
      </c>
      <c r="B12" s="1548" t="s">
        <v>1472</v>
      </c>
      <c r="C12" s="1545">
        <v>0</v>
      </c>
      <c r="D12" s="1545">
        <v>0</v>
      </c>
      <c r="E12" s="1546">
        <v>0</v>
      </c>
    </row>
    <row r="13" spans="1:5">
      <c r="A13" s="1543">
        <v>7</v>
      </c>
      <c r="B13" s="1549" t="s">
        <v>1410</v>
      </c>
      <c r="C13" s="1545">
        <v>0</v>
      </c>
      <c r="D13" s="1545">
        <v>0</v>
      </c>
      <c r="E13" s="1546">
        <v>0</v>
      </c>
    </row>
    <row r="14" spans="1:5">
      <c r="A14" s="1543">
        <v>8</v>
      </c>
      <c r="B14" s="1544" t="s">
        <v>1473</v>
      </c>
      <c r="C14" s="1545">
        <v>1903</v>
      </c>
      <c r="D14" s="1545">
        <v>3403</v>
      </c>
      <c r="E14" s="1546">
        <v>3289</v>
      </c>
    </row>
    <row r="15" spans="1:5">
      <c r="A15" s="1543">
        <v>9</v>
      </c>
      <c r="B15" s="1544" t="s">
        <v>742</v>
      </c>
      <c r="C15" s="1545">
        <v>1500</v>
      </c>
      <c r="D15" s="1545">
        <v>1500</v>
      </c>
      <c r="E15" s="1546">
        <v>532</v>
      </c>
    </row>
    <row r="16" spans="1:5">
      <c r="A16" s="1543">
        <v>10</v>
      </c>
      <c r="B16" s="1544" t="s">
        <v>312</v>
      </c>
      <c r="C16" s="1545">
        <v>25465</v>
      </c>
      <c r="D16" s="1545">
        <v>33536</v>
      </c>
      <c r="E16" s="1546">
        <v>24943</v>
      </c>
    </row>
    <row r="17" spans="1:5">
      <c r="A17" s="1543">
        <v>11</v>
      </c>
      <c r="B17" s="1544" t="s">
        <v>1707</v>
      </c>
      <c r="C17" s="1545">
        <v>0</v>
      </c>
      <c r="D17" s="1545">
        <v>632</v>
      </c>
      <c r="E17" s="1546">
        <v>632</v>
      </c>
    </row>
    <row r="18" spans="1:5">
      <c r="A18" s="1543">
        <v>12</v>
      </c>
      <c r="B18" s="1544" t="s">
        <v>760</v>
      </c>
      <c r="C18" s="1545">
        <v>0</v>
      </c>
      <c r="D18" s="1545">
        <v>0</v>
      </c>
      <c r="E18" s="1546">
        <v>0</v>
      </c>
    </row>
    <row r="19" spans="1:5" ht="24">
      <c r="A19" s="1550">
        <v>13</v>
      </c>
      <c r="B19" s="1551" t="s">
        <v>1474</v>
      </c>
      <c r="C19" s="1552">
        <f>SUM(C7:C18)</f>
        <v>61238</v>
      </c>
      <c r="D19" s="1552">
        <f>SUM(D7:D18)</f>
        <v>83063</v>
      </c>
      <c r="E19" s="1552">
        <f>SUM(E7:E18)</f>
        <v>68830</v>
      </c>
    </row>
    <row r="20" spans="1:5">
      <c r="A20" s="1543">
        <v>14</v>
      </c>
      <c r="B20" s="1544" t="s">
        <v>1475</v>
      </c>
      <c r="C20" s="1545">
        <v>0</v>
      </c>
      <c r="D20" s="1545">
        <v>0</v>
      </c>
      <c r="E20" s="1546">
        <v>0</v>
      </c>
    </row>
    <row r="21" spans="1:5">
      <c r="A21" s="1543">
        <v>15</v>
      </c>
      <c r="B21" s="1544" t="s">
        <v>1476</v>
      </c>
      <c r="C21" s="1545">
        <v>0</v>
      </c>
      <c r="D21" s="1545">
        <v>0</v>
      </c>
      <c r="E21" s="1546">
        <v>0</v>
      </c>
    </row>
    <row r="22" spans="1:5">
      <c r="A22" s="1543">
        <v>16</v>
      </c>
      <c r="B22" s="1544" t="s">
        <v>1477</v>
      </c>
      <c r="C22" s="1545">
        <v>0</v>
      </c>
      <c r="D22" s="1545">
        <v>0</v>
      </c>
      <c r="E22" s="1546">
        <v>0</v>
      </c>
    </row>
    <row r="23" spans="1:5">
      <c r="A23" s="1550">
        <v>17</v>
      </c>
      <c r="B23" s="1551" t="s">
        <v>1478</v>
      </c>
      <c r="C23" s="1552">
        <f>SUM(C20:C22)</f>
        <v>0</v>
      </c>
      <c r="D23" s="1552">
        <f>SUM(D20:D22)</f>
        <v>0</v>
      </c>
      <c r="E23" s="1552">
        <f>SUM(E20:E22)</f>
        <v>0</v>
      </c>
    </row>
    <row r="24" spans="1:5">
      <c r="A24" s="1550">
        <v>18</v>
      </c>
      <c r="B24" s="1551" t="s">
        <v>1479</v>
      </c>
      <c r="C24" s="1552">
        <f>SUM(C19+C23)</f>
        <v>61238</v>
      </c>
      <c r="D24" s="1552">
        <f>SUM(D19+D23)</f>
        <v>83063</v>
      </c>
      <c r="E24" s="1552">
        <f>SUM(E19+E23)</f>
        <v>68830</v>
      </c>
    </row>
    <row r="25" spans="1:5">
      <c r="A25" s="1543">
        <v>19</v>
      </c>
      <c r="B25" s="1544" t="s">
        <v>1480</v>
      </c>
      <c r="C25" s="1545">
        <v>0</v>
      </c>
      <c r="D25" s="1545">
        <v>0</v>
      </c>
      <c r="E25" s="1546">
        <v>0</v>
      </c>
    </row>
    <row r="26" spans="1:5">
      <c r="A26" s="1543">
        <v>20</v>
      </c>
      <c r="B26" s="1544" t="s">
        <v>1481</v>
      </c>
      <c r="C26" s="1545">
        <v>0</v>
      </c>
      <c r="D26" s="1545">
        <v>0</v>
      </c>
      <c r="E26" s="1546">
        <v>0</v>
      </c>
    </row>
    <row r="27" spans="1:5">
      <c r="A27" s="1550">
        <v>21</v>
      </c>
      <c r="B27" s="1551" t="s">
        <v>1482</v>
      </c>
      <c r="C27" s="1553">
        <f>SUM(C24:C26)</f>
        <v>61238</v>
      </c>
      <c r="D27" s="1553">
        <f>SUM(D24:D26)</f>
        <v>83063</v>
      </c>
      <c r="E27" s="1553">
        <f>SUM(E24:E26)</f>
        <v>68830</v>
      </c>
    </row>
    <row r="28" spans="1:5">
      <c r="A28" s="1543">
        <v>23</v>
      </c>
      <c r="B28" s="1544" t="s">
        <v>891</v>
      </c>
      <c r="C28" s="1545">
        <v>17159</v>
      </c>
      <c r="D28" s="1545">
        <v>17841</v>
      </c>
      <c r="E28" s="1546">
        <v>17841</v>
      </c>
    </row>
    <row r="29" spans="1:5" ht="24">
      <c r="A29" s="1543">
        <v>24</v>
      </c>
      <c r="B29" s="1544" t="s">
        <v>1483</v>
      </c>
      <c r="C29" s="1545">
        <v>11069</v>
      </c>
      <c r="D29" s="1545">
        <v>12270</v>
      </c>
      <c r="E29" s="1546">
        <v>12270</v>
      </c>
    </row>
    <row r="30" spans="1:5">
      <c r="A30" s="1543">
        <v>25</v>
      </c>
      <c r="B30" s="1544" t="s">
        <v>1484</v>
      </c>
      <c r="C30" s="1545">
        <v>0</v>
      </c>
      <c r="D30" s="1545">
        <v>0</v>
      </c>
      <c r="E30" s="1546">
        <v>0</v>
      </c>
    </row>
    <row r="31" spans="1:5">
      <c r="A31" s="1543">
        <v>26</v>
      </c>
      <c r="B31" s="1544" t="s">
        <v>654</v>
      </c>
      <c r="C31" s="1545">
        <v>1900</v>
      </c>
      <c r="D31" s="1545">
        <v>2604</v>
      </c>
      <c r="E31" s="1546">
        <v>2522</v>
      </c>
    </row>
    <row r="32" spans="1:5">
      <c r="A32" s="1543"/>
      <c r="B32" s="1544" t="s">
        <v>304</v>
      </c>
      <c r="C32" s="1545">
        <v>1705</v>
      </c>
      <c r="D32" s="1545">
        <v>2928</v>
      </c>
      <c r="E32" s="1546">
        <v>2821</v>
      </c>
    </row>
    <row r="33" spans="1:5">
      <c r="A33" s="1543">
        <v>27</v>
      </c>
      <c r="B33" s="1544" t="s">
        <v>436</v>
      </c>
      <c r="C33" s="1545">
        <v>0</v>
      </c>
      <c r="D33" s="1545">
        <v>833</v>
      </c>
      <c r="E33" s="1546">
        <v>833</v>
      </c>
    </row>
    <row r="34" spans="1:5" ht="24">
      <c r="A34" s="1543">
        <v>28</v>
      </c>
      <c r="B34" s="1544" t="s">
        <v>1485</v>
      </c>
      <c r="C34" s="1545">
        <v>8271</v>
      </c>
      <c r="D34" s="1545">
        <v>23500</v>
      </c>
      <c r="E34" s="1546">
        <v>23500</v>
      </c>
    </row>
    <row r="35" spans="1:5">
      <c r="A35" s="1543">
        <v>29</v>
      </c>
      <c r="B35" s="1544" t="s">
        <v>1486</v>
      </c>
      <c r="C35" s="1545">
        <v>0</v>
      </c>
      <c r="D35" s="1545">
        <v>1239</v>
      </c>
      <c r="E35" s="1546">
        <v>1239</v>
      </c>
    </row>
    <row r="36" spans="1:5">
      <c r="A36" s="1543">
        <v>30</v>
      </c>
      <c r="B36" s="1544" t="s">
        <v>1487</v>
      </c>
      <c r="C36" s="1545">
        <v>0</v>
      </c>
      <c r="D36" s="1545">
        <v>0</v>
      </c>
      <c r="E36" s="1546">
        <v>0</v>
      </c>
    </row>
    <row r="37" spans="1:5">
      <c r="A37" s="1543">
        <v>31</v>
      </c>
      <c r="B37" s="1544" t="s">
        <v>1488</v>
      </c>
      <c r="C37" s="1545">
        <v>0</v>
      </c>
      <c r="D37" s="1545">
        <v>0</v>
      </c>
      <c r="E37" s="1546">
        <v>0</v>
      </c>
    </row>
    <row r="38" spans="1:5">
      <c r="A38" s="1543">
        <v>32</v>
      </c>
      <c r="B38" s="1544" t="s">
        <v>1489</v>
      </c>
      <c r="C38" s="1545">
        <v>0</v>
      </c>
      <c r="D38" s="1545">
        <v>0</v>
      </c>
      <c r="E38" s="1546">
        <v>0</v>
      </c>
    </row>
    <row r="39" spans="1:5">
      <c r="A39" s="1543">
        <v>33</v>
      </c>
      <c r="B39" s="1544" t="s">
        <v>1490</v>
      </c>
      <c r="C39" s="1545">
        <v>0</v>
      </c>
      <c r="D39" s="1545">
        <v>0</v>
      </c>
      <c r="E39" s="1546">
        <v>0</v>
      </c>
    </row>
    <row r="40" spans="1:5" ht="24">
      <c r="A40" s="1550">
        <v>34</v>
      </c>
      <c r="B40" s="1551" t="s">
        <v>1491</v>
      </c>
      <c r="C40" s="1552">
        <f>SUM(C28:C39)</f>
        <v>40104</v>
      </c>
      <c r="D40" s="1552">
        <f>SUM(D28:D39)</f>
        <v>61215</v>
      </c>
      <c r="E40" s="1552">
        <f>SUM(E28:E39)</f>
        <v>61026</v>
      </c>
    </row>
    <row r="41" spans="1:5">
      <c r="A41" s="1543">
        <v>35</v>
      </c>
      <c r="B41" s="1544" t="s">
        <v>1492</v>
      </c>
      <c r="C41" s="1545">
        <v>0</v>
      </c>
      <c r="D41" s="1545">
        <v>0</v>
      </c>
      <c r="E41" s="1546">
        <v>0</v>
      </c>
    </row>
    <row r="42" spans="1:5">
      <c r="A42" s="1543">
        <v>36</v>
      </c>
      <c r="B42" s="1544" t="s">
        <v>1493</v>
      </c>
      <c r="C42" s="1545">
        <v>0</v>
      </c>
      <c r="D42" s="1545">
        <v>0</v>
      </c>
      <c r="E42" s="1546">
        <v>0</v>
      </c>
    </row>
    <row r="43" spans="1:5">
      <c r="A43" s="1543">
        <v>37</v>
      </c>
      <c r="B43" s="1544" t="s">
        <v>1494</v>
      </c>
      <c r="C43" s="1545">
        <v>0</v>
      </c>
      <c r="D43" s="1545">
        <v>0</v>
      </c>
      <c r="E43" s="1546">
        <v>0</v>
      </c>
    </row>
    <row r="44" spans="1:5" ht="16.5" customHeight="1">
      <c r="A44" s="1543">
        <v>38</v>
      </c>
      <c r="B44" s="1544" t="s">
        <v>1495</v>
      </c>
      <c r="C44" s="1545">
        <v>0</v>
      </c>
      <c r="D44" s="1545">
        <v>0</v>
      </c>
      <c r="E44" s="1546">
        <v>0</v>
      </c>
    </row>
    <row r="45" spans="1:5" ht="17.25" customHeight="1">
      <c r="A45" s="1543">
        <v>39</v>
      </c>
      <c r="B45" s="1544" t="s">
        <v>1496</v>
      </c>
      <c r="C45" s="1545">
        <v>0</v>
      </c>
      <c r="D45" s="1545">
        <v>0</v>
      </c>
      <c r="E45" s="1546">
        <v>0</v>
      </c>
    </row>
    <row r="46" spans="1:5">
      <c r="A46" s="1550">
        <v>40</v>
      </c>
      <c r="B46" s="1551" t="s">
        <v>1497</v>
      </c>
      <c r="C46" s="1552">
        <v>0</v>
      </c>
      <c r="D46" s="1552">
        <v>0</v>
      </c>
      <c r="E46" s="1552">
        <v>0</v>
      </c>
    </row>
    <row r="47" spans="1:5">
      <c r="A47" s="1550">
        <v>41</v>
      </c>
      <c r="B47" s="1551" t="s">
        <v>1498</v>
      </c>
      <c r="C47" s="1552">
        <v>21134</v>
      </c>
      <c r="D47" s="1552">
        <f>D48+D49</f>
        <v>21848</v>
      </c>
      <c r="E47" s="1552">
        <f>E48+E49</f>
        <v>21848</v>
      </c>
    </row>
    <row r="48" spans="1:5">
      <c r="A48" s="1543">
        <v>42</v>
      </c>
      <c r="B48" s="1544" t="s">
        <v>1400</v>
      </c>
      <c r="C48" s="1545">
        <v>21134</v>
      </c>
      <c r="D48" s="1545">
        <v>21190</v>
      </c>
      <c r="E48" s="1546">
        <v>21190</v>
      </c>
    </row>
    <row r="49" spans="1:5">
      <c r="A49" s="1543">
        <v>43</v>
      </c>
      <c r="B49" s="1544" t="s">
        <v>1499</v>
      </c>
      <c r="C49" s="1545">
        <v>0</v>
      </c>
      <c r="D49" s="1545">
        <v>658</v>
      </c>
      <c r="E49" s="1546">
        <v>658</v>
      </c>
    </row>
    <row r="50" spans="1:5">
      <c r="A50" s="1543">
        <v>44</v>
      </c>
      <c r="B50" s="1544" t="s">
        <v>1500</v>
      </c>
      <c r="C50" s="1545">
        <v>0</v>
      </c>
      <c r="D50" s="1545">
        <v>0</v>
      </c>
      <c r="E50" s="1546">
        <v>0</v>
      </c>
    </row>
    <row r="51" spans="1:5">
      <c r="A51" s="1550">
        <v>45</v>
      </c>
      <c r="B51" s="1551" t="s">
        <v>1501</v>
      </c>
      <c r="C51" s="1553">
        <f>C40+C48</f>
        <v>61238</v>
      </c>
      <c r="D51" s="1553">
        <f>D40+D47</f>
        <v>83063</v>
      </c>
      <c r="E51" s="1553">
        <f>E40+E47</f>
        <v>82874</v>
      </c>
    </row>
    <row r="52" spans="1:5" ht="32.25">
      <c r="A52" s="1550">
        <v>46</v>
      </c>
      <c r="B52" s="1554" t="s">
        <v>1502</v>
      </c>
      <c r="C52" s="1555">
        <f>C40-C19</f>
        <v>-21134</v>
      </c>
      <c r="D52" s="1555">
        <f>D40-D19</f>
        <v>-21848</v>
      </c>
      <c r="E52" s="1555">
        <f>E40-E19</f>
        <v>-7804</v>
      </c>
    </row>
    <row r="53" spans="1:5" ht="36" customHeight="1">
      <c r="A53" s="1550">
        <v>47</v>
      </c>
      <c r="B53" s="1556" t="s">
        <v>1503</v>
      </c>
      <c r="C53" s="1555">
        <f>C51-C27</f>
        <v>0</v>
      </c>
      <c r="D53" s="1557">
        <f>D51-D27</f>
        <v>0</v>
      </c>
      <c r="E53" s="1557">
        <f>E51-E27</f>
        <v>14044</v>
      </c>
    </row>
    <row r="54" spans="1:5">
      <c r="A54" s="1543">
        <v>48</v>
      </c>
      <c r="B54" s="1558" t="s">
        <v>1504</v>
      </c>
      <c r="C54" s="1559">
        <f>SUM(C46-C23)</f>
        <v>0</v>
      </c>
      <c r="D54" s="1559">
        <f>SUM(D46-D23)</f>
        <v>0</v>
      </c>
      <c r="E54" s="1559">
        <f>SUM(E46-E23)</f>
        <v>0</v>
      </c>
    </row>
    <row r="55" spans="1:5" ht="15.75" customHeight="1">
      <c r="A55" s="1550">
        <v>49</v>
      </c>
      <c r="B55" s="1556" t="s">
        <v>1505</v>
      </c>
      <c r="C55" s="1560">
        <f>SUM(C50-C26)</f>
        <v>0</v>
      </c>
      <c r="D55" s="1560">
        <f>SUM(D50-D26)</f>
        <v>0</v>
      </c>
      <c r="E55" s="1560">
        <f>SUM(E50-E26)</f>
        <v>0</v>
      </c>
    </row>
  </sheetData>
  <mergeCells count="5">
    <mergeCell ref="D1:E1"/>
    <mergeCell ref="A2:E2"/>
    <mergeCell ref="A3:E3"/>
    <mergeCell ref="A4:E4"/>
    <mergeCell ref="D5:E5"/>
  </mergeCells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44"/>
  <sheetViews>
    <sheetView view="pageLayout" workbookViewId="0">
      <selection activeCell="B1" sqref="B1:D44"/>
    </sheetView>
  </sheetViews>
  <sheetFormatPr defaultRowHeight="12.75"/>
  <cols>
    <col min="1" max="1" width="9.140625" style="365"/>
    <col min="2" max="2" width="36.5703125" style="365" customWidth="1"/>
    <col min="3" max="3" width="19.85546875" style="365" customWidth="1"/>
    <col min="4" max="4" width="18.28515625" style="365" customWidth="1"/>
    <col min="5" max="16384" width="9.140625" style="365"/>
  </cols>
  <sheetData>
    <row r="1" spans="1:4" ht="18.75">
      <c r="B1" s="2033" t="s">
        <v>1507</v>
      </c>
      <c r="C1" s="2033"/>
      <c r="D1" s="2033"/>
    </row>
    <row r="2" spans="1:4">
      <c r="B2" s="2034" t="s">
        <v>1449</v>
      </c>
      <c r="C2" s="2034"/>
      <c r="D2" s="2034"/>
    </row>
    <row r="3" spans="1:4">
      <c r="B3" s="2034" t="s">
        <v>516</v>
      </c>
      <c r="C3" s="2034"/>
      <c r="D3" s="2034"/>
    </row>
    <row r="4" spans="1:4">
      <c r="B4" s="2028" t="s">
        <v>1508</v>
      </c>
      <c r="C4" s="2028"/>
      <c r="D4" s="2028"/>
    </row>
    <row r="5" spans="1:4">
      <c r="B5" s="1741"/>
      <c r="C5" s="1742"/>
      <c r="D5" s="1743" t="s">
        <v>810</v>
      </c>
    </row>
    <row r="6" spans="1:4" ht="22.5">
      <c r="B6" s="1744" t="s">
        <v>1509</v>
      </c>
      <c r="C6" s="1744" t="s">
        <v>1510</v>
      </c>
      <c r="D6" s="1744" t="s">
        <v>1511</v>
      </c>
    </row>
    <row r="7" spans="1:4">
      <c r="B7" s="1745" t="s">
        <v>671</v>
      </c>
      <c r="C7" s="1746"/>
      <c r="D7" s="1747"/>
    </row>
    <row r="8" spans="1:4">
      <c r="A8" s="1561"/>
      <c r="B8" s="1556" t="s">
        <v>1512</v>
      </c>
      <c r="C8" s="1748">
        <f>SUM(C9:C12)</f>
        <v>130104</v>
      </c>
      <c r="D8" s="1748">
        <f>SUM(D9:D12)</f>
        <v>144919</v>
      </c>
    </row>
    <row r="9" spans="1:4">
      <c r="A9" s="1561"/>
      <c r="B9" s="1749" t="s">
        <v>1513</v>
      </c>
      <c r="C9" s="1750">
        <v>0</v>
      </c>
      <c r="D9" s="1750">
        <v>0</v>
      </c>
    </row>
    <row r="10" spans="1:4">
      <c r="A10" s="1561"/>
      <c r="B10" s="1749" t="s">
        <v>1514</v>
      </c>
      <c r="C10" s="1750">
        <v>124445</v>
      </c>
      <c r="D10" s="1750">
        <v>107659</v>
      </c>
    </row>
    <row r="11" spans="1:4">
      <c r="A11" s="1561"/>
      <c r="B11" s="1749" t="s">
        <v>1515</v>
      </c>
      <c r="C11" s="1750">
        <v>10</v>
      </c>
      <c r="D11" s="1750">
        <v>10</v>
      </c>
    </row>
    <row r="12" spans="1:4" ht="33.75">
      <c r="A12" s="1561"/>
      <c r="B12" s="1749" t="s">
        <v>1516</v>
      </c>
      <c r="C12" s="1750">
        <v>5649</v>
      </c>
      <c r="D12" s="1750">
        <v>37250</v>
      </c>
    </row>
    <row r="13" spans="1:4">
      <c r="A13" s="1561"/>
      <c r="B13" s="1749"/>
      <c r="C13" s="1750"/>
      <c r="D13" s="1750"/>
    </row>
    <row r="14" spans="1:4">
      <c r="A14" s="1561"/>
      <c r="B14" s="1551" t="s">
        <v>1517</v>
      </c>
      <c r="C14" s="1748"/>
      <c r="D14" s="1748"/>
    </row>
    <row r="15" spans="1:4">
      <c r="A15" s="1561"/>
      <c r="B15" s="1749" t="s">
        <v>1518</v>
      </c>
      <c r="C15" s="1750"/>
      <c r="D15" s="1750"/>
    </row>
    <row r="16" spans="1:4">
      <c r="A16" s="1561"/>
      <c r="B16" s="1749" t="s">
        <v>1519</v>
      </c>
      <c r="C16" s="1750"/>
      <c r="D16" s="1750"/>
    </row>
    <row r="17" spans="1:4">
      <c r="A17" s="1561"/>
      <c r="B17" s="1551" t="s">
        <v>1520</v>
      </c>
      <c r="C17" s="1748">
        <v>21184</v>
      </c>
      <c r="D17" s="1748">
        <v>14041</v>
      </c>
    </row>
    <row r="18" spans="1:4">
      <c r="A18" s="1561"/>
      <c r="B18" s="1551" t="s">
        <v>1521</v>
      </c>
      <c r="C18" s="1748">
        <v>696</v>
      </c>
      <c r="D18" s="1748">
        <v>192</v>
      </c>
    </row>
    <row r="19" spans="1:4">
      <c r="A19" s="1561"/>
      <c r="B19" s="1749" t="s">
        <v>1522</v>
      </c>
      <c r="C19" s="1546">
        <v>690</v>
      </c>
      <c r="D19" s="1546">
        <v>189</v>
      </c>
    </row>
    <row r="20" spans="1:4" ht="22.5">
      <c r="A20" s="1561"/>
      <c r="B20" s="1749" t="s">
        <v>1523</v>
      </c>
      <c r="C20" s="1546"/>
      <c r="D20" s="1546"/>
    </row>
    <row r="21" spans="1:4">
      <c r="A21" s="1561"/>
      <c r="B21" s="1749" t="s">
        <v>1524</v>
      </c>
      <c r="C21" s="1546">
        <v>6</v>
      </c>
      <c r="D21" s="1546">
        <v>3</v>
      </c>
    </row>
    <row r="22" spans="1:4">
      <c r="A22" s="1561"/>
      <c r="B22" s="1551" t="s">
        <v>1525</v>
      </c>
      <c r="C22" s="1748"/>
      <c r="D22" s="1748"/>
    </row>
    <row r="23" spans="1:4">
      <c r="A23" s="1561"/>
      <c r="B23" s="1551" t="s">
        <v>1526</v>
      </c>
      <c r="C23" s="1748"/>
      <c r="D23" s="1748"/>
    </row>
    <row r="24" spans="1:4">
      <c r="A24" s="1561"/>
      <c r="B24" s="1749"/>
      <c r="C24" s="1750"/>
      <c r="D24" s="1750"/>
    </row>
    <row r="25" spans="1:4">
      <c r="A25" s="1561"/>
      <c r="B25" s="1556" t="s">
        <v>1527</v>
      </c>
      <c r="C25" s="1751">
        <v>151984</v>
      </c>
      <c r="D25" s="1751">
        <v>159152</v>
      </c>
    </row>
    <row r="26" spans="1:4">
      <c r="A26" s="1561"/>
      <c r="B26" s="1752"/>
      <c r="C26" s="1753"/>
      <c r="D26" s="1753"/>
    </row>
    <row r="27" spans="1:4" ht="22.5">
      <c r="A27" s="1561"/>
      <c r="B27" s="1744" t="s">
        <v>1528</v>
      </c>
      <c r="C27" s="1744" t="s">
        <v>1510</v>
      </c>
      <c r="D27" s="1744" t="s">
        <v>1511</v>
      </c>
    </row>
    <row r="28" spans="1:4">
      <c r="A28" s="1561"/>
      <c r="B28" s="1744" t="s">
        <v>671</v>
      </c>
      <c r="C28" s="1746"/>
      <c r="D28" s="1754"/>
    </row>
    <row r="29" spans="1:4">
      <c r="A29" s="1561"/>
      <c r="B29" s="1556" t="s">
        <v>1529</v>
      </c>
      <c r="C29" s="1748">
        <v>143564</v>
      </c>
      <c r="D29" s="1748">
        <v>143006</v>
      </c>
    </row>
    <row r="30" spans="1:4">
      <c r="A30" s="1561"/>
      <c r="B30" s="1749" t="s">
        <v>1530</v>
      </c>
      <c r="C30" s="1750">
        <v>105047</v>
      </c>
      <c r="D30" s="1750">
        <v>105047</v>
      </c>
    </row>
    <row r="31" spans="1:4">
      <c r="A31" s="1561"/>
      <c r="B31" s="1749" t="s">
        <v>1531</v>
      </c>
      <c r="C31" s="1750">
        <v>8755</v>
      </c>
      <c r="D31" s="1750">
        <v>8755</v>
      </c>
    </row>
    <row r="32" spans="1:4">
      <c r="A32" s="1561"/>
      <c r="B32" s="1749" t="s">
        <v>1532</v>
      </c>
      <c r="C32" s="1750">
        <v>5828</v>
      </c>
      <c r="D32" s="1750">
        <v>29762</v>
      </c>
    </row>
    <row r="33" spans="1:4">
      <c r="A33" s="1561"/>
      <c r="B33" s="1749" t="s">
        <v>1533</v>
      </c>
      <c r="C33" s="1750">
        <v>23934</v>
      </c>
      <c r="D33" s="1750">
        <v>-558</v>
      </c>
    </row>
    <row r="34" spans="1:4">
      <c r="A34" s="1561"/>
      <c r="B34" s="1551" t="s">
        <v>1534</v>
      </c>
      <c r="C34" s="1748">
        <v>674</v>
      </c>
      <c r="D34" s="1748">
        <v>1304</v>
      </c>
    </row>
    <row r="35" spans="1:4">
      <c r="A35" s="1561"/>
      <c r="B35" s="1749" t="s">
        <v>1535</v>
      </c>
      <c r="C35" s="1750">
        <v>42</v>
      </c>
      <c r="D35" s="1750">
        <v>474</v>
      </c>
    </row>
    <row r="36" spans="1:4" ht="22.5">
      <c r="A36" s="1561"/>
      <c r="B36" s="1749" t="s">
        <v>1536</v>
      </c>
      <c r="C36" s="1750">
        <v>632</v>
      </c>
      <c r="D36" s="1750">
        <v>658</v>
      </c>
    </row>
    <row r="37" spans="1:4">
      <c r="A37" s="1561"/>
      <c r="B37" s="1551" t="s">
        <v>1537</v>
      </c>
      <c r="C37" s="1748"/>
      <c r="D37" s="1748"/>
    </row>
    <row r="38" spans="1:4" ht="24">
      <c r="A38" s="1561"/>
      <c r="B38" s="1551" t="s">
        <v>1538</v>
      </c>
      <c r="C38" s="1748"/>
      <c r="D38" s="1748"/>
    </row>
    <row r="39" spans="1:4">
      <c r="A39" s="1561"/>
      <c r="B39" s="1551" t="s">
        <v>1539</v>
      </c>
      <c r="C39" s="1748">
        <v>7746</v>
      </c>
      <c r="D39" s="1748">
        <v>14842</v>
      </c>
    </row>
    <row r="40" spans="1:4">
      <c r="A40" s="1561"/>
      <c r="B40" s="1749"/>
      <c r="C40" s="1750"/>
      <c r="D40" s="1750"/>
    </row>
    <row r="41" spans="1:4">
      <c r="A41" s="1561"/>
      <c r="B41" s="1556" t="s">
        <v>1540</v>
      </c>
      <c r="C41" s="1751">
        <v>151984</v>
      </c>
      <c r="D41" s="1751">
        <v>159152</v>
      </c>
    </row>
    <row r="42" spans="1:4">
      <c r="B42" s="1500"/>
      <c r="C42" s="1500"/>
      <c r="D42" s="1500"/>
    </row>
    <row r="43" spans="1:4">
      <c r="B43" s="1500"/>
      <c r="C43" s="1500"/>
      <c r="D43" s="1500"/>
    </row>
    <row r="44" spans="1:4">
      <c r="B44" s="1500"/>
      <c r="C44" s="1500"/>
      <c r="D44" s="1500"/>
    </row>
  </sheetData>
  <mergeCells count="4">
    <mergeCell ref="B1:D1"/>
    <mergeCell ref="B2:D2"/>
    <mergeCell ref="B3:D3"/>
    <mergeCell ref="B4:D4"/>
  </mergeCells>
  <pageMargins left="0.75" right="0.75" top="1" bottom="1" header="0.5" footer="0.5"/>
  <pageSetup paperSize="9" orientation="portrait" r:id="rId1"/>
  <headerFooter alignWithMargins="0">
    <oddHeader>&amp;R&amp;"Times New Roman,Félkövér"20. melléklet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47"/>
  <sheetViews>
    <sheetView topLeftCell="A22" workbookViewId="0">
      <selection activeCell="B1" sqref="B1:E48"/>
    </sheetView>
  </sheetViews>
  <sheetFormatPr defaultRowHeight="12.75"/>
  <cols>
    <col min="1" max="1" width="6.140625" style="365" customWidth="1"/>
    <col min="2" max="2" width="60" style="365" customWidth="1"/>
    <col min="3" max="3" width="11.7109375" style="365" customWidth="1"/>
    <col min="4" max="4" width="10" style="365" customWidth="1"/>
    <col min="5" max="5" width="11" style="365" customWidth="1"/>
    <col min="6" max="16384" width="9.140625" style="365"/>
  </cols>
  <sheetData>
    <row r="1" spans="1:5">
      <c r="B1" s="2031" t="s">
        <v>1541</v>
      </c>
      <c r="C1" s="2031"/>
      <c r="D1" s="2031"/>
      <c r="E1" s="1529" t="s">
        <v>1729</v>
      </c>
    </row>
    <row r="2" spans="1:5">
      <c r="B2" s="2034" t="s">
        <v>1449</v>
      </c>
      <c r="C2" s="2034"/>
      <c r="D2" s="2034"/>
      <c r="E2" s="1500"/>
    </row>
    <row r="3" spans="1:5">
      <c r="B3" s="2034" t="s">
        <v>1428</v>
      </c>
      <c r="C3" s="2034"/>
      <c r="D3" s="2034"/>
      <c r="E3" s="1500"/>
    </row>
    <row r="4" spans="1:5">
      <c r="A4" s="1562"/>
      <c r="B4" s="1698" t="s">
        <v>290</v>
      </c>
      <c r="C4" s="1698" t="s">
        <v>1542</v>
      </c>
      <c r="D4" s="1698" t="s">
        <v>1602</v>
      </c>
      <c r="E4" s="1737" t="s">
        <v>1543</v>
      </c>
    </row>
    <row r="5" spans="1:5" ht="13.5">
      <c r="A5" s="1536" t="s">
        <v>1544</v>
      </c>
      <c r="B5" s="1738" t="s">
        <v>1545</v>
      </c>
      <c r="C5" s="1699">
        <v>1846</v>
      </c>
      <c r="D5" s="1699">
        <v>0</v>
      </c>
      <c r="E5" s="1699">
        <v>2522</v>
      </c>
    </row>
    <row r="6" spans="1:5" ht="13.5">
      <c r="A6" s="1536" t="s">
        <v>1546</v>
      </c>
      <c r="B6" s="1739" t="s">
        <v>1547</v>
      </c>
      <c r="C6" s="1739">
        <v>1679</v>
      </c>
      <c r="D6" s="1739">
        <v>0</v>
      </c>
      <c r="E6" s="1739">
        <v>1774</v>
      </c>
    </row>
    <row r="7" spans="1:5" ht="13.5">
      <c r="A7" s="1536" t="s">
        <v>1548</v>
      </c>
      <c r="B7" s="1739" t="s">
        <v>1549</v>
      </c>
      <c r="C7" s="1739">
        <v>0</v>
      </c>
      <c r="D7" s="1739">
        <v>0</v>
      </c>
      <c r="E7" s="1739">
        <v>0</v>
      </c>
    </row>
    <row r="8" spans="1:5" ht="15">
      <c r="A8" s="1563" t="s">
        <v>888</v>
      </c>
      <c r="B8" s="1740" t="s">
        <v>1550</v>
      </c>
      <c r="C8" s="1740">
        <v>3525</v>
      </c>
      <c r="D8" s="1740">
        <v>0</v>
      </c>
      <c r="E8" s="1740">
        <v>4295</v>
      </c>
    </row>
    <row r="9" spans="1:5" ht="13.5">
      <c r="A9" s="1536" t="s">
        <v>1551</v>
      </c>
      <c r="B9" s="1739" t="s">
        <v>1552</v>
      </c>
      <c r="C9" s="1739">
        <v>0</v>
      </c>
      <c r="D9" s="1739">
        <v>0</v>
      </c>
      <c r="E9" s="1739">
        <v>0</v>
      </c>
    </row>
    <row r="10" spans="1:5" ht="13.5">
      <c r="A10" s="1536" t="s">
        <v>1553</v>
      </c>
      <c r="B10" s="1739" t="s">
        <v>1554</v>
      </c>
      <c r="C10" s="1739">
        <v>0</v>
      </c>
      <c r="D10" s="1739">
        <v>0</v>
      </c>
      <c r="E10" s="1739">
        <v>0</v>
      </c>
    </row>
    <row r="11" spans="1:5" ht="15">
      <c r="A11" s="1563" t="s">
        <v>889</v>
      </c>
      <c r="B11" s="1740" t="s">
        <v>1738</v>
      </c>
      <c r="C11" s="1740">
        <v>0</v>
      </c>
      <c r="D11" s="1740">
        <v>0</v>
      </c>
      <c r="E11" s="1740">
        <v>0</v>
      </c>
    </row>
    <row r="12" spans="1:5" ht="13.5">
      <c r="A12" s="1536" t="s">
        <v>1555</v>
      </c>
      <c r="B12" s="1739" t="s">
        <v>1556</v>
      </c>
      <c r="C12" s="1739">
        <v>29557</v>
      </c>
      <c r="D12" s="1739">
        <v>0</v>
      </c>
      <c r="E12" s="1739">
        <v>30111</v>
      </c>
    </row>
    <row r="13" spans="1:5" ht="13.5">
      <c r="A13" s="1536" t="s">
        <v>1557</v>
      </c>
      <c r="B13" s="1739" t="s">
        <v>1558</v>
      </c>
      <c r="C13" s="1739">
        <v>990</v>
      </c>
      <c r="D13" s="1739">
        <v>0</v>
      </c>
      <c r="E13" s="1739">
        <v>0</v>
      </c>
    </row>
    <row r="14" spans="1:5" ht="13.5">
      <c r="A14" s="1536" t="s">
        <v>1559</v>
      </c>
      <c r="B14" s="1739" t="s">
        <v>1560</v>
      </c>
      <c r="C14" s="1739">
        <v>0</v>
      </c>
      <c r="D14" s="1739">
        <v>0</v>
      </c>
      <c r="E14" s="1739">
        <v>658</v>
      </c>
    </row>
    <row r="15" spans="1:5" ht="15">
      <c r="A15" s="1563" t="s">
        <v>890</v>
      </c>
      <c r="B15" s="1740" t="s">
        <v>1561</v>
      </c>
      <c r="C15" s="1740">
        <v>30547</v>
      </c>
      <c r="D15" s="1740">
        <v>0</v>
      </c>
      <c r="E15" s="1740">
        <v>30769</v>
      </c>
    </row>
    <row r="16" spans="1:5" ht="13.5">
      <c r="A16" s="1536" t="s">
        <v>1562</v>
      </c>
      <c r="B16" s="1739" t="s">
        <v>1563</v>
      </c>
      <c r="C16" s="1739">
        <v>2499</v>
      </c>
      <c r="D16" s="1739">
        <v>0</v>
      </c>
      <c r="E16" s="1739">
        <v>3800</v>
      </c>
    </row>
    <row r="17" spans="1:5" ht="13.5">
      <c r="A17" s="1536" t="s">
        <v>342</v>
      </c>
      <c r="B17" s="1739" t="s">
        <v>1564</v>
      </c>
      <c r="C17" s="1739">
        <v>4584</v>
      </c>
      <c r="D17" s="1739">
        <v>0</v>
      </c>
      <c r="E17" s="1739">
        <v>16663</v>
      </c>
    </row>
    <row r="18" spans="1:5" ht="13.5">
      <c r="A18" s="1536" t="s">
        <v>343</v>
      </c>
      <c r="B18" s="1739" t="s">
        <v>1565</v>
      </c>
      <c r="C18" s="1739">
        <v>0</v>
      </c>
      <c r="D18" s="1739">
        <v>0</v>
      </c>
      <c r="E18" s="1739">
        <v>0</v>
      </c>
    </row>
    <row r="19" spans="1:5" ht="13.5">
      <c r="A19" s="1536" t="s">
        <v>344</v>
      </c>
      <c r="B19" s="1739" t="s">
        <v>1566</v>
      </c>
      <c r="C19" s="1739">
        <v>0</v>
      </c>
      <c r="D19" s="1739">
        <v>0</v>
      </c>
      <c r="E19" s="1739">
        <v>0</v>
      </c>
    </row>
    <row r="20" spans="1:5" ht="15">
      <c r="A20" s="1563" t="s">
        <v>1197</v>
      </c>
      <c r="B20" s="1740" t="s">
        <v>1567</v>
      </c>
      <c r="C20" s="1740">
        <v>7083</v>
      </c>
      <c r="D20" s="1740">
        <v>0</v>
      </c>
      <c r="E20" s="1740">
        <v>20463</v>
      </c>
    </row>
    <row r="21" spans="1:5" ht="13.5">
      <c r="A21" s="1536" t="s">
        <v>345</v>
      </c>
      <c r="B21" s="1739" t="s">
        <v>1568</v>
      </c>
      <c r="C21" s="1739">
        <v>12358</v>
      </c>
      <c r="D21" s="1739">
        <v>0</v>
      </c>
      <c r="E21" s="1739">
        <v>11998</v>
      </c>
    </row>
    <row r="22" spans="1:5" ht="13.5">
      <c r="A22" s="1536" t="s">
        <v>346</v>
      </c>
      <c r="B22" s="1739" t="s">
        <v>1569</v>
      </c>
      <c r="C22" s="1739">
        <v>1714</v>
      </c>
      <c r="D22" s="1739">
        <v>0</v>
      </c>
      <c r="E22" s="1739">
        <v>3008</v>
      </c>
    </row>
    <row r="23" spans="1:5" ht="13.5">
      <c r="A23" s="1536" t="s">
        <v>347</v>
      </c>
      <c r="B23" s="1739" t="s">
        <v>1570</v>
      </c>
      <c r="C23" s="1739">
        <v>14072</v>
      </c>
      <c r="D23" s="1739">
        <v>0</v>
      </c>
      <c r="E23" s="1739">
        <v>2783</v>
      </c>
    </row>
    <row r="24" spans="1:5" ht="15">
      <c r="A24" s="1563" t="s">
        <v>1198</v>
      </c>
      <c r="B24" s="1740" t="s">
        <v>1571</v>
      </c>
      <c r="C24" s="1740">
        <v>28144</v>
      </c>
      <c r="D24" s="1740">
        <v>0</v>
      </c>
      <c r="E24" s="1740">
        <v>17789</v>
      </c>
    </row>
    <row r="25" spans="1:5" ht="15">
      <c r="A25" s="1563" t="s">
        <v>1193</v>
      </c>
      <c r="B25" s="1740" t="s">
        <v>1572</v>
      </c>
      <c r="C25" s="1740">
        <v>5151</v>
      </c>
      <c r="D25" s="1740">
        <v>0</v>
      </c>
      <c r="E25" s="1740">
        <v>5844</v>
      </c>
    </row>
    <row r="26" spans="1:5" ht="15">
      <c r="A26" s="1563" t="s">
        <v>1200</v>
      </c>
      <c r="B26" s="1740" t="s">
        <v>1573</v>
      </c>
      <c r="C26" s="1740">
        <v>13294</v>
      </c>
      <c r="D26" s="1740">
        <v>0</v>
      </c>
      <c r="E26" s="1740">
        <v>16321</v>
      </c>
    </row>
    <row r="27" spans="1:5" ht="15">
      <c r="A27" s="1563" t="s">
        <v>1574</v>
      </c>
      <c r="B27" s="1740" t="s">
        <v>1575</v>
      </c>
      <c r="C27" s="1740">
        <v>-19600</v>
      </c>
      <c r="D27" s="1740">
        <v>0</v>
      </c>
      <c r="E27" s="1740">
        <v>-25352</v>
      </c>
    </row>
    <row r="28" spans="1:5" ht="13.5">
      <c r="A28" s="1536" t="s">
        <v>348</v>
      </c>
      <c r="B28" s="1739" t="s">
        <v>1576</v>
      </c>
      <c r="C28" s="1739">
        <v>0</v>
      </c>
      <c r="D28" s="1739">
        <v>0</v>
      </c>
      <c r="E28" s="1739">
        <v>0</v>
      </c>
    </row>
    <row r="29" spans="1:5" ht="13.5">
      <c r="A29" s="1536" t="s">
        <v>349</v>
      </c>
      <c r="B29" s="1739" t="s">
        <v>1577</v>
      </c>
      <c r="C29" s="1739">
        <v>371</v>
      </c>
      <c r="D29" s="1739">
        <v>0</v>
      </c>
      <c r="E29" s="1739">
        <v>1</v>
      </c>
    </row>
    <row r="30" spans="1:5" ht="13.5">
      <c r="A30" s="1536" t="s">
        <v>350</v>
      </c>
      <c r="B30" s="1739" t="s">
        <v>1578</v>
      </c>
      <c r="C30" s="1739">
        <v>0</v>
      </c>
      <c r="D30" s="1739">
        <v>0</v>
      </c>
      <c r="E30" s="1739">
        <v>74</v>
      </c>
    </row>
    <row r="31" spans="1:5" ht="13.5">
      <c r="A31" s="1536" t="s">
        <v>1579</v>
      </c>
      <c r="B31" s="1739" t="s">
        <v>1580</v>
      </c>
      <c r="C31" s="1739">
        <v>0</v>
      </c>
      <c r="D31" s="1739">
        <v>0</v>
      </c>
      <c r="E31" s="1739">
        <v>0</v>
      </c>
    </row>
    <row r="32" spans="1:5" ht="15">
      <c r="A32" s="1563" t="s">
        <v>1581</v>
      </c>
      <c r="B32" s="1740" t="s">
        <v>1582</v>
      </c>
      <c r="C32" s="1740">
        <v>371</v>
      </c>
      <c r="D32" s="1740">
        <v>0</v>
      </c>
      <c r="E32" s="1740">
        <v>75</v>
      </c>
    </row>
    <row r="33" spans="1:5" ht="13.5">
      <c r="A33" s="1536" t="s">
        <v>351</v>
      </c>
      <c r="B33" s="1739" t="s">
        <v>1583</v>
      </c>
      <c r="C33" s="1739">
        <v>0</v>
      </c>
      <c r="D33" s="1739">
        <v>0</v>
      </c>
      <c r="E33" s="1739">
        <v>20</v>
      </c>
    </row>
    <row r="34" spans="1:5" ht="13.5">
      <c r="A34" s="1536" t="s">
        <v>393</v>
      </c>
      <c r="B34" s="1739" t="s">
        <v>1584</v>
      </c>
      <c r="C34" s="1739">
        <v>0</v>
      </c>
      <c r="D34" s="1739">
        <v>0</v>
      </c>
      <c r="E34" s="1739">
        <v>0</v>
      </c>
    </row>
    <row r="35" spans="1:5" ht="13.5">
      <c r="A35" s="1536" t="s">
        <v>394</v>
      </c>
      <c r="B35" s="1739" t="s">
        <v>1585</v>
      </c>
      <c r="C35" s="1739">
        <v>0</v>
      </c>
      <c r="D35" s="1739">
        <v>0</v>
      </c>
      <c r="E35" s="1739">
        <v>0</v>
      </c>
    </row>
    <row r="36" spans="1:5" ht="13.5">
      <c r="A36" s="1536" t="s">
        <v>1586</v>
      </c>
      <c r="B36" s="1739" t="s">
        <v>1587</v>
      </c>
      <c r="C36" s="1739">
        <v>0</v>
      </c>
      <c r="D36" s="1739">
        <v>0</v>
      </c>
      <c r="E36" s="1739">
        <v>0</v>
      </c>
    </row>
    <row r="37" spans="1:5" ht="15">
      <c r="A37" s="1563" t="s">
        <v>1588</v>
      </c>
      <c r="B37" s="1740" t="s">
        <v>1589</v>
      </c>
      <c r="C37" s="1740">
        <v>0</v>
      </c>
      <c r="D37" s="1740">
        <v>0</v>
      </c>
      <c r="E37" s="1740">
        <v>20</v>
      </c>
    </row>
    <row r="38" spans="1:5" ht="15">
      <c r="A38" s="1563" t="s">
        <v>1590</v>
      </c>
      <c r="B38" s="1740" t="s">
        <v>1591</v>
      </c>
      <c r="C38" s="1740">
        <v>371</v>
      </c>
      <c r="D38" s="1740">
        <v>0</v>
      </c>
      <c r="E38" s="1740">
        <v>55</v>
      </c>
    </row>
    <row r="39" spans="1:5" ht="15">
      <c r="A39" s="1563" t="s">
        <v>1592</v>
      </c>
      <c r="B39" s="1740" t="s">
        <v>1739</v>
      </c>
      <c r="C39" s="1740">
        <v>-19229</v>
      </c>
      <c r="D39" s="1740">
        <v>0</v>
      </c>
      <c r="E39" s="1740">
        <v>-25297</v>
      </c>
    </row>
    <row r="40" spans="1:5" ht="13.5">
      <c r="A40" s="1536" t="s">
        <v>395</v>
      </c>
      <c r="B40" s="1739" t="s">
        <v>1593</v>
      </c>
      <c r="C40" s="1739">
        <v>38087</v>
      </c>
      <c r="D40" s="1739"/>
      <c r="E40" s="1739">
        <v>24739</v>
      </c>
    </row>
    <row r="41" spans="1:5" ht="13.5">
      <c r="A41" s="1536" t="s">
        <v>396</v>
      </c>
      <c r="B41" s="1739" t="s">
        <v>1594</v>
      </c>
      <c r="C41" s="1739">
        <v>9402</v>
      </c>
      <c r="D41" s="1739"/>
      <c r="E41" s="1739">
        <v>0</v>
      </c>
    </row>
    <row r="42" spans="1:5" ht="15">
      <c r="A42" s="1563" t="s">
        <v>1595</v>
      </c>
      <c r="B42" s="1740" t="s">
        <v>1596</v>
      </c>
      <c r="C42" s="1740">
        <v>47489</v>
      </c>
      <c r="D42" s="1740"/>
      <c r="E42" s="1740">
        <v>24739</v>
      </c>
    </row>
    <row r="43" spans="1:5" ht="15">
      <c r="A43" s="1563" t="s">
        <v>1597</v>
      </c>
      <c r="B43" s="1740" t="s">
        <v>1598</v>
      </c>
      <c r="C43" s="1740">
        <v>4326</v>
      </c>
      <c r="D43" s="1740"/>
      <c r="E43" s="1740">
        <v>0</v>
      </c>
    </row>
    <row r="44" spans="1:5" ht="15">
      <c r="A44" s="1563" t="s">
        <v>1599</v>
      </c>
      <c r="B44" s="1740" t="s">
        <v>1600</v>
      </c>
      <c r="C44" s="1740">
        <v>43163</v>
      </c>
      <c r="D44" s="1740">
        <v>0</v>
      </c>
      <c r="E44" s="1740">
        <v>24739</v>
      </c>
    </row>
    <row r="45" spans="1:5" ht="15">
      <c r="A45" s="1563" t="s">
        <v>1601</v>
      </c>
      <c r="B45" s="1740" t="s">
        <v>1740</v>
      </c>
      <c r="C45" s="1740">
        <v>23934</v>
      </c>
      <c r="D45" s="1740">
        <v>0</v>
      </c>
      <c r="E45" s="1740">
        <v>-558</v>
      </c>
    </row>
    <row r="46" spans="1:5">
      <c r="B46" s="1500"/>
      <c r="C46" s="1500"/>
      <c r="D46" s="1500"/>
      <c r="E46" s="1500"/>
    </row>
    <row r="47" spans="1:5">
      <c r="B47" s="1500"/>
      <c r="C47" s="1500"/>
      <c r="D47" s="1500"/>
      <c r="E47" s="1500"/>
    </row>
  </sheetData>
  <mergeCells count="3">
    <mergeCell ref="B1:D1"/>
    <mergeCell ref="B2:D2"/>
    <mergeCell ref="B3:D3"/>
  </mergeCells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47"/>
  <sheetViews>
    <sheetView view="pageLayout" workbookViewId="0">
      <selection activeCell="B13" sqref="B13"/>
    </sheetView>
  </sheetViews>
  <sheetFormatPr defaultRowHeight="12.75"/>
  <cols>
    <col min="1" max="1" width="14" style="365" customWidth="1"/>
    <col min="2" max="2" width="39.28515625" style="365" customWidth="1"/>
    <col min="3" max="3" width="18" style="365" customWidth="1"/>
    <col min="4" max="16384" width="9.140625" style="365"/>
  </cols>
  <sheetData>
    <row r="1" spans="1:3">
      <c r="A1" s="2035" t="s">
        <v>516</v>
      </c>
      <c r="B1" s="2035"/>
      <c r="C1" s="2035"/>
    </row>
    <row r="2" spans="1:3">
      <c r="A2" s="2035" t="s">
        <v>1611</v>
      </c>
      <c r="B2" s="2035"/>
      <c r="C2" s="2035"/>
    </row>
    <row r="3" spans="1:3" ht="15.75">
      <c r="A3" s="2029" t="s">
        <v>1603</v>
      </c>
      <c r="B3" s="2029"/>
      <c r="C3" s="2029"/>
    </row>
    <row r="4" spans="1:3">
      <c r="A4" s="1635"/>
      <c r="B4" s="1635" t="s">
        <v>1604</v>
      </c>
      <c r="C4" s="1635"/>
    </row>
    <row r="5" spans="1:3" ht="18.75">
      <c r="A5" s="1500"/>
      <c r="B5" s="1719" t="s">
        <v>1605</v>
      </c>
      <c r="C5" s="1679" t="s">
        <v>1454</v>
      </c>
    </row>
    <row r="6" spans="1:3" ht="15.75">
      <c r="A6" s="1720">
        <v>1</v>
      </c>
      <c r="B6" s="1721" t="s">
        <v>654</v>
      </c>
      <c r="C6" s="1722">
        <f>SUM(C7:C10)</f>
        <v>82</v>
      </c>
    </row>
    <row r="7" spans="1:3" ht="15.75">
      <c r="A7" s="1698">
        <v>2</v>
      </c>
      <c r="B7" s="1723" t="s">
        <v>1708</v>
      </c>
      <c r="C7" s="1723">
        <v>139</v>
      </c>
    </row>
    <row r="8" spans="1:3" ht="15.75">
      <c r="A8" s="1698">
        <v>3</v>
      </c>
      <c r="B8" s="1723" t="s">
        <v>1709</v>
      </c>
      <c r="C8" s="1723">
        <v>302</v>
      </c>
    </row>
    <row r="9" spans="1:3" ht="15.75">
      <c r="A9" s="1698">
        <v>4</v>
      </c>
      <c r="B9" s="1723" t="s">
        <v>1710</v>
      </c>
      <c r="C9" s="1723">
        <v>44</v>
      </c>
    </row>
    <row r="10" spans="1:3" ht="15.75">
      <c r="A10" s="1698">
        <v>5</v>
      </c>
      <c r="B10" s="1724" t="s">
        <v>1711</v>
      </c>
      <c r="C10" s="1723">
        <v>-403</v>
      </c>
    </row>
    <row r="11" spans="1:3" ht="15.75">
      <c r="A11" s="1720">
        <v>6</v>
      </c>
      <c r="B11" s="1721" t="s">
        <v>1606</v>
      </c>
      <c r="C11" s="1722">
        <v>107</v>
      </c>
    </row>
    <row r="12" spans="1:3" ht="15.75">
      <c r="A12" s="1725">
        <v>7</v>
      </c>
      <c r="B12" s="1723" t="s">
        <v>1736</v>
      </c>
      <c r="C12" s="1723">
        <v>4</v>
      </c>
    </row>
    <row r="13" spans="1:3" ht="15.75">
      <c r="A13" s="1725">
        <v>8</v>
      </c>
      <c r="B13" s="1723" t="s">
        <v>1737</v>
      </c>
      <c r="C13" s="1723">
        <v>103</v>
      </c>
    </row>
    <row r="14" spans="1:3" ht="15.75">
      <c r="A14" s="1720">
        <v>9</v>
      </c>
      <c r="B14" s="1721" t="s">
        <v>1607</v>
      </c>
      <c r="C14" s="1722">
        <v>0</v>
      </c>
    </row>
    <row r="15" spans="1:3" ht="15.75">
      <c r="A15" s="1720">
        <v>10</v>
      </c>
      <c r="B15" s="1721" t="s">
        <v>1608</v>
      </c>
      <c r="C15" s="1722">
        <v>0</v>
      </c>
    </row>
    <row r="16" spans="1:3" ht="15.75">
      <c r="A16" s="1720">
        <v>11</v>
      </c>
      <c r="B16" s="1721" t="s">
        <v>1457</v>
      </c>
      <c r="C16" s="1722">
        <v>3</v>
      </c>
    </row>
    <row r="17" spans="1:3" ht="15.75">
      <c r="A17" s="1726"/>
      <c r="B17" s="1727" t="s">
        <v>1204</v>
      </c>
      <c r="C17" s="1727">
        <v>192</v>
      </c>
    </row>
    <row r="18" spans="1:3">
      <c r="A18" s="1728"/>
      <c r="B18" s="1502"/>
      <c r="C18" s="1502"/>
    </row>
    <row r="19" spans="1:3" ht="18.75">
      <c r="A19" s="1729"/>
      <c r="B19" s="1730" t="s">
        <v>1609</v>
      </c>
      <c r="C19" s="1731"/>
    </row>
    <row r="20" spans="1:3" ht="15.75">
      <c r="A20" s="1720">
        <v>12</v>
      </c>
      <c r="B20" s="1721" t="s">
        <v>1712</v>
      </c>
      <c r="C20" s="1722">
        <v>474</v>
      </c>
    </row>
    <row r="21" spans="1:3" ht="15.75">
      <c r="A21" s="1725">
        <v>13</v>
      </c>
      <c r="B21" s="1732" t="s">
        <v>1713</v>
      </c>
      <c r="C21" s="1733">
        <v>128</v>
      </c>
    </row>
    <row r="22" spans="1:3" ht="15.75">
      <c r="A22" s="1725">
        <v>14</v>
      </c>
      <c r="B22" s="1724" t="s">
        <v>1716</v>
      </c>
      <c r="C22" s="1723">
        <v>42</v>
      </c>
    </row>
    <row r="23" spans="1:3" ht="15.75">
      <c r="A23" s="1725">
        <v>15</v>
      </c>
      <c r="B23" s="1724" t="s">
        <v>1735</v>
      </c>
      <c r="C23" s="1723">
        <v>77</v>
      </c>
    </row>
    <row r="24" spans="1:3" ht="15.75">
      <c r="A24" s="1725">
        <v>16</v>
      </c>
      <c r="B24" s="1724" t="s">
        <v>1717</v>
      </c>
      <c r="C24" s="1723">
        <v>9</v>
      </c>
    </row>
    <row r="25" spans="1:3" ht="15.75">
      <c r="A25" s="1725">
        <v>17</v>
      </c>
      <c r="B25" s="1732" t="s">
        <v>1714</v>
      </c>
      <c r="C25" s="1733">
        <v>346</v>
      </c>
    </row>
    <row r="26" spans="1:3" ht="15.75">
      <c r="A26" s="1725">
        <v>18</v>
      </c>
      <c r="B26" s="1724" t="s">
        <v>1715</v>
      </c>
      <c r="C26" s="1723">
        <v>346</v>
      </c>
    </row>
    <row r="27" spans="1:3" ht="15.75">
      <c r="A27" s="1720">
        <v>19</v>
      </c>
      <c r="B27" s="1734" t="s">
        <v>1718</v>
      </c>
      <c r="C27" s="1722">
        <v>710</v>
      </c>
    </row>
    <row r="28" spans="1:3" ht="15.75">
      <c r="A28" s="1725">
        <v>20</v>
      </c>
      <c r="B28" s="1733" t="s">
        <v>1610</v>
      </c>
      <c r="C28" s="1733">
        <v>658</v>
      </c>
    </row>
    <row r="29" spans="1:3" ht="15.75">
      <c r="A29" s="1725">
        <v>21</v>
      </c>
      <c r="B29" s="1732" t="s">
        <v>1713</v>
      </c>
      <c r="C29" s="1733">
        <v>52</v>
      </c>
    </row>
    <row r="30" spans="1:3" ht="15.75">
      <c r="A30" s="1725">
        <v>22</v>
      </c>
      <c r="B30" s="1724" t="s">
        <v>1716</v>
      </c>
      <c r="C30" s="1723">
        <v>20</v>
      </c>
    </row>
    <row r="31" spans="1:3" ht="15.75">
      <c r="A31" s="1725">
        <v>23</v>
      </c>
      <c r="B31" s="1724" t="s">
        <v>1721</v>
      </c>
      <c r="C31" s="1723">
        <v>32</v>
      </c>
    </row>
    <row r="32" spans="1:3" ht="15.75">
      <c r="A32" s="1720">
        <v>24</v>
      </c>
      <c r="B32" s="1734" t="s">
        <v>1719</v>
      </c>
      <c r="C32" s="1722">
        <v>120</v>
      </c>
    </row>
    <row r="33" spans="1:3" ht="15.75">
      <c r="A33" s="1725">
        <v>25</v>
      </c>
      <c r="B33" s="1723" t="s">
        <v>1720</v>
      </c>
      <c r="C33" s="1723">
        <v>120</v>
      </c>
    </row>
    <row r="34" spans="1:3" ht="15.75">
      <c r="A34" s="1735"/>
      <c r="B34" s="1736" t="s">
        <v>1204</v>
      </c>
      <c r="C34" s="1736">
        <v>1304</v>
      </c>
    </row>
    <row r="35" spans="1:3">
      <c r="A35" s="1728"/>
      <c r="B35" s="1728"/>
      <c r="C35" s="1717"/>
    </row>
    <row r="36" spans="1:3">
      <c r="A36" s="1500"/>
      <c r="B36" s="1500"/>
      <c r="C36" s="1500"/>
    </row>
    <row r="37" spans="1:3">
      <c r="A37" s="1500"/>
      <c r="B37" s="1500"/>
      <c r="C37" s="1500"/>
    </row>
    <row r="38" spans="1:3">
      <c r="A38" s="1500"/>
      <c r="B38" s="1500"/>
      <c r="C38" s="1500"/>
    </row>
    <row r="39" spans="1:3">
      <c r="A39" s="1500"/>
      <c r="B39" s="1500"/>
      <c r="C39" s="1500"/>
    </row>
    <row r="40" spans="1:3">
      <c r="A40" s="1500"/>
      <c r="B40" s="1500"/>
      <c r="C40" s="1500"/>
    </row>
    <row r="41" spans="1:3">
      <c r="A41" s="1500"/>
      <c r="B41" s="1500"/>
      <c r="C41" s="1500"/>
    </row>
    <row r="42" spans="1:3">
      <c r="A42" s="1500"/>
      <c r="B42" s="1500"/>
      <c r="C42" s="1500"/>
    </row>
    <row r="43" spans="1:3">
      <c r="A43" s="1500"/>
      <c r="B43" s="1500"/>
      <c r="C43" s="1500"/>
    </row>
    <row r="44" spans="1:3">
      <c r="A44" s="1500"/>
      <c r="B44" s="1500"/>
      <c r="C44" s="1500"/>
    </row>
    <row r="45" spans="1:3">
      <c r="A45" s="1500"/>
      <c r="B45" s="1500"/>
      <c r="C45" s="1500"/>
    </row>
    <row r="46" spans="1:3">
      <c r="A46" s="1500"/>
      <c r="B46" s="1500"/>
      <c r="C46" s="1500"/>
    </row>
    <row r="47" spans="1:3">
      <c r="A47" s="1500"/>
      <c r="B47" s="1500"/>
      <c r="C47" s="1500"/>
    </row>
  </sheetData>
  <mergeCells count="3">
    <mergeCell ref="A1:C1"/>
    <mergeCell ref="A2:C2"/>
    <mergeCell ref="A3:C3"/>
  </mergeCells>
  <pageMargins left="0.75" right="0.75" top="1" bottom="1" header="0.5" footer="0.5"/>
  <pageSetup paperSize="9" orientation="portrait" r:id="rId1"/>
  <headerFooter alignWithMargins="0">
    <oddHeader>&amp;R&amp;"Times New Roman,Félkövér"22. melléklet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B23" sqref="B23"/>
    </sheetView>
  </sheetViews>
  <sheetFormatPr defaultRowHeight="12.75"/>
  <cols>
    <col min="1" max="1" width="4.7109375" style="365" customWidth="1"/>
    <col min="2" max="2" width="40.85546875" style="365" customWidth="1"/>
    <col min="3" max="3" width="14.140625" style="365" customWidth="1"/>
    <col min="4" max="4" width="10.85546875" style="365" customWidth="1"/>
    <col min="5" max="5" width="11.7109375" style="365" customWidth="1"/>
    <col min="6" max="6" width="8" style="365" customWidth="1"/>
    <col min="7" max="7" width="9.42578125" style="365" customWidth="1"/>
    <col min="8" max="16384" width="9.140625" style="365"/>
  </cols>
  <sheetData>
    <row r="1" spans="1:10">
      <c r="A1" s="1500"/>
      <c r="B1" s="1500"/>
      <c r="C1" s="1500"/>
      <c r="D1" s="1500"/>
      <c r="E1" s="2030" t="s">
        <v>1677</v>
      </c>
      <c r="F1" s="2030"/>
      <c r="G1" s="2030"/>
    </row>
    <row r="2" spans="1:10">
      <c r="A2" s="2031" t="s">
        <v>1612</v>
      </c>
      <c r="B2" s="2035"/>
      <c r="C2" s="2035"/>
      <c r="D2" s="2035"/>
      <c r="E2" s="2035"/>
      <c r="F2" s="2035"/>
      <c r="G2" s="2035"/>
    </row>
    <row r="3" spans="1:10">
      <c r="A3" s="2031" t="s">
        <v>516</v>
      </c>
      <c r="B3" s="2031"/>
      <c r="C3" s="2031"/>
      <c r="D3" s="2031"/>
      <c r="E3" s="2031"/>
      <c r="F3" s="2031"/>
      <c r="G3" s="2031"/>
    </row>
    <row r="4" spans="1:10">
      <c r="A4" s="1500"/>
      <c r="B4" s="1500"/>
      <c r="C4" s="1500"/>
      <c r="D4" s="1500"/>
      <c r="E4" s="1500"/>
      <c r="F4" s="1500"/>
      <c r="G4" s="1500"/>
    </row>
    <row r="5" spans="1:10">
      <c r="A5" s="1500"/>
      <c r="B5" s="1500"/>
      <c r="C5" s="1500"/>
      <c r="D5" s="1500"/>
      <c r="E5" s="1500"/>
      <c r="F5" s="1500"/>
      <c r="G5" s="1500"/>
    </row>
    <row r="6" spans="1:10" ht="13.5">
      <c r="A6" s="1500"/>
      <c r="B6" s="1500"/>
      <c r="C6" s="1500"/>
      <c r="D6" s="1500"/>
      <c r="E6" s="2040" t="s">
        <v>1613</v>
      </c>
      <c r="F6" s="2040"/>
      <c r="G6" s="2040"/>
    </row>
    <row r="7" spans="1:10">
      <c r="A7" s="1500"/>
      <c r="B7" s="1500"/>
      <c r="C7" s="1500"/>
      <c r="D7" s="1500"/>
      <c r="E7" s="1500"/>
      <c r="F7" s="1500"/>
      <c r="G7" s="1500"/>
    </row>
    <row r="8" spans="1:10" ht="13.5" thickBot="1">
      <c r="A8" s="2041" t="s">
        <v>1614</v>
      </c>
      <c r="B8" s="2041"/>
      <c r="C8" s="2041"/>
      <c r="D8" s="2041"/>
      <c r="E8" s="2041"/>
      <c r="F8" s="2041"/>
      <c r="G8" s="2041"/>
    </row>
    <row r="9" spans="1:10" ht="13.5" thickBot="1">
      <c r="A9" s="1564"/>
      <c r="B9" s="1565"/>
      <c r="C9" s="2042" t="s">
        <v>1615</v>
      </c>
      <c r="D9" s="2043"/>
      <c r="E9" s="2044"/>
      <c r="F9" s="2045" t="s">
        <v>1616</v>
      </c>
      <c r="G9" s="2045" t="s">
        <v>303</v>
      </c>
    </row>
    <row r="10" spans="1:10" ht="13.5" thickBot="1">
      <c r="A10" s="1566"/>
      <c r="B10" s="1566"/>
      <c r="C10" s="2042" t="s">
        <v>1617</v>
      </c>
      <c r="D10" s="2048"/>
      <c r="E10" s="2046" t="s">
        <v>1618</v>
      </c>
      <c r="F10" s="2046"/>
      <c r="G10" s="2046"/>
    </row>
    <row r="11" spans="1:10" ht="74.25" thickBot="1">
      <c r="A11" s="1567"/>
      <c r="B11" s="1566"/>
      <c r="C11" s="1568" t="s">
        <v>1619</v>
      </c>
      <c r="D11" s="1568" t="s">
        <v>1620</v>
      </c>
      <c r="E11" s="2047"/>
      <c r="F11" s="2047"/>
      <c r="G11" s="2047"/>
      <c r="J11" s="365" t="s">
        <v>1621</v>
      </c>
    </row>
    <row r="12" spans="1:10" ht="13.5" thickBot="1">
      <c r="A12" s="1569"/>
      <c r="B12" s="1570" t="s">
        <v>1622</v>
      </c>
      <c r="C12" s="1571"/>
      <c r="D12" s="1571"/>
      <c r="E12" s="1571"/>
      <c r="F12" s="1571"/>
      <c r="G12" s="1572"/>
    </row>
    <row r="13" spans="1:10" ht="13.5" thickBot="1">
      <c r="A13" s="1573" t="s">
        <v>1623</v>
      </c>
      <c r="B13" s="1570" t="s">
        <v>1624</v>
      </c>
      <c r="C13" s="1574">
        <v>38990</v>
      </c>
      <c r="D13" s="1574">
        <v>0</v>
      </c>
      <c r="E13" s="1574">
        <v>67557</v>
      </c>
      <c r="F13" s="1574">
        <v>38372</v>
      </c>
      <c r="G13" s="1575">
        <v>144919</v>
      </c>
    </row>
    <row r="14" spans="1:10" ht="13.5" thickBot="1">
      <c r="A14" s="1573" t="s">
        <v>888</v>
      </c>
      <c r="B14" s="1576" t="s">
        <v>1625</v>
      </c>
      <c r="C14" s="1574">
        <v>0</v>
      </c>
      <c r="D14" s="1574">
        <v>0</v>
      </c>
      <c r="E14" s="1574">
        <v>0</v>
      </c>
      <c r="F14" s="1574">
        <v>0</v>
      </c>
      <c r="G14" s="1575">
        <v>0</v>
      </c>
    </row>
    <row r="15" spans="1:10">
      <c r="A15" s="1577" t="s">
        <v>889</v>
      </c>
      <c r="B15" s="1578" t="s">
        <v>1626</v>
      </c>
      <c r="C15" s="1579">
        <v>38980</v>
      </c>
      <c r="D15" s="1579">
        <v>0</v>
      </c>
      <c r="E15" s="1579">
        <v>30307</v>
      </c>
      <c r="F15" s="1579">
        <v>38372</v>
      </c>
      <c r="G15" s="1580">
        <v>107659</v>
      </c>
    </row>
    <row r="16" spans="1:10">
      <c r="A16" s="1581" t="s">
        <v>331</v>
      </c>
      <c r="B16" s="1582" t="s">
        <v>1627</v>
      </c>
      <c r="C16" s="1583">
        <v>38717</v>
      </c>
      <c r="D16" s="1583">
        <v>0</v>
      </c>
      <c r="E16" s="1583">
        <v>29821</v>
      </c>
      <c r="F16" s="1583">
        <v>22719</v>
      </c>
      <c r="G16" s="1584">
        <v>91257</v>
      </c>
    </row>
    <row r="17" spans="1:7">
      <c r="A17" s="1581" t="s">
        <v>334</v>
      </c>
      <c r="B17" s="1582" t="s">
        <v>1628</v>
      </c>
      <c r="C17" s="1583">
        <v>263</v>
      </c>
      <c r="D17" s="1583">
        <v>0</v>
      </c>
      <c r="E17" s="1583">
        <v>0</v>
      </c>
      <c r="F17" s="1583">
        <v>15653</v>
      </c>
      <c r="G17" s="1584">
        <v>15916</v>
      </c>
    </row>
    <row r="18" spans="1:7">
      <c r="A18" s="1581" t="s">
        <v>335</v>
      </c>
      <c r="B18" s="1582" t="s">
        <v>1629</v>
      </c>
      <c r="C18" s="1583">
        <v>0</v>
      </c>
      <c r="D18" s="1583">
        <v>0</v>
      </c>
      <c r="E18" s="1583">
        <v>0</v>
      </c>
      <c r="F18" s="1583">
        <v>0</v>
      </c>
      <c r="G18" s="1584">
        <v>0</v>
      </c>
    </row>
    <row r="19" spans="1:7">
      <c r="A19" s="1581" t="s">
        <v>336</v>
      </c>
      <c r="B19" s="1582" t="s">
        <v>1630</v>
      </c>
      <c r="C19" s="1583">
        <v>0</v>
      </c>
      <c r="D19" s="1583">
        <v>0</v>
      </c>
      <c r="E19" s="1583">
        <v>486</v>
      </c>
      <c r="F19" s="1583">
        <v>0</v>
      </c>
      <c r="G19" s="1584">
        <v>486</v>
      </c>
    </row>
    <row r="20" spans="1:7" ht="13.5" thickBot="1">
      <c r="A20" s="1585" t="s">
        <v>337</v>
      </c>
      <c r="B20" s="1586" t="s">
        <v>1631</v>
      </c>
      <c r="C20" s="1587">
        <v>0</v>
      </c>
      <c r="D20" s="1587">
        <v>0</v>
      </c>
      <c r="E20" s="1587">
        <v>0</v>
      </c>
      <c r="F20" s="1587">
        <v>0</v>
      </c>
      <c r="G20" s="1588">
        <v>0</v>
      </c>
    </row>
    <row r="21" spans="1:7">
      <c r="A21" s="1577" t="s">
        <v>890</v>
      </c>
      <c r="B21" s="1578" t="s">
        <v>1632</v>
      </c>
      <c r="C21" s="1579">
        <v>10</v>
      </c>
      <c r="D21" s="1579">
        <v>0</v>
      </c>
      <c r="E21" s="1579">
        <v>0</v>
      </c>
      <c r="F21" s="1579">
        <v>0</v>
      </c>
      <c r="G21" s="1580">
        <v>10</v>
      </c>
    </row>
    <row r="22" spans="1:7">
      <c r="A22" s="1581" t="s">
        <v>331</v>
      </c>
      <c r="B22" s="1589" t="s">
        <v>1633</v>
      </c>
      <c r="C22" s="1590">
        <v>10</v>
      </c>
      <c r="D22" s="1583">
        <v>0</v>
      </c>
      <c r="E22" s="1583">
        <v>0</v>
      </c>
      <c r="F22" s="1583">
        <v>0</v>
      </c>
      <c r="G22" s="1584">
        <v>10</v>
      </c>
    </row>
    <row r="23" spans="1:7">
      <c r="A23" s="1581" t="s">
        <v>334</v>
      </c>
      <c r="B23" s="1582" t="s">
        <v>1634</v>
      </c>
      <c r="C23" s="1583">
        <v>0</v>
      </c>
      <c r="D23" s="1583">
        <v>0</v>
      </c>
      <c r="E23" s="1583">
        <v>0</v>
      </c>
      <c r="F23" s="1583">
        <v>0</v>
      </c>
      <c r="G23" s="1584">
        <v>0</v>
      </c>
    </row>
    <row r="24" spans="1:7" ht="13.5" thickBot="1">
      <c r="A24" s="1585" t="s">
        <v>335</v>
      </c>
      <c r="B24" s="1586" t="s">
        <v>1635</v>
      </c>
      <c r="C24" s="1591">
        <v>0</v>
      </c>
      <c r="D24" s="1587">
        <v>0</v>
      </c>
      <c r="E24" s="1587">
        <v>0</v>
      </c>
      <c r="F24" s="1587">
        <v>0</v>
      </c>
      <c r="G24" s="1588">
        <v>0</v>
      </c>
    </row>
    <row r="25" spans="1:7" ht="13.5" thickBot="1">
      <c r="A25" s="1592" t="s">
        <v>1197</v>
      </c>
      <c r="B25" s="1570" t="s">
        <v>1636</v>
      </c>
      <c r="C25" s="1574">
        <v>0</v>
      </c>
      <c r="D25" s="1574">
        <v>0</v>
      </c>
      <c r="E25" s="1574">
        <v>37250</v>
      </c>
      <c r="F25" s="1574">
        <v>0</v>
      </c>
      <c r="G25" s="1575">
        <v>37250</v>
      </c>
    </row>
    <row r="26" spans="1:7" ht="13.5" thickBot="1">
      <c r="A26" s="1592" t="s">
        <v>1637</v>
      </c>
      <c r="B26" s="1570" t="s">
        <v>1638</v>
      </c>
      <c r="C26" s="1574">
        <v>0</v>
      </c>
      <c r="D26" s="1574">
        <v>0</v>
      </c>
      <c r="E26" s="1574">
        <v>0</v>
      </c>
      <c r="F26" s="1593">
        <v>0</v>
      </c>
      <c r="G26" s="1594">
        <v>0</v>
      </c>
    </row>
    <row r="27" spans="1:7" ht="13.5" thickBot="1">
      <c r="A27" s="1595" t="s">
        <v>888</v>
      </c>
      <c r="B27" s="1596" t="s">
        <v>1639</v>
      </c>
      <c r="C27" s="1590">
        <v>0</v>
      </c>
      <c r="D27" s="1590">
        <v>0</v>
      </c>
      <c r="E27" s="1590">
        <v>0</v>
      </c>
      <c r="F27" s="1597">
        <v>0</v>
      </c>
      <c r="G27" s="1598">
        <v>0</v>
      </c>
    </row>
    <row r="28" spans="1:7" ht="13.5" thickBot="1">
      <c r="A28" s="1592" t="s">
        <v>889</v>
      </c>
      <c r="B28" s="1599" t="s">
        <v>1640</v>
      </c>
      <c r="C28" s="1600">
        <v>0</v>
      </c>
      <c r="D28" s="1600">
        <v>0</v>
      </c>
      <c r="E28" s="1600">
        <v>0</v>
      </c>
      <c r="F28" s="1587">
        <v>0</v>
      </c>
      <c r="G28" s="1588">
        <v>0</v>
      </c>
    </row>
    <row r="29" spans="1:7" ht="13.5" thickBot="1">
      <c r="A29" s="1592" t="s">
        <v>1641</v>
      </c>
      <c r="B29" s="1570" t="s">
        <v>1642</v>
      </c>
      <c r="C29" s="1601">
        <v>14041</v>
      </c>
      <c r="D29" s="1601">
        <v>0</v>
      </c>
      <c r="E29" s="1601">
        <v>0</v>
      </c>
      <c r="F29" s="1574">
        <v>0</v>
      </c>
      <c r="G29" s="1575">
        <v>14041</v>
      </c>
    </row>
    <row r="30" spans="1:7">
      <c r="A30" s="1602" t="s">
        <v>888</v>
      </c>
      <c r="B30" s="1596" t="s">
        <v>1643</v>
      </c>
      <c r="C30" s="1590">
        <v>0</v>
      </c>
      <c r="D30" s="1590">
        <v>0</v>
      </c>
      <c r="E30" s="1590">
        <v>0</v>
      </c>
      <c r="F30" s="1590">
        <v>0</v>
      </c>
      <c r="G30" s="1598">
        <v>0</v>
      </c>
    </row>
    <row r="31" spans="1:7">
      <c r="A31" s="1603" t="s">
        <v>889</v>
      </c>
      <c r="B31" s="1604" t="s">
        <v>1644</v>
      </c>
      <c r="C31" s="1583">
        <v>0</v>
      </c>
      <c r="D31" s="1583">
        <v>0</v>
      </c>
      <c r="E31" s="1583">
        <v>0</v>
      </c>
      <c r="F31" s="1583">
        <v>0</v>
      </c>
      <c r="G31" s="1584">
        <v>0</v>
      </c>
    </row>
    <row r="32" spans="1:7">
      <c r="A32" s="1603" t="s">
        <v>890</v>
      </c>
      <c r="B32" s="1604" t="s">
        <v>1645</v>
      </c>
      <c r="C32" s="1583">
        <v>14041</v>
      </c>
      <c r="D32" s="1583">
        <v>0</v>
      </c>
      <c r="E32" s="1583">
        <v>0</v>
      </c>
      <c r="F32" s="1583">
        <v>0</v>
      </c>
      <c r="G32" s="1584">
        <v>14041</v>
      </c>
    </row>
    <row r="33" spans="1:7">
      <c r="A33" s="1603" t="s">
        <v>1197</v>
      </c>
      <c r="B33" s="1604" t="s">
        <v>1646</v>
      </c>
      <c r="C33" s="1583">
        <v>0</v>
      </c>
      <c r="D33" s="1583">
        <v>0</v>
      </c>
      <c r="E33" s="1583">
        <v>0</v>
      </c>
      <c r="F33" s="1583">
        <v>0</v>
      </c>
      <c r="G33" s="1605">
        <v>0</v>
      </c>
    </row>
    <row r="34" spans="1:7" ht="13.5" thickBot="1">
      <c r="A34" s="1606" t="s">
        <v>1198</v>
      </c>
      <c r="B34" s="1607" t="s">
        <v>1647</v>
      </c>
      <c r="C34" s="1600">
        <v>0</v>
      </c>
      <c r="D34" s="1600">
        <v>0</v>
      </c>
      <c r="E34" s="1600">
        <v>0</v>
      </c>
      <c r="F34" s="1600">
        <v>0</v>
      </c>
      <c r="G34" s="1608">
        <v>0</v>
      </c>
    </row>
    <row r="35" spans="1:7" ht="13.5" thickBot="1">
      <c r="A35" s="1609" t="s">
        <v>1648</v>
      </c>
      <c r="B35" s="1570" t="s">
        <v>1649</v>
      </c>
      <c r="C35" s="1574">
        <v>192</v>
      </c>
      <c r="D35" s="1610">
        <v>0</v>
      </c>
      <c r="E35" s="1574">
        <v>0</v>
      </c>
      <c r="F35" s="1574">
        <v>0</v>
      </c>
      <c r="G35" s="1611">
        <v>192</v>
      </c>
    </row>
    <row r="36" spans="1:7" ht="13.5" thickBot="1">
      <c r="A36" s="1595" t="s">
        <v>888</v>
      </c>
      <c r="B36" s="1596" t="s">
        <v>1650</v>
      </c>
      <c r="C36" s="1590">
        <v>189</v>
      </c>
      <c r="D36" s="1597">
        <v>0</v>
      </c>
      <c r="E36" s="1590">
        <v>0</v>
      </c>
      <c r="F36" s="1590">
        <v>0</v>
      </c>
      <c r="G36" s="1598">
        <v>189</v>
      </c>
    </row>
    <row r="37" spans="1:7" ht="13.5" thickBot="1">
      <c r="A37" s="1592" t="s">
        <v>889</v>
      </c>
      <c r="B37" s="1604" t="s">
        <v>1651</v>
      </c>
      <c r="C37" s="1583">
        <v>0</v>
      </c>
      <c r="D37" s="1583">
        <v>0</v>
      </c>
      <c r="E37" s="1583">
        <v>0</v>
      </c>
      <c r="F37" s="1583">
        <v>0</v>
      </c>
      <c r="G37" s="1584">
        <v>0</v>
      </c>
    </row>
    <row r="38" spans="1:7" ht="13.5" thickBot="1">
      <c r="A38" s="1592" t="s">
        <v>890</v>
      </c>
      <c r="B38" s="1599" t="s">
        <v>1652</v>
      </c>
      <c r="C38" s="1587">
        <v>3</v>
      </c>
      <c r="D38" s="1587">
        <v>0</v>
      </c>
      <c r="E38" s="1587">
        <v>0</v>
      </c>
      <c r="F38" s="1587">
        <v>0</v>
      </c>
      <c r="G38" s="1608">
        <v>3</v>
      </c>
    </row>
    <row r="39" spans="1:7" ht="13.5" thickBot="1">
      <c r="A39" s="1592" t="s">
        <v>1653</v>
      </c>
      <c r="B39" s="1570" t="s">
        <v>1654</v>
      </c>
      <c r="C39" s="1574">
        <v>0</v>
      </c>
      <c r="D39" s="1574">
        <v>0</v>
      </c>
      <c r="E39" s="1574">
        <v>0</v>
      </c>
      <c r="F39" s="1574">
        <v>0</v>
      </c>
      <c r="G39" s="1575">
        <v>0</v>
      </c>
    </row>
    <row r="40" spans="1:7" ht="13.5" thickBot="1">
      <c r="A40" s="1592" t="s">
        <v>1655</v>
      </c>
      <c r="B40" s="1612" t="s">
        <v>1656</v>
      </c>
      <c r="C40" s="1574">
        <v>0</v>
      </c>
      <c r="D40" s="1574">
        <v>0</v>
      </c>
      <c r="E40" s="1574">
        <v>0</v>
      </c>
      <c r="F40" s="1574">
        <v>0</v>
      </c>
      <c r="G40" s="1575">
        <v>0</v>
      </c>
    </row>
    <row r="41" spans="1:7" ht="13.5" thickBot="1">
      <c r="A41" s="2036" t="s">
        <v>1527</v>
      </c>
      <c r="B41" s="2037"/>
      <c r="C41" s="1574">
        <f>C13+C26+C29+C35+C39+C40</f>
        <v>53223</v>
      </c>
      <c r="D41" s="1574">
        <v>0</v>
      </c>
      <c r="E41" s="1574">
        <f>E13+E26</f>
        <v>67557</v>
      </c>
      <c r="F41" s="1574">
        <f>F13</f>
        <v>38372</v>
      </c>
      <c r="G41" s="1575">
        <f>C41+E41+F41</f>
        <v>159152</v>
      </c>
    </row>
    <row r="42" spans="1:7" ht="13.5" thickBot="1">
      <c r="A42" s="1613"/>
      <c r="B42" s="1614" t="s">
        <v>1657</v>
      </c>
      <c r="C42" s="1571"/>
      <c r="D42" s="1571"/>
      <c r="E42" s="1571"/>
      <c r="F42" s="1571"/>
      <c r="G42" s="1572"/>
    </row>
    <row r="43" spans="1:7" ht="13.5" thickBot="1">
      <c r="A43" s="1592" t="s">
        <v>1658</v>
      </c>
      <c r="B43" s="1615" t="s">
        <v>1659</v>
      </c>
      <c r="C43" s="1574">
        <v>37077</v>
      </c>
      <c r="D43" s="1574">
        <v>0</v>
      </c>
      <c r="E43" s="1574">
        <v>67557</v>
      </c>
      <c r="F43" s="1574">
        <v>38372</v>
      </c>
      <c r="G43" s="1575">
        <v>143006</v>
      </c>
    </row>
    <row r="44" spans="1:7">
      <c r="A44" s="1602" t="s">
        <v>888</v>
      </c>
      <c r="B44" s="1616" t="s">
        <v>1660</v>
      </c>
      <c r="C44" s="1617">
        <v>36327</v>
      </c>
      <c r="D44" s="1597">
        <v>0</v>
      </c>
      <c r="E44" s="1597">
        <v>61078</v>
      </c>
      <c r="F44" s="1597">
        <v>7642</v>
      </c>
      <c r="G44" s="1598">
        <v>105047</v>
      </c>
    </row>
    <row r="45" spans="1:7">
      <c r="A45" s="1603" t="s">
        <v>889</v>
      </c>
      <c r="B45" s="1618" t="s">
        <v>1661</v>
      </c>
      <c r="C45" s="1583">
        <v>0</v>
      </c>
      <c r="D45" s="1583">
        <v>0</v>
      </c>
      <c r="E45" s="1583">
        <v>0</v>
      </c>
      <c r="F45" s="1591">
        <v>0</v>
      </c>
      <c r="G45" s="1619">
        <v>0</v>
      </c>
    </row>
    <row r="46" spans="1:7">
      <c r="A46" s="1603" t="s">
        <v>890</v>
      </c>
      <c r="B46" s="1620" t="s">
        <v>1662</v>
      </c>
      <c r="C46" s="1587">
        <v>1308</v>
      </c>
      <c r="D46" s="1587">
        <v>0</v>
      </c>
      <c r="E46" s="1587">
        <v>6479</v>
      </c>
      <c r="F46" s="1587">
        <v>968</v>
      </c>
      <c r="G46" s="1584">
        <v>8755</v>
      </c>
    </row>
    <row r="47" spans="1:7">
      <c r="A47" s="1609" t="s">
        <v>1197</v>
      </c>
      <c r="B47" s="1621" t="s">
        <v>1663</v>
      </c>
      <c r="C47" s="1583">
        <v>0</v>
      </c>
      <c r="D47" s="1583">
        <v>0</v>
      </c>
      <c r="E47" s="1583">
        <v>0</v>
      </c>
      <c r="F47" s="1583">
        <v>29762</v>
      </c>
      <c r="G47" s="1584">
        <v>29762</v>
      </c>
    </row>
    <row r="48" spans="1:7">
      <c r="A48" s="1603" t="s">
        <v>1198</v>
      </c>
      <c r="B48" s="1620" t="s">
        <v>1664</v>
      </c>
      <c r="C48" s="1583">
        <v>0</v>
      </c>
      <c r="D48" s="1583">
        <v>0</v>
      </c>
      <c r="E48" s="1583">
        <v>0</v>
      </c>
      <c r="F48" s="1583">
        <v>0</v>
      </c>
      <c r="G48" s="1584">
        <v>0</v>
      </c>
    </row>
    <row r="49" spans="1:7" ht="13.5" thickBot="1">
      <c r="A49" s="1622" t="s">
        <v>1193</v>
      </c>
      <c r="B49" s="1623" t="s">
        <v>1665</v>
      </c>
      <c r="C49" s="1600">
        <v>-558</v>
      </c>
      <c r="D49" s="1600">
        <v>0</v>
      </c>
      <c r="E49" s="1600">
        <v>0</v>
      </c>
      <c r="F49" s="1600">
        <v>0</v>
      </c>
      <c r="G49" s="1624">
        <v>-558</v>
      </c>
    </row>
    <row r="50" spans="1:7" ht="13.5" thickBot="1">
      <c r="A50" s="1592" t="s">
        <v>1666</v>
      </c>
      <c r="B50" s="1615" t="s">
        <v>1667</v>
      </c>
      <c r="C50" s="1574">
        <v>1304</v>
      </c>
      <c r="D50" s="1574">
        <v>0</v>
      </c>
      <c r="E50" s="1574">
        <v>0</v>
      </c>
      <c r="F50" s="1574">
        <v>0</v>
      </c>
      <c r="G50" s="1575">
        <v>1304</v>
      </c>
    </row>
    <row r="51" spans="1:7">
      <c r="A51" s="1595" t="s">
        <v>888</v>
      </c>
      <c r="B51" s="1616" t="s">
        <v>1668</v>
      </c>
      <c r="C51" s="1597">
        <v>474</v>
      </c>
      <c r="D51" s="1617">
        <v>0</v>
      </c>
      <c r="E51" s="1597">
        <v>0</v>
      </c>
      <c r="F51" s="1597">
        <v>0</v>
      </c>
      <c r="G51" s="1598">
        <v>474</v>
      </c>
    </row>
    <row r="52" spans="1:7">
      <c r="A52" s="1603" t="s">
        <v>889</v>
      </c>
      <c r="B52" s="1620" t="s">
        <v>1669</v>
      </c>
      <c r="C52" s="1587">
        <v>710</v>
      </c>
      <c r="D52" s="1583">
        <v>0</v>
      </c>
      <c r="E52" s="1590">
        <v>0</v>
      </c>
      <c r="F52" s="1583">
        <v>0</v>
      </c>
      <c r="G52" s="1619">
        <v>710</v>
      </c>
    </row>
    <row r="53" spans="1:7" ht="13.5" thickBot="1">
      <c r="A53" s="1622" t="s">
        <v>890</v>
      </c>
      <c r="B53" s="1623" t="s">
        <v>1670</v>
      </c>
      <c r="C53" s="1600">
        <v>120</v>
      </c>
      <c r="D53" s="1600">
        <v>0</v>
      </c>
      <c r="E53" s="1625">
        <v>0</v>
      </c>
      <c r="F53" s="1600">
        <v>0</v>
      </c>
      <c r="G53" s="1624">
        <v>120</v>
      </c>
    </row>
    <row r="54" spans="1:7" ht="13.5" thickBot="1">
      <c r="A54" s="1592" t="s">
        <v>1671</v>
      </c>
      <c r="B54" s="1615" t="s">
        <v>1672</v>
      </c>
      <c r="C54" s="1571">
        <v>0</v>
      </c>
      <c r="D54" s="1571">
        <v>0</v>
      </c>
      <c r="E54" s="1571"/>
      <c r="F54" s="1571">
        <v>0</v>
      </c>
      <c r="G54" s="1572">
        <v>0</v>
      </c>
    </row>
    <row r="55" spans="1:7" ht="13.5" thickBot="1">
      <c r="A55" s="1592" t="s">
        <v>1673</v>
      </c>
      <c r="B55" s="1615" t="s">
        <v>1674</v>
      </c>
      <c r="C55" s="1571">
        <v>0</v>
      </c>
      <c r="D55" s="1571">
        <v>0</v>
      </c>
      <c r="E55" s="1571">
        <v>0</v>
      </c>
      <c r="F55" s="1571">
        <v>0</v>
      </c>
      <c r="G55" s="1572">
        <v>0</v>
      </c>
    </row>
    <row r="56" spans="1:7" ht="13.5" thickBot="1">
      <c r="A56" s="1592" t="s">
        <v>1675</v>
      </c>
      <c r="B56" s="1615" t="s">
        <v>1676</v>
      </c>
      <c r="C56" s="1574">
        <v>14842</v>
      </c>
      <c r="D56" s="1574">
        <v>0</v>
      </c>
      <c r="E56" s="1574">
        <v>0</v>
      </c>
      <c r="F56" s="1574">
        <v>0</v>
      </c>
      <c r="G56" s="1575">
        <v>14842</v>
      </c>
    </row>
    <row r="57" spans="1:7" ht="13.5" thickBot="1">
      <c r="A57" s="2038" t="s">
        <v>1540</v>
      </c>
      <c r="B57" s="2039"/>
      <c r="C57" s="1574">
        <v>53223</v>
      </c>
      <c r="D57" s="1574">
        <v>0</v>
      </c>
      <c r="E57" s="1574">
        <v>67557</v>
      </c>
      <c r="F57" s="1574">
        <v>38372</v>
      </c>
      <c r="G57" s="1575">
        <v>159152</v>
      </c>
    </row>
    <row r="58" spans="1:7">
      <c r="A58" s="1507"/>
      <c r="B58" s="1507"/>
      <c r="C58" s="1507"/>
      <c r="D58" s="1507"/>
      <c r="E58" s="1507"/>
      <c r="F58" s="1507"/>
      <c r="G58" s="1507"/>
    </row>
    <row r="59" spans="1:7">
      <c r="A59" s="1626"/>
      <c r="B59" s="1626"/>
      <c r="C59" s="1626"/>
      <c r="D59" s="1626"/>
      <c r="E59" s="1626"/>
      <c r="F59" s="1626"/>
      <c r="G59" s="1626"/>
    </row>
  </sheetData>
  <mergeCells count="12">
    <mergeCell ref="A41:B41"/>
    <mergeCell ref="A57:B57"/>
    <mergeCell ref="E1:G1"/>
    <mergeCell ref="A2:G2"/>
    <mergeCell ref="A3:G3"/>
    <mergeCell ref="E6:G6"/>
    <mergeCell ref="A8:G8"/>
    <mergeCell ref="C9:E9"/>
    <mergeCell ref="F9:F11"/>
    <mergeCell ref="G9:G11"/>
    <mergeCell ref="C10:D10"/>
    <mergeCell ref="E10:E11"/>
  </mergeCells>
  <pageMargins left="0" right="0" top="0" bottom="0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F2" sqref="F2"/>
    </sheetView>
  </sheetViews>
  <sheetFormatPr defaultRowHeight="12.75"/>
  <cols>
    <col min="1" max="1" width="15.28515625" style="365" customWidth="1"/>
    <col min="2" max="2" width="44.28515625" style="365" customWidth="1"/>
    <col min="3" max="3" width="17.42578125" style="365" customWidth="1"/>
    <col min="4" max="4" width="17.28515625" style="365" customWidth="1"/>
    <col min="5" max="5" width="16.5703125" style="365" customWidth="1"/>
    <col min="6" max="6" width="18" style="365" customWidth="1"/>
    <col min="7" max="16384" width="9.140625" style="365"/>
  </cols>
  <sheetData>
    <row r="1" spans="1:7" ht="15">
      <c r="A1" s="1627"/>
      <c r="B1" s="1627"/>
      <c r="C1" s="1627"/>
      <c r="D1" s="1627"/>
      <c r="E1" s="1627"/>
      <c r="F1" s="1627"/>
      <c r="G1" s="1627"/>
    </row>
    <row r="2" spans="1:7" ht="15.75">
      <c r="A2" s="1702"/>
      <c r="B2" s="1702"/>
      <c r="C2" s="1702"/>
      <c r="D2" s="1702"/>
      <c r="E2" s="1702"/>
      <c r="F2" s="1701" t="s">
        <v>1730</v>
      </c>
      <c r="G2" s="1702"/>
    </row>
    <row r="3" spans="1:7" ht="15.75">
      <c r="A3" s="1702"/>
      <c r="B3" s="1702"/>
      <c r="C3" s="1702"/>
      <c r="D3" s="1702"/>
      <c r="E3" s="1702"/>
      <c r="F3" s="1702"/>
      <c r="G3" s="1702"/>
    </row>
    <row r="4" spans="1:7" ht="15.75">
      <c r="A4" s="2029" t="s">
        <v>1678</v>
      </c>
      <c r="B4" s="2050"/>
      <c r="C4" s="2050"/>
      <c r="D4" s="2050"/>
      <c r="E4" s="2050"/>
      <c r="F4" s="2050"/>
      <c r="G4" s="2050"/>
    </row>
    <row r="5" spans="1:7" ht="15.75">
      <c r="A5" s="2029" t="s">
        <v>1679</v>
      </c>
      <c r="B5" s="2050"/>
      <c r="C5" s="2050"/>
      <c r="D5" s="2050"/>
      <c r="E5" s="2050"/>
      <c r="F5" s="2050"/>
      <c r="G5" s="2050"/>
    </row>
    <row r="6" spans="1:7" ht="15.75">
      <c r="A6" s="1702"/>
      <c r="B6" s="1702"/>
      <c r="C6" s="1702"/>
      <c r="D6" s="1702"/>
      <c r="E6" s="1702"/>
      <c r="F6" s="1702"/>
      <c r="G6" s="1702"/>
    </row>
    <row r="7" spans="1:7" ht="15.75">
      <c r="A7" s="1702"/>
      <c r="B7" s="1702"/>
      <c r="C7" s="1702"/>
      <c r="D7" s="1702"/>
      <c r="E7" s="1702"/>
      <c r="F7" s="1702"/>
      <c r="G7" s="1702"/>
    </row>
    <row r="8" spans="1:7" ht="15.75">
      <c r="A8" s="2051"/>
      <c r="B8" s="2051"/>
      <c r="C8" s="2051"/>
      <c r="D8" s="2051"/>
      <c r="E8" s="2051"/>
      <c r="F8" s="2051"/>
      <c r="G8" s="1702"/>
    </row>
    <row r="9" spans="1:7" ht="16.5" thickBot="1">
      <c r="A9" s="2052" t="s">
        <v>1726</v>
      </c>
      <c r="B9" s="2052"/>
      <c r="C9" s="2052"/>
      <c r="D9" s="2052"/>
      <c r="E9" s="2052"/>
      <c r="F9" s="2052"/>
      <c r="G9" s="1702"/>
    </row>
    <row r="10" spans="1:7" ht="16.5" thickBot="1">
      <c r="A10" s="2053" t="s">
        <v>1680</v>
      </c>
      <c r="B10" s="2053"/>
      <c r="C10" s="2053" t="s">
        <v>1681</v>
      </c>
      <c r="D10" s="2053"/>
      <c r="E10" s="2053" t="s">
        <v>1682</v>
      </c>
      <c r="F10" s="2053"/>
      <c r="G10" s="1702"/>
    </row>
    <row r="11" spans="1:7" ht="16.5" thickBot="1">
      <c r="A11" s="1703" t="s">
        <v>1683</v>
      </c>
      <c r="B11" s="1703" t="s">
        <v>290</v>
      </c>
      <c r="C11" s="1703" t="s">
        <v>1684</v>
      </c>
      <c r="D11" s="1703" t="s">
        <v>1685</v>
      </c>
      <c r="E11" s="1703" t="s">
        <v>1686</v>
      </c>
      <c r="F11" s="1703" t="s">
        <v>1685</v>
      </c>
      <c r="G11" s="1702"/>
    </row>
    <row r="12" spans="1:7" ht="15.75">
      <c r="A12" s="1704">
        <v>112912</v>
      </c>
      <c r="B12" s="1704" t="s">
        <v>1687</v>
      </c>
      <c r="C12" s="1705">
        <v>800</v>
      </c>
      <c r="D12" s="1704">
        <v>1</v>
      </c>
      <c r="E12" s="1704"/>
      <c r="F12" s="1704"/>
      <c r="G12" s="1702"/>
    </row>
    <row r="13" spans="1:7" ht="16.5" thickBot="1">
      <c r="A13" s="1706">
        <v>112913</v>
      </c>
      <c r="B13" s="1707" t="s">
        <v>1687</v>
      </c>
      <c r="C13" s="1708">
        <v>317</v>
      </c>
      <c r="D13" s="1706">
        <v>4</v>
      </c>
      <c r="E13" s="1706"/>
      <c r="F13" s="1706"/>
      <c r="G13" s="1702"/>
    </row>
    <row r="14" spans="1:7" ht="16.5" thickBot="1">
      <c r="A14" s="2049" t="s">
        <v>1688</v>
      </c>
      <c r="B14" s="2049"/>
      <c r="C14" s="1709">
        <v>1117</v>
      </c>
      <c r="D14" s="1710">
        <v>5</v>
      </c>
      <c r="E14" s="1710"/>
      <c r="F14" s="1710"/>
      <c r="G14" s="1702"/>
    </row>
    <row r="15" spans="1:7" ht="15.75">
      <c r="A15" s="1704">
        <v>1219233</v>
      </c>
      <c r="B15" s="1704" t="s">
        <v>1689</v>
      </c>
      <c r="C15" s="1705"/>
      <c r="D15" s="1704"/>
      <c r="E15" s="1704"/>
      <c r="F15" s="1704"/>
      <c r="G15" s="1702"/>
    </row>
    <row r="16" spans="1:7" ht="15.75">
      <c r="A16" s="1711">
        <v>1219249</v>
      </c>
      <c r="B16" s="1712" t="s">
        <v>1690</v>
      </c>
      <c r="C16" s="1713">
        <v>30</v>
      </c>
      <c r="D16" s="1712">
        <v>1</v>
      </c>
      <c r="E16" s="1712"/>
      <c r="F16" s="1712"/>
      <c r="G16" s="1702"/>
    </row>
    <row r="17" spans="1:7" ht="15.75">
      <c r="A17" s="1711">
        <v>1319112</v>
      </c>
      <c r="B17" s="1712" t="s">
        <v>1691</v>
      </c>
      <c r="C17" s="1713"/>
      <c r="D17" s="1712"/>
      <c r="E17" s="1712"/>
      <c r="F17" s="1714"/>
      <c r="G17" s="1702"/>
    </row>
    <row r="18" spans="1:7" ht="15.75">
      <c r="A18" s="1711">
        <v>1319113</v>
      </c>
      <c r="B18" s="1712" t="s">
        <v>1691</v>
      </c>
      <c r="C18" s="1713">
        <v>797</v>
      </c>
      <c r="D18" s="1712">
        <v>6</v>
      </c>
      <c r="E18" s="1712"/>
      <c r="F18" s="1711"/>
      <c r="G18" s="1702"/>
    </row>
    <row r="19" spans="1:7" ht="15.75">
      <c r="A19" s="1712">
        <v>1319122</v>
      </c>
      <c r="B19" s="1712" t="s">
        <v>1692</v>
      </c>
      <c r="C19" s="1713"/>
      <c r="D19" s="1712"/>
      <c r="E19" s="1712"/>
      <c r="F19" s="1712"/>
      <c r="G19" s="1702"/>
    </row>
    <row r="20" spans="1:7" ht="15.75">
      <c r="A20" s="1712">
        <v>13191211</v>
      </c>
      <c r="B20" s="1712" t="s">
        <v>1692</v>
      </c>
      <c r="C20" s="1713"/>
      <c r="D20" s="1712"/>
      <c r="E20" s="1712"/>
      <c r="F20" s="1712"/>
      <c r="G20" s="1702"/>
    </row>
    <row r="21" spans="1:7" ht="15.75">
      <c r="A21" s="1712">
        <v>1319123</v>
      </c>
      <c r="B21" s="1712" t="s">
        <v>1692</v>
      </c>
      <c r="C21" s="1713">
        <v>1815</v>
      </c>
      <c r="D21" s="1712">
        <v>12</v>
      </c>
      <c r="E21" s="1712"/>
      <c r="F21" s="1712"/>
      <c r="G21" s="1702"/>
    </row>
    <row r="22" spans="1:7" ht="15.75">
      <c r="A22" s="1714">
        <v>131916</v>
      </c>
      <c r="B22" s="1712" t="s">
        <v>1693</v>
      </c>
      <c r="C22" s="1713">
        <v>7528</v>
      </c>
      <c r="D22" s="1712">
        <v>1</v>
      </c>
      <c r="E22" s="1712"/>
      <c r="F22" s="1712"/>
      <c r="G22" s="1702"/>
    </row>
    <row r="23" spans="1:7" ht="16.5" thickBot="1">
      <c r="A23" s="1706">
        <v>1319823</v>
      </c>
      <c r="B23" s="1706" t="s">
        <v>1694</v>
      </c>
      <c r="C23" s="1715"/>
      <c r="D23" s="1706"/>
      <c r="E23" s="1707"/>
      <c r="F23" s="1706"/>
      <c r="G23" s="1702"/>
    </row>
    <row r="24" spans="1:7" ht="16.5" thickBot="1">
      <c r="A24" s="1707">
        <v>1831</v>
      </c>
      <c r="B24" s="1706" t="s">
        <v>1695</v>
      </c>
      <c r="C24" s="1709">
        <v>856</v>
      </c>
      <c r="D24" s="1707">
        <v>1</v>
      </c>
      <c r="E24" s="1707"/>
      <c r="F24" s="1707"/>
      <c r="G24" s="1702"/>
    </row>
    <row r="25" spans="1:7" ht="16.5" thickBot="1">
      <c r="A25" s="2049" t="s">
        <v>1696</v>
      </c>
      <c r="B25" s="2049"/>
      <c r="C25" s="1709">
        <v>11026</v>
      </c>
      <c r="D25" s="1710">
        <v>21</v>
      </c>
      <c r="E25" s="1710"/>
      <c r="F25" s="1710"/>
      <c r="G25" s="1702"/>
    </row>
    <row r="26" spans="1:7" ht="16.5" thickBot="1">
      <c r="A26" s="2049" t="s">
        <v>1697</v>
      </c>
      <c r="B26" s="2049"/>
      <c r="C26" s="1716">
        <v>12143</v>
      </c>
      <c r="D26" s="1710">
        <v>26</v>
      </c>
      <c r="E26" s="1710"/>
      <c r="F26" s="1710"/>
      <c r="G26" s="1702"/>
    </row>
    <row r="27" spans="1:7" ht="15.75">
      <c r="A27" s="1500"/>
      <c r="B27" s="1717"/>
      <c r="C27" s="1718"/>
      <c r="D27" s="1500"/>
      <c r="E27" s="1500"/>
      <c r="F27" s="1500"/>
      <c r="G27" s="1500"/>
    </row>
    <row r="28" spans="1:7">
      <c r="A28" s="1500"/>
      <c r="B28" s="1500"/>
      <c r="C28" s="1500"/>
      <c r="D28" s="1500"/>
      <c r="E28" s="1500"/>
      <c r="F28" s="1500"/>
      <c r="G28" s="1500"/>
    </row>
    <row r="29" spans="1:7">
      <c r="A29" s="1500"/>
      <c r="B29" s="1500"/>
      <c r="C29" s="1500"/>
      <c r="D29" s="1500"/>
      <c r="E29" s="1500"/>
      <c r="F29" s="1500"/>
      <c r="G29" s="1500"/>
    </row>
  </sheetData>
  <mergeCells count="10">
    <mergeCell ref="A14:B14"/>
    <mergeCell ref="A25:B25"/>
    <mergeCell ref="A26:B26"/>
    <mergeCell ref="A4:G4"/>
    <mergeCell ref="A5:G5"/>
    <mergeCell ref="A8:F8"/>
    <mergeCell ref="A9:F9"/>
    <mergeCell ref="A10:B10"/>
    <mergeCell ref="C10:D10"/>
    <mergeCell ref="E10:F10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2.75"/>
  <sheetData/>
  <phoneticPr fontId="4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2</vt:i4>
      </vt:variant>
    </vt:vector>
  </HeadingPairs>
  <TitlesOfParts>
    <vt:vector size="41" baseType="lpstr">
      <vt:lpstr>1. Mérleg</vt:lpstr>
      <vt:lpstr>2. Önkorm. összesített</vt:lpstr>
      <vt:lpstr>Önkorm mérleg</vt:lpstr>
      <vt:lpstr>2.Bevételi kiadási mérleg</vt:lpstr>
      <vt:lpstr>2.b bevételi és kiadási mérleg</vt:lpstr>
      <vt:lpstr>3.Intézm. műk. bevételek</vt:lpstr>
      <vt:lpstr>4. Sajátos bevételek</vt:lpstr>
      <vt:lpstr>5.Felhalmi és tőkejell.bevétel</vt:lpstr>
      <vt:lpstr>7. Hitelek igénybev.</vt:lpstr>
      <vt:lpstr>3. ágazati bevétel összesítő</vt:lpstr>
      <vt:lpstr>4. ágazati kiadási összesítő</vt:lpstr>
      <vt:lpstr>5.Támogatások bevétel</vt:lpstr>
      <vt:lpstr>6. létszám</vt:lpstr>
      <vt:lpstr>7. szociális</vt:lpstr>
      <vt:lpstr>8. Támogatások kiadás</vt:lpstr>
      <vt:lpstr>22.Tartalékok</vt:lpstr>
      <vt:lpstr>23. Hitelállomány</vt:lpstr>
      <vt:lpstr>25. műk.fejl.</vt:lpstr>
      <vt:lpstr>26.többéves</vt:lpstr>
      <vt:lpstr>Norm.2012.</vt:lpstr>
      <vt:lpstr>Közoktatás</vt:lpstr>
      <vt:lpstr>9. adósságszolgálat</vt:lpstr>
      <vt:lpstr>28.létszám</vt:lpstr>
      <vt:lpstr>10.felhalmozási mérleg</vt:lpstr>
      <vt:lpstr>11.Dologi kiadás</vt:lpstr>
      <vt:lpstr>12.Előirányzat-felhaszni terv</vt:lpstr>
      <vt:lpstr>13.EU-s projektek</vt:lpstr>
      <vt:lpstr>14.likviditás</vt:lpstr>
      <vt:lpstr>15.címrend</vt:lpstr>
      <vt:lpstr>16.normatív</vt:lpstr>
      <vt:lpstr>17.pénzmaradvány</vt:lpstr>
      <vt:lpstr>18.pénzmaradvány felosztás</vt:lpstr>
      <vt:lpstr>19.pénzforgalmi jelentés</vt:lpstr>
      <vt:lpstr>20.mérleg</vt:lpstr>
      <vt:lpstr>21.eredménykimutatás</vt:lpstr>
      <vt:lpstr>22.követelés-kötelezettség</vt:lpstr>
      <vt:lpstr>23.vagyonkimutatás</vt:lpstr>
      <vt:lpstr>240-ra leírt eszközök</vt:lpstr>
      <vt:lpstr>Munka12</vt:lpstr>
      <vt:lpstr>'16.normatív'!Nyomtatási_cím</vt:lpstr>
      <vt:lpstr>'16.normatív'!Nyomtatási_terület</vt:lpstr>
    </vt:vector>
  </TitlesOfParts>
  <Company>Gazdasági Ellátó Szervezet Letenye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Pusztai Klára</cp:lastModifiedBy>
  <cp:lastPrinted>2016-05-05T12:20:25Z</cp:lastPrinted>
  <dcterms:created xsi:type="dcterms:W3CDTF">2009-11-18T14:25:30Z</dcterms:created>
  <dcterms:modified xsi:type="dcterms:W3CDTF">2016-05-10T07:26:29Z</dcterms:modified>
</cp:coreProperties>
</file>