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70" activeTab="0"/>
  </bookViews>
  <sheets>
    <sheet name="4.Mérleg" sheetId="1" r:id="rId1"/>
    <sheet name="6. Kiadások" sheetId="2" r:id="rId2"/>
    <sheet name="16. előir.- falhaszn. ütemterv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<sst xmlns="http://schemas.openxmlformats.org/spreadsheetml/2006/main" count="223" uniqueCount="184">
  <si>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</si>
  <si>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</si>
  <si>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</si>
  <si>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</si>
  <si>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</si>
  <si>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</si>
  <si>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</si>
  <si>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</si>
  <si>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</si>
  <si>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</si>
  <si>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</si>
  <si>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</si>
  <si>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</si>
  <si>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</si>
  <si>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</si>
  <si>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</si>
  <si>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</si>
  <si>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</si>
  <si>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</si>
  <si>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</si>
  <si>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</si>
  <si>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</si>
  <si>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</si>
  <si>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</si>
  <si>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</si>
  <si>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</si>
  <si>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</si>
  <si>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</si>
  <si>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</si>
  <si>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</si>
  <si>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</si>
  <si>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</si>
  <si>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</si>
  <si>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</si>
  <si>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</si>
  <si>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</si>
  <si>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</si>
  <si>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</si>
  <si>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</si>
  <si>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</si>
  <si>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</si>
  <si>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</si>
  <si>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</si>
  <si>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</si>
  <si>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</si>
  <si>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</si>
  <si>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</si>
  <si>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</si>
  <si>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</si>
  <si>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</si>
  <si>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</si>
  <si>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</si>
  <si>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</si>
  <si>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</si>
  <si>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</si>
  <si>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</si>
  <si>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</si>
  <si>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</si>
  <si>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</si>
  <si>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</si>
  <si>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</si>
  <si>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</si>
  <si>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</si>
  <si>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</si>
  <si>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</si>
  <si>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</si>
  <si>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</si>
  <si>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</si>
  <si>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</si>
  <si>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</si>
  <si>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</si>
  <si>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</si>
  <si>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</si>
  <si>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</si>
  <si>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</si>
  <si>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</si>
  <si>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</si>
  <si>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</si>
  <si>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</si>
  <si>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</si>
  <si>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</si>
  <si>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</si>
  <si>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</si>
  <si>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</si>
  <si>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</si>
  <si>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</si>
  <si>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</si>
  <si>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</si>
  <si>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</si>
  <si>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</si>
  <si>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</si>
  <si>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</si>
  <si>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</si>
  <si>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</si>
  <si>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</si>
  <si>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</si>
  <si>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</si>
  <si>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</si>
  <si>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</si>
  <si>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</si>
  <si>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</si>
  <si>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</si>
  <si>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</si>
  <si>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</si>
  <si>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</si>
  <si>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</si>
  <si>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</si>
  <si>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</si>
  <si>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</si>
  <si>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</si>
  <si>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</si>
  <si>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</si>
  <si>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</si>
  <si>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</si>
  <si>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</si>
  <si>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</si>
  <si>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</si>
  <si>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</si>
  <si>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</si>
  <si>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</si>
  <si>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</si>
  <si>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</si>
  <si>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</si>
  <si>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</si>
  <si>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</si>
  <si>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</si>
  <si>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</si>
  <si>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</si>
  <si>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</si>
  <si>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</si>
  <si>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</si>
  <si>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</si>
  <si>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</si>
  <si>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</si>
  <si>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</si>
  <si>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</si>
  <si>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</si>
  <si>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</si>
  <si>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</si>
  <si>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>Személyi és munkaadói juttatások</t>
  </si>
  <si>
    <t>Közhatalmi bevétel</t>
  </si>
  <si>
    <t xml:space="preserve"> Helyi önk.kieg.támogatása</t>
  </si>
  <si>
    <t>egyéb felh.</t>
  </si>
  <si>
    <t>041237 - Közfoglalkoztatási mintaprogram</t>
  </si>
  <si>
    <t>Ft-ban</t>
  </si>
  <si>
    <t>Összesen: kiadások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</si>
  <si>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</si>
  <si>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</si>
  <si>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</si>
  <si>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</si>
  <si>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</si>
  <si>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</si>
  <si>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</si>
  <si>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Működési bevétel</t>
  </si>
  <si>
    <t>Működési célú átvett pénzeszköz</t>
  </si>
  <si>
    <t>104042 - Gyermekjóléti szolg.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</si>
  <si>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</si>
  <si>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</si>
  <si>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</si>
  <si>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</si>
  <si>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</si>
  <si>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</si>
  <si>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</si>
  <si>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</si>
  <si>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</si>
  <si>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</si>
  <si>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</si>
  <si>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</si>
  <si>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</si>
  <si>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Egyéb bevételek</t>
  </si>
  <si>
    <t>Áht-on belüli megel.visszafiz.</t>
  </si>
  <si>
    <t>Államht-on belüli megel.visszafiz.</t>
  </si>
  <si>
    <t>Önkormányzat költségvetési kiadásai önkormányzati szakfeladatok szerinti bontásban, kiemelt előirányzatonként Ft-ban</t>
  </si>
  <si>
    <t>eredeti</t>
  </si>
  <si>
    <t>módosított</t>
  </si>
  <si>
    <t>D.</t>
  </si>
  <si>
    <t>I.</t>
  </si>
  <si>
    <t>G.</t>
  </si>
  <si>
    <t>H.</t>
  </si>
  <si>
    <t>J.</t>
  </si>
  <si>
    <t>K.</t>
  </si>
  <si>
    <t>16. melléklet a(z)   16/2018.(XI.27.)  önkormányzati rendelethez</t>
  </si>
  <si>
    <t>6.  melléklet a(z)  16/2018.(XI.27.) önkormányzati rendelethez</t>
  </si>
  <si>
    <t>4. melléklet a(z)   16/2018.(XI.27.)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</si>
</sst>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7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8" fillId="0" borderId="13" xfId="54" applyFont="1" applyBorder="1">
      <alignment/>
      <protection/>
    </xf>
    <xf numFmtId="0" fontId="9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0" fillId="0" borderId="13" xfId="54" applyFont="1" applyBorder="1">
      <alignment/>
      <protection/>
    </xf>
    <xf numFmtId="0" fontId="16" fillId="0" borderId="13" xfId="54" applyFont="1" applyBorder="1">
      <alignment/>
      <protection/>
    </xf>
    <xf numFmtId="0" fontId="3" fillId="0" borderId="13" xfId="54" applyFont="1" applyFill="1" applyBorder="1" applyAlignment="1">
      <alignment wrapText="1"/>
      <protection/>
    </xf>
    <xf numFmtId="0" fontId="3" fillId="0" borderId="13" xfId="54" applyFont="1" applyFill="1" applyBorder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7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7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5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2" xfId="54" applyFont="1" applyBorder="1" applyAlignment="1">
      <alignment horizontal="center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0" fillId="0" borderId="19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  <xf numFmtId="0" fontId="14" fillId="0" borderId="12" xfId="54" applyFont="1" applyBorder="1" applyAlignment="1">
      <alignment horizontal="center"/>
      <protection/>
    </xf>
    <xf numFmtId="0" fontId="14" fillId="0" borderId="13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-%201540882964_rendelet%20mod%20mellekletei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aradvány"/>
      <sheetName val="4.Mérleg"/>
      <sheetName val="5.bev. forrásonként"/>
      <sheetName val="6. Kiadások"/>
      <sheetName val="8. felújítás"/>
      <sheetName val="9. Beruházások"/>
      <sheetName val="10. EU projekt"/>
      <sheetName val="16. előir.- falhaszn. ütemterv"/>
    </sheetNames>
    <sheetDataSet>
      <sheetData sheetId="2">
        <row r="23">
          <cell r="H23">
            <v>24009791</v>
          </cell>
        </row>
        <row r="33">
          <cell r="H33">
            <v>21637149</v>
          </cell>
        </row>
        <row r="60">
          <cell r="H60">
            <v>7005000</v>
          </cell>
        </row>
        <row r="72">
          <cell r="H72">
            <v>1326000</v>
          </cell>
        </row>
        <row r="84">
          <cell r="H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00390625" style="9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  <col min="8" max="8" width="14.140625" style="0" bestFit="1" customWidth="1"/>
  </cols>
  <sheetData>
    <row r="1" ht="12.75">
      <c r="B1" t="s">
        <v>183</v>
      </c>
    </row>
    <row r="3" ht="12.75">
      <c r="B3" t="s">
        <v>164</v>
      </c>
    </row>
    <row r="4" ht="15.75">
      <c r="B4" s="4" t="s">
        <v>138</v>
      </c>
    </row>
    <row r="5" spans="3:10" ht="12.75">
      <c r="C5" s="56" t="s">
        <v>144</v>
      </c>
      <c r="D5" s="56"/>
      <c r="F5" s="56" t="s">
        <v>144</v>
      </c>
      <c r="I5" s="1"/>
      <c r="J5" s="1"/>
    </row>
    <row r="6" spans="1:10" ht="12.75">
      <c r="A6" s="5"/>
      <c r="B6" s="30" t="s">
        <v>74</v>
      </c>
      <c r="C6" s="5" t="s">
        <v>75</v>
      </c>
      <c r="D6" s="5" t="s">
        <v>98</v>
      </c>
      <c r="E6" s="5" t="s">
        <v>175</v>
      </c>
      <c r="F6" s="5" t="s">
        <v>99</v>
      </c>
      <c r="G6" s="5" t="s">
        <v>104</v>
      </c>
      <c r="I6" s="1"/>
      <c r="J6" s="1"/>
    </row>
    <row r="7" spans="1:7" ht="18">
      <c r="A7" s="5"/>
      <c r="B7" s="84" t="s">
        <v>10</v>
      </c>
      <c r="C7" s="85"/>
      <c r="D7" s="76"/>
      <c r="E7" s="86" t="s">
        <v>11</v>
      </c>
      <c r="F7" s="85"/>
      <c r="G7" s="5"/>
    </row>
    <row r="8" spans="1:7" ht="12.75">
      <c r="A8" s="5"/>
      <c r="B8" s="39" t="s">
        <v>0</v>
      </c>
      <c r="C8" s="87" t="s">
        <v>56</v>
      </c>
      <c r="D8" s="88"/>
      <c r="E8" s="16" t="s">
        <v>0</v>
      </c>
      <c r="F8" s="87" t="s">
        <v>56</v>
      </c>
      <c r="G8" s="88"/>
    </row>
    <row r="9" spans="1:7" ht="12.75">
      <c r="A9" s="5"/>
      <c r="B9" s="39"/>
      <c r="C9" s="17" t="s">
        <v>173</v>
      </c>
      <c r="D9" s="77" t="s">
        <v>174</v>
      </c>
      <c r="E9" s="16"/>
      <c r="F9" s="17" t="s">
        <v>173</v>
      </c>
      <c r="G9" s="77" t="s">
        <v>174</v>
      </c>
    </row>
    <row r="10" spans="1:7" ht="18">
      <c r="A10" s="5">
        <v>1</v>
      </c>
      <c r="B10" s="40" t="s">
        <v>36</v>
      </c>
      <c r="C10" s="19"/>
      <c r="D10" s="19"/>
      <c r="E10" s="18" t="s">
        <v>12</v>
      </c>
      <c r="F10" s="19"/>
      <c r="G10" s="5"/>
    </row>
    <row r="11" spans="1:7" ht="16.5">
      <c r="A11" s="5">
        <v>2</v>
      </c>
      <c r="B11" s="41" t="s">
        <v>13</v>
      </c>
      <c r="C11" s="21"/>
      <c r="D11" s="21"/>
      <c r="E11" s="20" t="s">
        <v>14</v>
      </c>
      <c r="F11" s="21"/>
      <c r="G11" s="5"/>
    </row>
    <row r="12" spans="1:7" ht="15.75">
      <c r="A12" s="5">
        <v>3</v>
      </c>
      <c r="B12" s="42" t="s">
        <v>2</v>
      </c>
      <c r="C12" s="23"/>
      <c r="D12" s="23"/>
      <c r="E12" s="22" t="s">
        <v>2</v>
      </c>
      <c r="F12" s="23"/>
      <c r="G12" s="5"/>
    </row>
    <row r="13" spans="1:7" ht="12.75">
      <c r="A13" s="5">
        <v>4</v>
      </c>
      <c r="B13" s="43" t="s">
        <v>134</v>
      </c>
      <c r="C13" s="25">
        <f>'[1]5.bev. forrásonként'!H23</f>
        <v>24009791</v>
      </c>
      <c r="D13" s="25">
        <v>26353121</v>
      </c>
      <c r="E13" s="24" t="s">
        <v>5</v>
      </c>
      <c r="F13" s="25">
        <f>'6. Kiadások'!F10</f>
        <v>29078059</v>
      </c>
      <c r="G13" s="5">
        <v>29476142</v>
      </c>
    </row>
    <row r="14" spans="1:7" ht="12.75">
      <c r="A14" s="5">
        <v>5</v>
      </c>
      <c r="B14" s="44" t="s">
        <v>78</v>
      </c>
      <c r="C14" s="25">
        <f>'[1]5.bev. forrásonként'!H33</f>
        <v>21637149</v>
      </c>
      <c r="D14" s="25">
        <v>22423579</v>
      </c>
      <c r="E14" s="24" t="s">
        <v>79</v>
      </c>
      <c r="F14" s="25">
        <f>'6. Kiadások'!F11</f>
        <v>3963528</v>
      </c>
      <c r="G14" s="5">
        <v>4030004</v>
      </c>
    </row>
    <row r="15" spans="1:7" ht="12.75">
      <c r="A15" s="5">
        <v>6</v>
      </c>
      <c r="B15" s="44" t="s">
        <v>140</v>
      </c>
      <c r="C15" s="25">
        <f>'[1]5.bev. forrásonként'!H60</f>
        <v>7005000</v>
      </c>
      <c r="D15" s="25">
        <v>7147000</v>
      </c>
      <c r="E15" s="24" t="s">
        <v>62</v>
      </c>
      <c r="F15" s="25">
        <f>'6. Kiadások'!F12</f>
        <v>14744629</v>
      </c>
      <c r="G15" s="5">
        <v>17995482</v>
      </c>
    </row>
    <row r="16" spans="1:7" ht="12.75">
      <c r="A16" s="5">
        <v>7</v>
      </c>
      <c r="B16" s="44" t="s">
        <v>153</v>
      </c>
      <c r="C16" s="25">
        <f>'[1]5.bev. forrásonként'!H72</f>
        <v>1326000</v>
      </c>
      <c r="D16" s="25">
        <v>1489000</v>
      </c>
      <c r="E16" s="24" t="s">
        <v>15</v>
      </c>
      <c r="F16" s="25">
        <f>'6. Kiadások'!F13</f>
        <v>4607000</v>
      </c>
      <c r="G16" s="5">
        <v>5447000</v>
      </c>
    </row>
    <row r="17" spans="1:7" ht="12.75">
      <c r="A17" s="5">
        <v>8</v>
      </c>
      <c r="B17" s="44" t="s">
        <v>154</v>
      </c>
      <c r="C17" s="25">
        <f>'[1]5.bev. forrásonként'!H84</f>
        <v>0</v>
      </c>
      <c r="D17" s="25"/>
      <c r="E17" s="24" t="s">
        <v>80</v>
      </c>
      <c r="F17" s="25">
        <f>'6. Kiadások'!F14</f>
        <v>1619236</v>
      </c>
      <c r="G17" s="5">
        <v>2057812</v>
      </c>
    </row>
    <row r="18" spans="1:7" ht="14.25">
      <c r="A18" s="5">
        <v>9</v>
      </c>
      <c r="B18" s="57" t="s">
        <v>55</v>
      </c>
      <c r="C18" s="25">
        <f>SUM(C13:C17)</f>
        <v>53977940</v>
      </c>
      <c r="D18" s="25">
        <f>SUM(D13:D17)</f>
        <v>57412700</v>
      </c>
      <c r="E18" s="55" t="s">
        <v>55</v>
      </c>
      <c r="F18" s="25">
        <f>SUM(F13:F17)</f>
        <v>54012452</v>
      </c>
      <c r="G18" s="25">
        <f>SUM(G13:G17)</f>
        <v>59006440</v>
      </c>
    </row>
    <row r="19" spans="1:7" ht="12.75">
      <c r="A19" s="5"/>
      <c r="B19" s="43"/>
      <c r="C19" s="25"/>
      <c r="D19" s="25"/>
      <c r="E19" s="24"/>
      <c r="F19" s="25"/>
      <c r="G19" s="5"/>
    </row>
    <row r="20" spans="1:7" ht="15.75">
      <c r="A20" s="5">
        <v>11</v>
      </c>
      <c r="B20" s="42" t="s">
        <v>3</v>
      </c>
      <c r="C20" s="23"/>
      <c r="D20" s="23"/>
      <c r="E20" s="22" t="s">
        <v>37</v>
      </c>
      <c r="F20" s="23"/>
      <c r="G20" s="5"/>
    </row>
    <row r="21" spans="1:7" ht="12.75">
      <c r="A21" s="5">
        <v>12</v>
      </c>
      <c r="B21" s="43" t="s">
        <v>60</v>
      </c>
      <c r="C21" s="25">
        <v>0</v>
      </c>
      <c r="D21" s="25"/>
      <c r="E21" s="24" t="s">
        <v>83</v>
      </c>
      <c r="F21" s="25">
        <f>'6. Kiadások'!F19</f>
        <v>24582107</v>
      </c>
      <c r="G21" s="5">
        <v>15687627</v>
      </c>
    </row>
    <row r="22" spans="1:7" ht="12.75">
      <c r="A22" s="5">
        <v>13</v>
      </c>
      <c r="B22" s="43" t="s">
        <v>81</v>
      </c>
      <c r="C22" s="25">
        <v>33015074</v>
      </c>
      <c r="D22" s="25">
        <v>43730384</v>
      </c>
      <c r="E22" s="24" t="s">
        <v>16</v>
      </c>
      <c r="F22" s="25">
        <f>'6. Kiadások'!F20</f>
        <v>46130740</v>
      </c>
      <c r="G22" s="5">
        <v>80363353</v>
      </c>
    </row>
    <row r="23" spans="1:7" ht="12.75">
      <c r="A23" s="5">
        <v>14</v>
      </c>
      <c r="B23" s="43" t="s">
        <v>82</v>
      </c>
      <c r="C23" s="25">
        <v>0</v>
      </c>
      <c r="D23" s="25"/>
      <c r="E23" s="24" t="s">
        <v>84</v>
      </c>
      <c r="F23" s="25">
        <v>0</v>
      </c>
      <c r="G23" s="5"/>
    </row>
    <row r="24" spans="1:7" ht="12.75">
      <c r="A24" s="5">
        <v>15</v>
      </c>
      <c r="B24" s="30"/>
      <c r="C24" s="5"/>
      <c r="D24" s="5"/>
      <c r="E24" s="24" t="s">
        <v>8</v>
      </c>
      <c r="F24" s="25">
        <f>'6. Kiadások'!F21</f>
        <v>0</v>
      </c>
      <c r="G24" s="5"/>
    </row>
    <row r="25" spans="1:7" ht="12.75">
      <c r="A25" s="5">
        <v>16</v>
      </c>
      <c r="B25" s="30"/>
      <c r="C25" s="5"/>
      <c r="D25" s="5"/>
      <c r="E25" s="24" t="s">
        <v>9</v>
      </c>
      <c r="F25" s="25">
        <f>'6. Kiadások'!F22</f>
        <v>0</v>
      </c>
      <c r="G25" s="5"/>
    </row>
    <row r="26" spans="1:7" ht="14.25">
      <c r="A26" s="5">
        <v>17</v>
      </c>
      <c r="B26" s="45"/>
      <c r="C26" s="25"/>
      <c r="D26" s="25"/>
      <c r="E26" s="24" t="s">
        <v>85</v>
      </c>
      <c r="F26" s="25">
        <f>'6. Kiadások'!F23</f>
        <v>0</v>
      </c>
      <c r="G26" s="5"/>
    </row>
    <row r="27" spans="1:8" ht="14.25">
      <c r="A27" s="5">
        <v>18</v>
      </c>
      <c r="B27" s="57" t="s">
        <v>55</v>
      </c>
      <c r="C27" s="25">
        <f>SUM(C21:C26)</f>
        <v>33015074</v>
      </c>
      <c r="D27" s="25">
        <f>D21+D22+D23+D24</f>
        <v>43730384</v>
      </c>
      <c r="E27" s="55" t="s">
        <v>55</v>
      </c>
      <c r="F27" s="25">
        <f>SUM(F21:F26)</f>
        <v>70712847</v>
      </c>
      <c r="G27" s="25">
        <f>SUM(G21:G26)</f>
        <v>96050980</v>
      </c>
      <c r="H27" s="80"/>
    </row>
    <row r="28" spans="1:7" ht="16.5">
      <c r="A28" s="5">
        <v>19</v>
      </c>
      <c r="B28" s="46"/>
      <c r="C28" s="25"/>
      <c r="D28" s="25"/>
      <c r="E28" s="20" t="s">
        <v>73</v>
      </c>
      <c r="F28" s="21"/>
      <c r="G28" s="5"/>
    </row>
    <row r="29" spans="1:7" ht="15.75">
      <c r="A29" s="5">
        <v>20</v>
      </c>
      <c r="B29" s="42"/>
      <c r="C29" s="25"/>
      <c r="D29" s="25"/>
      <c r="E29" s="22" t="s">
        <v>17</v>
      </c>
      <c r="F29" s="23"/>
      <c r="G29" s="5"/>
    </row>
    <row r="30" spans="1:7" ht="15.75">
      <c r="A30" s="5">
        <v>21</v>
      </c>
      <c r="B30" s="42"/>
      <c r="C30" s="25"/>
      <c r="D30" s="25"/>
      <c r="E30" s="32" t="s">
        <v>1</v>
      </c>
      <c r="F30" s="25">
        <f>'6. Kiadások'!F27</f>
        <v>10783920</v>
      </c>
      <c r="G30" s="5">
        <v>214639</v>
      </c>
    </row>
    <row r="31" spans="1:7" ht="14.25">
      <c r="A31" s="5">
        <v>22</v>
      </c>
      <c r="B31" s="45"/>
      <c r="C31" s="25"/>
      <c r="D31" s="25"/>
      <c r="E31" s="24" t="s">
        <v>18</v>
      </c>
      <c r="F31" s="25">
        <f>'6. Kiadások'!F28</f>
        <v>0</v>
      </c>
      <c r="G31" s="5"/>
    </row>
    <row r="32" spans="1:7" ht="14.25">
      <c r="A32" s="5">
        <v>23</v>
      </c>
      <c r="B32" s="45"/>
      <c r="C32" s="25"/>
      <c r="D32" s="25"/>
      <c r="E32" s="55" t="s">
        <v>55</v>
      </c>
      <c r="F32" s="25">
        <f>SUM(F30:F31)</f>
        <v>10783920</v>
      </c>
      <c r="G32" s="25">
        <v>214639</v>
      </c>
    </row>
    <row r="33" spans="1:7" ht="15.75">
      <c r="A33" s="5">
        <v>24</v>
      </c>
      <c r="B33" s="42"/>
      <c r="C33" s="25"/>
      <c r="D33" s="25"/>
      <c r="E33" s="22" t="s">
        <v>19</v>
      </c>
      <c r="F33" s="23"/>
      <c r="G33" s="5"/>
    </row>
    <row r="34" spans="1:7" ht="14.25">
      <c r="A34" s="5">
        <v>25</v>
      </c>
      <c r="B34" s="45"/>
      <c r="C34" s="25"/>
      <c r="D34" s="25"/>
      <c r="E34" s="24" t="s">
        <v>20</v>
      </c>
      <c r="F34" s="25">
        <v>0</v>
      </c>
      <c r="G34" s="5"/>
    </row>
    <row r="35" spans="1:7" ht="18">
      <c r="A35" s="5">
        <v>26</v>
      </c>
      <c r="B35" s="40"/>
      <c r="C35" s="25"/>
      <c r="D35" s="25"/>
      <c r="E35" s="18" t="s">
        <v>21</v>
      </c>
      <c r="F35" s="19"/>
      <c r="G35" s="5"/>
    </row>
    <row r="36" spans="1:7" ht="14.25">
      <c r="A36" s="5">
        <v>27</v>
      </c>
      <c r="B36" s="45"/>
      <c r="C36" s="25"/>
      <c r="D36" s="25"/>
      <c r="E36" s="24" t="s">
        <v>22</v>
      </c>
      <c r="F36" s="25">
        <v>0</v>
      </c>
      <c r="G36" s="5"/>
    </row>
    <row r="37" spans="1:7" ht="14.25">
      <c r="A37" s="5">
        <v>28</v>
      </c>
      <c r="B37" s="45"/>
      <c r="C37" s="25"/>
      <c r="D37" s="25"/>
      <c r="E37" s="24" t="s">
        <v>23</v>
      </c>
      <c r="F37" s="25">
        <v>0</v>
      </c>
      <c r="G37" s="5"/>
    </row>
    <row r="38" spans="1:7" ht="14.25">
      <c r="A38" s="5">
        <v>29</v>
      </c>
      <c r="B38" s="45"/>
      <c r="C38" s="25"/>
      <c r="D38" s="25"/>
      <c r="E38" s="55" t="s">
        <v>55</v>
      </c>
      <c r="F38" s="25">
        <f>SUM(F36:F37)</f>
        <v>0</v>
      </c>
      <c r="G38" s="5"/>
    </row>
    <row r="39" spans="1:7" ht="14.25">
      <c r="A39" s="5">
        <v>30</v>
      </c>
      <c r="B39" s="45"/>
      <c r="C39" s="25"/>
      <c r="D39" s="25"/>
      <c r="E39" s="24"/>
      <c r="F39" s="25"/>
      <c r="G39" s="5"/>
    </row>
    <row r="40" spans="1:7" ht="18">
      <c r="A40" s="5">
        <v>31</v>
      </c>
      <c r="B40" s="40"/>
      <c r="C40" s="25"/>
      <c r="D40" s="25"/>
      <c r="E40" s="18" t="s">
        <v>24</v>
      </c>
      <c r="F40" s="19"/>
      <c r="G40" s="5"/>
    </row>
    <row r="41" spans="1:7" ht="14.25">
      <c r="A41" s="5">
        <v>32</v>
      </c>
      <c r="B41" s="45"/>
      <c r="C41" s="25"/>
      <c r="D41" s="25"/>
      <c r="E41" s="24" t="s">
        <v>171</v>
      </c>
      <c r="F41" s="25">
        <v>960391</v>
      </c>
      <c r="G41" s="5">
        <v>521815</v>
      </c>
    </row>
    <row r="42" spans="1:7" ht="14.25">
      <c r="A42" s="5">
        <v>33</v>
      </c>
      <c r="B42" s="45"/>
      <c r="C42" s="25"/>
      <c r="D42" s="25"/>
      <c r="E42" s="24" t="s">
        <v>25</v>
      </c>
      <c r="F42" s="25">
        <v>0</v>
      </c>
      <c r="G42" s="5"/>
    </row>
    <row r="43" spans="1:8" ht="48">
      <c r="A43" s="5">
        <v>34</v>
      </c>
      <c r="B43" s="47" t="s">
        <v>38</v>
      </c>
      <c r="C43" s="23">
        <f>C18+C27</f>
        <v>86993014</v>
      </c>
      <c r="D43" s="23">
        <f>D18+D27</f>
        <v>101143084</v>
      </c>
      <c r="E43" s="18" t="s">
        <v>26</v>
      </c>
      <c r="F43" s="23">
        <f>F18+F27+F32+F41</f>
        <v>136469610</v>
      </c>
      <c r="G43" s="23">
        <f>G18+G27+G32+G41</f>
        <v>155793874</v>
      </c>
      <c r="H43" s="81"/>
    </row>
    <row r="44" spans="1:7" ht="18">
      <c r="A44" s="5">
        <v>35</v>
      </c>
      <c r="B44" s="48"/>
      <c r="C44" s="25"/>
      <c r="D44" s="25"/>
      <c r="E44" s="18" t="s">
        <v>27</v>
      </c>
      <c r="F44" s="19"/>
      <c r="G44" s="5"/>
    </row>
    <row r="45" spans="1:7" ht="14.25">
      <c r="A45" s="5">
        <v>36</v>
      </c>
      <c r="B45" s="45"/>
      <c r="C45" s="25"/>
      <c r="D45" s="25"/>
      <c r="E45" s="24" t="s">
        <v>22</v>
      </c>
      <c r="F45" s="25">
        <v>0</v>
      </c>
      <c r="G45" s="5"/>
    </row>
    <row r="46" spans="1:7" ht="14.25">
      <c r="A46" s="5">
        <v>37</v>
      </c>
      <c r="B46" s="45"/>
      <c r="C46" s="25"/>
      <c r="D46" s="25"/>
      <c r="E46" s="24" t="s">
        <v>23</v>
      </c>
      <c r="F46" s="25">
        <v>0</v>
      </c>
      <c r="G46" s="5"/>
    </row>
    <row r="47" spans="1:7" ht="18">
      <c r="A47" s="5">
        <v>38</v>
      </c>
      <c r="B47" s="40" t="s">
        <v>28</v>
      </c>
      <c r="C47" s="19"/>
      <c r="D47" s="19"/>
      <c r="E47" s="18"/>
      <c r="F47" s="26"/>
      <c r="G47" s="5"/>
    </row>
    <row r="48" spans="1:7" ht="18">
      <c r="A48" s="5">
        <v>39</v>
      </c>
      <c r="B48" s="42" t="s">
        <v>29</v>
      </c>
      <c r="C48" s="23"/>
      <c r="D48" s="23"/>
      <c r="E48" s="27"/>
      <c r="F48" s="26"/>
      <c r="G48" s="5"/>
    </row>
    <row r="49" spans="1:7" ht="18">
      <c r="A49" s="5">
        <v>40</v>
      </c>
      <c r="B49" s="45" t="s">
        <v>39</v>
      </c>
      <c r="C49" s="25">
        <v>11778823</v>
      </c>
      <c r="D49" s="25">
        <v>2330194</v>
      </c>
      <c r="E49" s="24"/>
      <c r="F49" s="26"/>
      <c r="G49" s="5"/>
    </row>
    <row r="50" spans="1:7" ht="18">
      <c r="A50" s="5">
        <v>41</v>
      </c>
      <c r="B50" s="45" t="s">
        <v>40</v>
      </c>
      <c r="C50" s="25">
        <v>37697773</v>
      </c>
      <c r="D50" s="25">
        <v>52320596</v>
      </c>
      <c r="E50" s="24"/>
      <c r="F50" s="26"/>
      <c r="G50" s="5"/>
    </row>
    <row r="51" spans="1:7" ht="18">
      <c r="A51" s="5">
        <v>42</v>
      </c>
      <c r="B51" s="42" t="s">
        <v>30</v>
      </c>
      <c r="C51" s="23"/>
      <c r="D51" s="23"/>
      <c r="E51" s="27"/>
      <c r="F51" s="26"/>
      <c r="G51" s="5"/>
    </row>
    <row r="52" spans="1:7" ht="18">
      <c r="A52" s="5">
        <v>43</v>
      </c>
      <c r="B52" s="45" t="s">
        <v>141</v>
      </c>
      <c r="C52" s="25">
        <v>0</v>
      </c>
      <c r="D52" s="25"/>
      <c r="E52" s="24"/>
      <c r="F52" s="26"/>
      <c r="G52" s="5"/>
    </row>
    <row r="53" spans="1:7" ht="18">
      <c r="A53" s="5">
        <v>44</v>
      </c>
      <c r="B53" s="45" t="s">
        <v>31</v>
      </c>
      <c r="C53" s="25">
        <v>0</v>
      </c>
      <c r="D53" s="25"/>
      <c r="E53" s="24"/>
      <c r="F53" s="26"/>
      <c r="G53" s="5"/>
    </row>
    <row r="54" spans="1:7" ht="18">
      <c r="A54" s="5">
        <v>45</v>
      </c>
      <c r="B54" s="40" t="s">
        <v>4</v>
      </c>
      <c r="C54" s="19">
        <f>C43+C50+C52+C49+C53</f>
        <v>136469610</v>
      </c>
      <c r="D54" s="19">
        <f>D43+D50+D52+D49+D53</f>
        <v>155793874</v>
      </c>
      <c r="E54" s="18" t="s">
        <v>32</v>
      </c>
      <c r="F54" s="19">
        <f>F18+F27+F32+F41</f>
        <v>136469610</v>
      </c>
      <c r="G54" s="19">
        <f>G18+G27+G32+G41</f>
        <v>155793874</v>
      </c>
    </row>
    <row r="55" spans="1:7" ht="14.25">
      <c r="A55" s="5">
        <v>46</v>
      </c>
      <c r="B55" s="45" t="s">
        <v>33</v>
      </c>
      <c r="C55" s="25">
        <f>C18+C52+C49</f>
        <v>65756763</v>
      </c>
      <c r="D55" s="25">
        <f>D18+D52+D49</f>
        <v>59742894</v>
      </c>
      <c r="E55" s="24" t="s">
        <v>34</v>
      </c>
      <c r="F55" s="25">
        <f>F18+F32+F41</f>
        <v>65756763</v>
      </c>
      <c r="G55" s="25">
        <f>G18+G32+G41</f>
        <v>59742894</v>
      </c>
    </row>
    <row r="56" spans="1:7" ht="14.25">
      <c r="A56" s="5">
        <v>47</v>
      </c>
      <c r="B56" s="45" t="s">
        <v>35</v>
      </c>
      <c r="C56" s="25">
        <f>C27+C50</f>
        <v>70712847</v>
      </c>
      <c r="D56" s="25">
        <f>D27+D50</f>
        <v>96050980</v>
      </c>
      <c r="E56" s="24" t="s">
        <v>41</v>
      </c>
      <c r="F56" s="25">
        <f>F27</f>
        <v>70712847</v>
      </c>
      <c r="G56" s="25">
        <f>G27</f>
        <v>96050980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5.710937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182</v>
      </c>
    </row>
    <row r="3" spans="2:11" ht="12.75">
      <c r="B3" s="3" t="s">
        <v>130</v>
      </c>
      <c r="E3" s="9"/>
      <c r="F3" s="9"/>
      <c r="G3" s="9"/>
      <c r="H3" s="9"/>
      <c r="I3" s="9"/>
      <c r="J3" s="9"/>
      <c r="K3" s="9"/>
    </row>
    <row r="4" spans="2:11" ht="12.75">
      <c r="B4" s="3" t="s">
        <v>164</v>
      </c>
      <c r="C4" s="58" t="s">
        <v>144</v>
      </c>
      <c r="E4" s="9"/>
      <c r="F4" s="9"/>
      <c r="G4" s="9"/>
      <c r="H4" s="9"/>
      <c r="I4" s="9"/>
      <c r="J4" s="9"/>
      <c r="K4" s="9"/>
    </row>
    <row r="5" spans="2:11" ht="12.75">
      <c r="B5" s="3" t="s">
        <v>74</v>
      </c>
      <c r="C5" t="s">
        <v>75</v>
      </c>
      <c r="D5" s="1" t="s">
        <v>98</v>
      </c>
      <c r="E5" s="2" t="s">
        <v>175</v>
      </c>
      <c r="F5" s="78" t="s">
        <v>99</v>
      </c>
      <c r="G5" s="7" t="s">
        <v>104</v>
      </c>
      <c r="H5" s="9"/>
      <c r="I5" s="9"/>
      <c r="J5" s="9"/>
      <c r="K5" s="9"/>
    </row>
    <row r="6" spans="1:11" ht="12.75">
      <c r="A6" s="8"/>
      <c r="B6" s="6" t="s">
        <v>0</v>
      </c>
      <c r="C6" s="28" t="s">
        <v>116</v>
      </c>
      <c r="D6" s="29"/>
      <c r="E6" s="30"/>
      <c r="F6" s="34" t="s">
        <v>115</v>
      </c>
      <c r="G6" s="14"/>
      <c r="H6" s="9"/>
      <c r="I6" s="10"/>
      <c r="J6" s="9"/>
      <c r="K6" s="9"/>
    </row>
    <row r="7" spans="1:11" ht="12.75">
      <c r="A7" s="8"/>
      <c r="B7" s="6"/>
      <c r="C7" s="36" t="s">
        <v>110</v>
      </c>
      <c r="D7" s="36" t="s">
        <v>112</v>
      </c>
      <c r="E7" s="36" t="s">
        <v>111</v>
      </c>
      <c r="F7" s="34"/>
      <c r="G7" s="5"/>
      <c r="H7" s="9"/>
      <c r="I7" s="10"/>
      <c r="J7" s="9"/>
      <c r="K7" s="9"/>
    </row>
    <row r="8" spans="1:11" ht="12.75">
      <c r="A8" s="8">
        <v>1</v>
      </c>
      <c r="B8" s="15" t="s">
        <v>114</v>
      </c>
      <c r="C8" s="60"/>
      <c r="D8" s="61"/>
      <c r="E8" s="62"/>
      <c r="F8" s="63"/>
      <c r="G8" s="6"/>
      <c r="H8" s="9"/>
      <c r="I8" s="10"/>
      <c r="J8" s="9"/>
      <c r="K8" s="9"/>
    </row>
    <row r="9" spans="1:11" ht="12.75">
      <c r="A9" s="8">
        <v>2</v>
      </c>
      <c r="B9" s="15" t="s">
        <v>117</v>
      </c>
      <c r="C9" s="60"/>
      <c r="D9" s="61"/>
      <c r="E9" s="62"/>
      <c r="F9" s="63"/>
      <c r="G9" s="6"/>
      <c r="H9" s="9"/>
      <c r="I9" s="10"/>
      <c r="J9" s="9"/>
      <c r="K9" s="9"/>
    </row>
    <row r="10" spans="1:11" ht="12.75">
      <c r="A10" s="8">
        <v>3</v>
      </c>
      <c r="B10" s="5" t="s">
        <v>118</v>
      </c>
      <c r="C10" s="64">
        <v>29078059</v>
      </c>
      <c r="D10" s="61"/>
      <c r="E10" s="64"/>
      <c r="F10" s="65">
        <f aca="true" t="shared" si="0" ref="F10:F15">SUM(C10:E10)</f>
        <v>29078059</v>
      </c>
      <c r="G10" s="14">
        <v>29476142</v>
      </c>
      <c r="H10" s="9"/>
      <c r="I10" s="9"/>
      <c r="J10" s="9"/>
      <c r="K10" s="9"/>
    </row>
    <row r="11" spans="1:11" ht="12.75">
      <c r="A11" s="8">
        <v>4</v>
      </c>
      <c r="B11" s="8" t="s">
        <v>119</v>
      </c>
      <c r="C11" s="61">
        <v>3963528</v>
      </c>
      <c r="D11" s="61"/>
      <c r="E11" s="64"/>
      <c r="F11" s="65">
        <f t="shared" si="0"/>
        <v>3963528</v>
      </c>
      <c r="G11" s="38">
        <v>4030004</v>
      </c>
      <c r="H11" s="9"/>
      <c r="I11" s="2"/>
      <c r="J11" s="9"/>
      <c r="K11" s="9"/>
    </row>
    <row r="12" spans="1:11" ht="12.75">
      <c r="A12" s="8">
        <v>5</v>
      </c>
      <c r="B12" s="8" t="s">
        <v>120</v>
      </c>
      <c r="C12" s="61">
        <v>14744629</v>
      </c>
      <c r="D12" s="61"/>
      <c r="E12" s="64"/>
      <c r="F12" s="65">
        <f t="shared" si="0"/>
        <v>14744629</v>
      </c>
      <c r="G12" s="38">
        <v>17995482</v>
      </c>
      <c r="H12" s="9"/>
      <c r="I12" s="37"/>
      <c r="J12" s="37"/>
      <c r="K12" s="37"/>
    </row>
    <row r="13" spans="1:11" ht="12.75">
      <c r="A13" s="8">
        <v>6</v>
      </c>
      <c r="B13" s="8" t="s">
        <v>121</v>
      </c>
      <c r="C13" s="61">
        <v>4607000</v>
      </c>
      <c r="D13" s="61"/>
      <c r="E13" s="64"/>
      <c r="F13" s="65">
        <f t="shared" si="0"/>
        <v>4607000</v>
      </c>
      <c r="G13" s="38">
        <v>5447000</v>
      </c>
      <c r="H13" s="7"/>
      <c r="I13" s="2"/>
      <c r="J13" s="9"/>
      <c r="K13" s="9"/>
    </row>
    <row r="14" spans="1:11" ht="12.75">
      <c r="A14" s="8">
        <v>7</v>
      </c>
      <c r="B14" s="8" t="s">
        <v>122</v>
      </c>
      <c r="C14" s="61">
        <v>824236</v>
      </c>
      <c r="D14" s="61">
        <v>795000</v>
      </c>
      <c r="E14" s="64"/>
      <c r="F14" s="65">
        <f t="shared" si="0"/>
        <v>1619236</v>
      </c>
      <c r="G14" s="38">
        <v>2057812</v>
      </c>
      <c r="H14" s="7"/>
      <c r="I14" s="7"/>
      <c r="J14" s="9"/>
      <c r="K14" s="9"/>
    </row>
    <row r="15" spans="1:11" ht="12.75">
      <c r="A15" s="8">
        <v>8</v>
      </c>
      <c r="B15" s="8" t="s">
        <v>113</v>
      </c>
      <c r="C15" s="61">
        <f>SUM(C10:C14)</f>
        <v>53217452</v>
      </c>
      <c r="D15" s="61">
        <f>SUM(D11:D14)</f>
        <v>795000</v>
      </c>
      <c r="E15" s="64">
        <f>SUM(E13:E14)</f>
        <v>0</v>
      </c>
      <c r="F15" s="63">
        <f t="shared" si="0"/>
        <v>54012452</v>
      </c>
      <c r="G15" s="61">
        <f>G10+G11+G12+G13+G14</f>
        <v>59006440</v>
      </c>
      <c r="H15" s="9"/>
      <c r="I15" s="2"/>
      <c r="J15" s="9"/>
      <c r="K15" s="9"/>
    </row>
    <row r="16" spans="1:11" ht="12.75">
      <c r="A16" s="8"/>
      <c r="B16" s="8"/>
      <c r="C16" s="61"/>
      <c r="D16" s="61"/>
      <c r="E16" s="64"/>
      <c r="F16" s="63"/>
      <c r="G16" s="8"/>
      <c r="H16" s="9"/>
      <c r="I16" s="2"/>
      <c r="J16" s="9"/>
      <c r="K16" s="9"/>
    </row>
    <row r="17" spans="1:11" ht="12.75">
      <c r="A17" s="38">
        <v>9</v>
      </c>
      <c r="B17" s="6" t="s">
        <v>123</v>
      </c>
      <c r="C17" s="61"/>
      <c r="D17" s="61"/>
      <c r="E17" s="60"/>
      <c r="F17" s="63"/>
      <c r="G17" s="8"/>
      <c r="H17" s="9"/>
      <c r="I17" s="10"/>
      <c r="J17" s="9"/>
      <c r="K17" s="9"/>
    </row>
    <row r="18" spans="1:11" ht="12.75">
      <c r="A18" s="38">
        <v>10</v>
      </c>
      <c r="B18" s="6" t="s">
        <v>117</v>
      </c>
      <c r="C18" s="61"/>
      <c r="D18" s="61"/>
      <c r="E18" s="60"/>
      <c r="F18" s="63"/>
      <c r="G18" s="8"/>
      <c r="H18" s="9"/>
      <c r="I18" s="10"/>
      <c r="J18" s="9"/>
      <c r="K18" s="9"/>
    </row>
    <row r="19" spans="1:11" ht="12.75">
      <c r="A19" s="8">
        <v>11</v>
      </c>
      <c r="B19" s="8" t="s">
        <v>124</v>
      </c>
      <c r="C19" s="61">
        <v>20782107</v>
      </c>
      <c r="D19" s="61">
        <v>3800000</v>
      </c>
      <c r="E19" s="64"/>
      <c r="F19" s="63">
        <f>SUM(C19:E19)</f>
        <v>24582107</v>
      </c>
      <c r="G19" s="8">
        <v>15687627</v>
      </c>
      <c r="H19" s="9"/>
      <c r="I19" s="2"/>
      <c r="J19" s="9"/>
      <c r="K19" s="9"/>
    </row>
    <row r="20" spans="1:11" ht="12.75">
      <c r="A20" s="8">
        <v>12</v>
      </c>
      <c r="B20" s="8" t="s">
        <v>125</v>
      </c>
      <c r="C20" s="61">
        <v>46130740</v>
      </c>
      <c r="D20" s="61"/>
      <c r="E20" s="64"/>
      <c r="F20" s="63">
        <f>SUM(C20:E20)</f>
        <v>46130740</v>
      </c>
      <c r="G20" s="8">
        <v>80363353</v>
      </c>
      <c r="H20" s="9"/>
      <c r="I20" s="2"/>
      <c r="J20" s="9"/>
      <c r="K20" s="9"/>
    </row>
    <row r="21" spans="1:11" ht="12.75">
      <c r="A21" s="8">
        <v>13</v>
      </c>
      <c r="B21" s="8" t="s">
        <v>126</v>
      </c>
      <c r="C21" s="64"/>
      <c r="D21" s="64"/>
      <c r="E21" s="64"/>
      <c r="F21" s="63">
        <f>SUM(C21:E21)</f>
        <v>0</v>
      </c>
      <c r="G21" s="5"/>
      <c r="H21" s="9"/>
      <c r="I21" s="2"/>
      <c r="J21" s="9"/>
      <c r="K21" s="9"/>
    </row>
    <row r="22" spans="1:11" ht="12.75">
      <c r="A22" s="8">
        <v>14</v>
      </c>
      <c r="B22" s="8" t="s">
        <v>127</v>
      </c>
      <c r="C22" s="64"/>
      <c r="D22" s="64"/>
      <c r="E22" s="64"/>
      <c r="F22" s="63">
        <f>SUM(C22:E22)</f>
        <v>0</v>
      </c>
      <c r="G22" s="5"/>
      <c r="H22" s="9"/>
      <c r="I22" s="2"/>
      <c r="J22" s="9"/>
      <c r="K22" s="9"/>
    </row>
    <row r="23" spans="1:11" ht="12.75">
      <c r="A23" s="8">
        <v>15</v>
      </c>
      <c r="B23" s="8" t="s">
        <v>128</v>
      </c>
      <c r="C23" s="64"/>
      <c r="D23" s="64"/>
      <c r="E23" s="64"/>
      <c r="F23" s="63">
        <f>SUM(C23:E23)</f>
        <v>0</v>
      </c>
      <c r="G23" s="5"/>
      <c r="H23" s="9"/>
      <c r="I23" s="2"/>
      <c r="J23" s="9"/>
      <c r="K23" s="9"/>
    </row>
    <row r="24" spans="1:11" ht="12.75">
      <c r="A24" s="8">
        <v>16</v>
      </c>
      <c r="B24" s="8" t="s">
        <v>87</v>
      </c>
      <c r="C24" s="64">
        <f>SUM(C19:C23)</f>
        <v>66912847</v>
      </c>
      <c r="D24" s="64">
        <f>SUM(D19:D23)</f>
        <v>3800000</v>
      </c>
      <c r="E24" s="64">
        <f>SUM(E19:E23)</f>
        <v>0</v>
      </c>
      <c r="F24" s="64">
        <f>SUM(F19:F23)</f>
        <v>70712847</v>
      </c>
      <c r="G24" s="64">
        <f>SUM(G19:G23)</f>
        <v>96050980</v>
      </c>
      <c r="H24" s="9"/>
      <c r="I24" s="2"/>
      <c r="J24" s="9"/>
      <c r="K24" s="9"/>
    </row>
    <row r="25" spans="1:11" ht="12.75">
      <c r="A25" s="8"/>
      <c r="B25" s="5"/>
      <c r="C25" s="64"/>
      <c r="D25" s="64"/>
      <c r="E25" s="60"/>
      <c r="F25" s="65"/>
      <c r="G25" s="5"/>
      <c r="H25" s="9"/>
      <c r="I25" s="9"/>
      <c r="J25" s="9"/>
      <c r="K25" s="9"/>
    </row>
    <row r="26" spans="1:11" ht="12.75">
      <c r="A26" s="74">
        <v>17</v>
      </c>
      <c r="B26" s="6" t="s">
        <v>129</v>
      </c>
      <c r="C26" s="64"/>
      <c r="D26" s="64"/>
      <c r="E26" s="60"/>
      <c r="F26" s="65"/>
      <c r="G26" s="5"/>
      <c r="H26" s="9"/>
      <c r="I26" s="10"/>
      <c r="J26" s="9"/>
      <c r="K26" s="9"/>
    </row>
    <row r="27" spans="1:11" ht="12.75">
      <c r="A27" s="35">
        <v>18</v>
      </c>
      <c r="B27" s="35" t="s">
        <v>88</v>
      </c>
      <c r="C27" s="66">
        <v>7272920</v>
      </c>
      <c r="D27" s="64">
        <v>3511000</v>
      </c>
      <c r="E27" s="60"/>
      <c r="F27" s="63">
        <f>SUM(C27:E27)</f>
        <v>10783920</v>
      </c>
      <c r="G27" s="6">
        <v>214639</v>
      </c>
      <c r="H27" s="83"/>
      <c r="I27" s="2"/>
      <c r="J27" s="9"/>
      <c r="K27" s="9"/>
    </row>
    <row r="28" spans="1:11" ht="12.75">
      <c r="A28" s="8">
        <v>19</v>
      </c>
      <c r="B28" s="14" t="s">
        <v>89</v>
      </c>
      <c r="C28" s="64"/>
      <c r="D28" s="64"/>
      <c r="E28" s="60"/>
      <c r="F28" s="63">
        <f>SUM(F29:F30)</f>
        <v>0</v>
      </c>
      <c r="G28" s="5"/>
      <c r="H28" s="9"/>
      <c r="I28" s="11"/>
      <c r="J28" s="9"/>
      <c r="K28" s="9"/>
    </row>
    <row r="29" spans="1:11" ht="12.75">
      <c r="A29" s="8">
        <v>20</v>
      </c>
      <c r="B29" s="14" t="s">
        <v>90</v>
      </c>
      <c r="C29" s="64"/>
      <c r="D29" s="64"/>
      <c r="E29" s="60"/>
      <c r="F29" s="63">
        <f>SUM(C29:E29)</f>
        <v>0</v>
      </c>
      <c r="G29" s="5"/>
      <c r="H29" s="9"/>
      <c r="I29" s="11"/>
      <c r="J29" s="9"/>
      <c r="K29" s="9"/>
    </row>
    <row r="30" spans="1:11" ht="12.75">
      <c r="A30" s="8">
        <v>21</v>
      </c>
      <c r="B30" s="14" t="s">
        <v>91</v>
      </c>
      <c r="C30" s="64"/>
      <c r="D30" s="64"/>
      <c r="E30" s="60"/>
      <c r="F30" s="63">
        <f>SUM(C30:E30)</f>
        <v>0</v>
      </c>
      <c r="G30" s="5"/>
      <c r="H30" s="9"/>
      <c r="I30" s="11"/>
      <c r="J30" s="9"/>
      <c r="K30" s="9"/>
    </row>
    <row r="31" spans="1:11" ht="12.75">
      <c r="A31" s="8">
        <v>22</v>
      </c>
      <c r="B31" s="14" t="s">
        <v>87</v>
      </c>
      <c r="C31" s="64">
        <f>SUM(C27:C29)</f>
        <v>7272920</v>
      </c>
      <c r="D31" s="64">
        <f>SUM(D27:D29)</f>
        <v>3511000</v>
      </c>
      <c r="E31" s="60"/>
      <c r="F31" s="63">
        <f>SUM(C31:E31)</f>
        <v>10783920</v>
      </c>
      <c r="G31" s="5">
        <v>214639</v>
      </c>
      <c r="H31" s="9"/>
      <c r="I31" s="11"/>
      <c r="J31" s="9"/>
      <c r="K31" s="9"/>
    </row>
    <row r="32" spans="1:11" ht="12.75">
      <c r="A32" s="8"/>
      <c r="B32" s="13"/>
      <c r="C32" s="60"/>
      <c r="D32" s="60"/>
      <c r="E32" s="60"/>
      <c r="F32" s="67"/>
      <c r="G32" s="6"/>
      <c r="H32" s="10"/>
      <c r="I32" s="12"/>
      <c r="J32" s="10"/>
      <c r="K32" s="9"/>
    </row>
    <row r="33" spans="1:11" ht="12.75">
      <c r="A33" s="38">
        <v>23</v>
      </c>
      <c r="B33" s="10" t="s">
        <v>92</v>
      </c>
      <c r="C33" s="64">
        <f>C34</f>
        <v>960391</v>
      </c>
      <c r="D33" s="64">
        <f>D34</f>
        <v>0</v>
      </c>
      <c r="E33" s="64">
        <f>E34</f>
        <v>0</v>
      </c>
      <c r="F33" s="64">
        <f>F34</f>
        <v>960391</v>
      </c>
      <c r="G33" s="64">
        <f>G34</f>
        <v>521815</v>
      </c>
      <c r="H33" s="9"/>
      <c r="I33" s="12"/>
      <c r="J33" s="9"/>
      <c r="K33" s="9"/>
    </row>
    <row r="34" spans="1:11" ht="12.75">
      <c r="A34" s="8">
        <v>24</v>
      </c>
      <c r="B34" s="38" t="s">
        <v>165</v>
      </c>
      <c r="C34" s="64">
        <v>960391</v>
      </c>
      <c r="D34" s="64">
        <v>0</v>
      </c>
      <c r="E34" s="60">
        <v>0</v>
      </c>
      <c r="F34" s="68">
        <f>C34+D34+E34</f>
        <v>960391</v>
      </c>
      <c r="G34" s="5">
        <v>521815</v>
      </c>
      <c r="H34" s="9"/>
      <c r="I34" s="11"/>
      <c r="J34" s="9"/>
      <c r="K34" s="9"/>
    </row>
    <row r="35" spans="1:11" ht="12.75">
      <c r="A35" s="8">
        <v>25</v>
      </c>
      <c r="B35" s="6" t="s">
        <v>71</v>
      </c>
      <c r="C35" s="60">
        <f>C15+C24+C31+C33</f>
        <v>128363610</v>
      </c>
      <c r="D35" s="60">
        <f>D15+D24+D31+D33</f>
        <v>8106000</v>
      </c>
      <c r="E35" s="60">
        <f>E15+E24+E31+E33</f>
        <v>0</v>
      </c>
      <c r="F35" s="60">
        <f>F15+F24+F31+F33</f>
        <v>136469610</v>
      </c>
      <c r="G35" s="60">
        <f>G15+G24+G31+G33</f>
        <v>155793874</v>
      </c>
      <c r="H35" s="9"/>
      <c r="I35" s="9"/>
      <c r="J35" s="9"/>
      <c r="K35" s="9"/>
    </row>
    <row r="42" spans="1:12" ht="12.75">
      <c r="A42" s="2"/>
      <c r="B42" t="s">
        <v>74</v>
      </c>
      <c r="C42" t="s">
        <v>75</v>
      </c>
      <c r="D42" t="s">
        <v>98</v>
      </c>
      <c r="E42" t="s">
        <v>77</v>
      </c>
      <c r="F42" t="s">
        <v>99</v>
      </c>
      <c r="G42" s="1" t="s">
        <v>104</v>
      </c>
      <c r="H42" s="1" t="s">
        <v>177</v>
      </c>
      <c r="I42" s="1" t="s">
        <v>178</v>
      </c>
      <c r="J42" s="1" t="s">
        <v>176</v>
      </c>
      <c r="K42" s="1" t="s">
        <v>179</v>
      </c>
      <c r="L42" s="1" t="s">
        <v>180</v>
      </c>
    </row>
    <row r="43" spans="1:12" ht="12.75">
      <c r="A43" s="8">
        <v>26</v>
      </c>
      <c r="B43" s="31" t="s">
        <v>172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8">
        <v>27</v>
      </c>
      <c r="B44" s="30" t="s">
        <v>64</v>
      </c>
      <c r="C44" s="5" t="s">
        <v>65</v>
      </c>
      <c r="D44" s="5" t="s">
        <v>66</v>
      </c>
      <c r="E44" s="5" t="s">
        <v>67</v>
      </c>
      <c r="F44" s="5" t="s">
        <v>68</v>
      </c>
      <c r="G44" s="5" t="s">
        <v>69</v>
      </c>
      <c r="H44" s="5" t="s">
        <v>93</v>
      </c>
      <c r="I44" s="5" t="s">
        <v>7</v>
      </c>
      <c r="J44" s="5" t="s">
        <v>142</v>
      </c>
      <c r="K44" s="5" t="s">
        <v>63</v>
      </c>
      <c r="L44" s="5" t="s">
        <v>70</v>
      </c>
    </row>
    <row r="45" spans="1:12" ht="12.75">
      <c r="A45" s="8">
        <v>28</v>
      </c>
      <c r="B45" s="31" t="s">
        <v>94</v>
      </c>
      <c r="C45" s="70"/>
      <c r="D45" s="70"/>
      <c r="E45" s="70"/>
      <c r="F45" s="70"/>
      <c r="G45" s="70"/>
      <c r="H45" s="70"/>
      <c r="I45" s="70"/>
      <c r="J45" s="70"/>
      <c r="K45" s="70"/>
      <c r="L45" s="64"/>
    </row>
    <row r="46" spans="1:12" ht="12.75">
      <c r="A46" s="8">
        <v>29</v>
      </c>
      <c r="B46" s="69" t="s">
        <v>159</v>
      </c>
      <c r="C46" s="70"/>
      <c r="D46" s="70"/>
      <c r="E46" s="70"/>
      <c r="F46" s="70"/>
      <c r="G46" s="70"/>
      <c r="H46" s="70"/>
      <c r="I46" s="61"/>
      <c r="J46" s="70"/>
      <c r="K46" s="70"/>
      <c r="L46" s="71">
        <f>SUM(C46:K46)</f>
        <v>0</v>
      </c>
    </row>
    <row r="47" spans="1:12" ht="12.75">
      <c r="A47" s="8">
        <v>30</v>
      </c>
      <c r="B47" s="69" t="s">
        <v>158</v>
      </c>
      <c r="C47" s="61">
        <v>7373169</v>
      </c>
      <c r="D47" s="61">
        <v>1487297</v>
      </c>
      <c r="E47" s="61">
        <v>3251000</v>
      </c>
      <c r="F47" s="70"/>
      <c r="G47" s="61">
        <v>1498576</v>
      </c>
      <c r="H47" s="61"/>
      <c r="I47" s="61">
        <v>4631250</v>
      </c>
      <c r="J47" s="70"/>
      <c r="K47" s="61">
        <v>214639</v>
      </c>
      <c r="L47" s="71">
        <f>SUM(C47:K47)</f>
        <v>18455931</v>
      </c>
    </row>
    <row r="48" spans="1:12" ht="12.75">
      <c r="A48" s="8">
        <v>31</v>
      </c>
      <c r="B48" s="69" t="s">
        <v>151</v>
      </c>
      <c r="C48" s="70"/>
      <c r="D48" s="70"/>
      <c r="E48" s="61">
        <v>1168000</v>
      </c>
      <c r="F48" s="70"/>
      <c r="G48" s="70"/>
      <c r="H48" s="70"/>
      <c r="I48" s="70"/>
      <c r="J48" s="70"/>
      <c r="K48" s="70"/>
      <c r="L48" s="71">
        <f aca="true" t="shared" si="1" ref="L48:L63">SUM(C48:K48)</f>
        <v>1168000</v>
      </c>
    </row>
    <row r="49" spans="1:12" ht="12.75">
      <c r="A49" s="8">
        <v>32</v>
      </c>
      <c r="B49" s="69" t="s">
        <v>157</v>
      </c>
      <c r="C49" s="79">
        <v>1006000</v>
      </c>
      <c r="D49" s="79">
        <v>196171</v>
      </c>
      <c r="E49" s="61">
        <v>4722003</v>
      </c>
      <c r="F49" s="70"/>
      <c r="G49" s="70"/>
      <c r="H49" s="61">
        <v>11595260</v>
      </c>
      <c r="I49" s="79">
        <v>75732103</v>
      </c>
      <c r="J49" s="70"/>
      <c r="K49" s="61"/>
      <c r="L49" s="71">
        <f>SUM(C49:K49)</f>
        <v>93251537</v>
      </c>
    </row>
    <row r="50" spans="1:12" ht="12.75">
      <c r="A50" s="8">
        <v>33</v>
      </c>
      <c r="B50" s="69" t="s">
        <v>156</v>
      </c>
      <c r="C50" s="70"/>
      <c r="D50" s="70"/>
      <c r="E50" s="70"/>
      <c r="F50" s="70"/>
      <c r="G50" s="79">
        <v>364175</v>
      </c>
      <c r="H50" s="70"/>
      <c r="I50" s="70"/>
      <c r="J50" s="70"/>
      <c r="K50" s="70"/>
      <c r="L50" s="71">
        <f t="shared" si="1"/>
        <v>364175</v>
      </c>
    </row>
    <row r="51" spans="1:12" ht="12.75">
      <c r="A51" s="8">
        <v>35</v>
      </c>
      <c r="B51" s="69" t="s">
        <v>167</v>
      </c>
      <c r="C51" s="70"/>
      <c r="D51" s="70"/>
      <c r="E51" s="70"/>
      <c r="F51" s="70"/>
      <c r="G51" s="61">
        <v>177000</v>
      </c>
      <c r="H51" s="70"/>
      <c r="I51" s="70"/>
      <c r="J51" s="70"/>
      <c r="K51" s="70"/>
      <c r="L51" s="71">
        <f t="shared" si="1"/>
        <v>177000</v>
      </c>
    </row>
    <row r="52" spans="1:12" ht="12.75">
      <c r="A52" s="8">
        <v>36</v>
      </c>
      <c r="B52" s="69" t="s">
        <v>166</v>
      </c>
      <c r="C52" s="70"/>
      <c r="D52" s="70"/>
      <c r="E52" s="79">
        <v>1941850</v>
      </c>
      <c r="F52" s="61">
        <v>5447000</v>
      </c>
      <c r="G52" s="70"/>
      <c r="H52" s="70"/>
      <c r="I52" s="70"/>
      <c r="J52" s="70"/>
      <c r="K52" s="70"/>
      <c r="L52" s="71">
        <f t="shared" si="1"/>
        <v>7388850</v>
      </c>
    </row>
    <row r="53" spans="1:12" ht="12.75">
      <c r="A53" s="8">
        <v>37</v>
      </c>
      <c r="B53" s="69" t="s">
        <v>155</v>
      </c>
      <c r="C53" s="70"/>
      <c r="D53" s="70"/>
      <c r="E53" s="70"/>
      <c r="F53" s="70"/>
      <c r="G53" s="61">
        <v>18061</v>
      </c>
      <c r="H53" s="70"/>
      <c r="I53" s="70"/>
      <c r="J53" s="70"/>
      <c r="K53" s="70"/>
      <c r="L53" s="71">
        <f t="shared" si="1"/>
        <v>18061</v>
      </c>
    </row>
    <row r="54" spans="1:12" ht="12.75">
      <c r="A54" s="8">
        <v>38</v>
      </c>
      <c r="B54" s="69" t="s">
        <v>146</v>
      </c>
      <c r="C54" s="61">
        <v>2334900</v>
      </c>
      <c r="D54" s="61">
        <v>473664</v>
      </c>
      <c r="E54" s="61">
        <v>3000000</v>
      </c>
      <c r="F54" s="70"/>
      <c r="G54" s="70"/>
      <c r="H54" s="61"/>
      <c r="I54" s="70"/>
      <c r="J54" s="70"/>
      <c r="K54" s="70"/>
      <c r="L54" s="71">
        <f t="shared" si="1"/>
        <v>5808564</v>
      </c>
    </row>
    <row r="55" spans="1:12" ht="12.75">
      <c r="A55" s="8">
        <v>39</v>
      </c>
      <c r="B55" s="69" t="s">
        <v>147</v>
      </c>
      <c r="C55" s="70"/>
      <c r="D55" s="70"/>
      <c r="E55" s="70"/>
      <c r="F55" s="70"/>
      <c r="G55" s="70"/>
      <c r="H55" s="70"/>
      <c r="I55" s="70"/>
      <c r="J55" s="70"/>
      <c r="K55" s="70"/>
      <c r="L55" s="71">
        <f t="shared" si="1"/>
        <v>0</v>
      </c>
    </row>
    <row r="56" spans="1:12" ht="12.75">
      <c r="A56" s="8">
        <v>40</v>
      </c>
      <c r="B56" s="69" t="s">
        <v>161</v>
      </c>
      <c r="C56" s="70"/>
      <c r="D56" s="70"/>
      <c r="E56" s="70"/>
      <c r="F56" s="70"/>
      <c r="G56" s="70"/>
      <c r="H56" s="70"/>
      <c r="I56" s="70"/>
      <c r="J56" s="70"/>
      <c r="K56" s="70"/>
      <c r="L56" s="71">
        <f t="shared" si="1"/>
        <v>0</v>
      </c>
    </row>
    <row r="57" spans="1:12" ht="12.75">
      <c r="A57" s="8">
        <v>41</v>
      </c>
      <c r="B57" s="69" t="s">
        <v>160</v>
      </c>
      <c r="C57" s="61">
        <v>1471462</v>
      </c>
      <c r="D57" s="61">
        <v>153082</v>
      </c>
      <c r="E57" s="61"/>
      <c r="F57" s="70"/>
      <c r="G57" s="70"/>
      <c r="H57" s="61"/>
      <c r="I57" s="70"/>
      <c r="J57" s="70"/>
      <c r="K57" s="70"/>
      <c r="L57" s="71">
        <f t="shared" si="1"/>
        <v>1624544</v>
      </c>
    </row>
    <row r="58" spans="1:12" ht="12.75">
      <c r="A58" s="8">
        <v>42</v>
      </c>
      <c r="B58" s="69" t="s">
        <v>143</v>
      </c>
      <c r="C58" s="72">
        <v>16935611</v>
      </c>
      <c r="D58" s="61">
        <v>1656925</v>
      </c>
      <c r="E58" s="61">
        <v>1909629</v>
      </c>
      <c r="F58" s="70"/>
      <c r="G58" s="70"/>
      <c r="H58" s="61">
        <v>3444367</v>
      </c>
      <c r="I58" s="70"/>
      <c r="J58" s="70"/>
      <c r="K58" s="70"/>
      <c r="L58" s="71">
        <f t="shared" si="1"/>
        <v>23946532</v>
      </c>
    </row>
    <row r="59" spans="1:12" ht="12.75">
      <c r="A59" s="8">
        <v>43</v>
      </c>
      <c r="B59" s="69" t="s">
        <v>162</v>
      </c>
      <c r="C59" s="70"/>
      <c r="D59" s="70"/>
      <c r="E59" s="70"/>
      <c r="F59" s="70"/>
      <c r="G59" s="70"/>
      <c r="H59" s="70"/>
      <c r="I59" s="70"/>
      <c r="J59" s="70"/>
      <c r="K59" s="70"/>
      <c r="L59" s="71">
        <f t="shared" si="1"/>
        <v>0</v>
      </c>
    </row>
    <row r="60" spans="1:12" ht="12.75">
      <c r="A60" s="8">
        <v>44</v>
      </c>
      <c r="B60" s="69" t="s">
        <v>152</v>
      </c>
      <c r="C60" s="61">
        <v>355000</v>
      </c>
      <c r="D60" s="61">
        <v>62865</v>
      </c>
      <c r="E60" s="61">
        <v>919000</v>
      </c>
      <c r="F60" s="70"/>
      <c r="G60" s="70"/>
      <c r="H60" s="70"/>
      <c r="I60" s="70"/>
      <c r="J60" s="70"/>
      <c r="K60" s="70"/>
      <c r="L60" s="71">
        <f t="shared" si="1"/>
        <v>1336865</v>
      </c>
    </row>
    <row r="61" spans="1:12" ht="12.75">
      <c r="A61" s="8">
        <v>45</v>
      </c>
      <c r="B61" s="69" t="s">
        <v>148</v>
      </c>
      <c r="C61" s="70"/>
      <c r="D61" s="70"/>
      <c r="E61" s="61">
        <v>474000</v>
      </c>
      <c r="F61" s="70"/>
      <c r="G61" s="70"/>
      <c r="H61" s="79">
        <v>648000</v>
      </c>
      <c r="I61" s="70"/>
      <c r="J61" s="70"/>
      <c r="K61" s="70"/>
      <c r="L61" s="71">
        <f t="shared" si="1"/>
        <v>1122000</v>
      </c>
    </row>
    <row r="62" spans="1:12" ht="12.75">
      <c r="A62" s="8">
        <v>46</v>
      </c>
      <c r="B62" s="69" t="s">
        <v>149</v>
      </c>
      <c r="C62" s="70"/>
      <c r="D62" s="70"/>
      <c r="E62" s="61">
        <v>610000</v>
      </c>
      <c r="F62" s="70"/>
      <c r="G62" s="70"/>
      <c r="H62" s="70"/>
      <c r="I62" s="70"/>
      <c r="J62" s="70"/>
      <c r="K62" s="70"/>
      <c r="L62" s="71">
        <f t="shared" si="1"/>
        <v>610000</v>
      </c>
    </row>
    <row r="63" spans="1:12" ht="12.75">
      <c r="A63" s="8">
        <v>47</v>
      </c>
      <c r="B63" s="69" t="s">
        <v>168</v>
      </c>
      <c r="C63" s="70"/>
      <c r="D63" s="70"/>
      <c r="E63" s="70"/>
      <c r="F63" s="70"/>
      <c r="G63" s="61">
        <v>521815</v>
      </c>
      <c r="H63" s="70"/>
      <c r="I63" s="70"/>
      <c r="J63" s="70"/>
      <c r="K63" s="70"/>
      <c r="L63" s="71">
        <f t="shared" si="1"/>
        <v>521815</v>
      </c>
    </row>
    <row r="64" spans="1:12" ht="12.75">
      <c r="A64" s="8">
        <v>48</v>
      </c>
      <c r="B64" s="75" t="s">
        <v>163</v>
      </c>
      <c r="C64" s="73">
        <f>SUM(C46:C63)</f>
        <v>29476142</v>
      </c>
      <c r="D64" s="73">
        <f aca="true" t="shared" si="2" ref="D64:J64">SUM(D46:D63)</f>
        <v>4030004</v>
      </c>
      <c r="E64" s="73">
        <f t="shared" si="2"/>
        <v>17995482</v>
      </c>
      <c r="F64" s="73">
        <f t="shared" si="2"/>
        <v>5447000</v>
      </c>
      <c r="G64" s="73">
        <f t="shared" si="2"/>
        <v>2579627</v>
      </c>
      <c r="H64" s="73">
        <f>SUM(H46:H63)</f>
        <v>15687627</v>
      </c>
      <c r="I64" s="73">
        <f t="shared" si="2"/>
        <v>80363353</v>
      </c>
      <c r="J64" s="73">
        <f t="shared" si="2"/>
        <v>0</v>
      </c>
      <c r="K64" s="73">
        <v>214639</v>
      </c>
      <c r="L64" s="73">
        <f>SUM(L46:L63)</f>
        <v>155793874</v>
      </c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  <col min="16" max="16" width="11.140625" style="0" bestFit="1" customWidth="1"/>
  </cols>
  <sheetData>
    <row r="1" ht="12.75">
      <c r="B1" s="1" t="s">
        <v>181</v>
      </c>
    </row>
    <row r="2" ht="12.75">
      <c r="B2" s="1"/>
    </row>
    <row r="3" ht="12.75">
      <c r="D3" t="s">
        <v>164</v>
      </c>
    </row>
    <row r="4" spans="2:15" ht="12.75">
      <c r="B4" s="3" t="s">
        <v>61</v>
      </c>
      <c r="C4" s="1"/>
      <c r="D4" s="1"/>
      <c r="E4" s="1"/>
      <c r="F4" s="1"/>
      <c r="G4" s="1"/>
      <c r="H4" s="1"/>
      <c r="I4" s="1"/>
      <c r="J4" s="1"/>
      <c r="K4" s="1"/>
      <c r="O4" s="56" t="s">
        <v>144</v>
      </c>
    </row>
    <row r="5" spans="1:15" ht="12.75">
      <c r="A5" s="5"/>
      <c r="B5" s="5" t="s">
        <v>57</v>
      </c>
      <c r="C5" s="5" t="s">
        <v>97</v>
      </c>
      <c r="D5" s="5" t="s">
        <v>76</v>
      </c>
      <c r="E5" s="5" t="s">
        <v>77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59</v>
      </c>
      <c r="K5" s="5" t="s">
        <v>105</v>
      </c>
      <c r="L5" s="5" t="s">
        <v>106</v>
      </c>
      <c r="M5" s="5" t="s">
        <v>107</v>
      </c>
      <c r="N5" s="5" t="s">
        <v>108</v>
      </c>
      <c r="O5" s="5" t="s">
        <v>109</v>
      </c>
    </row>
    <row r="6" spans="1:15" ht="12.75">
      <c r="A6" s="5">
        <v>1</v>
      </c>
      <c r="B6" s="6" t="s">
        <v>72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53</v>
      </c>
      <c r="O6" s="6" t="s">
        <v>87</v>
      </c>
    </row>
    <row r="7" spans="1:15" ht="12.75">
      <c r="A7" s="36">
        <v>2</v>
      </c>
      <c r="B7" s="89" t="s">
        <v>10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2.75">
      <c r="A8" s="5">
        <v>3</v>
      </c>
      <c r="B8" s="49" t="s">
        <v>135</v>
      </c>
      <c r="C8" s="61">
        <v>2196093</v>
      </c>
      <c r="D8" s="61">
        <v>2196093</v>
      </c>
      <c r="E8" s="61">
        <v>2196093</v>
      </c>
      <c r="F8" s="61">
        <v>2196093</v>
      </c>
      <c r="G8" s="61">
        <v>2196093</v>
      </c>
      <c r="H8" s="61">
        <v>2196093</v>
      </c>
      <c r="I8" s="61">
        <v>2196093</v>
      </c>
      <c r="J8" s="61">
        <v>2196093</v>
      </c>
      <c r="K8" s="61">
        <v>2196093</v>
      </c>
      <c r="L8" s="61">
        <v>2196093</v>
      </c>
      <c r="M8" s="61">
        <v>2196093</v>
      </c>
      <c r="N8" s="61">
        <v>2196098</v>
      </c>
      <c r="O8" s="61">
        <f>SUM(C8:N8)</f>
        <v>26353121</v>
      </c>
    </row>
    <row r="9" spans="1:15" ht="12.75">
      <c r="A9" s="5">
        <v>4</v>
      </c>
      <c r="B9" s="50" t="s">
        <v>95</v>
      </c>
      <c r="C9" s="61">
        <v>1868631</v>
      </c>
      <c r="D9" s="61">
        <v>1868631</v>
      </c>
      <c r="E9" s="61">
        <v>1868631</v>
      </c>
      <c r="F9" s="61">
        <v>1868631</v>
      </c>
      <c r="G9" s="61">
        <v>1868631</v>
      </c>
      <c r="H9" s="61">
        <v>1868631</v>
      </c>
      <c r="I9" s="61">
        <v>1868631</v>
      </c>
      <c r="J9" s="61">
        <v>1868631</v>
      </c>
      <c r="K9" s="61">
        <v>1868631</v>
      </c>
      <c r="L9" s="61">
        <v>1868631</v>
      </c>
      <c r="M9" s="61">
        <v>1868631</v>
      </c>
      <c r="N9" s="61">
        <v>1868638</v>
      </c>
      <c r="O9" s="61">
        <f>SUM(C9:N9)</f>
        <v>22423579</v>
      </c>
    </row>
    <row r="10" spans="1:15" ht="12.75">
      <c r="A10" s="5">
        <v>5</v>
      </c>
      <c r="B10" s="49" t="s">
        <v>58</v>
      </c>
      <c r="C10" s="61">
        <v>595583</v>
      </c>
      <c r="D10" s="61">
        <v>595583</v>
      </c>
      <c r="E10" s="61">
        <v>595583</v>
      </c>
      <c r="F10" s="61">
        <v>595583</v>
      </c>
      <c r="G10" s="61">
        <v>595583</v>
      </c>
      <c r="H10" s="61">
        <v>595583</v>
      </c>
      <c r="I10" s="61">
        <v>595583</v>
      </c>
      <c r="J10" s="61">
        <v>595583</v>
      </c>
      <c r="K10" s="61">
        <v>595583</v>
      </c>
      <c r="L10" s="61">
        <v>595583</v>
      </c>
      <c r="M10" s="61">
        <v>595583</v>
      </c>
      <c r="N10" s="61">
        <v>595587</v>
      </c>
      <c r="O10" s="61">
        <f>SUM(C10:N10)</f>
        <v>7147000</v>
      </c>
    </row>
    <row r="11" spans="1:15" ht="12.75">
      <c r="A11" s="5">
        <v>6</v>
      </c>
      <c r="B11" s="49" t="s">
        <v>169</v>
      </c>
      <c r="C11" s="61">
        <v>124083</v>
      </c>
      <c r="D11" s="61">
        <v>124083</v>
      </c>
      <c r="E11" s="61">
        <v>124083</v>
      </c>
      <c r="F11" s="61">
        <v>124083</v>
      </c>
      <c r="G11" s="61">
        <v>124083</v>
      </c>
      <c r="H11" s="61">
        <v>124083</v>
      </c>
      <c r="I11" s="61">
        <v>124083</v>
      </c>
      <c r="J11" s="61">
        <v>124083</v>
      </c>
      <c r="K11" s="61">
        <v>124083</v>
      </c>
      <c r="L11" s="61">
        <v>124083</v>
      </c>
      <c r="M11" s="61">
        <v>124083</v>
      </c>
      <c r="N11" s="61">
        <v>124087</v>
      </c>
      <c r="O11" s="61">
        <f>SUM(C11:N11)</f>
        <v>1489000</v>
      </c>
    </row>
    <row r="12" spans="1:15" ht="12.75">
      <c r="A12" s="5">
        <v>7</v>
      </c>
      <c r="B12" s="49" t="s">
        <v>131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5">
        <v>8</v>
      </c>
      <c r="B13" s="49" t="s">
        <v>60</v>
      </c>
      <c r="C13" s="8">
        <v>3644198</v>
      </c>
      <c r="D13" s="8">
        <v>3644198</v>
      </c>
      <c r="E13" s="8">
        <v>3644198</v>
      </c>
      <c r="F13" s="8">
        <v>3644198</v>
      </c>
      <c r="G13" s="8">
        <v>3644198</v>
      </c>
      <c r="H13" s="8">
        <v>3644198</v>
      </c>
      <c r="I13" s="8">
        <v>3644198</v>
      </c>
      <c r="J13" s="8">
        <v>3644198</v>
      </c>
      <c r="K13" s="8">
        <v>3644198</v>
      </c>
      <c r="L13" s="8">
        <v>3644198</v>
      </c>
      <c r="M13" s="8">
        <v>3644198</v>
      </c>
      <c r="N13" s="8">
        <v>3644206</v>
      </c>
      <c r="O13" s="8">
        <f>SUM(C13:N13)</f>
        <v>43730384</v>
      </c>
    </row>
    <row r="14" spans="1:15" ht="12.75">
      <c r="A14" s="5">
        <v>9</v>
      </c>
      <c r="B14" s="59" t="s">
        <v>132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>SUM(F14:M14)</f>
        <v>0</v>
      </c>
    </row>
    <row r="15" spans="1:15" ht="12.75">
      <c r="A15" s="5">
        <v>10</v>
      </c>
      <c r="B15" s="51" t="s">
        <v>133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5">
        <v>11</v>
      </c>
      <c r="B16" s="49" t="s">
        <v>86</v>
      </c>
      <c r="C16" s="8">
        <v>4554231</v>
      </c>
      <c r="D16" s="8">
        <v>4554231</v>
      </c>
      <c r="E16" s="8">
        <v>4554231</v>
      </c>
      <c r="F16" s="8">
        <v>4554231</v>
      </c>
      <c r="G16" s="8">
        <v>4554231</v>
      </c>
      <c r="H16" s="8">
        <v>4554231</v>
      </c>
      <c r="I16" s="8">
        <v>4554231</v>
      </c>
      <c r="J16" s="8">
        <v>4554231</v>
      </c>
      <c r="K16" s="8">
        <v>4554231</v>
      </c>
      <c r="L16" s="8">
        <v>4554231</v>
      </c>
      <c r="M16" s="8">
        <v>4554231</v>
      </c>
      <c r="N16" s="8">
        <v>4554249</v>
      </c>
      <c r="O16" s="8">
        <f>SUM(C16:N16)</f>
        <v>54650790</v>
      </c>
    </row>
    <row r="17" spans="1:15" ht="12.75">
      <c r="A17" s="5">
        <v>12</v>
      </c>
      <c r="B17" s="49" t="s">
        <v>96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12.75">
      <c r="A18" s="5">
        <v>13</v>
      </c>
      <c r="B18" s="49" t="s">
        <v>137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6" ht="12.75">
      <c r="A19" s="5">
        <v>14</v>
      </c>
      <c r="B19" s="52" t="s">
        <v>54</v>
      </c>
      <c r="C19" s="60">
        <f>SUM(C8:C17)</f>
        <v>12982819</v>
      </c>
      <c r="D19" s="60">
        <f aca="true" t="shared" si="0" ref="D19:N19">SUM(D8:D17)</f>
        <v>12982819</v>
      </c>
      <c r="E19" s="60">
        <f t="shared" si="0"/>
        <v>12982819</v>
      </c>
      <c r="F19" s="60">
        <f t="shared" si="0"/>
        <v>12982819</v>
      </c>
      <c r="G19" s="60">
        <f t="shared" si="0"/>
        <v>12982819</v>
      </c>
      <c r="H19" s="60">
        <f t="shared" si="0"/>
        <v>12982819</v>
      </c>
      <c r="I19" s="60">
        <f t="shared" si="0"/>
        <v>12982819</v>
      </c>
      <c r="J19" s="60">
        <f t="shared" si="0"/>
        <v>12982819</v>
      </c>
      <c r="K19" s="60">
        <f t="shared" si="0"/>
        <v>12982819</v>
      </c>
      <c r="L19" s="60">
        <f t="shared" si="0"/>
        <v>12982819</v>
      </c>
      <c r="M19" s="60">
        <f t="shared" si="0"/>
        <v>12982819</v>
      </c>
      <c r="N19" s="60">
        <f t="shared" si="0"/>
        <v>12982865</v>
      </c>
      <c r="O19" s="60">
        <f>SUM(O8:O17)</f>
        <v>155793874</v>
      </c>
      <c r="P19" s="82"/>
    </row>
    <row r="20" spans="1:15" ht="12.75">
      <c r="A20" s="9"/>
      <c r="B20" s="3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2"/>
    </row>
    <row r="21" spans="1:15" ht="12.75">
      <c r="A21" s="9">
        <v>15</v>
      </c>
      <c r="B21" s="89" t="s">
        <v>11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2.75">
      <c r="A22" s="5">
        <v>16</v>
      </c>
      <c r="B22" s="53" t="s">
        <v>139</v>
      </c>
      <c r="C22" s="61">
        <v>2792178</v>
      </c>
      <c r="D22" s="61">
        <v>2792178</v>
      </c>
      <c r="E22" s="61">
        <v>2792178</v>
      </c>
      <c r="F22" s="61">
        <v>2792178</v>
      </c>
      <c r="G22" s="61">
        <v>2792178</v>
      </c>
      <c r="H22" s="61">
        <v>2792178</v>
      </c>
      <c r="I22" s="61">
        <v>2792178</v>
      </c>
      <c r="J22" s="61">
        <v>2792178</v>
      </c>
      <c r="K22" s="61">
        <v>2792178</v>
      </c>
      <c r="L22" s="61">
        <v>2792178</v>
      </c>
      <c r="M22" s="61">
        <v>2792178</v>
      </c>
      <c r="N22" s="61">
        <v>2792188</v>
      </c>
      <c r="O22" s="61">
        <f aca="true" t="shared" si="1" ref="O22:O29">SUM(C22:N22)</f>
        <v>33506146</v>
      </c>
    </row>
    <row r="23" spans="1:15" ht="12.75">
      <c r="A23" s="5">
        <v>18</v>
      </c>
      <c r="B23" s="53" t="s">
        <v>62</v>
      </c>
      <c r="C23" s="61">
        <v>1499623</v>
      </c>
      <c r="D23" s="61">
        <v>1499623</v>
      </c>
      <c r="E23" s="61">
        <v>1499623</v>
      </c>
      <c r="F23" s="61">
        <v>1499623</v>
      </c>
      <c r="G23" s="61">
        <v>1499623</v>
      </c>
      <c r="H23" s="61">
        <v>1499623</v>
      </c>
      <c r="I23" s="61">
        <v>1499623</v>
      </c>
      <c r="J23" s="61">
        <v>1499623</v>
      </c>
      <c r="K23" s="61">
        <v>1499623</v>
      </c>
      <c r="L23" s="61">
        <v>1499623</v>
      </c>
      <c r="M23" s="61">
        <v>1499623</v>
      </c>
      <c r="N23" s="61">
        <v>1499629</v>
      </c>
      <c r="O23" s="61">
        <f t="shared" si="1"/>
        <v>17995482</v>
      </c>
    </row>
    <row r="24" spans="1:15" ht="12.75">
      <c r="A24" s="5">
        <v>19</v>
      </c>
      <c r="B24" s="53" t="s">
        <v>136</v>
      </c>
      <c r="C24" s="61">
        <v>171484</v>
      </c>
      <c r="D24" s="61">
        <v>171484</v>
      </c>
      <c r="E24" s="61">
        <v>171484</v>
      </c>
      <c r="F24" s="61">
        <v>171484</v>
      </c>
      <c r="G24" s="61">
        <v>171484</v>
      </c>
      <c r="H24" s="61">
        <v>171484</v>
      </c>
      <c r="I24" s="61">
        <v>171484</v>
      </c>
      <c r="J24" s="61">
        <v>171484</v>
      </c>
      <c r="K24" s="61">
        <v>171484</v>
      </c>
      <c r="L24" s="61">
        <v>171484</v>
      </c>
      <c r="M24" s="61">
        <v>171484</v>
      </c>
      <c r="N24" s="61">
        <v>171488</v>
      </c>
      <c r="O24" s="61">
        <f t="shared" si="1"/>
        <v>2057812</v>
      </c>
    </row>
    <row r="25" spans="1:15" ht="12.75">
      <c r="A25" s="5">
        <v>20</v>
      </c>
      <c r="B25" s="53" t="s">
        <v>150</v>
      </c>
      <c r="C25" s="61">
        <v>453916</v>
      </c>
      <c r="D25" s="61">
        <v>453916</v>
      </c>
      <c r="E25" s="61">
        <v>453916</v>
      </c>
      <c r="F25" s="61">
        <v>453916</v>
      </c>
      <c r="G25" s="61">
        <v>453916</v>
      </c>
      <c r="H25" s="61">
        <v>453916</v>
      </c>
      <c r="I25" s="61">
        <v>453916</v>
      </c>
      <c r="J25" s="61">
        <v>453916</v>
      </c>
      <c r="K25" s="61">
        <v>453916</v>
      </c>
      <c r="L25" s="61">
        <v>453916</v>
      </c>
      <c r="M25" s="61">
        <v>453916</v>
      </c>
      <c r="N25" s="61">
        <v>453924</v>
      </c>
      <c r="O25" s="61">
        <f t="shared" si="1"/>
        <v>5447000</v>
      </c>
    </row>
    <row r="26" spans="1:15" ht="12.75">
      <c r="A26" s="5">
        <v>21</v>
      </c>
      <c r="B26" s="53" t="s">
        <v>63</v>
      </c>
      <c r="C26" s="61">
        <v>17886</v>
      </c>
      <c r="D26" s="61">
        <v>17886</v>
      </c>
      <c r="E26" s="61">
        <v>17886</v>
      </c>
      <c r="F26" s="61">
        <v>17886</v>
      </c>
      <c r="G26" s="61">
        <v>17886</v>
      </c>
      <c r="H26" s="61">
        <v>17886</v>
      </c>
      <c r="I26" s="61">
        <v>17886</v>
      </c>
      <c r="J26" s="61">
        <v>17886</v>
      </c>
      <c r="K26" s="61">
        <v>17886</v>
      </c>
      <c r="L26" s="61">
        <v>17886</v>
      </c>
      <c r="M26" s="61">
        <v>17886</v>
      </c>
      <c r="N26" s="61">
        <v>17893</v>
      </c>
      <c r="O26" s="61">
        <f t="shared" si="1"/>
        <v>214639</v>
      </c>
    </row>
    <row r="27" spans="1:15" ht="12.75">
      <c r="A27" s="5">
        <v>22</v>
      </c>
      <c r="B27" s="53" t="s">
        <v>16</v>
      </c>
      <c r="C27" s="61">
        <v>6696946</v>
      </c>
      <c r="D27" s="61">
        <v>6696946</v>
      </c>
      <c r="E27" s="61">
        <v>6696946</v>
      </c>
      <c r="F27" s="61">
        <v>6696946</v>
      </c>
      <c r="G27" s="61">
        <v>6696946</v>
      </c>
      <c r="H27" s="61">
        <v>6696946</v>
      </c>
      <c r="I27" s="61">
        <v>6696946</v>
      </c>
      <c r="J27" s="61">
        <v>6696946</v>
      </c>
      <c r="K27" s="61">
        <v>6696946</v>
      </c>
      <c r="L27" s="61">
        <v>6696946</v>
      </c>
      <c r="M27" s="61">
        <v>6696946</v>
      </c>
      <c r="N27" s="61">
        <v>6696947</v>
      </c>
      <c r="O27" s="61">
        <f t="shared" si="1"/>
        <v>80363353</v>
      </c>
    </row>
    <row r="28" spans="1:15" ht="12.75">
      <c r="A28" s="5">
        <v>23</v>
      </c>
      <c r="B28" s="53" t="s">
        <v>6</v>
      </c>
      <c r="C28" s="61">
        <v>1307302</v>
      </c>
      <c r="D28" s="61">
        <v>1307302</v>
      </c>
      <c r="E28" s="61">
        <v>1307302</v>
      </c>
      <c r="F28" s="61">
        <v>1307302</v>
      </c>
      <c r="G28" s="61">
        <v>1307302</v>
      </c>
      <c r="H28" s="61">
        <v>1307302</v>
      </c>
      <c r="I28" s="61">
        <v>1307302</v>
      </c>
      <c r="J28" s="61">
        <v>1307302</v>
      </c>
      <c r="K28" s="61">
        <v>1307302</v>
      </c>
      <c r="L28" s="61">
        <v>1307302</v>
      </c>
      <c r="M28" s="61">
        <v>1307302</v>
      </c>
      <c r="N28" s="61">
        <v>1307305</v>
      </c>
      <c r="O28" s="61">
        <f t="shared" si="1"/>
        <v>15687627</v>
      </c>
    </row>
    <row r="29" spans="1:15" ht="12.75">
      <c r="A29" s="5">
        <v>24</v>
      </c>
      <c r="B29" s="53" t="s">
        <v>170</v>
      </c>
      <c r="C29" s="61">
        <v>43484</v>
      </c>
      <c r="D29" s="61">
        <v>43484</v>
      </c>
      <c r="E29" s="61">
        <v>43484</v>
      </c>
      <c r="F29" s="61">
        <v>43484</v>
      </c>
      <c r="G29" s="61">
        <v>43484</v>
      </c>
      <c r="H29" s="61">
        <v>43484</v>
      </c>
      <c r="I29" s="61">
        <v>43484</v>
      </c>
      <c r="J29" s="61">
        <v>43484</v>
      </c>
      <c r="K29" s="61">
        <v>43484</v>
      </c>
      <c r="L29" s="61">
        <v>43484</v>
      </c>
      <c r="M29" s="61">
        <v>43484</v>
      </c>
      <c r="N29" s="61">
        <v>43491</v>
      </c>
      <c r="O29" s="61">
        <f t="shared" si="1"/>
        <v>521815</v>
      </c>
    </row>
    <row r="30" spans="1:16" ht="12.75">
      <c r="A30" s="5">
        <v>25</v>
      </c>
      <c r="B30" s="54" t="s">
        <v>145</v>
      </c>
      <c r="C30" s="60">
        <f>SUM(C22:C29)</f>
        <v>12982819</v>
      </c>
      <c r="D30" s="60">
        <f>SUM(D22:D29)</f>
        <v>12982819</v>
      </c>
      <c r="E30" s="60">
        <f aca="true" t="shared" si="2" ref="E30:N30">SUM(E22:E29)</f>
        <v>12982819</v>
      </c>
      <c r="F30" s="60">
        <f t="shared" si="2"/>
        <v>12982819</v>
      </c>
      <c r="G30" s="60">
        <f t="shared" si="2"/>
        <v>12982819</v>
      </c>
      <c r="H30" s="60">
        <f t="shared" si="2"/>
        <v>12982819</v>
      </c>
      <c r="I30" s="60">
        <f t="shared" si="2"/>
        <v>12982819</v>
      </c>
      <c r="J30" s="60">
        <f t="shared" si="2"/>
        <v>12982819</v>
      </c>
      <c r="K30" s="60">
        <f t="shared" si="2"/>
        <v>12982819</v>
      </c>
      <c r="L30" s="60">
        <f t="shared" si="2"/>
        <v>12982819</v>
      </c>
      <c r="M30" s="60">
        <f t="shared" si="2"/>
        <v>12982819</v>
      </c>
      <c r="N30" s="60">
        <f t="shared" si="2"/>
        <v>12982865</v>
      </c>
      <c r="O30" s="60">
        <f>O22+O23+O24+O25+O26+O27+O28+O29</f>
        <v>155793874</v>
      </c>
      <c r="P30" s="82"/>
    </row>
    <row r="31" ht="12.75">
      <c r="O31" s="82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2018-10-30T06:50:51Z</cp:lastPrinted>
  <dcterms:created xsi:type="dcterms:W3CDTF">2006-01-17T11:47:21Z</dcterms:created>
  <dcterms:modified xsi:type="dcterms:W3CDTF">2018-11-29T10:53:46Z</dcterms:modified>
  <cp:category/>
  <cp:version/>
  <cp:contentType/>
  <cp:contentStatus/>
</cp:coreProperties>
</file>