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55" i="1"/>
  <c r="G15"/>
  <c r="E24"/>
  <c r="F62"/>
  <c r="I57"/>
  <c r="I56"/>
  <c r="I52"/>
  <c r="I55" s="1"/>
  <c r="I64"/>
  <c r="F57"/>
  <c r="F56"/>
  <c r="F64"/>
  <c r="I63"/>
  <c r="I65" s="1"/>
  <c r="F63"/>
  <c r="I47"/>
  <c r="I51" s="1"/>
  <c r="F47"/>
  <c r="F51" s="1"/>
  <c r="I43"/>
  <c r="F43"/>
  <c r="I41"/>
  <c r="F41"/>
  <c r="I40"/>
  <c r="F40"/>
  <c r="I38"/>
  <c r="I39"/>
  <c r="F39"/>
  <c r="F38"/>
  <c r="F10"/>
  <c r="F9"/>
  <c r="F12" s="1"/>
  <c r="H15"/>
  <c r="H12"/>
  <c r="H24"/>
  <c r="F34"/>
  <c r="I33"/>
  <c r="F33"/>
  <c r="F30"/>
  <c r="F29"/>
  <c r="I30"/>
  <c r="I29"/>
  <c r="F26"/>
  <c r="F25"/>
  <c r="F28" s="1"/>
  <c r="I25"/>
  <c r="I28" s="1"/>
  <c r="I23"/>
  <c r="I22"/>
  <c r="I21"/>
  <c r="I20"/>
  <c r="F23"/>
  <c r="F22"/>
  <c r="F21"/>
  <c r="F20"/>
  <c r="I17"/>
  <c r="F17"/>
  <c r="I16"/>
  <c r="F16"/>
  <c r="I15"/>
  <c r="I9"/>
  <c r="I12" s="1"/>
  <c r="D65"/>
  <c r="D58"/>
  <c r="G65"/>
  <c r="E51"/>
  <c r="E59" s="1"/>
  <c r="E65"/>
  <c r="D28"/>
  <c r="F55"/>
  <c r="F15"/>
  <c r="H65"/>
  <c r="H51"/>
  <c r="H59" s="1"/>
  <c r="H44"/>
  <c r="E44"/>
  <c r="H31"/>
  <c r="E31"/>
  <c r="H19"/>
  <c r="E19"/>
  <c r="E35" s="1"/>
  <c r="G58"/>
  <c r="G55"/>
  <c r="G51"/>
  <c r="G44"/>
  <c r="G31"/>
  <c r="G28"/>
  <c r="G24"/>
  <c r="G19"/>
  <c r="G12"/>
  <c r="D55"/>
  <c r="D51"/>
  <c r="D44"/>
  <c r="D31"/>
  <c r="D24"/>
  <c r="D19"/>
  <c r="D15"/>
  <c r="D12"/>
  <c r="H66" l="1"/>
  <c r="F65"/>
  <c r="H35"/>
  <c r="H32"/>
  <c r="I58"/>
  <c r="G59"/>
  <c r="I59"/>
  <c r="G66"/>
  <c r="I44"/>
  <c r="I31"/>
  <c r="I24"/>
  <c r="G32"/>
  <c r="G35" s="1"/>
  <c r="I19"/>
  <c r="E66"/>
  <c r="F58"/>
  <c r="F66"/>
  <c r="D59"/>
  <c r="D66"/>
  <c r="F44"/>
  <c r="F31"/>
  <c r="D32"/>
  <c r="D35" s="1"/>
  <c r="F24"/>
  <c r="F19"/>
  <c r="I32" l="1"/>
  <c r="I66"/>
  <c r="I35"/>
  <c r="F32"/>
  <c r="F35" s="1"/>
</calcChain>
</file>

<file path=xl/sharedStrings.xml><?xml version="1.0" encoding="utf-8"?>
<sst xmlns="http://schemas.openxmlformats.org/spreadsheetml/2006/main" count="127" uniqueCount="123">
  <si>
    <t>Megnevezés</t>
  </si>
  <si>
    <t>Sorsz.</t>
  </si>
  <si>
    <t xml:space="preserve">   Immateriális javak</t>
  </si>
  <si>
    <t xml:space="preserve">   Tárgyi eszközök</t>
  </si>
  <si>
    <t xml:space="preserve">   Befektetett pénzügyi eszközök</t>
  </si>
  <si>
    <t xml:space="preserve">   Készletek</t>
  </si>
  <si>
    <t xml:space="preserve">   Értékpapírok</t>
  </si>
  <si>
    <t>ESZKÖZÖK</t>
  </si>
  <si>
    <t>FORRÁSOK</t>
  </si>
  <si>
    <t>FORRÁSOK ÖSSZESEN</t>
  </si>
  <si>
    <t>vagyon mérlege</t>
  </si>
  <si>
    <t>Önkormányzat</t>
  </si>
  <si>
    <t>Közös Hivatal</t>
  </si>
  <si>
    <t>Összesen</t>
  </si>
  <si>
    <t>A/I</t>
  </si>
  <si>
    <t>A/II</t>
  </si>
  <si>
    <t>A/III</t>
  </si>
  <si>
    <t xml:space="preserve">   Koncesszióba, vagyonkez. adott eszközök</t>
  </si>
  <si>
    <t>A</t>
  </si>
  <si>
    <t>Nemzeti vagyonba tartozó eszközök</t>
  </si>
  <si>
    <t>B/I</t>
  </si>
  <si>
    <t>B/II</t>
  </si>
  <si>
    <t>B</t>
  </si>
  <si>
    <t>Nemzeti vagyonba tartozó forgóeszközök</t>
  </si>
  <si>
    <t>C/II</t>
  </si>
  <si>
    <t xml:space="preserve">   Pénztárak, csekkek, betétkönyvek</t>
  </si>
  <si>
    <t>C/III</t>
  </si>
  <si>
    <t xml:space="preserve">   Forintszámlák</t>
  </si>
  <si>
    <t>C/V</t>
  </si>
  <si>
    <t xml:space="preserve">   Idegen pénzeszközök</t>
  </si>
  <si>
    <t>C</t>
  </si>
  <si>
    <t>Pénzeszközök</t>
  </si>
  <si>
    <t>D</t>
  </si>
  <si>
    <t>D/I/3</t>
  </si>
  <si>
    <t>D/I/4</t>
  </si>
  <si>
    <t>D/I/6</t>
  </si>
  <si>
    <t xml:space="preserve">   Kvt. évben esedékes köv. működési c. pénze.</t>
  </si>
  <si>
    <t xml:space="preserve">    Kvt évben esesedékes köv. közhatalmi bevételre</t>
  </si>
  <si>
    <t xml:space="preserve">   Kvt. Évben esedékes köv. működési bevételre</t>
  </si>
  <si>
    <t>D/I</t>
  </si>
  <si>
    <t>Költségvetési évben esedékes követelések</t>
  </si>
  <si>
    <t>D/II/7</t>
  </si>
  <si>
    <t>D/II</t>
  </si>
  <si>
    <t>Kvt évet követően  esedékes követelések</t>
  </si>
  <si>
    <t>D/III/1</t>
  </si>
  <si>
    <t xml:space="preserve">   Adott előlegek</t>
  </si>
  <si>
    <t>D/III</t>
  </si>
  <si>
    <t>Követelés jellegű sajátos elszámolások</t>
  </si>
  <si>
    <t>Követelések</t>
  </si>
  <si>
    <t>D/II/3</t>
  </si>
  <si>
    <t xml:space="preserve">   Kvt. évet követően esedékes köv. közhatalmi bev.</t>
  </si>
  <si>
    <t>D/II/5</t>
  </si>
  <si>
    <t xml:space="preserve">   Kvt. évet követően esedékes köv. felhalm. bev.</t>
  </si>
  <si>
    <t>D/III/4</t>
  </si>
  <si>
    <t>E</t>
  </si>
  <si>
    <t>Egyéb sajátos eszközoldali elszámolások</t>
  </si>
  <si>
    <t>F</t>
  </si>
  <si>
    <t>Aktív időbeli elhatásolások</t>
  </si>
  <si>
    <t>Eszközök összesen</t>
  </si>
  <si>
    <t>G</t>
  </si>
  <si>
    <t>Saját tőke</t>
  </si>
  <si>
    <t>G/I</t>
  </si>
  <si>
    <t xml:space="preserve">   Nemzeti vagyon induláskori értéke</t>
  </si>
  <si>
    <t xml:space="preserve">   Forgótőke elszámolása</t>
  </si>
  <si>
    <t>G/II</t>
  </si>
  <si>
    <t xml:space="preserve">   Nemzeti vagyon változásai</t>
  </si>
  <si>
    <t>G/III</t>
  </si>
  <si>
    <t xml:space="preserve">   Egyéb eszközök induláskori értéke és változásai</t>
  </si>
  <si>
    <t>G/IV</t>
  </si>
  <si>
    <t xml:space="preserve">   Felhalmazott eredmény</t>
  </si>
  <si>
    <t>G/V</t>
  </si>
  <si>
    <t>G/VI</t>
  </si>
  <si>
    <t>H/I/1</t>
  </si>
  <si>
    <t>H/I/2</t>
  </si>
  <si>
    <t xml:space="preserve">   Kvt. évben esedékes kötelezettségek személyi jutt.</t>
  </si>
  <si>
    <t xml:space="preserve">   Kvt. évben esedékes kötelezettségek járulékokra</t>
  </si>
  <si>
    <t xml:space="preserve">   Eszközök értékhelyesbítésének forrása</t>
  </si>
  <si>
    <t xml:space="preserve">   Mérleg szerinti eredmény</t>
  </si>
  <si>
    <t>H/I/3</t>
  </si>
  <si>
    <t xml:space="preserve">   Kvt. évben esedékes kötelezettségek dologi kiad.</t>
  </si>
  <si>
    <t>H/I/5</t>
  </si>
  <si>
    <t xml:space="preserve">   Kvt. évben esedékes köt. egyéb működési célú kiad</t>
  </si>
  <si>
    <t>H/I/7</t>
  </si>
  <si>
    <t>H/I/8</t>
  </si>
  <si>
    <t xml:space="preserve">   Kvt. évben esedékes köt. egyéb felhalmozási. kiad.</t>
  </si>
  <si>
    <t xml:space="preserve">   Kvt. esedékes kötelezettségek felújításokra</t>
  </si>
  <si>
    <t>H</t>
  </si>
  <si>
    <t>H/I</t>
  </si>
  <si>
    <t>H/II/3</t>
  </si>
  <si>
    <t xml:space="preserve">   Kvt. évet követően esedékes köt. dologi kiadásokra</t>
  </si>
  <si>
    <t xml:space="preserve">   Kvt. évet követően esedékes köt. egyéb mc. kiad.</t>
  </si>
  <si>
    <t>H/II/5</t>
  </si>
  <si>
    <t>H/II/9</t>
  </si>
  <si>
    <t xml:space="preserve">   Kvt. évet követően esedékes köt. finansz. kiad.</t>
  </si>
  <si>
    <t>H/II</t>
  </si>
  <si>
    <t>Kvt. évben esedékes kötelezettségek</t>
  </si>
  <si>
    <t>Kvt. évet követően esedékes kötelezetts.</t>
  </si>
  <si>
    <t>H/III/1</t>
  </si>
  <si>
    <t>Kapott előlegek</t>
  </si>
  <si>
    <t>H/III</t>
  </si>
  <si>
    <t>Kötelezettség jellegű ssajátos elszám.</t>
  </si>
  <si>
    <t>Kötelezettségek</t>
  </si>
  <si>
    <t>I</t>
  </si>
  <si>
    <t>Egyéb sajátos forrásoldali elszámolások</t>
  </si>
  <si>
    <t>J</t>
  </si>
  <si>
    <t>Kincstári számlavezetéssel kapcs. elszám.</t>
  </si>
  <si>
    <t>Eredményszemléletű bev. passzív edőbeli elhat.</t>
  </si>
  <si>
    <t>Költségek, ráfordítások passzív időbeli elhat.</t>
  </si>
  <si>
    <t>Passzív időbeli elhatárolások</t>
  </si>
  <si>
    <t>Előző időszak</t>
  </si>
  <si>
    <t>Tárgyi időszak</t>
  </si>
  <si>
    <t>D/I/5</t>
  </si>
  <si>
    <t xml:space="preserve">   Kvt. évben esedékes köv. felhalmozási bevételre</t>
  </si>
  <si>
    <t>A/IV</t>
  </si>
  <si>
    <t>H/III/3</t>
  </si>
  <si>
    <t>Más szervezetet megillető bevételek</t>
  </si>
  <si>
    <t xml:space="preserve">   Kvt. évet követően esedékes köv. működési c. pe.</t>
  </si>
  <si>
    <t>J/1</t>
  </si>
  <si>
    <t>J/2</t>
  </si>
  <si>
    <t>J/3</t>
  </si>
  <si>
    <t>Halasztott eredményszemléletű bevételek</t>
  </si>
  <si>
    <t xml:space="preserve">Kincsesbánya Község Önkormányzata és intézménye 2018 évi </t>
  </si>
  <si>
    <t>3. melléklet a 6/2019.(V. 6.) 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</si>
</sst>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/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/>
    <xf numFmtId="3" fontId="4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/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/>
    <xf numFmtId="0" fontId="4" fillId="0" borderId="0" xfId="0" applyFont="1"/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Fill="1" applyBorder="1"/>
    <xf numFmtId="0" fontId="9" fillId="0" borderId="1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3" fontId="4" fillId="0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2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0" fillId="3" borderId="1" xfId="0" applyFill="1" applyBorder="1"/>
    <xf numFmtId="3" fontId="8" fillId="3" borderId="1" xfId="0" applyNumberFormat="1" applyFont="1" applyFill="1" applyBorder="1"/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3" fontId="0" fillId="3" borderId="2" xfId="0" applyNumberFormat="1" applyFill="1" applyBorder="1"/>
    <xf numFmtId="3" fontId="0" fillId="3" borderId="5" xfId="0" applyNumberFormat="1" applyFill="1" applyBorder="1"/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zoomScaleSheetLayoutView="100" workbookViewId="0">
      <selection activeCell="C4" sqref="C4"/>
    </sheetView>
  </sheetViews>
  <sheetFormatPr defaultRowHeight="12.75"/>
  <cols>
    <col min="1" max="1" width="4.85546875" customWidth="1"/>
    <col min="2" max="2" width="6" customWidth="1"/>
    <col min="3" max="3" width="45.7109375" customWidth="1"/>
    <col min="4" max="4" width="17.5703125" customWidth="1"/>
    <col min="5" max="5" width="14.140625" customWidth="1"/>
    <col min="6" max="6" width="16.28515625" customWidth="1"/>
    <col min="7" max="7" width="16.42578125" customWidth="1"/>
    <col min="8" max="8" width="13.42578125" customWidth="1"/>
    <col min="9" max="9" width="18.140625" customWidth="1"/>
  </cols>
  <sheetData>
    <row r="1" spans="1:10">
      <c r="A1" s="47" t="s">
        <v>122</v>
      </c>
      <c r="B1" s="47"/>
      <c r="C1" s="47"/>
      <c r="D1" s="47"/>
      <c r="E1" s="47"/>
      <c r="F1" s="47"/>
      <c r="G1" s="47"/>
      <c r="H1" s="47"/>
      <c r="I1" s="47"/>
    </row>
    <row r="2" spans="1:10" ht="27.75" customHeight="1">
      <c r="A2" s="48" t="s">
        <v>121</v>
      </c>
      <c r="B2" s="48"/>
      <c r="C2" s="48"/>
      <c r="D2" s="48"/>
      <c r="E2" s="48"/>
      <c r="F2" s="48"/>
      <c r="G2" s="48"/>
      <c r="H2" s="48"/>
      <c r="I2" s="48"/>
    </row>
    <row r="3" spans="1:10" ht="27.75" customHeight="1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pans="1:10" ht="16.5" customHeight="1">
      <c r="E4" s="1"/>
      <c r="J4" s="23"/>
    </row>
    <row r="5" spans="1:10" ht="19.5" customHeight="1">
      <c r="A5" s="2" t="s">
        <v>1</v>
      </c>
      <c r="B5" s="3"/>
      <c r="C5" s="4" t="s">
        <v>0</v>
      </c>
      <c r="D5" s="50" t="s">
        <v>109</v>
      </c>
      <c r="E5" s="50"/>
      <c r="F5" s="50"/>
      <c r="G5" s="50" t="s">
        <v>110</v>
      </c>
      <c r="H5" s="50"/>
      <c r="I5" s="50"/>
    </row>
    <row r="6" spans="1:10" ht="20.25" customHeight="1">
      <c r="A6" s="49"/>
      <c r="B6" s="59" t="s">
        <v>7</v>
      </c>
      <c r="C6" s="59"/>
      <c r="D6" s="52" t="s">
        <v>11</v>
      </c>
      <c r="E6" s="57" t="s">
        <v>12</v>
      </c>
      <c r="F6" s="50" t="s">
        <v>13</v>
      </c>
      <c r="G6" s="52" t="s">
        <v>11</v>
      </c>
      <c r="H6" s="57" t="s">
        <v>12</v>
      </c>
      <c r="I6" s="50" t="s">
        <v>13</v>
      </c>
    </row>
    <row r="7" spans="1:10" ht="5.25" customHeight="1">
      <c r="A7" s="49"/>
      <c r="B7" s="59"/>
      <c r="C7" s="59"/>
      <c r="D7" s="52"/>
      <c r="E7" s="57"/>
      <c r="F7" s="50"/>
      <c r="G7" s="52"/>
      <c r="H7" s="57"/>
      <c r="I7" s="50"/>
    </row>
    <row r="8" spans="1:10" ht="15" customHeight="1">
      <c r="A8" s="5"/>
      <c r="B8" s="10" t="s">
        <v>14</v>
      </c>
      <c r="C8" s="5" t="s">
        <v>2</v>
      </c>
      <c r="D8" s="11">
        <v>4700000</v>
      </c>
      <c r="E8" s="11"/>
      <c r="F8" s="11">
        <v>4700000</v>
      </c>
      <c r="G8" s="11">
        <v>5558630</v>
      </c>
      <c r="H8" s="19"/>
      <c r="I8" s="19">
        <v>5558630</v>
      </c>
    </row>
    <row r="9" spans="1:10" ht="15" customHeight="1">
      <c r="A9" s="5"/>
      <c r="B9" s="10" t="s">
        <v>15</v>
      </c>
      <c r="C9" s="5" t="s">
        <v>3</v>
      </c>
      <c r="D9" s="11">
        <v>1026468674</v>
      </c>
      <c r="E9" s="11">
        <v>430335</v>
      </c>
      <c r="F9" s="11">
        <f>SUM(D9:E9)</f>
        <v>1026899009</v>
      </c>
      <c r="G9" s="13">
        <v>1005771067</v>
      </c>
      <c r="H9" s="19">
        <v>365084</v>
      </c>
      <c r="I9" s="19">
        <f>SUM(G9:H9)</f>
        <v>1006136151</v>
      </c>
    </row>
    <row r="10" spans="1:10" ht="14.25" customHeight="1">
      <c r="A10" s="5"/>
      <c r="B10" s="10" t="s">
        <v>16</v>
      </c>
      <c r="C10" s="5" t="s">
        <v>4</v>
      </c>
      <c r="D10" s="14">
        <v>6445000</v>
      </c>
      <c r="E10" s="14"/>
      <c r="F10" s="14">
        <f>SUM(D10:E10)</f>
        <v>6445000</v>
      </c>
      <c r="G10" s="14">
        <v>6445000</v>
      </c>
      <c r="H10" s="19"/>
      <c r="I10" s="19">
        <v>6445000</v>
      </c>
    </row>
    <row r="11" spans="1:10" ht="15" customHeight="1">
      <c r="A11" s="5"/>
      <c r="B11" s="10" t="s">
        <v>113</v>
      </c>
      <c r="C11" s="5" t="s">
        <v>17</v>
      </c>
      <c r="D11" s="14">
        <v>0</v>
      </c>
      <c r="E11" s="14"/>
      <c r="F11" s="14"/>
      <c r="G11" s="14">
        <v>0</v>
      </c>
      <c r="H11" s="19"/>
      <c r="I11" s="19">
        <v>0</v>
      </c>
    </row>
    <row r="12" spans="1:10" ht="15" customHeight="1">
      <c r="A12" s="5"/>
      <c r="B12" s="6" t="s">
        <v>18</v>
      </c>
      <c r="C12" s="7" t="s">
        <v>19</v>
      </c>
      <c r="D12" s="8">
        <f>SUM(D8:D11)</f>
        <v>1037613674</v>
      </c>
      <c r="E12" s="8">
        <v>430335</v>
      </c>
      <c r="F12" s="8">
        <f>SUM(F8:F11)</f>
        <v>1038044009</v>
      </c>
      <c r="G12" s="8">
        <f>SUM(G8:G11)</f>
        <v>1017774697</v>
      </c>
      <c r="H12" s="9">
        <f>SUM(H8:H11)</f>
        <v>365084</v>
      </c>
      <c r="I12" s="30">
        <f>SUM(I8:I11)</f>
        <v>1018139781</v>
      </c>
    </row>
    <row r="13" spans="1:10" ht="15" customHeight="1">
      <c r="A13" s="5"/>
      <c r="B13" s="10" t="s">
        <v>20</v>
      </c>
      <c r="C13" s="5" t="s">
        <v>5</v>
      </c>
      <c r="D13" s="14">
        <v>0</v>
      </c>
      <c r="E13" s="14">
        <v>287619</v>
      </c>
      <c r="F13" s="14">
        <v>287619</v>
      </c>
      <c r="G13" s="14">
        <v>630000</v>
      </c>
      <c r="H13" s="19">
        <v>312148</v>
      </c>
      <c r="I13" s="19">
        <v>942148</v>
      </c>
      <c r="J13" s="34"/>
    </row>
    <row r="14" spans="1:10" ht="15" customHeight="1">
      <c r="A14" s="5"/>
      <c r="B14" s="10" t="s">
        <v>21</v>
      </c>
      <c r="C14" s="5" t="s">
        <v>6</v>
      </c>
      <c r="D14" s="11">
        <v>0</v>
      </c>
      <c r="E14" s="11"/>
      <c r="F14" s="11">
        <v>0</v>
      </c>
      <c r="G14" s="11">
        <v>0</v>
      </c>
      <c r="H14" s="19"/>
      <c r="I14" s="19">
        <v>0</v>
      </c>
    </row>
    <row r="15" spans="1:10" ht="15" customHeight="1">
      <c r="A15" s="5"/>
      <c r="B15" s="6" t="s">
        <v>22</v>
      </c>
      <c r="C15" s="7" t="s">
        <v>23</v>
      </c>
      <c r="D15" s="16">
        <f>SUM(D13:D14)</f>
        <v>0</v>
      </c>
      <c r="E15" s="16">
        <v>287619</v>
      </c>
      <c r="F15" s="16">
        <f>SUM(F13:F14)</f>
        <v>287619</v>
      </c>
      <c r="G15" s="16">
        <f>SUM(G13:G14)</f>
        <v>630000</v>
      </c>
      <c r="H15" s="29">
        <f>SUM(H13:H14)</f>
        <v>312148</v>
      </c>
      <c r="I15" s="29">
        <f>SUM(I13:I14)</f>
        <v>942148</v>
      </c>
    </row>
    <row r="16" spans="1:10" ht="15" customHeight="1">
      <c r="A16" s="5"/>
      <c r="B16" s="10" t="s">
        <v>24</v>
      </c>
      <c r="C16" s="5" t="s">
        <v>25</v>
      </c>
      <c r="D16" s="11">
        <v>110705</v>
      </c>
      <c r="E16" s="11">
        <v>137580</v>
      </c>
      <c r="F16" s="11">
        <f>SUM(D16:E16)</f>
        <v>248285</v>
      </c>
      <c r="G16" s="11">
        <v>118260</v>
      </c>
      <c r="H16" s="19">
        <v>283205</v>
      </c>
      <c r="I16" s="19">
        <f>SUM(G16:H16)</f>
        <v>401465</v>
      </c>
    </row>
    <row r="17" spans="1:9" ht="15" customHeight="1">
      <c r="A17" s="5"/>
      <c r="B17" s="10" t="s">
        <v>26</v>
      </c>
      <c r="C17" s="5" t="s">
        <v>27</v>
      </c>
      <c r="D17" s="11">
        <v>168163204</v>
      </c>
      <c r="E17" s="11">
        <v>3999228</v>
      </c>
      <c r="F17" s="11">
        <f>SUM(D17:E17)</f>
        <v>172162432</v>
      </c>
      <c r="G17" s="11">
        <v>154934012</v>
      </c>
      <c r="H17" s="19">
        <v>4524745</v>
      </c>
      <c r="I17" s="19">
        <f>SUM(G17:H17)</f>
        <v>159458757</v>
      </c>
    </row>
    <row r="18" spans="1:9" ht="15" customHeight="1">
      <c r="A18" s="12"/>
      <c r="B18" s="21" t="s">
        <v>28</v>
      </c>
      <c r="C18" s="5" t="s">
        <v>29</v>
      </c>
      <c r="D18" s="11">
        <v>0</v>
      </c>
      <c r="E18" s="11"/>
      <c r="F18" s="11"/>
      <c r="G18" s="11">
        <v>0</v>
      </c>
      <c r="H18" s="19"/>
      <c r="I18" s="19">
        <v>0</v>
      </c>
    </row>
    <row r="19" spans="1:9" ht="15" customHeight="1">
      <c r="A19" s="5"/>
      <c r="B19" s="15" t="s">
        <v>30</v>
      </c>
      <c r="C19" s="15" t="s">
        <v>31</v>
      </c>
      <c r="D19" s="16">
        <f t="shared" ref="D19:I19" si="0">SUM(D16:D18)</f>
        <v>168273909</v>
      </c>
      <c r="E19" s="16">
        <f t="shared" si="0"/>
        <v>4136808</v>
      </c>
      <c r="F19" s="16">
        <f t="shared" si="0"/>
        <v>172410717</v>
      </c>
      <c r="G19" s="16">
        <f t="shared" si="0"/>
        <v>155052272</v>
      </c>
      <c r="H19" s="17">
        <f t="shared" si="0"/>
        <v>4807950</v>
      </c>
      <c r="I19" s="29">
        <f t="shared" si="0"/>
        <v>159860222</v>
      </c>
    </row>
    <row r="20" spans="1:9" ht="15" customHeight="1">
      <c r="A20" s="5"/>
      <c r="B20" s="5" t="s">
        <v>33</v>
      </c>
      <c r="C20" s="25" t="s">
        <v>37</v>
      </c>
      <c r="D20" s="11">
        <v>4497319</v>
      </c>
      <c r="E20" s="16"/>
      <c r="F20" s="11">
        <f>SUM(D20:E20)</f>
        <v>4497319</v>
      </c>
      <c r="G20" s="11">
        <v>4980169</v>
      </c>
      <c r="H20" s="17"/>
      <c r="I20" s="31">
        <f>SUM(G20:H20)</f>
        <v>4980169</v>
      </c>
    </row>
    <row r="21" spans="1:9" ht="15" customHeight="1">
      <c r="A21" s="5"/>
      <c r="B21" s="5" t="s">
        <v>34</v>
      </c>
      <c r="C21" s="5" t="s">
        <v>38</v>
      </c>
      <c r="D21" s="11">
        <v>186380</v>
      </c>
      <c r="E21" s="16">
        <v>524103</v>
      </c>
      <c r="F21" s="11">
        <f>SUM(D21:E21)</f>
        <v>710483</v>
      </c>
      <c r="G21" s="11">
        <v>348247</v>
      </c>
      <c r="H21" s="35">
        <v>0</v>
      </c>
      <c r="I21" s="31">
        <f>SUM(G21:H21)</f>
        <v>348247</v>
      </c>
    </row>
    <row r="22" spans="1:9" ht="15" customHeight="1">
      <c r="A22" s="5"/>
      <c r="B22" s="5" t="s">
        <v>111</v>
      </c>
      <c r="C22" s="5" t="s">
        <v>112</v>
      </c>
      <c r="D22" s="11">
        <v>322713</v>
      </c>
      <c r="E22" s="16"/>
      <c r="F22" s="11">
        <f>SUM(D22:E22)</f>
        <v>322713</v>
      </c>
      <c r="G22" s="11">
        <v>245259</v>
      </c>
      <c r="H22" s="17"/>
      <c r="I22" s="31">
        <f>SUM(G22:H22)</f>
        <v>245259</v>
      </c>
    </row>
    <row r="23" spans="1:9" ht="15" customHeight="1">
      <c r="A23" s="5"/>
      <c r="B23" s="5" t="s">
        <v>35</v>
      </c>
      <c r="C23" s="5" t="s">
        <v>36</v>
      </c>
      <c r="D23" s="11">
        <v>90000</v>
      </c>
      <c r="E23" s="16"/>
      <c r="F23" s="11">
        <f>SUM(D23:E23)</f>
        <v>90000</v>
      </c>
      <c r="G23" s="11">
        <v>290000</v>
      </c>
      <c r="H23" s="17"/>
      <c r="I23" s="31">
        <f>SUM(G23:H23)</f>
        <v>290000</v>
      </c>
    </row>
    <row r="24" spans="1:9" ht="15" customHeight="1">
      <c r="A24" s="5"/>
      <c r="B24" s="15" t="s">
        <v>39</v>
      </c>
      <c r="C24" s="7" t="s">
        <v>40</v>
      </c>
      <c r="D24" s="16">
        <f t="shared" ref="D24:I24" si="1">SUM(D20:D23)</f>
        <v>5096412</v>
      </c>
      <c r="E24" s="18">
        <f t="shared" si="1"/>
        <v>524103</v>
      </c>
      <c r="F24" s="16">
        <f t="shared" si="1"/>
        <v>5620515</v>
      </c>
      <c r="G24" s="16">
        <f t="shared" si="1"/>
        <v>5863675</v>
      </c>
      <c r="H24" s="29">
        <f t="shared" si="1"/>
        <v>0</v>
      </c>
      <c r="I24" s="29">
        <f t="shared" si="1"/>
        <v>5863675</v>
      </c>
    </row>
    <row r="25" spans="1:9" ht="15" customHeight="1">
      <c r="A25" s="5"/>
      <c r="B25" s="5" t="s">
        <v>49</v>
      </c>
      <c r="C25" s="5" t="s">
        <v>50</v>
      </c>
      <c r="D25" s="11">
        <v>30532288</v>
      </c>
      <c r="E25" s="11"/>
      <c r="F25" s="11">
        <f>SUM(D25:E25)</f>
        <v>30532288</v>
      </c>
      <c r="G25" s="11">
        <v>25013316</v>
      </c>
      <c r="H25" s="32"/>
      <c r="I25" s="32">
        <f>SUM(G25:H25)</f>
        <v>25013316</v>
      </c>
    </row>
    <row r="26" spans="1:9" ht="15" customHeight="1">
      <c r="A26" s="5"/>
      <c r="B26" s="5" t="s">
        <v>51</v>
      </c>
      <c r="C26" s="5" t="s">
        <v>52</v>
      </c>
      <c r="D26" s="11">
        <v>0</v>
      </c>
      <c r="E26" s="11"/>
      <c r="F26" s="11">
        <f>SUM(D26:E26)</f>
        <v>0</v>
      </c>
      <c r="G26" s="11">
        <v>0</v>
      </c>
      <c r="H26" s="32"/>
      <c r="I26" s="32"/>
    </row>
    <row r="27" spans="1:9" ht="15" customHeight="1">
      <c r="A27" s="5"/>
      <c r="B27" s="5" t="s">
        <v>41</v>
      </c>
      <c r="C27" s="5" t="s">
        <v>116</v>
      </c>
      <c r="D27" s="11"/>
      <c r="E27" s="18"/>
      <c r="F27" s="11"/>
      <c r="G27" s="11"/>
      <c r="H27" s="33"/>
      <c r="I27" s="33"/>
    </row>
    <row r="28" spans="1:9" ht="15" customHeight="1">
      <c r="A28" s="5"/>
      <c r="B28" s="15" t="s">
        <v>42</v>
      </c>
      <c r="C28" s="7" t="s">
        <v>43</v>
      </c>
      <c r="D28" s="16">
        <f>SUM(D25:D27)</f>
        <v>30532288</v>
      </c>
      <c r="E28" s="18"/>
      <c r="F28" s="16">
        <f>SUM(F25:F27)</f>
        <v>30532288</v>
      </c>
      <c r="G28" s="16">
        <f>SUM(G25:G27)</f>
        <v>25013316</v>
      </c>
      <c r="H28" s="33"/>
      <c r="I28" s="28">
        <f>SUM(I25:I27)</f>
        <v>25013316</v>
      </c>
    </row>
    <row r="29" spans="1:9" ht="15" customHeight="1">
      <c r="A29" s="5"/>
      <c r="B29" s="5" t="s">
        <v>44</v>
      </c>
      <c r="C29" s="5" t="s">
        <v>45</v>
      </c>
      <c r="D29" s="11">
        <v>0</v>
      </c>
      <c r="E29" s="11">
        <v>120000</v>
      </c>
      <c r="F29" s="11">
        <f>SUM(D29:E29)</f>
        <v>120000</v>
      </c>
      <c r="G29" s="11">
        <v>0</v>
      </c>
      <c r="H29" s="33">
        <v>75000</v>
      </c>
      <c r="I29" s="33">
        <f>SUM(H29)</f>
        <v>75000</v>
      </c>
    </row>
    <row r="30" spans="1:9" ht="15" customHeight="1">
      <c r="A30" s="5"/>
      <c r="B30" s="5" t="s">
        <v>53</v>
      </c>
      <c r="C30" s="5" t="s">
        <v>63</v>
      </c>
      <c r="D30" s="11">
        <v>200000</v>
      </c>
      <c r="E30" s="18"/>
      <c r="F30" s="18">
        <f>SUM(D30:E30)</f>
        <v>200000</v>
      </c>
      <c r="G30" s="11">
        <v>30000</v>
      </c>
      <c r="H30" s="33"/>
      <c r="I30" s="33">
        <f>SUM(G30:H30)</f>
        <v>30000</v>
      </c>
    </row>
    <row r="31" spans="1:9" ht="15" customHeight="1">
      <c r="A31" s="5"/>
      <c r="B31" s="15" t="s">
        <v>46</v>
      </c>
      <c r="C31" s="7" t="s">
        <v>47</v>
      </c>
      <c r="D31" s="16">
        <f t="shared" ref="D31:I31" si="2">SUM(D29:D30)</f>
        <v>200000</v>
      </c>
      <c r="E31" s="16">
        <f t="shared" si="2"/>
        <v>120000</v>
      </c>
      <c r="F31" s="16">
        <f t="shared" si="2"/>
        <v>320000</v>
      </c>
      <c r="G31" s="16">
        <f t="shared" si="2"/>
        <v>30000</v>
      </c>
      <c r="H31" s="28">
        <f t="shared" si="2"/>
        <v>75000</v>
      </c>
      <c r="I31" s="28">
        <f t="shared" si="2"/>
        <v>105000</v>
      </c>
    </row>
    <row r="32" spans="1:9" ht="15" customHeight="1">
      <c r="A32" s="5"/>
      <c r="B32" s="15" t="s">
        <v>32</v>
      </c>
      <c r="C32" s="15" t="s">
        <v>48</v>
      </c>
      <c r="D32" s="16">
        <f>D24+D28+D31</f>
        <v>35828700</v>
      </c>
      <c r="E32" s="16">
        <v>644103</v>
      </c>
      <c r="F32" s="16">
        <f>F24+F28+F31</f>
        <v>36472803</v>
      </c>
      <c r="G32" s="16">
        <f>G24+G28+G31</f>
        <v>30906991</v>
      </c>
      <c r="H32" s="28">
        <f>H24+H28+H31</f>
        <v>75000</v>
      </c>
      <c r="I32" s="28">
        <f>I24+I28+I31</f>
        <v>30981991</v>
      </c>
    </row>
    <row r="33" spans="1:9" ht="15" customHeight="1">
      <c r="A33" s="5"/>
      <c r="B33" s="15" t="s">
        <v>54</v>
      </c>
      <c r="C33" s="15" t="s">
        <v>55</v>
      </c>
      <c r="D33" s="16">
        <v>153767</v>
      </c>
      <c r="E33" s="16">
        <v>-339427</v>
      </c>
      <c r="F33" s="16">
        <f>SUM(D33:E33)</f>
        <v>-185660</v>
      </c>
      <c r="G33" s="16">
        <v>-1267016</v>
      </c>
      <c r="H33" s="28">
        <v>-53060</v>
      </c>
      <c r="I33" s="28">
        <f>SUM(G33:H33)</f>
        <v>-1320076</v>
      </c>
    </row>
    <row r="34" spans="1:9" ht="15" customHeight="1">
      <c r="A34" s="5"/>
      <c r="B34" s="15" t="s">
        <v>56</v>
      </c>
      <c r="C34" s="15" t="s">
        <v>57</v>
      </c>
      <c r="D34" s="11"/>
      <c r="E34" s="16"/>
      <c r="F34" s="16">
        <f>SUM(E34)</f>
        <v>0</v>
      </c>
      <c r="G34" s="16"/>
      <c r="H34" s="28"/>
      <c r="I34" s="28"/>
    </row>
    <row r="35" spans="1:9" ht="15.75" customHeight="1">
      <c r="A35" s="5"/>
      <c r="B35" s="53" t="s">
        <v>58</v>
      </c>
      <c r="C35" s="54"/>
      <c r="D35" s="36">
        <f>D12+D19+D32+D15+D33</f>
        <v>1241870050</v>
      </c>
      <c r="E35" s="36">
        <f>E19+E32+E33+E34+E12+E15</f>
        <v>5159438</v>
      </c>
      <c r="F35" s="36">
        <f>F12+F19+F32+F15+F33+F34</f>
        <v>1247029488</v>
      </c>
      <c r="G35" s="36">
        <f>G12+G19+G32+G15+G33+G34</f>
        <v>1203096944</v>
      </c>
      <c r="H35" s="37">
        <f>H19+H31+H33+H34+H24+H12+H15</f>
        <v>5507122</v>
      </c>
      <c r="I35" s="37">
        <f>I12+I19+I32+I15+I33+I34</f>
        <v>1208604066</v>
      </c>
    </row>
    <row r="36" spans="1:9" ht="15" customHeight="1">
      <c r="A36" s="49"/>
      <c r="B36" s="60" t="s">
        <v>8</v>
      </c>
      <c r="C36" s="60"/>
      <c r="D36" s="51"/>
      <c r="E36" s="51"/>
      <c r="F36" s="51"/>
      <c r="G36" s="51"/>
      <c r="H36" s="55"/>
      <c r="I36" s="55"/>
    </row>
    <row r="37" spans="1:9" ht="5.25" customHeight="1">
      <c r="A37" s="49"/>
      <c r="B37" s="60"/>
      <c r="C37" s="60"/>
      <c r="D37" s="51"/>
      <c r="E37" s="51"/>
      <c r="F37" s="51"/>
      <c r="G37" s="51"/>
      <c r="H37" s="56"/>
      <c r="I37" s="56"/>
    </row>
    <row r="38" spans="1:9" ht="15" customHeight="1">
      <c r="A38" s="5"/>
      <c r="B38" s="5" t="s">
        <v>61</v>
      </c>
      <c r="C38" s="5" t="s">
        <v>62</v>
      </c>
      <c r="D38" s="38">
        <v>1024028710</v>
      </c>
      <c r="E38" s="38"/>
      <c r="F38" s="38">
        <f>SUM(D38:E38)</f>
        <v>1024028710</v>
      </c>
      <c r="G38" s="38">
        <v>1024028710</v>
      </c>
      <c r="H38" s="39"/>
      <c r="I38" s="40">
        <f>SUM(G38:H38)</f>
        <v>1024028710</v>
      </c>
    </row>
    <row r="39" spans="1:9" ht="15" customHeight="1">
      <c r="A39" s="5"/>
      <c r="B39" s="5" t="s">
        <v>64</v>
      </c>
      <c r="C39" s="5" t="s">
        <v>65</v>
      </c>
      <c r="D39" s="38">
        <v>245496000</v>
      </c>
      <c r="E39" s="38"/>
      <c r="F39" s="38">
        <f>SUM(D39:E39)</f>
        <v>245496000</v>
      </c>
      <c r="G39" s="38">
        <v>245496000</v>
      </c>
      <c r="H39" s="41"/>
      <c r="I39" s="41">
        <f>SUM(G39:H39)</f>
        <v>245496000</v>
      </c>
    </row>
    <row r="40" spans="1:9" ht="15.75" customHeight="1">
      <c r="A40" s="5"/>
      <c r="B40" s="5" t="s">
        <v>66</v>
      </c>
      <c r="C40" s="5" t="s">
        <v>67</v>
      </c>
      <c r="D40" s="38">
        <v>14049237</v>
      </c>
      <c r="E40" s="38">
        <v>922457</v>
      </c>
      <c r="F40" s="38">
        <f>SUM(D40:E40)</f>
        <v>14971694</v>
      </c>
      <c r="G40" s="38">
        <v>14049237</v>
      </c>
      <c r="H40" s="41">
        <v>922457</v>
      </c>
      <c r="I40" s="41">
        <f>SUM(G40:H40)</f>
        <v>14971694</v>
      </c>
    </row>
    <row r="41" spans="1:9" ht="15.75" customHeight="1">
      <c r="A41" s="5"/>
      <c r="B41" s="21" t="s">
        <v>68</v>
      </c>
      <c r="C41" s="5" t="s">
        <v>69</v>
      </c>
      <c r="D41" s="38">
        <v>-269502912</v>
      </c>
      <c r="E41" s="38">
        <v>-2897828</v>
      </c>
      <c r="F41" s="38">
        <f>SUM(D41:E41)</f>
        <v>-272400740</v>
      </c>
      <c r="G41" s="38">
        <v>-304989458</v>
      </c>
      <c r="H41" s="41">
        <v>293591</v>
      </c>
      <c r="I41" s="41">
        <f>SUM(G41:H41)</f>
        <v>-304695867</v>
      </c>
    </row>
    <row r="42" spans="1:9" ht="15.75" customHeight="1">
      <c r="A42" s="5"/>
      <c r="B42" s="5" t="s">
        <v>70</v>
      </c>
      <c r="C42" s="5" t="s">
        <v>76</v>
      </c>
      <c r="D42" s="38"/>
      <c r="E42" s="38"/>
      <c r="F42" s="38"/>
      <c r="G42" s="38"/>
      <c r="H42" s="41"/>
      <c r="I42" s="41"/>
    </row>
    <row r="43" spans="1:9" ht="15" customHeight="1">
      <c r="A43" s="5"/>
      <c r="B43" s="21" t="s">
        <v>71</v>
      </c>
      <c r="C43" s="5" t="s">
        <v>77</v>
      </c>
      <c r="D43" s="42">
        <v>-35486546</v>
      </c>
      <c r="E43" s="42">
        <v>3191419</v>
      </c>
      <c r="F43" s="42">
        <f>SUM(D43:E43)</f>
        <v>-32295127</v>
      </c>
      <c r="G43" s="42">
        <v>-35783355</v>
      </c>
      <c r="H43" s="41">
        <v>127345</v>
      </c>
      <c r="I43" s="41">
        <f>SUM(G43:H43)</f>
        <v>-35656010</v>
      </c>
    </row>
    <row r="44" spans="1:9" ht="15" customHeight="1">
      <c r="A44" s="5"/>
      <c r="B44" s="20" t="s">
        <v>59</v>
      </c>
      <c r="C44" s="15" t="s">
        <v>60</v>
      </c>
      <c r="D44" s="43">
        <f>SUM(D38:D43)</f>
        <v>978584489</v>
      </c>
      <c r="E44" s="43">
        <f>SUM(E40:E43)</f>
        <v>1216048</v>
      </c>
      <c r="F44" s="43">
        <f>SUM(F38:F43)</f>
        <v>979800537</v>
      </c>
      <c r="G44" s="43">
        <f>SUM(G38:G43)</f>
        <v>942801134</v>
      </c>
      <c r="H44" s="43">
        <f>SUM(H40:H43)</f>
        <v>1343393</v>
      </c>
      <c r="I44" s="44">
        <f>SUM(I38:I43)</f>
        <v>944144527</v>
      </c>
    </row>
    <row r="45" spans="1:9" ht="15" customHeight="1">
      <c r="A45" s="5"/>
      <c r="B45" s="21" t="s">
        <v>72</v>
      </c>
      <c r="C45" s="5" t="s">
        <v>74</v>
      </c>
      <c r="D45" s="42">
        <v>0</v>
      </c>
      <c r="E45" s="42"/>
      <c r="F45" s="42">
        <v>0</v>
      </c>
      <c r="G45" s="42">
        <v>0</v>
      </c>
      <c r="H45" s="45"/>
      <c r="I45" s="45"/>
    </row>
    <row r="46" spans="1:9" ht="15" customHeight="1">
      <c r="A46" s="5"/>
      <c r="B46" s="21" t="s">
        <v>73</v>
      </c>
      <c r="C46" s="5" t="s">
        <v>75</v>
      </c>
      <c r="D46" s="42">
        <v>0</v>
      </c>
      <c r="E46" s="42"/>
      <c r="F46" s="42">
        <v>0</v>
      </c>
      <c r="G46" s="42">
        <v>0</v>
      </c>
      <c r="H46" s="45"/>
      <c r="I46" s="45"/>
    </row>
    <row r="47" spans="1:9" ht="15" customHeight="1">
      <c r="A47" s="5"/>
      <c r="B47" s="21" t="s">
        <v>78</v>
      </c>
      <c r="C47" s="5" t="s">
        <v>79</v>
      </c>
      <c r="D47" s="42">
        <v>1213470</v>
      </c>
      <c r="E47" s="42">
        <v>225371</v>
      </c>
      <c r="F47" s="42">
        <f>SUM(D47:E47)</f>
        <v>1438841</v>
      </c>
      <c r="G47" s="42">
        <v>187157</v>
      </c>
      <c r="H47" s="41">
        <v>50800</v>
      </c>
      <c r="I47" s="41">
        <f>SUM(G47:H47)</f>
        <v>237957</v>
      </c>
    </row>
    <row r="48" spans="1:9" ht="15" customHeight="1">
      <c r="A48" s="5"/>
      <c r="B48" s="21" t="s">
        <v>80</v>
      </c>
      <c r="C48" s="5" t="s">
        <v>81</v>
      </c>
      <c r="D48" s="42">
        <v>0</v>
      </c>
      <c r="E48" s="42"/>
      <c r="F48" s="42">
        <v>0</v>
      </c>
      <c r="G48" s="42">
        <v>0</v>
      </c>
      <c r="H48" s="41"/>
      <c r="I48" s="41"/>
    </row>
    <row r="49" spans="1:9" ht="15" customHeight="1">
      <c r="A49" s="5"/>
      <c r="B49" s="21" t="s">
        <v>82</v>
      </c>
      <c r="C49" s="5" t="s">
        <v>85</v>
      </c>
      <c r="D49" s="42"/>
      <c r="E49" s="42"/>
      <c r="F49" s="42"/>
      <c r="G49" s="42">
        <v>0</v>
      </c>
      <c r="H49" s="41"/>
      <c r="I49" s="41">
        <v>0</v>
      </c>
    </row>
    <row r="50" spans="1:9" ht="15" customHeight="1">
      <c r="A50" s="5"/>
      <c r="B50" s="21" t="s">
        <v>83</v>
      </c>
      <c r="C50" s="5" t="s">
        <v>84</v>
      </c>
      <c r="D50" s="42">
        <v>0</v>
      </c>
      <c r="E50" s="42"/>
      <c r="F50" s="42">
        <v>0</v>
      </c>
      <c r="G50" s="42">
        <v>0</v>
      </c>
      <c r="H50" s="41"/>
      <c r="I50" s="41"/>
    </row>
    <row r="51" spans="1:9" ht="15" customHeight="1">
      <c r="A51" s="5"/>
      <c r="B51" s="20" t="s">
        <v>87</v>
      </c>
      <c r="C51" s="7" t="s">
        <v>95</v>
      </c>
      <c r="D51" s="39">
        <f>SUM(D45:D50)</f>
        <v>1213470</v>
      </c>
      <c r="E51" s="36">
        <f>SUM(E47:E50)</f>
        <v>225371</v>
      </c>
      <c r="F51" s="36">
        <f>SUM(F45:F50)</f>
        <v>1438841</v>
      </c>
      <c r="G51" s="36">
        <f>SUM(G45:G50)</f>
        <v>187157</v>
      </c>
      <c r="H51" s="46">
        <f>SUM(H45:H50)</f>
        <v>50800</v>
      </c>
      <c r="I51" s="46">
        <f>SUM(I47:I50)</f>
        <v>237957</v>
      </c>
    </row>
    <row r="52" spans="1:9" ht="15" customHeight="1">
      <c r="A52" s="5"/>
      <c r="B52" s="21" t="s">
        <v>88</v>
      </c>
      <c r="C52" s="22" t="s">
        <v>89</v>
      </c>
      <c r="D52" s="38">
        <v>173778</v>
      </c>
      <c r="E52" s="38"/>
      <c r="F52" s="38"/>
      <c r="G52" s="38">
        <v>812892</v>
      </c>
      <c r="H52" s="41">
        <v>5080</v>
      </c>
      <c r="I52" s="41">
        <f>SUM(G52:H52)</f>
        <v>817972</v>
      </c>
    </row>
    <row r="53" spans="1:9" ht="15" customHeight="1">
      <c r="A53" s="5"/>
      <c r="B53" s="21" t="s">
        <v>91</v>
      </c>
      <c r="C53" s="22" t="s">
        <v>90</v>
      </c>
      <c r="D53" s="38">
        <v>0</v>
      </c>
      <c r="E53" s="38"/>
      <c r="F53" s="38">
        <v>0</v>
      </c>
      <c r="G53" s="38">
        <v>0</v>
      </c>
      <c r="H53" s="41"/>
      <c r="I53" s="41">
        <v>0</v>
      </c>
    </row>
    <row r="54" spans="1:9" ht="15" customHeight="1">
      <c r="A54" s="5"/>
      <c r="B54" s="21" t="s">
        <v>92</v>
      </c>
      <c r="C54" s="22" t="s">
        <v>93</v>
      </c>
      <c r="D54" s="38">
        <v>2355145</v>
      </c>
      <c r="E54" s="38"/>
      <c r="F54" s="38">
        <v>2009459</v>
      </c>
      <c r="G54" s="38">
        <v>2486506</v>
      </c>
      <c r="H54" s="41"/>
      <c r="I54" s="41">
        <v>2486506</v>
      </c>
    </row>
    <row r="55" spans="1:9" ht="15" customHeight="1">
      <c r="A55" s="5"/>
      <c r="B55" s="20" t="s">
        <v>94</v>
      </c>
      <c r="C55" s="27" t="s">
        <v>96</v>
      </c>
      <c r="D55" s="36">
        <f>SUM(D52:D54)</f>
        <v>2528923</v>
      </c>
      <c r="E55" s="36"/>
      <c r="F55" s="36">
        <f>SUM(F52:F54)</f>
        <v>2009459</v>
      </c>
      <c r="G55" s="36">
        <f>SUM(G52:G54)</f>
        <v>3299398</v>
      </c>
      <c r="H55" s="46">
        <f>SUM(H52:H54)</f>
        <v>5080</v>
      </c>
      <c r="I55" s="46">
        <f>SUM(I52:I54)</f>
        <v>3304478</v>
      </c>
    </row>
    <row r="56" spans="1:9" ht="15" customHeight="1">
      <c r="A56" s="5"/>
      <c r="B56" s="21" t="s">
        <v>97</v>
      </c>
      <c r="C56" s="22" t="s">
        <v>98</v>
      </c>
      <c r="D56" s="38">
        <v>582999</v>
      </c>
      <c r="E56" s="38"/>
      <c r="F56" s="38">
        <f>SUM(D56:E56)</f>
        <v>582999</v>
      </c>
      <c r="G56" s="38">
        <v>1370541</v>
      </c>
      <c r="H56" s="41"/>
      <c r="I56" s="41">
        <f>SUM(G56:H56)</f>
        <v>1370541</v>
      </c>
    </row>
    <row r="57" spans="1:9" ht="15" customHeight="1">
      <c r="A57" s="5"/>
      <c r="B57" s="21" t="s">
        <v>114</v>
      </c>
      <c r="C57" s="22" t="s">
        <v>115</v>
      </c>
      <c r="D57" s="38">
        <v>73390</v>
      </c>
      <c r="E57" s="38"/>
      <c r="F57" s="38">
        <f>SUM(D57:E57)</f>
        <v>73390</v>
      </c>
      <c r="G57" s="38">
        <v>914551</v>
      </c>
      <c r="H57" s="41"/>
      <c r="I57" s="41">
        <f>SUM(G57:H57)</f>
        <v>914551</v>
      </c>
    </row>
    <row r="58" spans="1:9" ht="15" customHeight="1">
      <c r="A58" s="5"/>
      <c r="B58" s="20" t="s">
        <v>99</v>
      </c>
      <c r="C58" s="27" t="s">
        <v>100</v>
      </c>
      <c r="D58" s="36">
        <f>SUM(D56:D57)</f>
        <v>656389</v>
      </c>
      <c r="E58" s="36"/>
      <c r="F58" s="36">
        <f>SUM(F56:F57)</f>
        <v>656389</v>
      </c>
      <c r="G58" s="36">
        <f>SUM(G56:G57)</f>
        <v>2285092</v>
      </c>
      <c r="H58" s="46"/>
      <c r="I58" s="46">
        <f>SUM(I56:I57)</f>
        <v>2285092</v>
      </c>
    </row>
    <row r="59" spans="1:9" ht="15" customHeight="1">
      <c r="A59" s="5"/>
      <c r="B59" s="24" t="s">
        <v>86</v>
      </c>
      <c r="C59" s="26" t="s">
        <v>101</v>
      </c>
      <c r="D59" s="36">
        <f>D51+D55+D58</f>
        <v>4398782</v>
      </c>
      <c r="E59" s="36">
        <f>SUM(E51:E58)</f>
        <v>225371</v>
      </c>
      <c r="F59" s="36">
        <v>4624153</v>
      </c>
      <c r="G59" s="36">
        <f>G51+G55+G58</f>
        <v>5771647</v>
      </c>
      <c r="H59" s="46">
        <f>H51+H55</f>
        <v>55880</v>
      </c>
      <c r="I59" s="46">
        <f>I51+I55+I58</f>
        <v>5827527</v>
      </c>
    </row>
    <row r="60" spans="1:9" ht="15" customHeight="1">
      <c r="A60" s="5"/>
      <c r="B60" s="20" t="s">
        <v>102</v>
      </c>
      <c r="C60" s="27" t="s">
        <v>103</v>
      </c>
      <c r="D60" s="36">
        <v>0</v>
      </c>
      <c r="E60" s="36"/>
      <c r="F60" s="36"/>
      <c r="G60" s="36"/>
      <c r="H60" s="46"/>
      <c r="I60" s="46"/>
    </row>
    <row r="61" spans="1:9" ht="15" customHeight="1">
      <c r="A61" s="5"/>
      <c r="B61" s="20" t="s">
        <v>104</v>
      </c>
      <c r="C61" s="27" t="s">
        <v>105</v>
      </c>
      <c r="D61" s="36"/>
      <c r="E61" s="36"/>
      <c r="F61" s="36"/>
      <c r="G61" s="36">
        <v>0</v>
      </c>
      <c r="H61" s="46"/>
      <c r="I61" s="46"/>
    </row>
    <row r="62" spans="1:9" ht="15" customHeight="1">
      <c r="A62" s="5"/>
      <c r="B62" s="21" t="s">
        <v>117</v>
      </c>
      <c r="C62" s="22" t="s">
        <v>106</v>
      </c>
      <c r="D62" s="38">
        <v>0</v>
      </c>
      <c r="E62" s="38"/>
      <c r="F62" s="38">
        <f>SUM(D62:E62)</f>
        <v>0</v>
      </c>
      <c r="G62" s="38">
        <v>0</v>
      </c>
      <c r="H62" s="46"/>
      <c r="I62" s="40"/>
    </row>
    <row r="63" spans="1:9" ht="15" customHeight="1">
      <c r="A63" s="5"/>
      <c r="B63" s="21" t="s">
        <v>118</v>
      </c>
      <c r="C63" s="22" t="s">
        <v>107</v>
      </c>
      <c r="D63" s="38">
        <v>2883362</v>
      </c>
      <c r="E63" s="38">
        <v>3718019</v>
      </c>
      <c r="F63" s="38">
        <f>SUM(D63:E63)</f>
        <v>6601381</v>
      </c>
      <c r="G63" s="38">
        <v>2916972</v>
      </c>
      <c r="H63" s="40">
        <v>4107849</v>
      </c>
      <c r="I63" s="40">
        <f>SUM(G63:H63)</f>
        <v>7024821</v>
      </c>
    </row>
    <row r="64" spans="1:9" ht="15" customHeight="1">
      <c r="A64" s="5"/>
      <c r="B64" s="21" t="s">
        <v>119</v>
      </c>
      <c r="C64" s="22" t="s">
        <v>120</v>
      </c>
      <c r="D64" s="38">
        <v>256003417</v>
      </c>
      <c r="E64" s="38"/>
      <c r="F64" s="38">
        <f>SUM(D64:E64)</f>
        <v>256003417</v>
      </c>
      <c r="G64" s="38">
        <v>251607191</v>
      </c>
      <c r="H64" s="40"/>
      <c r="I64" s="40">
        <f>SUM(G64:H64)</f>
        <v>251607191</v>
      </c>
    </row>
    <row r="65" spans="1:9" ht="15" customHeight="1">
      <c r="A65" s="5"/>
      <c r="B65" s="24" t="s">
        <v>104</v>
      </c>
      <c r="C65" s="26" t="s">
        <v>108</v>
      </c>
      <c r="D65" s="36">
        <f>SUM(D62:D64)</f>
        <v>258886779</v>
      </c>
      <c r="E65" s="36">
        <f>SUM(E62:E63)</f>
        <v>3718019</v>
      </c>
      <c r="F65" s="36">
        <f>SUM(F62:F63)</f>
        <v>6601381</v>
      </c>
      <c r="G65" s="36">
        <f>SUM(G62:G64)</f>
        <v>254524163</v>
      </c>
      <c r="H65" s="46">
        <f>SUM(H63)</f>
        <v>4107849</v>
      </c>
      <c r="I65" s="46">
        <f>SUM(I62:I64)</f>
        <v>258632012</v>
      </c>
    </row>
    <row r="66" spans="1:9" ht="15" customHeight="1">
      <c r="A66" s="5"/>
      <c r="B66" s="58" t="s">
        <v>9</v>
      </c>
      <c r="C66" s="58"/>
      <c r="D66" s="36">
        <f>D44+D59+D60+D65</f>
        <v>1241870050</v>
      </c>
      <c r="E66" s="36">
        <f>E44+E65+E51</f>
        <v>5159438</v>
      </c>
      <c r="F66" s="36">
        <f>F44+F59+F60+F65+F64</f>
        <v>1247029488</v>
      </c>
      <c r="G66" s="36">
        <f>G44+G59+G60+G65</f>
        <v>1203096944</v>
      </c>
      <c r="H66" s="46">
        <f>H44+H59+H65</f>
        <v>5507122</v>
      </c>
      <c r="I66" s="46">
        <f>I44+I59+I60+I65</f>
        <v>1208604066</v>
      </c>
    </row>
  </sheetData>
  <mergeCells count="23">
    <mergeCell ref="B66:C66"/>
    <mergeCell ref="B6:C7"/>
    <mergeCell ref="B36:C37"/>
    <mergeCell ref="G36:G37"/>
    <mergeCell ref="F36:F37"/>
    <mergeCell ref="D36:D37"/>
    <mergeCell ref="E6:E7"/>
    <mergeCell ref="G6:G7"/>
    <mergeCell ref="A1:I1"/>
    <mergeCell ref="A2:I2"/>
    <mergeCell ref="A3:I3"/>
    <mergeCell ref="A36:A37"/>
    <mergeCell ref="A6:A7"/>
    <mergeCell ref="F6:F7"/>
    <mergeCell ref="E36:E37"/>
    <mergeCell ref="D6:D7"/>
    <mergeCell ref="B35:C35"/>
    <mergeCell ref="D5:F5"/>
    <mergeCell ref="G5:I5"/>
    <mergeCell ref="I6:I7"/>
    <mergeCell ref="H36:H37"/>
    <mergeCell ref="I36:I37"/>
    <mergeCell ref="H6:H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2019-05-06T09:07:43Z</cp:lastPrinted>
  <dcterms:created xsi:type="dcterms:W3CDTF">2005-04-14T11:16:52Z</dcterms:created>
  <dcterms:modified xsi:type="dcterms:W3CDTF">2019-05-06T09:07:45Z</dcterms:modified>
</cp:coreProperties>
</file>