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2120" windowHeight="8640" tabRatio="599" activeTab="0"/>
  </bookViews>
  <sheets>
    <sheet name="Mérleg" sheetId="1" r:id="rId1"/>
    <sheet name="Bevételek" sheetId="2" r:id="rId2"/>
    <sheet name="Működési kiadások" sheetId="3" r:id="rId3"/>
    <sheet name="Pénzellátások" sheetId="4" r:id="rId4"/>
    <sheet name="Átadott pénzeszközök" sheetId="5" r:id="rId5"/>
    <sheet name="Fejlesztési kiadások" sheetId="6" r:id="rId6"/>
    <sheet name="Szakfeladatonként" sheetId="7" r:id="rId7"/>
    <sheet name="Pénzkészlet" sheetId="8" r:id="rId8"/>
    <sheet name="Eszköz-forrás" sheetId="9" r:id="rId9"/>
    <sheet name="Pénzmaradvány" sheetId="10" r:id="rId10"/>
    <sheet name="Létszámkeret" sheetId="11" r:id="rId11"/>
  </sheets>
  <definedNames/>
  <calcPr fullCalcOnLoad="1"/>
</workbook>
</file>

<file path=xl/sharedStrings.xml><?xml version="1.0" encoding="utf-8"?>
<sst xmlns="http://schemas.openxmlformats.org/spreadsheetml/2006/main" count="367" uniqueCount="247">
  <si>
    <t>Vámosgyörk Község Önkormányzat Képviselő-testületének</t>
  </si>
  <si>
    <t>Mérleg</t>
  </si>
  <si>
    <t>ezer Ft-ban</t>
  </si>
  <si>
    <t>Sor-</t>
  </si>
  <si>
    <t>Megnevezés</t>
  </si>
  <si>
    <t xml:space="preserve">Módosított </t>
  </si>
  <si>
    <t>Teljesítés</t>
  </si>
  <si>
    <t>szám</t>
  </si>
  <si>
    <t>(%)</t>
  </si>
  <si>
    <t>Iparűzési adó</t>
  </si>
  <si>
    <t>Talajterhelési díj</t>
  </si>
  <si>
    <t>Kiegyenlítő bevételek</t>
  </si>
  <si>
    <t>Átadott pénzeszközök</t>
  </si>
  <si>
    <t>Kiegyenlítő kiadások</t>
  </si>
  <si>
    <t>Bevételek</t>
  </si>
  <si>
    <t>Eredeti</t>
  </si>
  <si>
    <t>Módosított</t>
  </si>
  <si>
    <t>1.</t>
  </si>
  <si>
    <t>2.</t>
  </si>
  <si>
    <t>3.</t>
  </si>
  <si>
    <t>4.</t>
  </si>
  <si>
    <t>5.</t>
  </si>
  <si>
    <t>6.</t>
  </si>
  <si>
    <t>7.</t>
  </si>
  <si>
    <t>Működési kiadások</t>
  </si>
  <si>
    <t>Személyi juttatások</t>
  </si>
  <si>
    <t>Rendszeres személyi juttatások</t>
  </si>
  <si>
    <t>Nem rendszeres személyi juttatások</t>
  </si>
  <si>
    <t>Munkaadókat terhelő járulékok</t>
  </si>
  <si>
    <t>Egyéb járulékok</t>
  </si>
  <si>
    <t>Dologi kiadások</t>
  </si>
  <si>
    <t>Készletbeszerzés</t>
  </si>
  <si>
    <t>Kommunikációs szolgáltatások</t>
  </si>
  <si>
    <t>Szolgáltatási kiadások</t>
  </si>
  <si>
    <t>Egyéb dologi kiadások</t>
  </si>
  <si>
    <t>Kamatkiadások</t>
  </si>
  <si>
    <t>Működési kiadások összesen</t>
  </si>
  <si>
    <t>Hétvégi orvosi ügyelet</t>
  </si>
  <si>
    <t>Köztemetés</t>
  </si>
  <si>
    <t>Összesen</t>
  </si>
  <si>
    <t>Fejlesztési kiadások</t>
  </si>
  <si>
    <t>Pénzkészlet alakulása</t>
  </si>
  <si>
    <t>Szakfeladat</t>
  </si>
  <si>
    <t>Védőnői Szolgálat</t>
  </si>
  <si>
    <t>Közösségi Ház</t>
  </si>
  <si>
    <t>TÖOSZ tagdíj</t>
  </si>
  <si>
    <t>Dél-Mátra szöv. tagdíj</t>
  </si>
  <si>
    <t>Vasutas települések szöv. tagdíj</t>
  </si>
  <si>
    <t>Mátrai szövetség tagdíj</t>
  </si>
  <si>
    <t>Vámos települések tagdíj</t>
  </si>
  <si>
    <t>Helyi adók</t>
  </si>
  <si>
    <t>Átengedett központi adók</t>
  </si>
  <si>
    <t>Kapott kamatok</t>
  </si>
  <si>
    <t>Intézményi működési bevételek</t>
  </si>
  <si>
    <t>Külső személyi juttatások</t>
  </si>
  <si>
    <t xml:space="preserve">    Költségvetési bankszámla</t>
  </si>
  <si>
    <t xml:space="preserve">    Házi pénztár</t>
  </si>
  <si>
    <t>Bevételek (+)</t>
  </si>
  <si>
    <t>Kiadások (-)</t>
  </si>
  <si>
    <t>Létszámkeret</t>
  </si>
  <si>
    <t>fő</t>
  </si>
  <si>
    <t>Intézmények Összesen</t>
  </si>
  <si>
    <t>Foglalkoztatottak Összesen</t>
  </si>
  <si>
    <t xml:space="preserve"> előirányzat</t>
  </si>
  <si>
    <t>%</t>
  </si>
  <si>
    <t>Intézmények működési kiadásai</t>
  </si>
  <si>
    <t>Általános tartalék</t>
  </si>
  <si>
    <t xml:space="preserve">Bevételek Összesen </t>
  </si>
  <si>
    <t>Kiadások Összesen</t>
  </si>
  <si>
    <t>Bevételek mindösszesen</t>
  </si>
  <si>
    <t>Temetési segély</t>
  </si>
  <si>
    <t>Átmeneti segély</t>
  </si>
  <si>
    <t>Rendkívüli gyermekvédelmi tám.</t>
  </si>
  <si>
    <t>Átadott pénzeszközök összesen</t>
  </si>
  <si>
    <t>létszám előirányzat</t>
  </si>
  <si>
    <t>Vámosgyörk Községi Önkormányzat</t>
  </si>
  <si>
    <t>Közhatalmi bevételek</t>
  </si>
  <si>
    <t>Támogatásértékű működési bev.</t>
  </si>
  <si>
    <t>Önkormányzat által foly. ellátások</t>
  </si>
  <si>
    <t>Önkormányzatok sajátos műk. bev.</t>
  </si>
  <si>
    <t xml:space="preserve">Vámosgyörk Községi Önkormányzat </t>
  </si>
  <si>
    <t>Igazgatási szolgáltatási díjbevétel</t>
  </si>
  <si>
    <t>Bérleti és lízing díjbevétel</t>
  </si>
  <si>
    <t>Működési célú Áfa bevételek</t>
  </si>
  <si>
    <t>TB alaptól kapott támogatás</t>
  </si>
  <si>
    <t>Kistérségtől kapott támogatás</t>
  </si>
  <si>
    <t>Kommunális adó</t>
  </si>
  <si>
    <t>Pótlékok, bírságok</t>
  </si>
  <si>
    <t>Gépjárműadó</t>
  </si>
  <si>
    <t>Termőföld bérbeadása</t>
  </si>
  <si>
    <t>10.</t>
  </si>
  <si>
    <t>Egyéb sajátos bevételek</t>
  </si>
  <si>
    <t>11.</t>
  </si>
  <si>
    <t>előirányzat</t>
  </si>
  <si>
    <t>Szociális hozzájárulási adó</t>
  </si>
  <si>
    <t>Működési célú ÁFA</t>
  </si>
  <si>
    <t>Kiküldetés, reprezentáció, reklám</t>
  </si>
  <si>
    <t>Egyéb dologi jellegű kiadások</t>
  </si>
  <si>
    <t>Különféle költségvetési befizetések</t>
  </si>
  <si>
    <t>Adók, díjak, egyéb befizetések</t>
  </si>
  <si>
    <t>Önkormányzat által folyósított ellátások</t>
  </si>
  <si>
    <t>Ellátások összesen</t>
  </si>
  <si>
    <t>Intézmények működési támogatása</t>
  </si>
  <si>
    <t>Kiadások szakfeladatonként</t>
  </si>
  <si>
    <t>Bér</t>
  </si>
  <si>
    <t>Járulék</t>
  </si>
  <si>
    <t>Ellátások</t>
  </si>
  <si>
    <t>Önkormányzatok általános végrehajtó igazgatási tevékenysége</t>
  </si>
  <si>
    <t>Közvilágítás</t>
  </si>
  <si>
    <t>Város- községgazdálkodási szolgáltatások</t>
  </si>
  <si>
    <t>Család- nővédelmi egészségügyi gondozás</t>
  </si>
  <si>
    <t>Rendkívüli gyermekvédelmi támogatás</t>
  </si>
  <si>
    <t>Hosszabb időtartamú közfoglalkoztatás</t>
  </si>
  <si>
    <t>Közművelődési intézmények, közösségi színterek működtetése</t>
  </si>
  <si>
    <t>2012. évi költségvetési beszámolója</t>
  </si>
  <si>
    <t>Pénzforgalmi kimutatás (eFt)</t>
  </si>
  <si>
    <t>Mérleg (Eszközök - Források)</t>
  </si>
  <si>
    <t>nyitó állomány</t>
  </si>
  <si>
    <t>záró állomány</t>
  </si>
  <si>
    <t>I.</t>
  </si>
  <si>
    <t>ESZKÖZÖK</t>
  </si>
  <si>
    <t>Immateriális javak</t>
  </si>
  <si>
    <t>Ingatlanok</t>
  </si>
  <si>
    <t>Gépek, berendezések</t>
  </si>
  <si>
    <t>Beruházások, felújítások (bef. beruh)</t>
  </si>
  <si>
    <t>Befektetett eszközök összesen</t>
  </si>
  <si>
    <t>Követelések</t>
  </si>
  <si>
    <t>Pénzeszközök</t>
  </si>
  <si>
    <t>Aktív Pü. elszámolások egyenlege</t>
  </si>
  <si>
    <t>Forgó eszközök összesen</t>
  </si>
  <si>
    <t>ESZKÖZÖK MINDÖSSZESEN</t>
  </si>
  <si>
    <t>II.</t>
  </si>
  <si>
    <t>FORRÁSOK</t>
  </si>
  <si>
    <t>Saját tőke</t>
  </si>
  <si>
    <t>Tartalékok</t>
  </si>
  <si>
    <t>Hosszú lejáratú kötelezettség</t>
  </si>
  <si>
    <t>Rövid lejáratú kötelezettség</t>
  </si>
  <si>
    <t>Passzív Pü. elszámolások egyenlege</t>
  </si>
  <si>
    <t>Kötelezettségek összesen</t>
  </si>
  <si>
    <t>FORRÁSOK MINDÖSSZESEN</t>
  </si>
  <si>
    <t>Pénzmaradvány kimutatás</t>
  </si>
  <si>
    <t>Záró pénzkészlet</t>
  </si>
  <si>
    <t>Bankszámlák záróegyenlegei</t>
  </si>
  <si>
    <t>Pénztárak záróegyenlegei</t>
  </si>
  <si>
    <t>Likvid hitel záróegyelege (törlesztése)</t>
  </si>
  <si>
    <t>Aktív, passzív elszámolások összesen</t>
  </si>
  <si>
    <t>Költségvetési aktív elszámolások záróe.</t>
  </si>
  <si>
    <t>Ktsg.-i aktív függő elsz. záróegyenlege</t>
  </si>
  <si>
    <t>Ktsg.-i aktív átfutó elsz. záróegyenlege</t>
  </si>
  <si>
    <t>Ktsg.-i aktív kiegyenlítő elsz. záróegyenlege</t>
  </si>
  <si>
    <t>Költségvetési passzív elszámolások záróe. (-)</t>
  </si>
  <si>
    <t>Ktsg.-i passzív függő elsz. záróegyenlege (-)</t>
  </si>
  <si>
    <t>Ktsg.-i passzív átfutó elsz. záróegyenlege (-)</t>
  </si>
  <si>
    <t>Ktsg.-i passzív kiegyenlítő elsz. záróe. (-)</t>
  </si>
  <si>
    <t>Előző években képzett tart. maradványa</t>
  </si>
  <si>
    <t>Tárgyévi helyesbített pénzmaradvány</t>
  </si>
  <si>
    <t>Finanszírozásból adódó korrekciók</t>
  </si>
  <si>
    <t>Ktsg-i befizetés többlettámogatás miatt</t>
  </si>
  <si>
    <t>Ktsg.-i kiutalás kiutalatlan támogatás miatt</t>
  </si>
  <si>
    <t>Költségvetési pénzmaradvány</t>
  </si>
  <si>
    <t>Módosított pénzmaradvány</t>
  </si>
  <si>
    <t>Kötelezettséggel terhelt pénzmaradvány</t>
  </si>
  <si>
    <t>Szabad pénzmaradvány</t>
  </si>
  <si>
    <t>2013. évi</t>
  </si>
  <si>
    <t>Vámosgyörk Községi Önkormányzat Képviselő-testületének</t>
  </si>
  <si>
    <t>2013. évi költségvetési beszámolója</t>
  </si>
  <si>
    <t>Járművek</t>
  </si>
  <si>
    <t>Nyitó Pénzkészlet (2013. 01. 01.)</t>
  </si>
  <si>
    <t>Záró pénzkészlet (2013. 12. 31.)</t>
  </si>
  <si>
    <t>Családi támogatások</t>
  </si>
  <si>
    <t>Rendszeres gyermekvédelmi tám.</t>
  </si>
  <si>
    <t>Betegséggel és fogy. kapcs. ell.</t>
  </si>
  <si>
    <t>Ápolási díj (2012 dec.)</t>
  </si>
  <si>
    <t>Foglalkoztatással kapcs. ell.</t>
  </si>
  <si>
    <t>Foglalkoztatást helyettesítő tám.</t>
  </si>
  <si>
    <t>Lakhatással kapcsolatos ellátások</t>
  </si>
  <si>
    <t>Lakásfenntartási támogatás</t>
  </si>
  <si>
    <t>Egyéb nem intézményi ellátások</t>
  </si>
  <si>
    <t>Időskorúak járadéka (2012 dec.)</t>
  </si>
  <si>
    <t>Rendszeres szociális segély</t>
  </si>
  <si>
    <t>Természetbeni átmeneti segély</t>
  </si>
  <si>
    <t>Tankönyv támogatás</t>
  </si>
  <si>
    <t>Kisérségnek átadott tagdíj</t>
  </si>
  <si>
    <t>Hulladékgazd. társ.-nak átadott p.e.</t>
  </si>
  <si>
    <t>Óvoda tető felújítás</t>
  </si>
  <si>
    <t>Közvilágítás korszerűsítés</t>
  </si>
  <si>
    <t>Útfelújítás</t>
  </si>
  <si>
    <t>KEOP-1.1.1/B/10-11 sz. pályázat önrésze</t>
  </si>
  <si>
    <t>Telek visszavásárlás</t>
  </si>
  <si>
    <t>Közvilágítási hálózat fejlesztés</t>
  </si>
  <si>
    <t>Notebook vásárlás</t>
  </si>
  <si>
    <t>Klíma vásárlás</t>
  </si>
  <si>
    <t>Általános iskolai tanulók nappali rendszerű nevelése</t>
  </si>
  <si>
    <t>Aktív korúak ellátása</t>
  </si>
  <si>
    <t>Időskorúak járadéka</t>
  </si>
  <si>
    <t>Ápolási díj</t>
  </si>
  <si>
    <t>Helyi Önkormányzatok működésének ált. tám.</t>
  </si>
  <si>
    <t>Önkormányzai hivatal műk. tám. (Vámosgyörk)</t>
  </si>
  <si>
    <t>Település üz., egyéb önkorm. feladatok tám.</t>
  </si>
  <si>
    <t>Köznevelési és gyermekétkeztetési fel. tám</t>
  </si>
  <si>
    <t>Bértámogatás (óvoda)</t>
  </si>
  <si>
    <t>Működtetés támogatása (óvoda)</t>
  </si>
  <si>
    <t>Óvodai étkeztetés támogatása</t>
  </si>
  <si>
    <t>Helyi Önkormányzatok szociális fel. tám.</t>
  </si>
  <si>
    <t>Szociális feladatok támogatása</t>
  </si>
  <si>
    <t>Jövedelempótló támogatások kiegészítése</t>
  </si>
  <si>
    <t>Önkormánytatok kúlturáslis tev. tám.</t>
  </si>
  <si>
    <t>Könyvtári, közművelődési feladatok tám.</t>
  </si>
  <si>
    <t>Önkormányzatok egyéb támogatása</t>
  </si>
  <si>
    <t>Szerkezetátalakítási tartalék</t>
  </si>
  <si>
    <t>Előző évi költségvetési kiegészítések</t>
  </si>
  <si>
    <t>Önkormányzatok felh. költségvetési tám.</t>
  </si>
  <si>
    <t>Természetben nyújtott lak. fenn. tám.</t>
  </si>
  <si>
    <t>Gyermekvédeli  tám. - erzsébet ut.</t>
  </si>
  <si>
    <t>Idősek otthona támogatása</t>
  </si>
  <si>
    <t>Gépjármű vásárlás</t>
  </si>
  <si>
    <t>Fűkasza vásárlás</t>
  </si>
  <si>
    <t>Kiadás 2013. évi előirányzat (eFt)</t>
  </si>
  <si>
    <t>Bevétel 2013. évi előirányzat (eFt)</t>
  </si>
  <si>
    <t>Önkormányzat</t>
  </si>
  <si>
    <t>Közfoglalkoztatottak</t>
  </si>
  <si>
    <t>Önk. kúlturális tevékenységének tám.</t>
  </si>
  <si>
    <t>Önkormányzatok egyéb tám.</t>
  </si>
  <si>
    <t>Előző évi költségvetési kieg.</t>
  </si>
  <si>
    <t>Önk. felhalmozási költségv. tám.</t>
  </si>
  <si>
    <t>Támogatásértékű működési bevételek</t>
  </si>
  <si>
    <t>Egyéb működési célú központi támogatás</t>
  </si>
  <si>
    <t>Központosított működési célú támogatás</t>
  </si>
  <si>
    <t>Készletértékesítés árbevétele</t>
  </si>
  <si>
    <t>Állami pénzalaptól kapott támogatás</t>
  </si>
  <si>
    <t>Önk. és költségvetési szerveitől kapott tám.</t>
  </si>
  <si>
    <t>átlaglétszám</t>
  </si>
  <si>
    <t>Közutak, hidak üzemeltetése</t>
  </si>
  <si>
    <t>Téli közfoglalkoztatás</t>
  </si>
  <si>
    <t>3. számú melléklet a 3/2014 (IV.2.) Önkormányzati rendelethez</t>
  </si>
  <si>
    <t>1. számú melléklet a 3/2014 (IV.2.) Önkormányzati rendelethez</t>
  </si>
  <si>
    <t>2. számú melléklet a 3/2014 (IV.2.) Önkormányzati rendelethez</t>
  </si>
  <si>
    <t>8.</t>
  </si>
  <si>
    <t>9.</t>
  </si>
  <si>
    <t>4. számú melléklet a 3/2014 (IV.2.) Önkormányzati rendelethez</t>
  </si>
  <si>
    <t>5. számú melléklet a 3/2014 (IV.2.) Önkormányzati rendelethez</t>
  </si>
  <si>
    <t>6. számú melléklet a 3/2014 (IV.2.) Önkormányzati rendelethez</t>
  </si>
  <si>
    <t>7. számú melléklet a 3/2014 (IV.2.) Önkormányzati rendelethez</t>
  </si>
  <si>
    <t>9. számú melléklet a 3/2014 (IV.2.) Önkormányzati rendelethez</t>
  </si>
  <si>
    <t>8. számú melléklet a 3/2014 (IV.2.) Önkormányzati rendelethez</t>
  </si>
  <si>
    <t>10. számú melléklet a 3/2014 (IV.2.) Önkormányzati rendelethezz</t>
  </si>
  <si>
    <t>11. számú melléklet a 3/2014 (IV.2.)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</si>
</sst>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</numFmts>
  <fonts count="34">
    <font>
      <sz val="10"/>
      <name val="Arial CE"/>
      <family val="0"/>
    </font>
    <font>
      <i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name val="Arial CE"/>
      <family val="0"/>
    </font>
    <font>
      <b/>
      <i/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u val="single"/>
      <sz val="14"/>
      <name val="Times New Roman"/>
      <family val="1"/>
    </font>
    <font>
      <sz val="15"/>
      <name val="Times New Roman"/>
      <family val="1"/>
    </font>
    <font>
      <sz val="14"/>
      <name val="Times Roman"/>
      <family val="1"/>
    </font>
    <font>
      <i/>
      <sz val="14"/>
      <name val="Times New Roman"/>
      <family val="1"/>
    </font>
    <font>
      <b/>
      <i/>
      <sz val="14"/>
      <name val="Times Roman"/>
      <family val="1"/>
    </font>
    <font>
      <b/>
      <i/>
      <sz val="14"/>
      <name val="Times New Roman"/>
      <family val="1"/>
    </font>
    <font>
      <b/>
      <sz val="14"/>
      <name val="Times Roman"/>
      <family val="1"/>
    </font>
    <font>
      <sz val="13.5"/>
      <name val="Times New Roman"/>
      <family val="1"/>
    </font>
    <font>
      <b/>
      <u val="single"/>
      <sz val="12"/>
      <name val="Times New Roman"/>
      <family val="1"/>
    </font>
    <font>
      <sz val="8"/>
      <name val="Arial CE"/>
      <family val="0"/>
    </font>
    <font>
      <b/>
      <u val="single"/>
      <sz val="14"/>
      <name val="Times New Roman"/>
      <family val="1"/>
    </font>
    <font>
      <b/>
      <i/>
      <sz val="13.5"/>
      <name val="Times New Roman"/>
      <family val="1"/>
    </font>
    <font>
      <b/>
      <sz val="14"/>
      <name val="Arial CE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sz val="13"/>
      <name val="Times New Roman"/>
      <family val="1"/>
    </font>
    <font>
      <sz val="12"/>
      <name val="Times Roman"/>
      <family val="1"/>
    </font>
    <font>
      <i/>
      <sz val="12"/>
      <name val="Times Roman"/>
      <family val="1"/>
    </font>
    <font>
      <sz val="12"/>
      <name val="Arial CE"/>
      <family val="0"/>
    </font>
    <font>
      <b/>
      <i/>
      <sz val="12"/>
      <name val="Times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2" fontId="2" fillId="0" borderId="0" xfId="0" applyNumberFormat="1" applyFont="1" applyAlignment="1">
      <alignment/>
    </xf>
    <xf numFmtId="2" fontId="7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5" fillId="0" borderId="0" xfId="0" applyFont="1" applyFill="1" applyBorder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0" fontId="5" fillId="0" borderId="0" xfId="0" applyFont="1" applyFill="1" applyBorder="1" applyAlignment="1">
      <alignment horizontal="center"/>
    </xf>
    <xf numFmtId="1" fontId="1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7" fillId="0" borderId="1" xfId="0" applyFont="1" applyBorder="1" applyAlignment="1">
      <alignment/>
    </xf>
    <xf numFmtId="0" fontId="1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4" fillId="0" borderId="2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3" fontId="7" fillId="0" borderId="1" xfId="0" applyNumberFormat="1" applyFont="1" applyBorder="1" applyAlignment="1">
      <alignment/>
    </xf>
    <xf numFmtId="4" fontId="15" fillId="0" borderId="1" xfId="0" applyNumberFormat="1" applyFont="1" applyBorder="1" applyAlignment="1">
      <alignment/>
    </xf>
    <xf numFmtId="0" fontId="7" fillId="0" borderId="3" xfId="0" applyFont="1" applyBorder="1" applyAlignment="1">
      <alignment/>
    </xf>
    <xf numFmtId="3" fontId="7" fillId="0" borderId="3" xfId="0" applyNumberFormat="1" applyFont="1" applyBorder="1" applyAlignment="1">
      <alignment/>
    </xf>
    <xf numFmtId="3" fontId="7" fillId="0" borderId="3" xfId="0" applyNumberFormat="1" applyFont="1" applyFill="1" applyBorder="1" applyAlignment="1">
      <alignment/>
    </xf>
    <xf numFmtId="4" fontId="15" fillId="0" borderId="3" xfId="0" applyNumberFormat="1" applyFont="1" applyBorder="1" applyAlignment="1">
      <alignment/>
    </xf>
    <xf numFmtId="0" fontId="7" fillId="0" borderId="2" xfId="0" applyFont="1" applyBorder="1" applyAlignment="1">
      <alignment/>
    </xf>
    <xf numFmtId="3" fontId="7" fillId="0" borderId="2" xfId="0" applyNumberFormat="1" applyFont="1" applyBorder="1" applyAlignment="1">
      <alignment/>
    </xf>
    <xf numFmtId="0" fontId="16" fillId="0" borderId="4" xfId="0" applyFont="1" applyBorder="1" applyAlignment="1">
      <alignment/>
    </xf>
    <xf numFmtId="1" fontId="7" fillId="0" borderId="5" xfId="0" applyNumberFormat="1" applyFont="1" applyBorder="1" applyAlignment="1">
      <alignment horizontal="center"/>
    </xf>
    <xf numFmtId="4" fontId="16" fillId="0" borderId="4" xfId="0" applyNumberFormat="1" applyFont="1" applyBorder="1" applyAlignment="1">
      <alignment/>
    </xf>
    <xf numFmtId="0" fontId="14" fillId="0" borderId="4" xfId="0" applyFont="1" applyBorder="1" applyAlignment="1">
      <alignment/>
    </xf>
    <xf numFmtId="3" fontId="18" fillId="0" borderId="4" xfId="0" applyNumberFormat="1" applyFont="1" applyBorder="1" applyAlignment="1">
      <alignment/>
    </xf>
    <xf numFmtId="4" fontId="17" fillId="0" borderId="4" xfId="0" applyNumberFormat="1" applyFont="1" applyBorder="1" applyAlignment="1">
      <alignment/>
    </xf>
    <xf numFmtId="0" fontId="7" fillId="0" borderId="6" xfId="0" applyFont="1" applyBorder="1" applyAlignment="1">
      <alignment/>
    </xf>
    <xf numFmtId="0" fontId="12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3" fontId="17" fillId="0" borderId="0" xfId="0" applyNumberFormat="1" applyFont="1" applyBorder="1" applyAlignment="1">
      <alignment/>
    </xf>
    <xf numFmtId="0" fontId="5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5" fillId="0" borderId="2" xfId="0" applyFont="1" applyBorder="1" applyAlignment="1">
      <alignment horizontal="center" wrapText="1"/>
    </xf>
    <xf numFmtId="4" fontId="9" fillId="0" borderId="1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0" fontId="3" fillId="0" borderId="4" xfId="0" applyFont="1" applyBorder="1" applyAlignment="1">
      <alignment/>
    </xf>
    <xf numFmtId="3" fontId="3" fillId="0" borderId="4" xfId="0" applyNumberFormat="1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5" fillId="0" borderId="2" xfId="0" applyFont="1" applyBorder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4" fontId="17" fillId="0" borderId="1" xfId="0" applyNumberFormat="1" applyFont="1" applyBorder="1" applyAlignment="1">
      <alignment/>
    </xf>
    <xf numFmtId="0" fontId="7" fillId="0" borderId="7" xfId="0" applyFont="1" applyBorder="1" applyAlignment="1">
      <alignment/>
    </xf>
    <xf numFmtId="3" fontId="2" fillId="0" borderId="0" xfId="0" applyNumberFormat="1" applyFont="1" applyAlignment="1">
      <alignment/>
    </xf>
    <xf numFmtId="4" fontId="15" fillId="0" borderId="2" xfId="0" applyNumberFormat="1" applyFont="1" applyBorder="1" applyAlignment="1">
      <alignment/>
    </xf>
    <xf numFmtId="0" fontId="23" fillId="0" borderId="8" xfId="0" applyFont="1" applyBorder="1" applyAlignment="1">
      <alignment/>
    </xf>
    <xf numFmtId="0" fontId="7" fillId="0" borderId="4" xfId="0" applyFont="1" applyBorder="1" applyAlignment="1">
      <alignment/>
    </xf>
    <xf numFmtId="0" fontId="2" fillId="0" borderId="0" xfId="0" applyFont="1" applyFill="1" applyBorder="1" applyAlignment="1">
      <alignment/>
    </xf>
    <xf numFmtId="0" fontId="17" fillId="0" borderId="4" xfId="0" applyFont="1" applyBorder="1" applyAlignment="1">
      <alignment/>
    </xf>
    <xf numFmtId="2" fontId="7" fillId="0" borderId="1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2" fontId="15" fillId="0" borderId="3" xfId="0" applyNumberFormat="1" applyFont="1" applyBorder="1" applyAlignment="1">
      <alignment/>
    </xf>
    <xf numFmtId="2" fontId="17" fillId="0" borderId="4" xfId="0" applyNumberFormat="1" applyFont="1" applyBorder="1" applyAlignment="1">
      <alignment/>
    </xf>
    <xf numFmtId="0" fontId="24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1" fontId="7" fillId="0" borderId="9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2" fillId="0" borderId="1" xfId="0" applyFont="1" applyBorder="1" applyAlignment="1">
      <alignment/>
    </xf>
    <xf numFmtId="2" fontId="17" fillId="0" borderId="1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24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Fill="1" applyAlignment="1">
      <alignment horizontal="right"/>
    </xf>
    <xf numFmtId="0" fontId="6" fillId="0" borderId="4" xfId="0" applyFont="1" applyBorder="1" applyAlignment="1">
      <alignment horizontal="center"/>
    </xf>
    <xf numFmtId="0" fontId="20" fillId="0" borderId="0" xfId="0" applyFont="1" applyBorder="1" applyAlignment="1">
      <alignment/>
    </xf>
    <xf numFmtId="3" fontId="7" fillId="0" borderId="3" xfId="0" applyNumberFormat="1" applyFont="1" applyBorder="1" applyAlignment="1">
      <alignment horizontal="right"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/>
    </xf>
    <xf numFmtId="3" fontId="2" fillId="0" borderId="4" xfId="0" applyNumberFormat="1" applyFont="1" applyBorder="1" applyAlignment="1">
      <alignment/>
    </xf>
    <xf numFmtId="3" fontId="25" fillId="0" borderId="4" xfId="0" applyNumberFormat="1" applyFont="1" applyBorder="1" applyAlignment="1">
      <alignment/>
    </xf>
    <xf numFmtId="0" fontId="2" fillId="0" borderId="4" xfId="0" applyFont="1" applyFill="1" applyBorder="1" applyAlignment="1">
      <alignment/>
    </xf>
    <xf numFmtId="0" fontId="26" fillId="0" borderId="4" xfId="0" applyFont="1" applyBorder="1" applyAlignment="1">
      <alignment/>
    </xf>
    <xf numFmtId="0" fontId="19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7" fillId="0" borderId="12" xfId="0" applyFont="1" applyBorder="1" applyAlignment="1">
      <alignment/>
    </xf>
    <xf numFmtId="0" fontId="7" fillId="0" borderId="5" xfId="0" applyFont="1" applyBorder="1" applyAlignment="1">
      <alignment/>
    </xf>
    <xf numFmtId="1" fontId="15" fillId="0" borderId="5" xfId="0" applyNumberFormat="1" applyFont="1" applyBorder="1" applyAlignment="1">
      <alignment/>
    </xf>
    <xf numFmtId="0" fontId="7" fillId="0" borderId="13" xfId="0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7" fillId="0" borderId="9" xfId="0" applyNumberFormat="1" applyFont="1" applyBorder="1" applyAlignment="1">
      <alignment/>
    </xf>
    <xf numFmtId="3" fontId="7" fillId="0" borderId="7" xfId="0" applyNumberFormat="1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8" xfId="0" applyFont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8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0" fontId="3" fillId="0" borderId="8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8" xfId="0" applyNumberFormat="1" applyFont="1" applyBorder="1" applyAlignment="1">
      <alignment/>
    </xf>
    <xf numFmtId="0" fontId="7" fillId="0" borderId="4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3" fontId="7" fillId="0" borderId="5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right" vertical="center"/>
    </xf>
    <xf numFmtId="16" fontId="7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/>
    </xf>
    <xf numFmtId="0" fontId="7" fillId="0" borderId="3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/>
    </xf>
    <xf numFmtId="3" fontId="3" fillId="0" borderId="3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Fill="1" applyAlignment="1">
      <alignment/>
    </xf>
    <xf numFmtId="4" fontId="2" fillId="0" borderId="0" xfId="0" applyNumberFormat="1" applyFont="1" applyAlignment="1">
      <alignment/>
    </xf>
    <xf numFmtId="4" fontId="7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right"/>
    </xf>
    <xf numFmtId="4" fontId="7" fillId="0" borderId="1" xfId="0" applyNumberFormat="1" applyFont="1" applyBorder="1" applyAlignment="1">
      <alignment horizontal="center"/>
    </xf>
    <xf numFmtId="4" fontId="7" fillId="0" borderId="2" xfId="0" applyNumberFormat="1" applyFont="1" applyBorder="1" applyAlignment="1">
      <alignment horizontal="center" wrapText="1"/>
    </xf>
    <xf numFmtId="0" fontId="3" fillId="0" borderId="1" xfId="0" applyFont="1" applyFill="1" applyBorder="1" applyAlignment="1">
      <alignment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/>
    </xf>
    <xf numFmtId="0" fontId="27" fillId="0" borderId="4" xfId="0" applyFont="1" applyBorder="1" applyAlignment="1">
      <alignment/>
    </xf>
    <xf numFmtId="4" fontId="28" fillId="0" borderId="4" xfId="0" applyNumberFormat="1" applyFont="1" applyBorder="1" applyAlignment="1">
      <alignment/>
    </xf>
    <xf numFmtId="3" fontId="7" fillId="0" borderId="0" xfId="19" applyNumberFormat="1" applyFont="1" applyBorder="1">
      <alignment/>
      <protection/>
    </xf>
    <xf numFmtId="3" fontId="7" fillId="0" borderId="0" xfId="19" applyNumberFormat="1" applyFont="1">
      <alignment/>
      <protection/>
    </xf>
    <xf numFmtId="0" fontId="20" fillId="0" borderId="1" xfId="19" applyFont="1" applyBorder="1">
      <alignment/>
      <protection/>
    </xf>
    <xf numFmtId="3" fontId="29" fillId="0" borderId="6" xfId="19" applyNumberFormat="1" applyFont="1" applyBorder="1">
      <alignment/>
      <protection/>
    </xf>
    <xf numFmtId="3" fontId="29" fillId="0" borderId="1" xfId="19" applyNumberFormat="1" applyFont="1" applyBorder="1">
      <alignment/>
      <protection/>
    </xf>
    <xf numFmtId="0" fontId="5" fillId="0" borderId="3" xfId="19" applyFont="1" applyBorder="1">
      <alignment/>
      <protection/>
    </xf>
    <xf numFmtId="3" fontId="4" fillId="0" borderId="0" xfId="19" applyNumberFormat="1" applyFont="1" applyBorder="1">
      <alignment/>
      <protection/>
    </xf>
    <xf numFmtId="3" fontId="4" fillId="0" borderId="3" xfId="0" applyNumberFormat="1" applyFont="1" applyBorder="1" applyAlignment="1">
      <alignment/>
    </xf>
    <xf numFmtId="0" fontId="5" fillId="0" borderId="2" xfId="19" applyFont="1" applyFill="1" applyBorder="1">
      <alignment/>
      <protection/>
    </xf>
    <xf numFmtId="3" fontId="4" fillId="0" borderId="14" xfId="19" applyNumberFormat="1" applyFont="1" applyBorder="1">
      <alignment/>
      <protection/>
    </xf>
    <xf numFmtId="3" fontId="4" fillId="0" borderId="2" xfId="0" applyNumberFormat="1" applyFont="1" applyBorder="1" applyAlignment="1">
      <alignment/>
    </xf>
    <xf numFmtId="0" fontId="20" fillId="0" borderId="1" xfId="19" applyFont="1" applyFill="1" applyBorder="1">
      <alignment/>
      <protection/>
    </xf>
    <xf numFmtId="3" fontId="4" fillId="0" borderId="3" xfId="19" applyNumberFormat="1" applyFont="1" applyBorder="1">
      <alignment/>
      <protection/>
    </xf>
    <xf numFmtId="0" fontId="5" fillId="0" borderId="2" xfId="19" applyFont="1" applyBorder="1">
      <alignment/>
      <protection/>
    </xf>
    <xf numFmtId="3" fontId="4" fillId="0" borderId="2" xfId="19" applyNumberFormat="1" applyFont="1" applyBorder="1">
      <alignment/>
      <protection/>
    </xf>
    <xf numFmtId="0" fontId="20" fillId="0" borderId="4" xfId="19" applyFont="1" applyBorder="1">
      <alignment/>
      <protection/>
    </xf>
    <xf numFmtId="3" fontId="29" fillId="0" borderId="15" xfId="19" applyNumberFormat="1" applyFont="1" applyBorder="1">
      <alignment/>
      <protection/>
    </xf>
    <xf numFmtId="3" fontId="29" fillId="0" borderId="4" xfId="0" applyNumberFormat="1" applyFont="1" applyBorder="1" applyAlignment="1">
      <alignment/>
    </xf>
    <xf numFmtId="0" fontId="20" fillId="0" borderId="3" xfId="19" applyFont="1" applyBorder="1">
      <alignment/>
      <protection/>
    </xf>
    <xf numFmtId="3" fontId="29" fillId="0" borderId="0" xfId="19" applyNumberFormat="1" applyFont="1" applyBorder="1">
      <alignment/>
      <protection/>
    </xf>
    <xf numFmtId="3" fontId="29" fillId="0" borderId="3" xfId="0" applyNumberFormat="1" applyFont="1" applyBorder="1" applyAlignment="1">
      <alignment/>
    </xf>
    <xf numFmtId="4" fontId="9" fillId="0" borderId="2" xfId="0" applyNumberFormat="1" applyFont="1" applyBorder="1" applyAlignment="1">
      <alignment/>
    </xf>
    <xf numFmtId="0" fontId="5" fillId="0" borderId="2" xfId="20" applyFont="1" applyBorder="1">
      <alignment/>
      <protection/>
    </xf>
    <xf numFmtId="3" fontId="4" fillId="0" borderId="14" xfId="19" applyNumberFormat="1" applyFont="1" applyFill="1" applyBorder="1">
      <alignment/>
      <protection/>
    </xf>
    <xf numFmtId="0" fontId="20" fillId="0" borderId="1" xfId="20" applyFont="1" applyBorder="1">
      <alignment/>
      <protection/>
    </xf>
    <xf numFmtId="3" fontId="29" fillId="0" borderId="6" xfId="19" applyNumberFormat="1" applyFont="1" applyFill="1" applyBorder="1">
      <alignment/>
      <protection/>
    </xf>
    <xf numFmtId="3" fontId="29" fillId="0" borderId="1" xfId="19" applyNumberFormat="1" applyFont="1" applyFill="1" applyBorder="1">
      <alignment/>
      <protection/>
    </xf>
    <xf numFmtId="0" fontId="5" fillId="0" borderId="3" xfId="20" applyFont="1" applyBorder="1">
      <alignment/>
      <protection/>
    </xf>
    <xf numFmtId="3" fontId="4" fillId="0" borderId="0" xfId="19" applyNumberFormat="1" applyFont="1" applyFill="1" applyBorder="1">
      <alignment/>
      <protection/>
    </xf>
    <xf numFmtId="4" fontId="9" fillId="0" borderId="3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0" fontId="27" fillId="0" borderId="4" xfId="19" applyFont="1" applyBorder="1">
      <alignment/>
      <protection/>
    </xf>
    <xf numFmtId="3" fontId="27" fillId="0" borderId="8" xfId="0" applyNumberFormat="1" applyFont="1" applyBorder="1" applyAlignment="1">
      <alignment/>
    </xf>
    <xf numFmtId="3" fontId="27" fillId="0" borderId="4" xfId="0" applyNumberFormat="1" applyFont="1" applyBorder="1" applyAlignment="1">
      <alignment/>
    </xf>
    <xf numFmtId="3" fontId="7" fillId="0" borderId="0" xfId="19" applyNumberFormat="1" applyFont="1" applyBorder="1" applyAlignment="1">
      <alignment horizontal="right"/>
      <protection/>
    </xf>
    <xf numFmtId="0" fontId="30" fillId="0" borderId="1" xfId="0" applyFont="1" applyBorder="1" applyAlignment="1">
      <alignment horizontal="center"/>
    </xf>
    <xf numFmtId="0" fontId="5" fillId="0" borderId="1" xfId="19" applyFont="1" applyBorder="1">
      <alignment/>
      <protection/>
    </xf>
    <xf numFmtId="3" fontId="5" fillId="0" borderId="1" xfId="0" applyNumberFormat="1" applyFont="1" applyBorder="1" applyAlignment="1">
      <alignment/>
    </xf>
    <xf numFmtId="4" fontId="31" fillId="0" borderId="3" xfId="0" applyNumberFormat="1" applyFont="1" applyBorder="1" applyAlignment="1">
      <alignment/>
    </xf>
    <xf numFmtId="0" fontId="30" fillId="0" borderId="1" xfId="0" applyFont="1" applyBorder="1" applyAlignment="1">
      <alignment/>
    </xf>
    <xf numFmtId="3" fontId="30" fillId="0" borderId="1" xfId="0" applyNumberFormat="1" applyFont="1" applyBorder="1" applyAlignment="1">
      <alignment/>
    </xf>
    <xf numFmtId="0" fontId="30" fillId="0" borderId="3" xfId="0" applyFont="1" applyBorder="1" applyAlignment="1">
      <alignment horizontal="center"/>
    </xf>
    <xf numFmtId="0" fontId="5" fillId="0" borderId="3" xfId="19" applyFont="1" applyFill="1" applyBorder="1">
      <alignment/>
      <protection/>
    </xf>
    <xf numFmtId="3" fontId="5" fillId="0" borderId="3" xfId="0" applyNumberFormat="1" applyFont="1" applyBorder="1" applyAlignment="1">
      <alignment/>
    </xf>
    <xf numFmtId="0" fontId="30" fillId="0" borderId="3" xfId="0" applyFont="1" applyBorder="1" applyAlignment="1">
      <alignment/>
    </xf>
    <xf numFmtId="3" fontId="30" fillId="0" borderId="3" xfId="0" applyNumberFormat="1" applyFont="1" applyBorder="1" applyAlignment="1">
      <alignment/>
    </xf>
    <xf numFmtId="0" fontId="30" fillId="0" borderId="7" xfId="0" applyFont="1" applyBorder="1" applyAlignment="1">
      <alignment/>
    </xf>
    <xf numFmtId="0" fontId="32" fillId="0" borderId="0" xfId="0" applyFont="1" applyAlignment="1">
      <alignment/>
    </xf>
    <xf numFmtId="0" fontId="32" fillId="0" borderId="3" xfId="0" applyFont="1" applyBorder="1" applyAlignment="1">
      <alignment/>
    </xf>
    <xf numFmtId="0" fontId="32" fillId="0" borderId="7" xfId="0" applyFont="1" applyBorder="1" applyAlignment="1">
      <alignment/>
    </xf>
    <xf numFmtId="0" fontId="5" fillId="0" borderId="3" xfId="0" applyFont="1" applyBorder="1" applyAlignment="1">
      <alignment/>
    </xf>
    <xf numFmtId="0" fontId="33" fillId="0" borderId="3" xfId="0" applyFont="1" applyBorder="1" applyAlignment="1">
      <alignment/>
    </xf>
    <xf numFmtId="3" fontId="33" fillId="0" borderId="3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4" fillId="0" borderId="2" xfId="0" applyNumberFormat="1" applyFont="1" applyFill="1" applyBorder="1" applyAlignment="1">
      <alignment/>
    </xf>
    <xf numFmtId="3" fontId="4" fillId="0" borderId="3" xfId="0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" fontId="7" fillId="0" borderId="5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27" fillId="0" borderId="6" xfId="19" applyFont="1" applyBorder="1">
      <alignment/>
      <protection/>
    </xf>
    <xf numFmtId="3" fontId="27" fillId="0" borderId="6" xfId="0" applyNumberFormat="1" applyFont="1" applyBorder="1" applyAlignment="1">
      <alignment/>
    </xf>
    <xf numFmtId="4" fontId="28" fillId="0" borderId="6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7" fillId="0" borderId="0" xfId="19" applyFont="1" applyBorder="1">
      <alignment/>
      <protection/>
    </xf>
    <xf numFmtId="3" fontId="27" fillId="0" borderId="0" xfId="0" applyNumberFormat="1" applyFont="1" applyBorder="1" applyAlignment="1">
      <alignment/>
    </xf>
    <xf numFmtId="4" fontId="28" fillId="0" borderId="0" xfId="0" applyNumberFormat="1" applyFont="1" applyBorder="1" applyAlignment="1">
      <alignment/>
    </xf>
  </cellXfs>
  <cellStyles count="10">
    <cellStyle name="Normal" xfId="0"/>
    <cellStyle name="Comma" xfId="15"/>
    <cellStyle name="Comma [0]" xfId="16"/>
    <cellStyle name="Hyperlink" xfId="17"/>
    <cellStyle name="Followed Hyperlink" xfId="18"/>
    <cellStyle name="Normál_Költségvetés mellékletek 2012 -végleges" xfId="19"/>
    <cellStyle name="Normál_Önkormányzat - 2012. III. n. év Tájékoztató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1:Q85"/>
  <sheetViews>
    <sheetView tabSelected="1" workbookViewId="0" topLeftCell="A1">
      <selection activeCell="G1" sqref="G1:K1"/>
    </sheetView>
  </sheetViews>
  <sheetFormatPr defaultColWidth="9.00390625" defaultRowHeight="12.75"/>
  <cols>
    <col min="1" max="1" width="3.75390625" style="0" customWidth="1"/>
    <col min="2" max="2" width="37.75390625" style="0" customWidth="1"/>
    <col min="3" max="5" width="12.25390625" style="0" customWidth="1"/>
    <col min="6" max="6" width="10.75390625" style="0" customWidth="1"/>
    <col min="7" max="7" width="37.75390625" style="0" customWidth="1"/>
    <col min="8" max="10" width="12.25390625" style="0" customWidth="1"/>
    <col min="11" max="11" width="10.75390625" style="0" customWidth="1"/>
  </cols>
  <sheetData>
    <row r="1" spans="1:17" ht="18.75">
      <c r="A1" s="30"/>
      <c r="B1" s="30"/>
      <c r="C1" s="30"/>
      <c r="D1" s="30"/>
      <c r="E1" s="30"/>
      <c r="F1" s="31"/>
      <c r="G1" s="233" t="s">
        <v>235</v>
      </c>
      <c r="H1" s="233"/>
      <c r="I1" s="233"/>
      <c r="J1" s="233"/>
      <c r="K1" s="233"/>
      <c r="L1" s="30"/>
      <c r="M1" s="30"/>
      <c r="N1" s="30"/>
      <c r="O1" s="30"/>
      <c r="P1" s="30"/>
      <c r="Q1" s="30"/>
    </row>
    <row r="2" spans="1:17" ht="18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ht="18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17" ht="19.5">
      <c r="A4" s="232" t="s">
        <v>164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30"/>
      <c r="M4" s="30"/>
      <c r="N4" s="30"/>
      <c r="O4" s="30"/>
      <c r="P4" s="30"/>
      <c r="Q4" s="30"/>
    </row>
    <row r="5" spans="1:17" ht="19.5">
      <c r="A5" s="232" t="s">
        <v>165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30"/>
      <c r="M5" s="30"/>
      <c r="N5" s="30"/>
      <c r="O5" s="30"/>
      <c r="P5" s="30"/>
      <c r="Q5" s="30"/>
    </row>
    <row r="6" spans="1:17" ht="19.5">
      <c r="A6" s="232" t="s">
        <v>75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30"/>
      <c r="M6" s="30"/>
      <c r="N6" s="30"/>
      <c r="O6" s="30"/>
      <c r="P6" s="30"/>
      <c r="Q6" s="30"/>
    </row>
    <row r="7" spans="1:17" ht="19.5">
      <c r="A7" s="232" t="s">
        <v>1</v>
      </c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30"/>
      <c r="M7" s="30"/>
      <c r="N7" s="30"/>
      <c r="O7" s="30"/>
      <c r="P7" s="30"/>
      <c r="Q7" s="30"/>
    </row>
    <row r="8" spans="1:17" ht="19.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0"/>
      <c r="M8" s="30"/>
      <c r="N8" s="30"/>
      <c r="O8" s="30"/>
      <c r="P8" s="30"/>
      <c r="Q8" s="30"/>
    </row>
    <row r="9" spans="1:17" ht="18.75">
      <c r="A9" s="30"/>
      <c r="B9" s="30"/>
      <c r="C9" s="30"/>
      <c r="D9" s="30"/>
      <c r="E9" s="30"/>
      <c r="F9" s="30"/>
      <c r="G9" s="30"/>
      <c r="H9" s="30"/>
      <c r="I9" s="30"/>
      <c r="J9" s="30"/>
      <c r="K9" s="11" t="s">
        <v>2</v>
      </c>
      <c r="L9" s="30"/>
      <c r="M9" s="30"/>
      <c r="N9" s="30"/>
      <c r="O9" s="30"/>
      <c r="P9" s="30"/>
      <c r="Q9" s="30"/>
    </row>
    <row r="10" spans="1:17" ht="19.5" customHeight="1">
      <c r="A10" s="33"/>
      <c r="B10" s="34" t="s">
        <v>218</v>
      </c>
      <c r="C10" s="35" t="s">
        <v>15</v>
      </c>
      <c r="D10" s="35" t="s">
        <v>5</v>
      </c>
      <c r="E10" s="35" t="s">
        <v>6</v>
      </c>
      <c r="F10" s="35" t="s">
        <v>6</v>
      </c>
      <c r="G10" s="34" t="s">
        <v>217</v>
      </c>
      <c r="H10" s="35" t="s">
        <v>15</v>
      </c>
      <c r="I10" s="35" t="s">
        <v>5</v>
      </c>
      <c r="J10" s="35" t="s">
        <v>6</v>
      </c>
      <c r="K10" s="35" t="s">
        <v>6</v>
      </c>
      <c r="L10" s="30"/>
      <c r="M10" s="30"/>
      <c r="N10" s="30"/>
      <c r="O10" s="30"/>
      <c r="P10" s="30"/>
      <c r="Q10" s="30"/>
    </row>
    <row r="11" spans="1:17" ht="19.5" customHeight="1">
      <c r="A11" s="36"/>
      <c r="B11" s="37"/>
      <c r="C11" s="38" t="s">
        <v>63</v>
      </c>
      <c r="D11" s="38" t="s">
        <v>63</v>
      </c>
      <c r="E11" s="38"/>
      <c r="F11" s="38" t="s">
        <v>64</v>
      </c>
      <c r="G11" s="37"/>
      <c r="H11" s="38" t="s">
        <v>63</v>
      </c>
      <c r="I11" s="38" t="s">
        <v>63</v>
      </c>
      <c r="J11" s="38"/>
      <c r="K11" s="38" t="s">
        <v>64</v>
      </c>
      <c r="L11" s="30"/>
      <c r="M11" s="30"/>
      <c r="N11" s="30"/>
      <c r="O11" s="30"/>
      <c r="P11" s="30"/>
      <c r="Q11" s="30"/>
    </row>
    <row r="12" spans="1:17" ht="18.75">
      <c r="A12" s="210">
        <v>1</v>
      </c>
      <c r="B12" s="211" t="s">
        <v>196</v>
      </c>
      <c r="C12" s="212">
        <f>Bevételek!C12</f>
        <v>28567</v>
      </c>
      <c r="D12" s="212">
        <f>Bevételek!D12</f>
        <v>28170</v>
      </c>
      <c r="E12" s="212">
        <f>Bevételek!E12</f>
        <v>28170</v>
      </c>
      <c r="F12" s="213">
        <f aca="true" t="shared" si="0" ref="F12:F26">(E12/D12)*100</f>
        <v>100</v>
      </c>
      <c r="G12" s="214" t="s">
        <v>65</v>
      </c>
      <c r="H12" s="215">
        <f>'Működési kiadások'!C34</f>
        <v>42417</v>
      </c>
      <c r="I12" s="215">
        <f>'Működési kiadások'!D34</f>
        <v>48466</v>
      </c>
      <c r="J12" s="215">
        <f>'Működési kiadások'!E34</f>
        <v>50178</v>
      </c>
      <c r="K12" s="205">
        <f>(J12/I12)*100</f>
        <v>103.53237321008541</v>
      </c>
      <c r="L12" s="30"/>
      <c r="M12" s="30"/>
      <c r="N12" s="30"/>
      <c r="O12" s="30"/>
      <c r="P12" s="30"/>
      <c r="Q12" s="30"/>
    </row>
    <row r="13" spans="1:17" ht="18.75">
      <c r="A13" s="216">
        <v>2</v>
      </c>
      <c r="B13" s="217" t="s">
        <v>199</v>
      </c>
      <c r="C13" s="218">
        <f>Bevételek!C15</f>
        <v>20582</v>
      </c>
      <c r="D13" s="218">
        <f>Bevételek!D15</f>
        <v>20378</v>
      </c>
      <c r="E13" s="218">
        <f>Bevételek!E15</f>
        <v>20378</v>
      </c>
      <c r="F13" s="213">
        <f t="shared" si="0"/>
        <v>100</v>
      </c>
      <c r="G13" s="219" t="s">
        <v>78</v>
      </c>
      <c r="H13" s="220">
        <f>Pénzellátások!C32</f>
        <v>5361</v>
      </c>
      <c r="I13" s="220">
        <f>Pénzellátások!D32</f>
        <v>10876</v>
      </c>
      <c r="J13" s="220">
        <f>Pénzellátások!E32</f>
        <v>9551</v>
      </c>
      <c r="K13" s="63">
        <f>(J13/I13)*100</f>
        <v>87.81721221037147</v>
      </c>
      <c r="L13" s="30"/>
      <c r="M13" s="30"/>
      <c r="N13" s="30"/>
      <c r="O13" s="30"/>
      <c r="P13" s="30"/>
      <c r="Q13" s="30"/>
    </row>
    <row r="14" spans="1:17" ht="18.75">
      <c r="A14" s="216">
        <v>3</v>
      </c>
      <c r="B14" s="217" t="s">
        <v>203</v>
      </c>
      <c r="C14" s="218">
        <f>Bevételek!C19</f>
        <v>4194</v>
      </c>
      <c r="D14" s="218">
        <f>Bevételek!D19</f>
        <v>11000</v>
      </c>
      <c r="E14" s="218">
        <f>Bevételek!E19</f>
        <v>11000</v>
      </c>
      <c r="F14" s="213">
        <f t="shared" si="0"/>
        <v>100</v>
      </c>
      <c r="G14" s="219" t="s">
        <v>12</v>
      </c>
      <c r="H14" s="220">
        <f>'Átadott pénzeszközök'!C26</f>
        <v>44440</v>
      </c>
      <c r="I14" s="220">
        <f>'Átadott pénzeszközök'!D26</f>
        <v>48920</v>
      </c>
      <c r="J14" s="220">
        <f>'Átadott pénzeszközök'!E26</f>
        <v>48405</v>
      </c>
      <c r="K14" s="63">
        <f>(J13/I13)*100</f>
        <v>87.81721221037147</v>
      </c>
      <c r="L14" s="30"/>
      <c r="M14" s="30"/>
      <c r="N14" s="30"/>
      <c r="O14" s="30"/>
      <c r="P14" s="30"/>
      <c r="Q14" s="30"/>
    </row>
    <row r="15" spans="1:17" ht="18.75">
      <c r="A15" s="216">
        <v>4</v>
      </c>
      <c r="B15" s="5" t="s">
        <v>221</v>
      </c>
      <c r="C15" s="218">
        <f>Bevételek!C22</f>
        <v>2309</v>
      </c>
      <c r="D15" s="218">
        <f>Bevételek!D22</f>
        <v>2309</v>
      </c>
      <c r="E15" s="218">
        <f>Bevételek!E22</f>
        <v>2309</v>
      </c>
      <c r="F15" s="213">
        <f t="shared" si="0"/>
        <v>100</v>
      </c>
      <c r="G15" s="219" t="s">
        <v>40</v>
      </c>
      <c r="H15" s="220">
        <f>'Fejlesztési kiadások'!C25</f>
        <v>17199</v>
      </c>
      <c r="I15" s="220">
        <f>'Fejlesztési kiadások'!D25</f>
        <v>17199</v>
      </c>
      <c r="J15" s="220">
        <f>'Fejlesztési kiadások'!E25</f>
        <v>24695</v>
      </c>
      <c r="K15" s="63">
        <f>(J14/I14)*100</f>
        <v>98.94726083401471</v>
      </c>
      <c r="L15" s="30"/>
      <c r="M15" s="30"/>
      <c r="N15" s="30"/>
      <c r="O15" s="30"/>
      <c r="P15" s="30"/>
      <c r="Q15" s="30"/>
    </row>
    <row r="16" spans="1:17" ht="18.75">
      <c r="A16" s="216">
        <v>5</v>
      </c>
      <c r="B16" s="5" t="s">
        <v>222</v>
      </c>
      <c r="C16" s="218">
        <f>Bevételek!C24</f>
        <v>0</v>
      </c>
      <c r="D16" s="218">
        <f>Bevételek!D24</f>
        <v>4237</v>
      </c>
      <c r="E16" s="218">
        <f>Bevételek!E24</f>
        <v>4237</v>
      </c>
      <c r="F16" s="213">
        <f t="shared" si="0"/>
        <v>100</v>
      </c>
      <c r="G16" s="219" t="s">
        <v>66</v>
      </c>
      <c r="H16" s="220">
        <v>500</v>
      </c>
      <c r="I16" s="220">
        <v>500</v>
      </c>
      <c r="J16" s="220">
        <v>0</v>
      </c>
      <c r="K16" s="63">
        <f>(J15/I15)*100</f>
        <v>143.58392929821503</v>
      </c>
      <c r="L16" s="30"/>
      <c r="M16" s="30"/>
      <c r="N16" s="30"/>
      <c r="O16" s="30"/>
      <c r="P16" s="30"/>
      <c r="Q16" s="30"/>
    </row>
    <row r="17" spans="1:17" ht="18.75">
      <c r="A17" s="216">
        <v>6</v>
      </c>
      <c r="B17" s="5" t="s">
        <v>223</v>
      </c>
      <c r="C17" s="218">
        <f>Bevételek!C28</f>
        <v>0</v>
      </c>
      <c r="D17" s="218">
        <f>Bevételek!D28</f>
        <v>0</v>
      </c>
      <c r="E17" s="218">
        <f>Bevételek!E28</f>
        <v>132</v>
      </c>
      <c r="F17" s="213"/>
      <c r="G17" s="219" t="s">
        <v>13</v>
      </c>
      <c r="H17" s="220"/>
      <c r="I17" s="220"/>
      <c r="J17" s="220">
        <v>-4473</v>
      </c>
      <c r="K17" s="63">
        <f>(J16/I16)*100</f>
        <v>0</v>
      </c>
      <c r="L17" s="30"/>
      <c r="M17" s="30"/>
      <c r="N17" s="30"/>
      <c r="O17" s="30"/>
      <c r="P17" s="30"/>
      <c r="Q17" s="30"/>
    </row>
    <row r="18" spans="1:17" ht="18.75">
      <c r="A18" s="216">
        <v>7</v>
      </c>
      <c r="B18" s="5" t="s">
        <v>224</v>
      </c>
      <c r="C18" s="218">
        <f>Bevételek!C29</f>
        <v>0</v>
      </c>
      <c r="D18" s="218">
        <f>Bevételek!D29</f>
        <v>45</v>
      </c>
      <c r="E18" s="218">
        <f>Bevételek!E29</f>
        <v>45</v>
      </c>
      <c r="F18" s="213"/>
      <c r="G18" s="221"/>
      <c r="H18" s="219"/>
      <c r="I18" s="218"/>
      <c r="J18" s="218"/>
      <c r="K18" s="63"/>
      <c r="L18" s="30"/>
      <c r="M18" s="30"/>
      <c r="N18" s="30"/>
      <c r="O18" s="30"/>
      <c r="P18" s="30"/>
      <c r="Q18" s="30"/>
    </row>
    <row r="19" spans="1:17" ht="18.75">
      <c r="A19" s="216">
        <v>8</v>
      </c>
      <c r="B19" s="180" t="s">
        <v>76</v>
      </c>
      <c r="C19" s="218">
        <f>Bevételek!C30</f>
        <v>90</v>
      </c>
      <c r="D19" s="218">
        <f>Bevételek!D30</f>
        <v>90</v>
      </c>
      <c r="E19" s="218">
        <f>Bevételek!E30</f>
        <v>154</v>
      </c>
      <c r="F19" s="213">
        <f t="shared" si="0"/>
        <v>171.11111111111111</v>
      </c>
      <c r="G19" s="222"/>
      <c r="H19" s="223"/>
      <c r="I19" s="223"/>
      <c r="J19" s="223"/>
      <c r="K19" s="63"/>
      <c r="L19" s="30"/>
      <c r="M19" s="30"/>
      <c r="N19" s="30"/>
      <c r="O19" s="30"/>
      <c r="P19" s="30"/>
      <c r="Q19" s="30"/>
    </row>
    <row r="20" spans="1:17" ht="18.75">
      <c r="A20" s="216">
        <v>9</v>
      </c>
      <c r="B20" s="202" t="s">
        <v>53</v>
      </c>
      <c r="C20" s="218">
        <f>Bevételek!C32</f>
        <v>2052</v>
      </c>
      <c r="D20" s="218">
        <f>Bevételek!D32</f>
        <v>2052</v>
      </c>
      <c r="E20" s="218">
        <f>Bevételek!E32</f>
        <v>1641</v>
      </c>
      <c r="F20" s="213">
        <f t="shared" si="0"/>
        <v>79.97076023391813</v>
      </c>
      <c r="G20" s="221"/>
      <c r="H20" s="220"/>
      <c r="I20" s="218"/>
      <c r="J20" s="218"/>
      <c r="K20" s="63"/>
      <c r="L20" s="30"/>
      <c r="M20" s="30"/>
      <c r="N20" s="30"/>
      <c r="O20" s="30"/>
      <c r="P20" s="30"/>
      <c r="Q20" s="30"/>
    </row>
    <row r="21" spans="1:17" ht="18.75">
      <c r="A21" s="216">
        <v>10</v>
      </c>
      <c r="B21" s="202" t="s">
        <v>225</v>
      </c>
      <c r="C21" s="218">
        <f>Bevételek!C37</f>
        <v>2900</v>
      </c>
      <c r="D21" s="218">
        <f>Bevételek!D37</f>
        <v>8457</v>
      </c>
      <c r="E21" s="218">
        <f>Bevételek!E37</f>
        <v>8733</v>
      </c>
      <c r="F21" s="213">
        <f t="shared" si="0"/>
        <v>103.26356864136218</v>
      </c>
      <c r="G21" s="224"/>
      <c r="H21" s="223"/>
      <c r="I21" s="223"/>
      <c r="J21" s="223"/>
      <c r="K21" s="223"/>
      <c r="L21" s="30"/>
      <c r="M21" s="30"/>
      <c r="N21" s="30"/>
      <c r="O21" s="30"/>
      <c r="P21" s="30"/>
      <c r="Q21" s="30"/>
    </row>
    <row r="22" spans="1:17" ht="18.75">
      <c r="A22" s="216">
        <v>11</v>
      </c>
      <c r="B22" s="202" t="s">
        <v>50</v>
      </c>
      <c r="C22" s="218">
        <f>Bevételek!C42</f>
        <v>44700</v>
      </c>
      <c r="D22" s="218">
        <f>Bevételek!D42</f>
        <v>44700</v>
      </c>
      <c r="E22" s="218">
        <f>Bevételek!E42</f>
        <v>44315</v>
      </c>
      <c r="F22" s="213">
        <f t="shared" si="0"/>
        <v>99.13870246085011</v>
      </c>
      <c r="G22" s="223"/>
      <c r="H22" s="223"/>
      <c r="I22" s="223"/>
      <c r="J22" s="223"/>
      <c r="K22" s="223"/>
      <c r="L22" s="30"/>
      <c r="M22" s="30"/>
      <c r="N22" s="30"/>
      <c r="O22" s="30"/>
      <c r="P22" s="30"/>
      <c r="Q22" s="30"/>
    </row>
    <row r="23" spans="1:17" ht="18.75">
      <c r="A23" s="216">
        <v>12</v>
      </c>
      <c r="B23" s="202" t="s">
        <v>51</v>
      </c>
      <c r="C23" s="218">
        <f>Bevételek!C45</f>
        <v>4323</v>
      </c>
      <c r="D23" s="218">
        <f>Bevételek!D45</f>
        <v>4323</v>
      </c>
      <c r="E23" s="218">
        <f>Bevételek!E45</f>
        <v>4817</v>
      </c>
      <c r="F23" s="213">
        <f t="shared" si="0"/>
        <v>111.42724959518853</v>
      </c>
      <c r="G23" s="219"/>
      <c r="H23" s="220"/>
      <c r="I23" s="218"/>
      <c r="J23" s="218"/>
      <c r="K23" s="63"/>
      <c r="L23" s="30"/>
      <c r="M23" s="30"/>
      <c r="N23" s="30"/>
      <c r="O23" s="30"/>
      <c r="P23" s="30"/>
      <c r="Q23" s="30"/>
    </row>
    <row r="24" spans="1:17" ht="18.75">
      <c r="A24" s="216">
        <v>13</v>
      </c>
      <c r="B24" s="202" t="s">
        <v>79</v>
      </c>
      <c r="C24" s="218">
        <f>Bevételek!C49</f>
        <v>200</v>
      </c>
      <c r="D24" s="218">
        <f>Bevételek!D49</f>
        <v>200</v>
      </c>
      <c r="E24" s="218">
        <f>Bevételek!E49</f>
        <v>743</v>
      </c>
      <c r="F24" s="213">
        <f t="shared" si="0"/>
        <v>371.5</v>
      </c>
      <c r="G24" s="223"/>
      <c r="H24" s="223"/>
      <c r="I24" s="223"/>
      <c r="J24" s="223"/>
      <c r="K24" s="223"/>
      <c r="L24" s="30"/>
      <c r="M24" s="30"/>
      <c r="N24" s="30"/>
      <c r="O24" s="30"/>
      <c r="P24" s="30"/>
      <c r="Q24" s="30"/>
    </row>
    <row r="25" spans="1:17" ht="18.75">
      <c r="A25" s="216">
        <v>15</v>
      </c>
      <c r="B25" s="225" t="s">
        <v>11</v>
      </c>
      <c r="C25" s="220">
        <f>Bevételek!C56</f>
        <v>0</v>
      </c>
      <c r="D25" s="220">
        <f>Bevételek!D56</f>
        <v>0</v>
      </c>
      <c r="E25" s="220">
        <v>-5214</v>
      </c>
      <c r="F25" s="213"/>
      <c r="G25" s="226"/>
      <c r="H25" s="227"/>
      <c r="I25" s="227"/>
      <c r="J25" s="227"/>
      <c r="K25" s="204"/>
      <c r="L25" s="30"/>
      <c r="M25" s="30"/>
      <c r="N25" s="30"/>
      <c r="O25" s="30"/>
      <c r="P25" s="30"/>
      <c r="Q25" s="30"/>
    </row>
    <row r="26" spans="1:17" ht="19.5">
      <c r="A26" s="50"/>
      <c r="B26" s="47" t="s">
        <v>67</v>
      </c>
      <c r="C26" s="51">
        <f>SUM(C12:C25)</f>
        <v>109917</v>
      </c>
      <c r="D26" s="51">
        <f>SUM(D12:D25)</f>
        <v>125961</v>
      </c>
      <c r="E26" s="51">
        <f>SUM(E12:E25)</f>
        <v>121460</v>
      </c>
      <c r="F26" s="49">
        <f t="shared" si="0"/>
        <v>96.42667174760442</v>
      </c>
      <c r="G26" s="47" t="s">
        <v>68</v>
      </c>
      <c r="H26" s="51">
        <f>SUM(H12:H25)</f>
        <v>109917</v>
      </c>
      <c r="I26" s="51">
        <f>SUM(I12:I25)</f>
        <v>125961</v>
      </c>
      <c r="J26" s="51">
        <f>SUM(J12:J25)</f>
        <v>128356</v>
      </c>
      <c r="K26" s="52">
        <f>(J26/I26)*100</f>
        <v>101.90138217384745</v>
      </c>
      <c r="L26" s="30"/>
      <c r="M26" s="30"/>
      <c r="N26" s="30"/>
      <c r="O26" s="30"/>
      <c r="P26" s="30"/>
      <c r="Q26" s="30"/>
    </row>
    <row r="27" spans="1:17" ht="18.75">
      <c r="A27" s="16"/>
      <c r="B27" s="16"/>
      <c r="C27" s="17"/>
      <c r="D27" s="17"/>
      <c r="E27" s="17"/>
      <c r="F27" s="53"/>
      <c r="G27" s="53"/>
      <c r="H27" s="16"/>
      <c r="I27" s="30"/>
      <c r="J27" s="30"/>
      <c r="K27" s="30"/>
      <c r="L27" s="30"/>
      <c r="M27" s="30"/>
      <c r="N27" s="30"/>
      <c r="O27" s="30"/>
      <c r="P27" s="30"/>
      <c r="Q27" s="30"/>
    </row>
    <row r="28" spans="1:17" ht="18.75">
      <c r="A28" s="16"/>
      <c r="B28" s="16"/>
      <c r="C28" s="17"/>
      <c r="D28" s="17"/>
      <c r="E28" s="17"/>
      <c r="F28" s="16"/>
      <c r="G28" s="16"/>
      <c r="H28" s="16"/>
      <c r="I28" s="30"/>
      <c r="J28" s="30"/>
      <c r="K28" s="30"/>
      <c r="L28" s="30"/>
      <c r="M28" s="30"/>
      <c r="N28" s="30"/>
      <c r="O28" s="30"/>
      <c r="P28" s="30"/>
      <c r="Q28" s="30"/>
    </row>
    <row r="29" spans="1:17" ht="18.75">
      <c r="A29" s="16"/>
      <c r="B29" s="54"/>
      <c r="C29" s="17"/>
      <c r="D29" s="17"/>
      <c r="E29" s="17"/>
      <c r="F29" s="16"/>
      <c r="G29" s="16"/>
      <c r="H29" s="17"/>
      <c r="I29" s="17"/>
      <c r="J29" s="17"/>
      <c r="K29" s="30"/>
      <c r="L29" s="30"/>
      <c r="M29" s="30"/>
      <c r="N29" s="30"/>
      <c r="O29" s="30"/>
      <c r="P29" s="30"/>
      <c r="Q29" s="30"/>
    </row>
    <row r="30" spans="1:17" ht="18.75">
      <c r="A30" s="231" t="s">
        <v>17</v>
      </c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30"/>
      <c r="M30" s="30"/>
      <c r="N30" s="30"/>
      <c r="O30" s="30"/>
      <c r="P30" s="30"/>
      <c r="Q30" s="30"/>
    </row>
    <row r="31" spans="1:17" ht="18.75">
      <c r="A31" s="16"/>
      <c r="B31" s="16"/>
      <c r="C31" s="17"/>
      <c r="D31" s="17"/>
      <c r="E31" s="17"/>
      <c r="F31" s="16"/>
      <c r="G31" s="16"/>
      <c r="H31" s="16"/>
      <c r="I31" s="30"/>
      <c r="J31" s="30"/>
      <c r="K31" s="30"/>
      <c r="L31" s="30"/>
      <c r="M31" s="30"/>
      <c r="N31" s="30"/>
      <c r="O31" s="30"/>
      <c r="P31" s="30"/>
      <c r="Q31" s="30"/>
    </row>
    <row r="32" spans="1:17" ht="18.75">
      <c r="A32" s="16"/>
      <c r="B32" s="16"/>
      <c r="C32" s="17"/>
      <c r="D32" s="17"/>
      <c r="E32" s="17"/>
      <c r="F32" s="16"/>
      <c r="G32" s="16"/>
      <c r="H32" s="16"/>
      <c r="I32" s="30"/>
      <c r="J32" s="30"/>
      <c r="K32" s="30"/>
      <c r="L32" s="30"/>
      <c r="M32" s="30"/>
      <c r="N32" s="30"/>
      <c r="O32" s="30"/>
      <c r="P32" s="30"/>
      <c r="Q32" s="30"/>
    </row>
    <row r="33" spans="1:17" ht="18.75">
      <c r="A33" s="16"/>
      <c r="B33" s="54"/>
      <c r="C33" s="17"/>
      <c r="D33" s="17"/>
      <c r="E33" s="17"/>
      <c r="F33" s="16"/>
      <c r="G33" s="16"/>
      <c r="H33" s="16"/>
      <c r="I33" s="30"/>
      <c r="J33" s="30"/>
      <c r="K33" s="30"/>
      <c r="L33" s="30"/>
      <c r="M33" s="30"/>
      <c r="N33" s="30"/>
      <c r="O33" s="30"/>
      <c r="P33" s="30"/>
      <c r="Q33" s="30"/>
    </row>
    <row r="34" spans="1:17" ht="18.75">
      <c r="A34" s="16"/>
      <c r="B34" s="16"/>
      <c r="C34" s="17"/>
      <c r="D34" s="17"/>
      <c r="E34" s="17"/>
      <c r="F34" s="16"/>
      <c r="G34" s="16"/>
      <c r="H34" s="16"/>
      <c r="I34" s="30"/>
      <c r="J34" s="30"/>
      <c r="K34" s="30"/>
      <c r="L34" s="30"/>
      <c r="M34" s="30"/>
      <c r="N34" s="30"/>
      <c r="O34" s="30"/>
      <c r="P34" s="30"/>
      <c r="Q34" s="30"/>
    </row>
    <row r="35" spans="1:17" ht="18.75">
      <c r="A35" s="16"/>
      <c r="B35" s="16"/>
      <c r="C35" s="17"/>
      <c r="D35" s="17"/>
      <c r="E35" s="17"/>
      <c r="F35" s="16"/>
      <c r="G35" s="16"/>
      <c r="H35" s="16"/>
      <c r="I35" s="30"/>
      <c r="J35" s="30"/>
      <c r="K35" s="30"/>
      <c r="L35" s="30"/>
      <c r="M35" s="30"/>
      <c r="N35" s="30"/>
      <c r="O35" s="30"/>
      <c r="P35" s="30"/>
      <c r="Q35" s="30"/>
    </row>
    <row r="36" spans="1:17" ht="18.75">
      <c r="A36" s="16"/>
      <c r="B36" s="54"/>
      <c r="C36" s="17"/>
      <c r="D36" s="17"/>
      <c r="E36" s="17"/>
      <c r="F36" s="16"/>
      <c r="G36" s="16"/>
      <c r="H36" s="16"/>
      <c r="I36" s="30"/>
      <c r="J36" s="30"/>
      <c r="K36" s="30"/>
      <c r="L36" s="30"/>
      <c r="M36" s="30"/>
      <c r="N36" s="30"/>
      <c r="O36" s="30"/>
      <c r="P36" s="30"/>
      <c r="Q36" s="30"/>
    </row>
    <row r="37" spans="1:17" ht="18.75">
      <c r="A37" s="16"/>
      <c r="B37" s="16"/>
      <c r="C37" s="17"/>
      <c r="D37" s="17"/>
      <c r="E37" s="17"/>
      <c r="F37" s="16"/>
      <c r="G37" s="16"/>
      <c r="H37" s="16"/>
      <c r="I37" s="30"/>
      <c r="J37" s="30"/>
      <c r="K37" s="30"/>
      <c r="L37" s="30"/>
      <c r="M37" s="30"/>
      <c r="N37" s="30"/>
      <c r="O37" s="30"/>
      <c r="P37" s="30"/>
      <c r="Q37" s="30"/>
    </row>
    <row r="38" spans="1:17" ht="18.75">
      <c r="A38" s="16"/>
      <c r="B38" s="16"/>
      <c r="C38" s="17"/>
      <c r="D38" s="17"/>
      <c r="E38" s="17"/>
      <c r="F38" s="16"/>
      <c r="G38" s="16"/>
      <c r="H38" s="16"/>
      <c r="I38" s="30"/>
      <c r="J38" s="30"/>
      <c r="K38" s="30"/>
      <c r="L38" s="30"/>
      <c r="M38" s="30"/>
      <c r="N38" s="30"/>
      <c r="O38" s="30"/>
      <c r="P38" s="30"/>
      <c r="Q38" s="30"/>
    </row>
    <row r="39" spans="1:17" ht="18.75">
      <c r="A39" s="16"/>
      <c r="B39" s="54"/>
      <c r="C39" s="17"/>
      <c r="D39" s="17"/>
      <c r="E39" s="17"/>
      <c r="F39" s="16"/>
      <c r="G39" s="16"/>
      <c r="H39" s="16"/>
      <c r="I39" s="30"/>
      <c r="J39" s="30"/>
      <c r="K39" s="30"/>
      <c r="L39" s="30"/>
      <c r="M39" s="30"/>
      <c r="N39" s="30"/>
      <c r="O39" s="30"/>
      <c r="P39" s="30"/>
      <c r="Q39" s="30"/>
    </row>
    <row r="40" spans="1:17" ht="18.75">
      <c r="A40" s="16"/>
      <c r="B40" s="16"/>
      <c r="C40" s="17"/>
      <c r="D40" s="17"/>
      <c r="E40" s="17"/>
      <c r="F40" s="16"/>
      <c r="G40" s="16"/>
      <c r="H40" s="16"/>
      <c r="I40" s="30"/>
      <c r="J40" s="30"/>
      <c r="K40" s="30"/>
      <c r="L40" s="30"/>
      <c r="M40" s="30"/>
      <c r="N40" s="30"/>
      <c r="O40" s="30"/>
      <c r="P40" s="30"/>
      <c r="Q40" s="30"/>
    </row>
    <row r="41" spans="1:17" ht="18.75">
      <c r="A41" s="16"/>
      <c r="B41" s="16"/>
      <c r="C41" s="17"/>
      <c r="D41" s="17"/>
      <c r="E41" s="17"/>
      <c r="F41" s="16"/>
      <c r="G41" s="16"/>
      <c r="H41" s="16"/>
      <c r="I41" s="30"/>
      <c r="J41" s="30"/>
      <c r="K41" s="30"/>
      <c r="L41" s="30"/>
      <c r="M41" s="30"/>
      <c r="N41" s="30"/>
      <c r="O41" s="30"/>
      <c r="P41" s="30"/>
      <c r="Q41" s="30"/>
    </row>
    <row r="42" spans="1:17" ht="18.75">
      <c r="A42" s="16"/>
      <c r="B42" s="54"/>
      <c r="C42" s="17"/>
      <c r="D42" s="17"/>
      <c r="E42" s="17"/>
      <c r="F42" s="16"/>
      <c r="G42" s="16"/>
      <c r="H42" s="16"/>
      <c r="I42" s="30"/>
      <c r="J42" s="30"/>
      <c r="K42" s="30"/>
      <c r="L42" s="30"/>
      <c r="M42" s="30"/>
      <c r="N42" s="30"/>
      <c r="O42" s="30"/>
      <c r="P42" s="30"/>
      <c r="Q42" s="30"/>
    </row>
    <row r="43" spans="1:17" ht="18.75">
      <c r="A43" s="16"/>
      <c r="B43" s="16"/>
      <c r="C43" s="17"/>
      <c r="D43" s="17"/>
      <c r="E43" s="17"/>
      <c r="F43" s="16"/>
      <c r="G43" s="16"/>
      <c r="H43" s="16"/>
      <c r="I43" s="30"/>
      <c r="J43" s="30"/>
      <c r="K43" s="30"/>
      <c r="L43" s="30"/>
      <c r="M43" s="30"/>
      <c r="N43" s="30"/>
      <c r="O43" s="30"/>
      <c r="P43" s="30"/>
      <c r="Q43" s="30"/>
    </row>
    <row r="44" spans="1:17" ht="18.75">
      <c r="A44" s="16"/>
      <c r="B44" s="16"/>
      <c r="C44" s="17"/>
      <c r="D44" s="17"/>
      <c r="E44" s="17"/>
      <c r="F44" s="16"/>
      <c r="G44" s="16"/>
      <c r="H44" s="16"/>
      <c r="I44" s="30"/>
      <c r="J44" s="30"/>
      <c r="K44" s="30"/>
      <c r="L44" s="30"/>
      <c r="M44" s="30"/>
      <c r="N44" s="30"/>
      <c r="O44" s="30"/>
      <c r="P44" s="30"/>
      <c r="Q44" s="30"/>
    </row>
    <row r="45" spans="1:17" ht="18.75">
      <c r="A45" s="16"/>
      <c r="B45" s="54"/>
      <c r="C45" s="17"/>
      <c r="D45" s="17"/>
      <c r="E45" s="17"/>
      <c r="F45" s="16"/>
      <c r="G45" s="16"/>
      <c r="H45" s="16"/>
      <c r="I45" s="30"/>
      <c r="J45" s="30"/>
      <c r="K45" s="30"/>
      <c r="L45" s="30"/>
      <c r="M45" s="30"/>
      <c r="N45" s="30"/>
      <c r="O45" s="30"/>
      <c r="P45" s="30"/>
      <c r="Q45" s="30"/>
    </row>
    <row r="46" spans="1:17" ht="18.75">
      <c r="A46" s="55"/>
      <c r="B46" s="55"/>
      <c r="C46" s="56"/>
      <c r="D46" s="56"/>
      <c r="E46" s="56"/>
      <c r="F46" s="55"/>
      <c r="G46" s="55"/>
      <c r="H46" s="16"/>
      <c r="I46" s="30"/>
      <c r="J46" s="30"/>
      <c r="K46" s="30"/>
      <c r="L46" s="30"/>
      <c r="M46" s="30"/>
      <c r="N46" s="30"/>
      <c r="O46" s="30"/>
      <c r="P46" s="30"/>
      <c r="Q46" s="30"/>
    </row>
    <row r="47" spans="1:17" ht="18.75">
      <c r="A47" s="15"/>
      <c r="B47" s="15"/>
      <c r="C47" s="15"/>
      <c r="D47" s="15"/>
      <c r="E47" s="15"/>
      <c r="F47" s="15"/>
      <c r="G47" s="15"/>
      <c r="H47" s="16"/>
      <c r="I47" s="30"/>
      <c r="J47" s="30"/>
      <c r="K47" s="30"/>
      <c r="L47" s="30"/>
      <c r="M47" s="30"/>
      <c r="N47" s="30"/>
      <c r="O47" s="30"/>
      <c r="P47" s="30"/>
      <c r="Q47" s="30"/>
    </row>
    <row r="48" spans="1:17" ht="18.75">
      <c r="A48" s="16"/>
      <c r="B48" s="16"/>
      <c r="C48" s="17"/>
      <c r="D48" s="17"/>
      <c r="E48" s="17"/>
      <c r="F48" s="16"/>
      <c r="G48" s="16"/>
      <c r="H48" s="16"/>
      <c r="I48" s="30"/>
      <c r="J48" s="30"/>
      <c r="K48" s="30"/>
      <c r="L48" s="30"/>
      <c r="M48" s="30"/>
      <c r="N48" s="30"/>
      <c r="O48" s="30"/>
      <c r="P48" s="30"/>
      <c r="Q48" s="30"/>
    </row>
    <row r="49" spans="1:17" ht="18.75">
      <c r="A49" s="16"/>
      <c r="B49" s="16"/>
      <c r="C49" s="17"/>
      <c r="D49" s="17"/>
      <c r="E49" s="17"/>
      <c r="F49" s="16"/>
      <c r="G49" s="16"/>
      <c r="H49" s="16"/>
      <c r="I49" s="30"/>
      <c r="J49" s="30"/>
      <c r="K49" s="30"/>
      <c r="L49" s="30"/>
      <c r="M49" s="30"/>
      <c r="N49" s="30"/>
      <c r="O49" s="30"/>
      <c r="P49" s="30"/>
      <c r="Q49" s="30"/>
    </row>
    <row r="50" spans="1:17" ht="18.75">
      <c r="A50" s="16"/>
      <c r="B50" s="16"/>
      <c r="C50" s="17"/>
      <c r="D50" s="17"/>
      <c r="E50" s="17"/>
      <c r="F50" s="16"/>
      <c r="G50" s="16"/>
      <c r="H50" s="16"/>
      <c r="I50" s="30"/>
      <c r="J50" s="30"/>
      <c r="K50" s="30"/>
      <c r="L50" s="30"/>
      <c r="M50" s="30"/>
      <c r="N50" s="30"/>
      <c r="O50" s="30"/>
      <c r="P50" s="30"/>
      <c r="Q50" s="30"/>
    </row>
    <row r="51" spans="1:17" ht="18.75">
      <c r="A51" s="16"/>
      <c r="B51" s="16"/>
      <c r="C51" s="17"/>
      <c r="D51" s="17"/>
      <c r="E51" s="17"/>
      <c r="F51" s="16"/>
      <c r="G51" s="16"/>
      <c r="H51" s="16"/>
      <c r="I51" s="30"/>
      <c r="J51" s="30"/>
      <c r="K51" s="30"/>
      <c r="L51" s="30"/>
      <c r="M51" s="30"/>
      <c r="N51" s="30"/>
      <c r="O51" s="30"/>
      <c r="P51" s="30"/>
      <c r="Q51" s="30"/>
    </row>
    <row r="52" spans="1:17" ht="18.75">
      <c r="A52" s="15"/>
      <c r="B52" s="15"/>
      <c r="C52" s="15"/>
      <c r="D52" s="15"/>
      <c r="E52" s="15"/>
      <c r="F52" s="16"/>
      <c r="G52" s="16"/>
      <c r="H52" s="16"/>
      <c r="I52" s="30"/>
      <c r="J52" s="30"/>
      <c r="K52" s="30"/>
      <c r="L52" s="30"/>
      <c r="M52" s="30"/>
      <c r="N52" s="30"/>
      <c r="O52" s="30"/>
      <c r="P52" s="30"/>
      <c r="Q52" s="30"/>
    </row>
    <row r="53" spans="1:17" ht="18.75">
      <c r="A53" s="16"/>
      <c r="B53" s="16"/>
      <c r="C53" s="17"/>
      <c r="D53" s="17"/>
      <c r="E53" s="17"/>
      <c r="F53" s="16"/>
      <c r="G53" s="16"/>
      <c r="H53" s="16"/>
      <c r="I53" s="30"/>
      <c r="J53" s="30"/>
      <c r="K53" s="30"/>
      <c r="L53" s="30"/>
      <c r="M53" s="30"/>
      <c r="N53" s="30"/>
      <c r="O53" s="30"/>
      <c r="P53" s="30"/>
      <c r="Q53" s="30"/>
    </row>
    <row r="54" spans="1:17" ht="18.75">
      <c r="A54" s="16"/>
      <c r="B54" s="16"/>
      <c r="C54" s="17"/>
      <c r="D54" s="17"/>
      <c r="E54" s="17"/>
      <c r="F54" s="16"/>
      <c r="G54" s="16"/>
      <c r="H54" s="16"/>
      <c r="I54" s="30"/>
      <c r="J54" s="30"/>
      <c r="K54" s="30"/>
      <c r="L54" s="30"/>
      <c r="M54" s="30"/>
      <c r="N54" s="30"/>
      <c r="O54" s="30"/>
      <c r="P54" s="30"/>
      <c r="Q54" s="30"/>
    </row>
    <row r="55" spans="1:17" ht="18.75">
      <c r="A55" s="16"/>
      <c r="B55" s="16"/>
      <c r="C55" s="17"/>
      <c r="D55" s="17"/>
      <c r="E55" s="17"/>
      <c r="F55" s="16"/>
      <c r="G55" s="16"/>
      <c r="H55" s="16"/>
      <c r="I55" s="30"/>
      <c r="J55" s="30"/>
      <c r="K55" s="30"/>
      <c r="L55" s="30"/>
      <c r="M55" s="30"/>
      <c r="N55" s="30"/>
      <c r="O55" s="30"/>
      <c r="P55" s="30"/>
      <c r="Q55" s="30"/>
    </row>
    <row r="56" spans="1:17" ht="18.75">
      <c r="A56" s="15"/>
      <c r="B56" s="15"/>
      <c r="C56" s="15"/>
      <c r="D56" s="15"/>
      <c r="E56" s="15"/>
      <c r="F56" s="16"/>
      <c r="G56" s="16"/>
      <c r="H56" s="16"/>
      <c r="I56" s="30"/>
      <c r="J56" s="30"/>
      <c r="K56" s="30"/>
      <c r="L56" s="30"/>
      <c r="M56" s="30"/>
      <c r="N56" s="30"/>
      <c r="O56" s="30"/>
      <c r="P56" s="30"/>
      <c r="Q56" s="30"/>
    </row>
    <row r="57" spans="1:17" ht="18.75">
      <c r="A57" s="16"/>
      <c r="B57" s="16"/>
      <c r="C57" s="17"/>
      <c r="D57" s="17"/>
      <c r="E57" s="17"/>
      <c r="F57" s="16"/>
      <c r="G57" s="16"/>
      <c r="H57" s="16"/>
      <c r="I57" s="30"/>
      <c r="J57" s="30"/>
      <c r="K57" s="30"/>
      <c r="L57" s="30"/>
      <c r="M57" s="30"/>
      <c r="N57" s="30"/>
      <c r="O57" s="30"/>
      <c r="P57" s="30"/>
      <c r="Q57" s="30"/>
    </row>
    <row r="58" spans="1:17" ht="18.75">
      <c r="A58" s="16"/>
      <c r="B58" s="16"/>
      <c r="C58" s="17"/>
      <c r="D58" s="17"/>
      <c r="E58" s="17"/>
      <c r="F58" s="16"/>
      <c r="G58" s="16"/>
      <c r="H58" s="16"/>
      <c r="I58" s="30"/>
      <c r="J58" s="30"/>
      <c r="K58" s="30"/>
      <c r="L58" s="30"/>
      <c r="M58" s="30"/>
      <c r="N58" s="30"/>
      <c r="O58" s="30"/>
      <c r="P58" s="30"/>
      <c r="Q58" s="30"/>
    </row>
    <row r="59" spans="1:17" ht="18.75">
      <c r="A59" s="15"/>
      <c r="B59" s="15"/>
      <c r="C59" s="15"/>
      <c r="D59" s="15"/>
      <c r="E59" s="15"/>
      <c r="F59" s="16"/>
      <c r="G59" s="16"/>
      <c r="H59" s="16"/>
      <c r="I59" s="30"/>
      <c r="J59" s="30"/>
      <c r="K59" s="30"/>
      <c r="L59" s="30"/>
      <c r="M59" s="30"/>
      <c r="N59" s="30"/>
      <c r="O59" s="30"/>
      <c r="P59" s="30"/>
      <c r="Q59" s="30"/>
    </row>
    <row r="60" spans="1:17" ht="18.75">
      <c r="A60" s="16"/>
      <c r="B60" s="54"/>
      <c r="C60" s="17"/>
      <c r="D60" s="17"/>
      <c r="E60" s="17"/>
      <c r="F60" s="16"/>
      <c r="G60" s="16"/>
      <c r="H60" s="16"/>
      <c r="I60" s="30"/>
      <c r="J60" s="30"/>
      <c r="K60" s="30"/>
      <c r="L60" s="30"/>
      <c r="M60" s="30"/>
      <c r="N60" s="30"/>
      <c r="O60" s="30"/>
      <c r="P60" s="30"/>
      <c r="Q60" s="30"/>
    </row>
    <row r="61" spans="1:17" ht="18.75">
      <c r="A61" s="16"/>
      <c r="B61" s="16"/>
      <c r="C61" s="17"/>
      <c r="D61" s="17"/>
      <c r="E61" s="17"/>
      <c r="F61" s="16"/>
      <c r="G61" s="16"/>
      <c r="H61" s="16"/>
      <c r="I61" s="30"/>
      <c r="J61" s="30"/>
      <c r="K61" s="30"/>
      <c r="L61" s="30"/>
      <c r="M61" s="30"/>
      <c r="N61" s="30"/>
      <c r="O61" s="30"/>
      <c r="P61" s="30"/>
      <c r="Q61" s="30"/>
    </row>
    <row r="62" spans="1:17" ht="18.75">
      <c r="A62" s="16"/>
      <c r="B62" s="16"/>
      <c r="C62" s="17"/>
      <c r="D62" s="17"/>
      <c r="E62" s="17"/>
      <c r="F62" s="16"/>
      <c r="G62" s="16"/>
      <c r="H62" s="16"/>
      <c r="I62" s="30"/>
      <c r="J62" s="30"/>
      <c r="K62" s="30"/>
      <c r="L62" s="30"/>
      <c r="M62" s="30"/>
      <c r="N62" s="30"/>
      <c r="O62" s="30"/>
      <c r="P62" s="30"/>
      <c r="Q62" s="30"/>
    </row>
    <row r="63" spans="1:17" ht="18.75">
      <c r="A63" s="15"/>
      <c r="B63" s="15"/>
      <c r="C63" s="15"/>
      <c r="D63" s="15"/>
      <c r="E63" s="15"/>
      <c r="F63" s="16"/>
      <c r="G63" s="16"/>
      <c r="H63" s="16"/>
      <c r="I63" s="30"/>
      <c r="J63" s="30"/>
      <c r="K63" s="30"/>
      <c r="L63" s="30"/>
      <c r="M63" s="30"/>
      <c r="N63" s="30"/>
      <c r="O63" s="30"/>
      <c r="P63" s="30"/>
      <c r="Q63" s="30"/>
    </row>
    <row r="64" spans="1:17" ht="18.75">
      <c r="A64" s="16"/>
      <c r="B64" s="16"/>
      <c r="C64" s="17"/>
      <c r="D64" s="17"/>
      <c r="E64" s="17"/>
      <c r="F64" s="16"/>
      <c r="G64" s="16"/>
      <c r="H64" s="16"/>
      <c r="I64" s="30"/>
      <c r="J64" s="30"/>
      <c r="K64" s="30"/>
      <c r="L64" s="30"/>
      <c r="M64" s="30"/>
      <c r="N64" s="30"/>
      <c r="O64" s="30"/>
      <c r="P64" s="30"/>
      <c r="Q64" s="30"/>
    </row>
    <row r="65" spans="1:17" ht="18.75">
      <c r="A65" s="16"/>
      <c r="B65" s="16"/>
      <c r="C65" s="17"/>
      <c r="D65" s="17"/>
      <c r="E65" s="17"/>
      <c r="F65" s="16"/>
      <c r="G65" s="16"/>
      <c r="H65" s="16"/>
      <c r="I65" s="30"/>
      <c r="J65" s="30"/>
      <c r="K65" s="30"/>
      <c r="L65" s="30"/>
      <c r="M65" s="30"/>
      <c r="N65" s="30"/>
      <c r="O65" s="30"/>
      <c r="P65" s="30"/>
      <c r="Q65" s="30"/>
    </row>
    <row r="66" spans="1:17" ht="18.75">
      <c r="A66" s="15"/>
      <c r="B66" s="15"/>
      <c r="C66" s="15"/>
      <c r="D66" s="15"/>
      <c r="E66" s="15"/>
      <c r="F66" s="16"/>
      <c r="G66" s="16"/>
      <c r="H66" s="16"/>
      <c r="I66" s="30"/>
      <c r="J66" s="30"/>
      <c r="K66" s="30"/>
      <c r="L66" s="30"/>
      <c r="M66" s="30"/>
      <c r="N66" s="30"/>
      <c r="O66" s="30"/>
      <c r="P66" s="30"/>
      <c r="Q66" s="30"/>
    </row>
    <row r="67" spans="1:17" ht="18.75">
      <c r="A67" s="16"/>
      <c r="B67" s="16"/>
      <c r="C67" s="17"/>
      <c r="D67" s="17"/>
      <c r="E67" s="17"/>
      <c r="F67" s="16"/>
      <c r="G67" s="16"/>
      <c r="H67" s="16"/>
      <c r="I67" s="30"/>
      <c r="J67" s="30"/>
      <c r="K67" s="30"/>
      <c r="L67" s="30"/>
      <c r="M67" s="30"/>
      <c r="N67" s="30"/>
      <c r="O67" s="30"/>
      <c r="P67" s="30"/>
      <c r="Q67" s="30"/>
    </row>
    <row r="68" spans="1:17" ht="18.75">
      <c r="A68" s="15"/>
      <c r="B68" s="15"/>
      <c r="C68" s="15"/>
      <c r="D68" s="15"/>
      <c r="E68" s="15"/>
      <c r="F68" s="16"/>
      <c r="G68" s="16"/>
      <c r="H68" s="16"/>
      <c r="I68" s="30"/>
      <c r="J68" s="30"/>
      <c r="K68" s="30"/>
      <c r="L68" s="30"/>
      <c r="M68" s="30"/>
      <c r="N68" s="30"/>
      <c r="O68" s="30"/>
      <c r="P68" s="30"/>
      <c r="Q68" s="30"/>
    </row>
    <row r="69" spans="1:17" ht="19.5">
      <c r="A69" s="16"/>
      <c r="B69" s="57"/>
      <c r="C69" s="58"/>
      <c r="D69" s="58"/>
      <c r="E69" s="58"/>
      <c r="F69" s="16"/>
      <c r="G69" s="16"/>
      <c r="H69" s="16"/>
      <c r="I69" s="30"/>
      <c r="J69" s="30"/>
      <c r="K69" s="30"/>
      <c r="L69" s="30"/>
      <c r="M69" s="30"/>
      <c r="N69" s="30"/>
      <c r="O69" s="30"/>
      <c r="P69" s="30"/>
      <c r="Q69" s="30"/>
    </row>
    <row r="70" spans="1:17" ht="18.75">
      <c r="A70" s="16"/>
      <c r="B70" s="16"/>
      <c r="C70" s="16"/>
      <c r="D70" s="16"/>
      <c r="E70" s="16"/>
      <c r="F70" s="16"/>
      <c r="G70" s="16"/>
      <c r="H70" s="16"/>
      <c r="I70" s="30"/>
      <c r="J70" s="30"/>
      <c r="K70" s="30"/>
      <c r="L70" s="30"/>
      <c r="M70" s="30"/>
      <c r="N70" s="30"/>
      <c r="O70" s="30"/>
      <c r="P70" s="30"/>
      <c r="Q70" s="30"/>
    </row>
    <row r="71" spans="1:17" ht="18.75">
      <c r="A71" s="16"/>
      <c r="B71" s="16"/>
      <c r="C71" s="16"/>
      <c r="D71" s="16"/>
      <c r="E71" s="16"/>
      <c r="F71" s="16"/>
      <c r="G71" s="16"/>
      <c r="H71" s="16"/>
      <c r="I71" s="30"/>
      <c r="J71" s="30"/>
      <c r="K71" s="30"/>
      <c r="L71" s="30"/>
      <c r="M71" s="30"/>
      <c r="N71" s="30"/>
      <c r="O71" s="30"/>
      <c r="P71" s="30"/>
      <c r="Q71" s="30"/>
    </row>
    <row r="72" spans="1:17" ht="18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</row>
    <row r="73" spans="1:17" ht="18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</row>
    <row r="74" spans="1:17" ht="18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</row>
    <row r="75" spans="1:17" ht="18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</row>
    <row r="76" spans="1:17" ht="18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</row>
    <row r="77" spans="1:17" ht="18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</row>
    <row r="78" spans="1:17" ht="18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</row>
    <row r="79" spans="1:17" ht="18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</row>
    <row r="80" spans="1:17" ht="18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</row>
    <row r="81" spans="1:17" ht="18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</row>
    <row r="82" spans="1:17" ht="18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</row>
    <row r="83" spans="1:17" ht="18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</row>
    <row r="84" spans="1:17" ht="18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</row>
    <row r="85" spans="1:17" ht="18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</row>
  </sheetData>
  <mergeCells count="6">
    <mergeCell ref="A30:K30"/>
    <mergeCell ref="A7:K7"/>
    <mergeCell ref="G1:K1"/>
    <mergeCell ref="A4:K4"/>
    <mergeCell ref="A5:K5"/>
    <mergeCell ref="A6:K6"/>
  </mergeCells>
  <printOptions horizontalCentered="1"/>
  <pageMargins left="0.15748031496062992" right="0.15748031496062992" top="0.984251968503937" bottom="0.984251968503937" header="0.5118110236220472" footer="0.5118110236220472"/>
  <pageSetup horizontalDpi="300" verticalDpi="3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16">
      <selection activeCell="A36" sqref="A36:IV36"/>
    </sheetView>
  </sheetViews>
  <sheetFormatPr defaultColWidth="9.00390625" defaultRowHeight="12.75"/>
  <cols>
    <col min="1" max="1" width="1.37890625" style="0" customWidth="1"/>
    <col min="2" max="2" width="5.75390625" style="151" customWidth="1"/>
    <col min="3" max="3" width="50.00390625" style="0" customWidth="1"/>
    <col min="4" max="4" width="15.75390625" style="0" customWidth="1"/>
    <col min="5" max="5" width="15.75390625" style="24" customWidth="1"/>
  </cols>
  <sheetData>
    <row r="1" spans="3:7" ht="18.75" customHeight="1">
      <c r="C1" s="233" t="s">
        <v>245</v>
      </c>
      <c r="D1" s="233"/>
      <c r="E1" s="233"/>
      <c r="F1" s="129"/>
      <c r="G1" s="129"/>
    </row>
    <row r="2" spans="1:6" ht="45.75" customHeight="1">
      <c r="A2" s="1"/>
      <c r="B2" s="99"/>
      <c r="C2" s="1"/>
      <c r="D2" s="1"/>
      <c r="E2" s="21"/>
      <c r="F2" s="1"/>
    </row>
    <row r="3" spans="1:6" ht="19.5">
      <c r="A3" s="232" t="s">
        <v>164</v>
      </c>
      <c r="B3" s="232"/>
      <c r="C3" s="232"/>
      <c r="D3" s="232"/>
      <c r="E3" s="232"/>
      <c r="F3" s="1"/>
    </row>
    <row r="4" spans="1:6" ht="19.5">
      <c r="A4" s="232" t="s">
        <v>165</v>
      </c>
      <c r="B4" s="232"/>
      <c r="C4" s="232"/>
      <c r="D4" s="232"/>
      <c r="E4" s="232"/>
      <c r="F4" s="1"/>
    </row>
    <row r="5" spans="1:7" ht="19.5">
      <c r="A5" s="232" t="s">
        <v>75</v>
      </c>
      <c r="B5" s="232"/>
      <c r="C5" s="232"/>
      <c r="D5" s="232"/>
      <c r="E5" s="232"/>
      <c r="F5" s="127"/>
      <c r="G5" s="127"/>
    </row>
    <row r="6" spans="1:6" ht="19.5">
      <c r="A6" s="232" t="s">
        <v>140</v>
      </c>
      <c r="B6" s="232"/>
      <c r="C6" s="232"/>
      <c r="D6" s="232"/>
      <c r="E6" s="232"/>
      <c r="F6" s="1"/>
    </row>
    <row r="7" spans="1:6" ht="45" customHeight="1">
      <c r="A7" s="1"/>
      <c r="B7" s="2"/>
      <c r="C7" s="2"/>
      <c r="D7" s="2"/>
      <c r="E7" s="22"/>
      <c r="F7" s="1"/>
    </row>
    <row r="8" spans="1:6" ht="15" customHeight="1">
      <c r="A8" s="1"/>
      <c r="B8" s="252" t="s">
        <v>2</v>
      </c>
      <c r="C8" s="252"/>
      <c r="D8" s="252"/>
      <c r="E8" s="252"/>
      <c r="F8" s="1"/>
    </row>
    <row r="9" spans="1:6" ht="12.75" hidden="1">
      <c r="A9" s="1"/>
      <c r="B9" s="99"/>
      <c r="C9" s="1"/>
      <c r="D9" s="1"/>
      <c r="E9" s="23" t="s">
        <v>2</v>
      </c>
      <c r="F9" s="1"/>
    </row>
    <row r="10" spans="1:6" ht="18.75">
      <c r="A10" s="1"/>
      <c r="B10" s="35" t="s">
        <v>3</v>
      </c>
      <c r="C10" s="257" t="s">
        <v>4</v>
      </c>
      <c r="D10" s="257">
        <v>2012</v>
      </c>
      <c r="E10" s="259">
        <v>2013</v>
      </c>
      <c r="F10" s="1"/>
    </row>
    <row r="11" spans="1:7" ht="18.75">
      <c r="A11" s="1"/>
      <c r="B11" s="82" t="s">
        <v>7</v>
      </c>
      <c r="C11" s="258"/>
      <c r="D11" s="258"/>
      <c r="E11" s="258"/>
      <c r="F11" s="1"/>
      <c r="G11" s="15"/>
    </row>
    <row r="12" spans="1:7" ht="18.75">
      <c r="A12" s="1"/>
      <c r="B12" s="87">
        <v>1</v>
      </c>
      <c r="C12" s="152" t="s">
        <v>141</v>
      </c>
      <c r="D12" s="153">
        <f>D13+D14</f>
        <v>16769</v>
      </c>
      <c r="E12" s="153">
        <f>E13+E14</f>
        <v>9873</v>
      </c>
      <c r="F12" s="1"/>
      <c r="G12" s="1"/>
    </row>
    <row r="13" spans="1:7" ht="18.75">
      <c r="A13" s="1"/>
      <c r="B13" s="67"/>
      <c r="C13" s="41" t="s">
        <v>142</v>
      </c>
      <c r="D13" s="42">
        <v>16766</v>
      </c>
      <c r="E13" s="42">
        <v>9868</v>
      </c>
      <c r="F13" s="1"/>
      <c r="G13" s="9"/>
    </row>
    <row r="14" spans="1:7" ht="18.75">
      <c r="A14" s="1"/>
      <c r="B14" s="82"/>
      <c r="C14" s="45" t="s">
        <v>143</v>
      </c>
      <c r="D14" s="46">
        <v>3</v>
      </c>
      <c r="E14" s="46">
        <v>5</v>
      </c>
      <c r="F14" s="1"/>
      <c r="G14" s="9"/>
    </row>
    <row r="15" spans="1:7" ht="18.75">
      <c r="A15" s="1"/>
      <c r="B15" s="90">
        <v>2</v>
      </c>
      <c r="C15" s="65" t="s">
        <v>144</v>
      </c>
      <c r="D15" s="66">
        <v>6801</v>
      </c>
      <c r="E15" s="66">
        <v>0</v>
      </c>
      <c r="F15" s="1"/>
      <c r="G15" s="9"/>
    </row>
    <row r="16" spans="1:7" ht="18.75">
      <c r="A16" s="1"/>
      <c r="B16" s="87">
        <v>3</v>
      </c>
      <c r="C16" s="71" t="s">
        <v>145</v>
      </c>
      <c r="D16" s="72">
        <f>D17-D21</f>
        <v>-1107</v>
      </c>
      <c r="E16" s="72">
        <f>E17-E21</f>
        <v>-366</v>
      </c>
      <c r="F16" s="1"/>
      <c r="G16" s="1"/>
    </row>
    <row r="17" spans="1:7" ht="18.75">
      <c r="A17" s="1"/>
      <c r="B17" s="154"/>
      <c r="C17" s="155" t="s">
        <v>146</v>
      </c>
      <c r="D17" s="42">
        <f>D18+D19+D20</f>
        <v>4473</v>
      </c>
      <c r="E17" s="42">
        <f>E18+E19+E20</f>
        <v>0</v>
      </c>
      <c r="F17" s="1"/>
      <c r="G17" s="1"/>
    </row>
    <row r="18" spans="1:7" ht="18.75">
      <c r="A18" s="1"/>
      <c r="B18" s="156"/>
      <c r="C18" s="41" t="s">
        <v>147</v>
      </c>
      <c r="D18" s="42">
        <v>410</v>
      </c>
      <c r="E18" s="42">
        <v>0</v>
      </c>
      <c r="F18" s="1"/>
      <c r="G18" s="9"/>
    </row>
    <row r="19" spans="1:7" ht="18.75">
      <c r="A19" s="1"/>
      <c r="B19" s="156"/>
      <c r="C19" s="41" t="s">
        <v>148</v>
      </c>
      <c r="D19" s="42">
        <v>4019</v>
      </c>
      <c r="E19" s="42">
        <v>0</v>
      </c>
      <c r="F19" s="1"/>
      <c r="G19" s="9"/>
    </row>
    <row r="20" spans="1:7" ht="18.75">
      <c r="A20" s="1"/>
      <c r="B20" s="156"/>
      <c r="C20" s="41" t="s">
        <v>149</v>
      </c>
      <c r="D20" s="42">
        <v>44</v>
      </c>
      <c r="E20" s="42">
        <v>0</v>
      </c>
      <c r="F20" s="1"/>
      <c r="G20" s="9"/>
    </row>
    <row r="21" spans="1:7" ht="18.75">
      <c r="A21" s="1"/>
      <c r="B21" s="156"/>
      <c r="C21" s="155" t="s">
        <v>150</v>
      </c>
      <c r="D21" s="42">
        <f>D22+D23+D24</f>
        <v>5580</v>
      </c>
      <c r="E21" s="42">
        <f>E22+E23+E24</f>
        <v>366</v>
      </c>
      <c r="F21" s="1"/>
      <c r="G21" s="9"/>
    </row>
    <row r="22" spans="1:7" ht="18.75">
      <c r="A22" s="1"/>
      <c r="B22" s="156"/>
      <c r="C22" s="41" t="s">
        <v>151</v>
      </c>
      <c r="D22" s="42">
        <v>764</v>
      </c>
      <c r="E22" s="42">
        <v>0</v>
      </c>
      <c r="F22" s="1"/>
      <c r="G22" s="9"/>
    </row>
    <row r="23" spans="1:7" ht="18.75">
      <c r="A23" s="1"/>
      <c r="B23" s="156"/>
      <c r="C23" s="41" t="s">
        <v>152</v>
      </c>
      <c r="D23" s="42">
        <v>4816</v>
      </c>
      <c r="E23" s="42">
        <v>366</v>
      </c>
      <c r="F23" s="1"/>
      <c r="G23" s="9"/>
    </row>
    <row r="24" spans="1:7" ht="18.75">
      <c r="A24" s="1"/>
      <c r="B24" s="157"/>
      <c r="C24" s="45" t="s">
        <v>153</v>
      </c>
      <c r="D24" s="46">
        <v>0</v>
      </c>
      <c r="E24" s="46">
        <v>0</v>
      </c>
      <c r="F24" s="1"/>
      <c r="G24" s="9"/>
    </row>
    <row r="25" spans="1:7" ht="18.75">
      <c r="A25" s="1"/>
      <c r="B25" s="158">
        <v>4</v>
      </c>
      <c r="C25" s="159" t="s">
        <v>154</v>
      </c>
      <c r="D25" s="160">
        <v>-8003</v>
      </c>
      <c r="E25" s="160">
        <v>15021</v>
      </c>
      <c r="F25" s="1"/>
      <c r="G25" s="9"/>
    </row>
    <row r="26" spans="1:7" ht="18.75">
      <c r="A26" s="1"/>
      <c r="B26" s="90">
        <v>5</v>
      </c>
      <c r="C26" s="65" t="s">
        <v>155</v>
      </c>
      <c r="D26" s="66">
        <f>D12-D15+D16-D25</f>
        <v>16864</v>
      </c>
      <c r="E26" s="66">
        <f>E12-E15+E16-E25</f>
        <v>-5514</v>
      </c>
      <c r="F26" s="1"/>
      <c r="G26" s="1"/>
    </row>
    <row r="27" spans="1:7" ht="18.75">
      <c r="A27" s="1"/>
      <c r="B27" s="87">
        <v>6</v>
      </c>
      <c r="C27" s="71" t="s">
        <v>156</v>
      </c>
      <c r="D27" s="72">
        <f>D28+D29</f>
        <v>-2696</v>
      </c>
      <c r="E27" s="72">
        <f>E28+E29</f>
        <v>0</v>
      </c>
      <c r="F27" s="1"/>
      <c r="G27" s="1"/>
    </row>
    <row r="28" spans="1:7" ht="18.75">
      <c r="A28" s="1"/>
      <c r="B28" s="67"/>
      <c r="C28" s="41" t="s">
        <v>157</v>
      </c>
      <c r="D28" s="42">
        <v>-2696</v>
      </c>
      <c r="E28" s="42">
        <v>0</v>
      </c>
      <c r="F28" s="1"/>
      <c r="G28" s="1"/>
    </row>
    <row r="29" spans="1:7" ht="18.75">
      <c r="A29" s="1"/>
      <c r="B29" s="82"/>
      <c r="C29" s="45" t="s">
        <v>158</v>
      </c>
      <c r="D29" s="46"/>
      <c r="E29" s="46"/>
      <c r="F29" s="1"/>
      <c r="G29" s="9"/>
    </row>
    <row r="30" spans="1:7" ht="18.75">
      <c r="A30" s="1"/>
      <c r="B30" s="90">
        <v>7</v>
      </c>
      <c r="C30" s="65" t="s">
        <v>159</v>
      </c>
      <c r="D30" s="66">
        <f>D26+D27</f>
        <v>14168</v>
      </c>
      <c r="E30" s="66">
        <f>E26+E27</f>
        <v>-5514</v>
      </c>
      <c r="F30" s="1"/>
      <c r="G30" s="1"/>
    </row>
    <row r="31" spans="1:7" ht="18.75">
      <c r="A31" s="1"/>
      <c r="B31" s="90">
        <v>8</v>
      </c>
      <c r="C31" s="65" t="s">
        <v>160</v>
      </c>
      <c r="D31" s="66">
        <f>D30</f>
        <v>14168</v>
      </c>
      <c r="E31" s="66">
        <f>E30</f>
        <v>-5514</v>
      </c>
      <c r="F31" s="1"/>
      <c r="G31" s="161"/>
    </row>
    <row r="32" spans="1:7" ht="18.75">
      <c r="A32" s="1"/>
      <c r="B32" s="90">
        <v>9</v>
      </c>
      <c r="C32" s="65" t="s">
        <v>161</v>
      </c>
      <c r="D32" s="66">
        <v>934</v>
      </c>
      <c r="E32" s="66">
        <v>0</v>
      </c>
      <c r="F32" s="1"/>
      <c r="G32" s="9"/>
    </row>
    <row r="33" spans="1:7" ht="18.75">
      <c r="A33" s="1"/>
      <c r="B33" s="90">
        <v>10</v>
      </c>
      <c r="C33" s="65" t="s">
        <v>162</v>
      </c>
      <c r="D33" s="66">
        <v>13234</v>
      </c>
      <c r="E33" s="66">
        <v>0</v>
      </c>
      <c r="F33" s="1"/>
      <c r="G33" s="161"/>
    </row>
    <row r="34" spans="1:6" ht="15.75">
      <c r="A34" s="1"/>
      <c r="B34" s="162"/>
      <c r="C34" s="28"/>
      <c r="D34" s="4"/>
      <c r="E34" s="29"/>
      <c r="F34" s="1"/>
    </row>
    <row r="35" spans="1:6" ht="15.75">
      <c r="A35" s="1"/>
      <c r="B35" s="25"/>
      <c r="C35" s="4"/>
      <c r="D35" s="4"/>
      <c r="E35" s="29"/>
      <c r="F35" s="1"/>
    </row>
    <row r="36" spans="1:6" ht="15.75">
      <c r="A36" s="1"/>
      <c r="B36" s="25"/>
      <c r="C36" s="4"/>
      <c r="D36" s="4"/>
      <c r="E36" s="29"/>
      <c r="F36" s="1"/>
    </row>
    <row r="37" spans="1:6" ht="15.75" customHeight="1">
      <c r="A37" s="236" t="s">
        <v>90</v>
      </c>
      <c r="B37" s="236"/>
      <c r="C37" s="236"/>
      <c r="D37" s="236"/>
      <c r="E37" s="236"/>
      <c r="F37" s="1"/>
    </row>
    <row r="38" spans="1:6" ht="15.75">
      <c r="A38" s="1"/>
      <c r="B38" s="25"/>
      <c r="C38" s="4"/>
      <c r="D38" s="4"/>
      <c r="E38" s="29"/>
      <c r="F38" s="1"/>
    </row>
    <row r="39" spans="1:6" ht="15.75">
      <c r="A39" s="1"/>
      <c r="B39" s="8"/>
      <c r="C39" s="9"/>
      <c r="D39" s="9"/>
      <c r="E39" s="9"/>
      <c r="F39" s="1"/>
    </row>
    <row r="40" spans="1:6" ht="12.75">
      <c r="A40" s="1"/>
      <c r="B40" s="163"/>
      <c r="C40" s="15"/>
      <c r="D40" s="15"/>
      <c r="E40" s="27"/>
      <c r="F40" s="1"/>
    </row>
    <row r="41" spans="1:6" ht="15.75">
      <c r="A41" s="12"/>
      <c r="B41" s="25"/>
      <c r="C41" s="4"/>
      <c r="D41" s="4"/>
      <c r="E41" s="26"/>
      <c r="F41" s="1"/>
    </row>
    <row r="42" spans="1:6" ht="12.75">
      <c r="A42" s="12"/>
      <c r="B42" s="163"/>
      <c r="C42" s="15"/>
      <c r="D42" s="15"/>
      <c r="E42" s="27"/>
      <c r="F42" s="1"/>
    </row>
    <row r="43" spans="1:6" ht="12.75">
      <c r="A43" s="1"/>
      <c r="F43" s="1"/>
    </row>
    <row r="44" spans="1:6" ht="12.75">
      <c r="A44" s="1"/>
      <c r="F44" s="1"/>
    </row>
    <row r="45" spans="1:6" ht="12.75">
      <c r="A45" s="1"/>
      <c r="F45" s="1"/>
    </row>
    <row r="46" spans="1:6" ht="12.75">
      <c r="A46" s="1"/>
      <c r="F46" s="1"/>
    </row>
    <row r="47" spans="1:6" ht="12.75">
      <c r="A47" s="1"/>
      <c r="F47" s="1"/>
    </row>
    <row r="48" spans="1:6" ht="12.75">
      <c r="A48" s="1"/>
      <c r="F48" s="1"/>
    </row>
    <row r="49" spans="1:6" ht="12.75">
      <c r="A49" s="1"/>
      <c r="F49" s="1"/>
    </row>
    <row r="50" spans="1:6" ht="12.75">
      <c r="A50" s="1"/>
      <c r="B50" s="99"/>
      <c r="C50" s="1"/>
      <c r="D50" s="1"/>
      <c r="E50" s="21"/>
      <c r="F50" s="1"/>
    </row>
  </sheetData>
  <mergeCells count="10">
    <mergeCell ref="A37:E37"/>
    <mergeCell ref="C1:E1"/>
    <mergeCell ref="C10:C11"/>
    <mergeCell ref="D10:D11"/>
    <mergeCell ref="E10:E11"/>
    <mergeCell ref="B8:E8"/>
    <mergeCell ref="A6:E6"/>
    <mergeCell ref="A3:E3"/>
    <mergeCell ref="A4:E4"/>
    <mergeCell ref="A5:E5"/>
  </mergeCells>
  <printOptions/>
  <pageMargins left="0.7874015748031497" right="0.59" top="0.984251968503937" bottom="0.984251968503937" header="0.51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D27" sqref="D27"/>
    </sheetView>
  </sheetViews>
  <sheetFormatPr defaultColWidth="9.00390625" defaultRowHeight="12.75"/>
  <cols>
    <col min="1" max="1" width="1.37890625" style="0" customWidth="1"/>
    <col min="2" max="2" width="5.75390625" style="0" customWidth="1"/>
    <col min="3" max="3" width="37.25390625" style="0" customWidth="1"/>
    <col min="4" max="4" width="20.75390625" style="0" customWidth="1"/>
    <col min="5" max="5" width="20.75390625" style="24" customWidth="1"/>
  </cols>
  <sheetData>
    <row r="1" spans="3:7" ht="18.75">
      <c r="C1" s="233" t="s">
        <v>246</v>
      </c>
      <c r="D1" s="233"/>
      <c r="E1" s="233"/>
      <c r="F1" s="129"/>
      <c r="G1" s="129"/>
    </row>
    <row r="2" spans="3:7" ht="18.75">
      <c r="C2" s="128"/>
      <c r="D2" s="128"/>
      <c r="E2" s="128"/>
      <c r="F2" s="129"/>
      <c r="G2" s="129"/>
    </row>
    <row r="3" spans="1:6" ht="45.75" customHeight="1">
      <c r="A3" s="1"/>
      <c r="B3" s="1"/>
      <c r="C3" s="1"/>
      <c r="D3" s="1"/>
      <c r="E3" s="21"/>
      <c r="F3" s="1"/>
    </row>
    <row r="4" spans="1:6" ht="19.5">
      <c r="A4" s="232" t="s">
        <v>0</v>
      </c>
      <c r="B4" s="232"/>
      <c r="C4" s="232"/>
      <c r="D4" s="232"/>
      <c r="E4" s="232"/>
      <c r="F4" s="1"/>
    </row>
    <row r="5" spans="1:6" ht="19.5">
      <c r="A5" s="232" t="s">
        <v>114</v>
      </c>
      <c r="B5" s="232"/>
      <c r="C5" s="232"/>
      <c r="D5" s="232"/>
      <c r="E5" s="232"/>
      <c r="F5" s="1"/>
    </row>
    <row r="6" spans="1:6" ht="19.5">
      <c r="A6" s="232" t="s">
        <v>75</v>
      </c>
      <c r="B6" s="232"/>
      <c r="C6" s="232"/>
      <c r="D6" s="232"/>
      <c r="E6" s="232"/>
      <c r="F6" s="1"/>
    </row>
    <row r="7" spans="1:6" ht="19.5">
      <c r="A7" s="232" t="s">
        <v>59</v>
      </c>
      <c r="B7" s="232"/>
      <c r="C7" s="232"/>
      <c r="D7" s="232"/>
      <c r="E7" s="232"/>
      <c r="F7" s="1"/>
    </row>
    <row r="8" spans="1:6" ht="45" customHeight="1">
      <c r="A8" s="1"/>
      <c r="B8" s="2"/>
      <c r="C8" s="2"/>
      <c r="D8" s="2"/>
      <c r="E8" s="22"/>
      <c r="F8" s="1"/>
    </row>
    <row r="9" spans="1:6" ht="15" customHeight="1">
      <c r="A9" s="1"/>
      <c r="B9" s="252" t="s">
        <v>60</v>
      </c>
      <c r="C9" s="252"/>
      <c r="D9" s="252"/>
      <c r="E9" s="252"/>
      <c r="F9" s="1"/>
    </row>
    <row r="10" spans="1:6" ht="12.75" hidden="1">
      <c r="A10" s="1"/>
      <c r="B10" s="1"/>
      <c r="C10" s="1"/>
      <c r="D10" s="1"/>
      <c r="E10" s="23" t="s">
        <v>2</v>
      </c>
      <c r="F10" s="1"/>
    </row>
    <row r="11" spans="1:6" ht="18.75">
      <c r="A11" s="1"/>
      <c r="B11" s="35" t="s">
        <v>3</v>
      </c>
      <c r="C11" s="257" t="s">
        <v>4</v>
      </c>
      <c r="D11" s="95" t="s">
        <v>163</v>
      </c>
      <c r="E11" s="96" t="s">
        <v>163</v>
      </c>
      <c r="F11" s="1"/>
    </row>
    <row r="12" spans="1:6" ht="18.75">
      <c r="A12" s="1"/>
      <c r="B12" s="82" t="s">
        <v>7</v>
      </c>
      <c r="C12" s="258"/>
      <c r="D12" s="97" t="s">
        <v>74</v>
      </c>
      <c r="E12" s="48" t="s">
        <v>231</v>
      </c>
      <c r="F12" s="1"/>
    </row>
    <row r="13" spans="1:7" ht="18.75">
      <c r="A13" s="1"/>
      <c r="B13" s="93">
        <v>1</v>
      </c>
      <c r="C13" s="41" t="s">
        <v>219</v>
      </c>
      <c r="D13" s="92">
        <v>1</v>
      </c>
      <c r="E13" s="88">
        <v>1</v>
      </c>
      <c r="F13" s="1"/>
      <c r="G13" s="19"/>
    </row>
    <row r="14" spans="1:7" ht="18.75">
      <c r="A14" s="1"/>
      <c r="B14" s="93">
        <v>2</v>
      </c>
      <c r="C14" s="41" t="s">
        <v>44</v>
      </c>
      <c r="D14" s="92">
        <v>1</v>
      </c>
      <c r="E14" s="88">
        <v>1</v>
      </c>
      <c r="F14" s="1"/>
      <c r="G14" s="19"/>
    </row>
    <row r="15" spans="1:6" ht="18.75">
      <c r="A15" s="1"/>
      <c r="B15" s="93">
        <v>3</v>
      </c>
      <c r="C15" s="41" t="s">
        <v>43</v>
      </c>
      <c r="D15" s="92">
        <v>1</v>
      </c>
      <c r="E15" s="88">
        <v>1</v>
      </c>
      <c r="F15" s="1"/>
    </row>
    <row r="16" spans="1:6" ht="18.75">
      <c r="A16" s="1"/>
      <c r="B16" s="98"/>
      <c r="C16" s="78" t="s">
        <v>61</v>
      </c>
      <c r="D16" s="89">
        <f>SUM(D13:D15)</f>
        <v>3</v>
      </c>
      <c r="E16" s="89">
        <f>SUM(E13:E15)</f>
        <v>3</v>
      </c>
      <c r="F16" s="1"/>
    </row>
    <row r="17" spans="1:6" ht="18.75">
      <c r="A17" s="1"/>
      <c r="B17" s="93"/>
      <c r="C17" s="41"/>
      <c r="D17" s="92"/>
      <c r="E17" s="92"/>
      <c r="F17" s="1"/>
    </row>
    <row r="18" spans="1:6" ht="18.75">
      <c r="A18" s="1"/>
      <c r="B18" s="98">
        <v>4</v>
      </c>
      <c r="C18" s="78" t="s">
        <v>220</v>
      </c>
      <c r="D18" s="89">
        <v>0</v>
      </c>
      <c r="E18" s="89">
        <v>4</v>
      </c>
      <c r="F18" s="1"/>
    </row>
    <row r="19" spans="1:6" ht="18.75">
      <c r="A19" s="1"/>
      <c r="B19" s="93"/>
      <c r="C19" s="41"/>
      <c r="D19" s="92"/>
      <c r="E19" s="88"/>
      <c r="F19" s="1"/>
    </row>
    <row r="20" spans="1:6" ht="18.75">
      <c r="A20" s="1"/>
      <c r="B20" s="94"/>
      <c r="C20" s="65" t="s">
        <v>62</v>
      </c>
      <c r="D20" s="91">
        <f>D16+D18</f>
        <v>3</v>
      </c>
      <c r="E20" s="91">
        <f>E16+E18</f>
        <v>7</v>
      </c>
      <c r="F20" s="1"/>
    </row>
    <row r="21" spans="1:6" ht="15.75">
      <c r="A21" s="1"/>
      <c r="B21" s="25"/>
      <c r="C21" s="4"/>
      <c r="D21" s="4"/>
      <c r="E21" s="29"/>
      <c r="F21" s="1"/>
    </row>
    <row r="22" spans="1:6" ht="15.75">
      <c r="A22" s="1"/>
      <c r="B22" s="28"/>
      <c r="C22" s="28"/>
      <c r="D22" s="4"/>
      <c r="E22" s="29"/>
      <c r="F22" s="1"/>
    </row>
    <row r="23" spans="1:6" ht="15.75">
      <c r="A23" s="1"/>
      <c r="B23" s="25"/>
      <c r="C23" s="4"/>
      <c r="D23" s="4"/>
      <c r="E23" s="29"/>
      <c r="F23" s="1"/>
    </row>
    <row r="24" spans="1:6" ht="15.75">
      <c r="A24" s="1"/>
      <c r="B24" s="25"/>
      <c r="C24" s="4"/>
      <c r="D24" s="4"/>
      <c r="E24" s="29"/>
      <c r="F24" s="1"/>
    </row>
    <row r="25" spans="1:6" ht="15.75">
      <c r="A25" s="1"/>
      <c r="B25" s="25"/>
      <c r="C25" s="4"/>
      <c r="D25" s="4"/>
      <c r="E25" s="29"/>
      <c r="F25" s="1"/>
    </row>
    <row r="26" spans="1:6" ht="15.75">
      <c r="A26" s="1"/>
      <c r="B26" s="8"/>
      <c r="C26" s="9"/>
      <c r="D26" s="9"/>
      <c r="E26" s="9"/>
      <c r="F26" s="1"/>
    </row>
    <row r="27" spans="1:6" ht="12.75">
      <c r="A27" s="1"/>
      <c r="B27" s="15"/>
      <c r="C27" s="15"/>
      <c r="D27" s="15"/>
      <c r="E27" s="27"/>
      <c r="F27" s="1"/>
    </row>
    <row r="28" spans="1:6" ht="12.75">
      <c r="A28" s="1"/>
      <c r="B28" s="15"/>
      <c r="C28" s="15"/>
      <c r="D28" s="15"/>
      <c r="E28" s="27"/>
      <c r="F28" s="1"/>
    </row>
    <row r="29" spans="1:6" ht="15.75">
      <c r="A29" s="12"/>
      <c r="B29" s="25"/>
      <c r="C29" s="4"/>
      <c r="D29" s="4"/>
      <c r="E29" s="26"/>
      <c r="F29" s="1"/>
    </row>
    <row r="30" spans="1:6" ht="12.75">
      <c r="A30" s="12"/>
      <c r="B30" s="15"/>
      <c r="C30" s="15"/>
      <c r="D30" s="15"/>
      <c r="E30" s="27"/>
      <c r="F30" s="1"/>
    </row>
    <row r="31" spans="1:6" ht="12.75">
      <c r="A31" s="1"/>
      <c r="F31" s="1"/>
    </row>
    <row r="32" spans="1:6" ht="12.75">
      <c r="A32" s="1"/>
      <c r="F32" s="1"/>
    </row>
    <row r="33" spans="1:6" ht="12.75">
      <c r="A33" s="1"/>
      <c r="F33" s="1"/>
    </row>
    <row r="34" spans="1:6" ht="12.75">
      <c r="A34" s="1"/>
      <c r="F34" s="1"/>
    </row>
    <row r="35" spans="1:6" ht="12.75">
      <c r="A35" s="1"/>
      <c r="F35" s="1"/>
    </row>
    <row r="36" spans="1:6" ht="12.75">
      <c r="A36" s="1"/>
      <c r="F36" s="1"/>
    </row>
    <row r="37" spans="1:6" ht="12.75">
      <c r="A37" s="1"/>
      <c r="F37" s="1"/>
    </row>
    <row r="38" spans="1:6" ht="12.75">
      <c r="A38" s="1"/>
      <c r="B38" s="1"/>
      <c r="C38" s="1"/>
      <c r="D38" s="1"/>
      <c r="E38" s="21"/>
      <c r="F38" s="1"/>
    </row>
    <row r="42" spans="1:5" ht="18.75">
      <c r="A42" s="236" t="s">
        <v>92</v>
      </c>
      <c r="B42" s="236"/>
      <c r="C42" s="236"/>
      <c r="D42" s="236"/>
      <c r="E42" s="236"/>
    </row>
  </sheetData>
  <mergeCells count="8">
    <mergeCell ref="A42:E42"/>
    <mergeCell ref="C11:C12"/>
    <mergeCell ref="B9:E9"/>
    <mergeCell ref="A7:E7"/>
    <mergeCell ref="A4:E4"/>
    <mergeCell ref="A5:E5"/>
    <mergeCell ref="A6:E6"/>
    <mergeCell ref="C1:E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I67"/>
  <sheetViews>
    <sheetView workbookViewId="0" topLeftCell="A1">
      <selection activeCell="F56" sqref="F56"/>
    </sheetView>
  </sheetViews>
  <sheetFormatPr defaultColWidth="9.00390625" defaultRowHeight="12.75"/>
  <cols>
    <col min="1" max="1" width="4.625" style="112" customWidth="1"/>
    <col min="2" max="2" width="40.125" style="5" customWidth="1"/>
    <col min="3" max="3" width="13.75390625" style="5" customWidth="1"/>
    <col min="4" max="4" width="13.25390625" style="5" customWidth="1"/>
    <col min="5" max="5" width="11.75390625" style="5" customWidth="1"/>
    <col min="6" max="6" width="11.875" style="5" customWidth="1"/>
    <col min="7" max="7" width="11.625" style="5" bestFit="1" customWidth="1"/>
    <col min="8" max="16384" width="9.125" style="5" customWidth="1"/>
  </cols>
  <sheetData>
    <row r="1" spans="2:7" ht="15.75">
      <c r="B1" s="234" t="s">
        <v>236</v>
      </c>
      <c r="C1" s="234"/>
      <c r="D1" s="234"/>
      <c r="E1" s="234"/>
      <c r="F1" s="234"/>
      <c r="G1" s="164"/>
    </row>
    <row r="2" spans="3:6" ht="15.75">
      <c r="C2" s="113"/>
      <c r="D2" s="113"/>
      <c r="E2" s="113"/>
      <c r="F2" s="113"/>
    </row>
    <row r="3" ht="3" customHeight="1"/>
    <row r="4" spans="1:6" ht="15.75">
      <c r="A4" s="235" t="s">
        <v>0</v>
      </c>
      <c r="B4" s="235"/>
      <c r="C4" s="235"/>
      <c r="D4" s="235"/>
      <c r="E4" s="235"/>
      <c r="F4" s="235"/>
    </row>
    <row r="5" spans="1:6" ht="15.75">
      <c r="A5" s="235" t="s">
        <v>165</v>
      </c>
      <c r="B5" s="235"/>
      <c r="C5" s="235"/>
      <c r="D5" s="235"/>
      <c r="E5" s="235"/>
      <c r="F5" s="235"/>
    </row>
    <row r="6" spans="1:6" ht="15.75">
      <c r="A6" s="235" t="s">
        <v>80</v>
      </c>
      <c r="B6" s="235"/>
      <c r="C6" s="235"/>
      <c r="D6" s="235"/>
      <c r="E6" s="235"/>
      <c r="F6" s="235"/>
    </row>
    <row r="7" spans="1:6" ht="15.75">
      <c r="A7" s="235" t="s">
        <v>14</v>
      </c>
      <c r="B7" s="235"/>
      <c r="C7" s="235"/>
      <c r="D7" s="235"/>
      <c r="E7" s="235"/>
      <c r="F7" s="235"/>
    </row>
    <row r="8" spans="2:6" ht="15.75">
      <c r="B8" s="108"/>
      <c r="C8" s="108"/>
      <c r="D8" s="108"/>
      <c r="E8" s="108"/>
      <c r="F8" s="108"/>
    </row>
    <row r="9" spans="1:6" ht="19.5" customHeight="1">
      <c r="A9" s="235"/>
      <c r="B9" s="235"/>
      <c r="C9" s="235"/>
      <c r="D9" s="235"/>
      <c r="E9" s="235"/>
      <c r="F9" s="11" t="s">
        <v>2</v>
      </c>
    </row>
    <row r="10" spans="1:6" ht="19.5" customHeight="1">
      <c r="A10" s="109"/>
      <c r="B10" s="59" t="s">
        <v>4</v>
      </c>
      <c r="C10" s="59" t="s">
        <v>15</v>
      </c>
      <c r="D10" s="59" t="s">
        <v>5</v>
      </c>
      <c r="E10" s="59" t="s">
        <v>6</v>
      </c>
      <c r="F10" s="59" t="s">
        <v>6</v>
      </c>
    </row>
    <row r="11" spans="1:6" ht="19.5" customHeight="1">
      <c r="A11" s="110"/>
      <c r="B11" s="60"/>
      <c r="C11" s="61" t="s">
        <v>63</v>
      </c>
      <c r="D11" s="61" t="s">
        <v>63</v>
      </c>
      <c r="E11" s="61"/>
      <c r="F11" s="61" t="s">
        <v>64</v>
      </c>
    </row>
    <row r="12" spans="1:6" ht="16.5">
      <c r="A12" s="109" t="s">
        <v>17</v>
      </c>
      <c r="B12" s="177" t="s">
        <v>196</v>
      </c>
      <c r="C12" s="178">
        <f>SUM(C13:C14)</f>
        <v>28567</v>
      </c>
      <c r="D12" s="179">
        <f>SUM(D13:D14)</f>
        <v>28170</v>
      </c>
      <c r="E12" s="179">
        <f>SUM(E13:E14)</f>
        <v>28170</v>
      </c>
      <c r="F12" s="62">
        <f aca="true" t="shared" si="0" ref="F12:F18">(E12/D12)*100</f>
        <v>100</v>
      </c>
    </row>
    <row r="13" spans="1:6" ht="16.5">
      <c r="A13" s="111"/>
      <c r="B13" s="180" t="s">
        <v>197</v>
      </c>
      <c r="C13" s="181">
        <v>24732</v>
      </c>
      <c r="D13" s="182">
        <v>24335</v>
      </c>
      <c r="E13" s="182">
        <v>24335</v>
      </c>
      <c r="F13" s="63">
        <f t="shared" si="0"/>
        <v>100</v>
      </c>
    </row>
    <row r="14" spans="1:6" ht="16.5">
      <c r="A14" s="110"/>
      <c r="B14" s="183" t="s">
        <v>198</v>
      </c>
      <c r="C14" s="184">
        <v>3835</v>
      </c>
      <c r="D14" s="185">
        <v>3835</v>
      </c>
      <c r="E14" s="185">
        <v>3835</v>
      </c>
      <c r="F14" s="63">
        <f t="shared" si="0"/>
        <v>100</v>
      </c>
    </row>
    <row r="15" spans="1:6" ht="16.5">
      <c r="A15" s="109">
        <v>2</v>
      </c>
      <c r="B15" s="186" t="s">
        <v>199</v>
      </c>
      <c r="C15" s="178">
        <f>SUM(C16:C18)</f>
        <v>20582</v>
      </c>
      <c r="D15" s="179">
        <f>SUM(D16:D18)</f>
        <v>20378</v>
      </c>
      <c r="E15" s="179">
        <f>SUM(E16:E18)</f>
        <v>20378</v>
      </c>
      <c r="F15" s="62">
        <f t="shared" si="0"/>
        <v>100</v>
      </c>
    </row>
    <row r="16" spans="1:6" ht="16.5">
      <c r="A16" s="111"/>
      <c r="B16" s="180" t="s">
        <v>200</v>
      </c>
      <c r="C16" s="181">
        <v>15536</v>
      </c>
      <c r="D16" s="182">
        <v>15644</v>
      </c>
      <c r="E16" s="182">
        <v>15644</v>
      </c>
      <c r="F16" s="63">
        <f t="shared" si="0"/>
        <v>100</v>
      </c>
    </row>
    <row r="17" spans="1:6" ht="16.5">
      <c r="A17" s="111"/>
      <c r="B17" s="180" t="s">
        <v>201</v>
      </c>
      <c r="C17" s="181">
        <v>2700</v>
      </c>
      <c r="D17" s="182">
        <v>2592</v>
      </c>
      <c r="E17" s="182">
        <v>2592</v>
      </c>
      <c r="F17" s="63">
        <f t="shared" si="0"/>
        <v>100</v>
      </c>
    </row>
    <row r="18" spans="1:6" ht="16.5">
      <c r="A18" s="110"/>
      <c r="B18" s="183" t="s">
        <v>202</v>
      </c>
      <c r="C18" s="184">
        <v>2346</v>
      </c>
      <c r="D18" s="185">
        <v>2142</v>
      </c>
      <c r="E18" s="185">
        <v>2142</v>
      </c>
      <c r="F18" s="64">
        <f t="shared" si="0"/>
        <v>100</v>
      </c>
    </row>
    <row r="19" spans="1:6" ht="16.5">
      <c r="A19" s="109" t="s">
        <v>19</v>
      </c>
      <c r="B19" s="186" t="s">
        <v>203</v>
      </c>
      <c r="C19" s="179">
        <f>C20+C21</f>
        <v>4194</v>
      </c>
      <c r="D19" s="179">
        <f>D20+D21</f>
        <v>11000</v>
      </c>
      <c r="E19" s="179">
        <f>E20+E21</f>
        <v>11000</v>
      </c>
      <c r="F19" s="62">
        <f>(E19/D19)*100</f>
        <v>100</v>
      </c>
    </row>
    <row r="20" spans="1:6" ht="16.5">
      <c r="A20" s="111"/>
      <c r="B20" s="180" t="s">
        <v>204</v>
      </c>
      <c r="C20" s="187">
        <v>4194</v>
      </c>
      <c r="D20" s="182">
        <v>4194</v>
      </c>
      <c r="E20" s="182">
        <v>4194</v>
      </c>
      <c r="F20" s="63">
        <f aca="true" t="shared" si="1" ref="F20:F41">(E20/D20)*100</f>
        <v>100</v>
      </c>
    </row>
    <row r="21" spans="1:6" ht="16.5">
      <c r="A21" s="110"/>
      <c r="B21" s="188" t="s">
        <v>205</v>
      </c>
      <c r="C21" s="189">
        <v>0</v>
      </c>
      <c r="D21" s="185">
        <v>6806</v>
      </c>
      <c r="E21" s="185">
        <v>6806</v>
      </c>
      <c r="F21" s="64">
        <f t="shared" si="1"/>
        <v>100</v>
      </c>
    </row>
    <row r="22" spans="1:6" ht="16.5">
      <c r="A22" s="109">
        <v>4</v>
      </c>
      <c r="B22" s="177" t="s">
        <v>206</v>
      </c>
      <c r="C22" s="179">
        <f>C23</f>
        <v>2309</v>
      </c>
      <c r="D22" s="179">
        <f>D23</f>
        <v>2309</v>
      </c>
      <c r="E22" s="179">
        <f>E23</f>
        <v>2309</v>
      </c>
      <c r="F22" s="62">
        <f t="shared" si="1"/>
        <v>100</v>
      </c>
    </row>
    <row r="23" spans="1:6" ht="16.5">
      <c r="A23" s="110"/>
      <c r="B23" s="188" t="s">
        <v>207</v>
      </c>
      <c r="C23" s="189">
        <v>2309</v>
      </c>
      <c r="D23" s="185">
        <v>2309</v>
      </c>
      <c r="E23" s="185">
        <v>2309</v>
      </c>
      <c r="F23" s="64">
        <f t="shared" si="1"/>
        <v>100</v>
      </c>
    </row>
    <row r="24" spans="1:6" ht="16.5">
      <c r="A24" s="109">
        <v>5</v>
      </c>
      <c r="B24" s="177" t="s">
        <v>208</v>
      </c>
      <c r="C24" s="178">
        <f>C25+C26+C27</f>
        <v>0</v>
      </c>
      <c r="D24" s="178">
        <f>D25+D26+D27</f>
        <v>4237</v>
      </c>
      <c r="E24" s="178">
        <f>E25+E26+E27</f>
        <v>4237</v>
      </c>
      <c r="F24" s="62">
        <f t="shared" si="1"/>
        <v>100</v>
      </c>
    </row>
    <row r="25" spans="1:6" ht="16.5">
      <c r="A25" s="111"/>
      <c r="B25" s="180" t="s">
        <v>209</v>
      </c>
      <c r="C25" s="181">
        <v>0</v>
      </c>
      <c r="D25" s="182">
        <v>95</v>
      </c>
      <c r="E25" s="182">
        <v>95</v>
      </c>
      <c r="F25" s="63">
        <f t="shared" si="1"/>
        <v>100</v>
      </c>
    </row>
    <row r="26" spans="1:6" ht="16.5">
      <c r="A26" s="111"/>
      <c r="B26" s="180" t="s">
        <v>227</v>
      </c>
      <c r="C26" s="181"/>
      <c r="D26" s="182">
        <v>153</v>
      </c>
      <c r="E26" s="182">
        <v>153</v>
      </c>
      <c r="F26" s="63">
        <f t="shared" si="1"/>
        <v>100</v>
      </c>
    </row>
    <row r="27" spans="1:9" ht="16.5">
      <c r="A27" s="110"/>
      <c r="B27" s="188" t="s">
        <v>226</v>
      </c>
      <c r="C27" s="184">
        <v>0</v>
      </c>
      <c r="D27" s="185">
        <v>3989</v>
      </c>
      <c r="E27" s="185">
        <v>3989</v>
      </c>
      <c r="F27" s="64">
        <f t="shared" si="1"/>
        <v>100</v>
      </c>
      <c r="G27" s="228"/>
      <c r="H27" s="228"/>
      <c r="I27" s="228"/>
    </row>
    <row r="28" spans="1:6" ht="16.5">
      <c r="A28" s="114">
        <v>6</v>
      </c>
      <c r="B28" s="190" t="s">
        <v>210</v>
      </c>
      <c r="C28" s="191">
        <v>0</v>
      </c>
      <c r="D28" s="192">
        <v>0</v>
      </c>
      <c r="E28" s="192">
        <v>132</v>
      </c>
      <c r="F28" s="64"/>
    </row>
    <row r="29" spans="1:6" ht="16.5">
      <c r="A29" s="111">
        <v>7</v>
      </c>
      <c r="B29" s="193" t="s">
        <v>211</v>
      </c>
      <c r="C29" s="194">
        <v>0</v>
      </c>
      <c r="D29" s="195">
        <v>45</v>
      </c>
      <c r="E29" s="195">
        <v>45</v>
      </c>
      <c r="F29" s="196">
        <f t="shared" si="1"/>
        <v>100</v>
      </c>
    </row>
    <row r="30" spans="1:6" ht="16.5">
      <c r="A30" s="109">
        <v>8</v>
      </c>
      <c r="B30" s="177" t="s">
        <v>76</v>
      </c>
      <c r="C30" s="178">
        <f>C31</f>
        <v>90</v>
      </c>
      <c r="D30" s="179">
        <f>D31</f>
        <v>90</v>
      </c>
      <c r="E30" s="179">
        <f>E31</f>
        <v>154</v>
      </c>
      <c r="F30" s="62">
        <f t="shared" si="1"/>
        <v>171.11111111111111</v>
      </c>
    </row>
    <row r="31" spans="1:6" ht="16.5">
      <c r="A31" s="110"/>
      <c r="B31" s="197" t="s">
        <v>81</v>
      </c>
      <c r="C31" s="198">
        <v>90</v>
      </c>
      <c r="D31" s="185">
        <v>90</v>
      </c>
      <c r="E31" s="229">
        <v>154</v>
      </c>
      <c r="F31" s="64">
        <f t="shared" si="1"/>
        <v>171.11111111111111</v>
      </c>
    </row>
    <row r="32" spans="1:6" ht="16.5">
      <c r="A32" s="109">
        <v>9</v>
      </c>
      <c r="B32" s="199" t="s">
        <v>53</v>
      </c>
      <c r="C32" s="200">
        <f>SUM(C33:C36)</f>
        <v>2052</v>
      </c>
      <c r="D32" s="201">
        <f>SUM(D33:D36)</f>
        <v>2052</v>
      </c>
      <c r="E32" s="201">
        <f>SUM(E33:E36)</f>
        <v>1641</v>
      </c>
      <c r="F32" s="62">
        <f t="shared" si="1"/>
        <v>79.97076023391813</v>
      </c>
    </row>
    <row r="33" spans="1:6" ht="16.5">
      <c r="A33" s="111"/>
      <c r="B33" s="202" t="s">
        <v>82</v>
      </c>
      <c r="C33" s="203">
        <v>1600</v>
      </c>
      <c r="D33" s="182">
        <v>1600</v>
      </c>
      <c r="E33" s="182">
        <v>1479</v>
      </c>
      <c r="F33" s="63">
        <f t="shared" si="1"/>
        <v>92.4375</v>
      </c>
    </row>
    <row r="34" spans="1:6" ht="16.5">
      <c r="A34" s="111"/>
      <c r="B34" s="202" t="s">
        <v>228</v>
      </c>
      <c r="C34" s="203">
        <v>0</v>
      </c>
      <c r="D34" s="182">
        <v>0</v>
      </c>
      <c r="E34" s="182">
        <v>1</v>
      </c>
      <c r="F34" s="63"/>
    </row>
    <row r="35" spans="1:6" ht="16.5">
      <c r="A35" s="111"/>
      <c r="B35" s="202" t="s">
        <v>83</v>
      </c>
      <c r="C35" s="203">
        <v>432</v>
      </c>
      <c r="D35" s="182">
        <v>432</v>
      </c>
      <c r="E35" s="182">
        <v>139</v>
      </c>
      <c r="F35" s="63">
        <f t="shared" si="1"/>
        <v>32.175925925925924</v>
      </c>
    </row>
    <row r="36" spans="1:6" ht="16.5">
      <c r="A36" s="110"/>
      <c r="B36" s="197" t="s">
        <v>52</v>
      </c>
      <c r="C36" s="198">
        <v>20</v>
      </c>
      <c r="D36" s="185">
        <v>20</v>
      </c>
      <c r="E36" s="185">
        <v>22</v>
      </c>
      <c r="F36" s="64">
        <f t="shared" si="1"/>
        <v>110.00000000000001</v>
      </c>
    </row>
    <row r="37" spans="1:6" ht="16.5">
      <c r="A37" s="109">
        <v>10</v>
      </c>
      <c r="B37" s="199" t="s">
        <v>77</v>
      </c>
      <c r="C37" s="178">
        <f>SUM(C38:C41)</f>
        <v>2900</v>
      </c>
      <c r="D37" s="179">
        <f>SUM(D38:D41)</f>
        <v>8457</v>
      </c>
      <c r="E37" s="179">
        <f>SUM(E38:E41)</f>
        <v>8733</v>
      </c>
      <c r="F37" s="204">
        <f t="shared" si="1"/>
        <v>103.26356864136218</v>
      </c>
    </row>
    <row r="38" spans="1:6" ht="16.5">
      <c r="A38" s="111"/>
      <c r="B38" s="202" t="s">
        <v>84</v>
      </c>
      <c r="C38" s="203">
        <v>2750</v>
      </c>
      <c r="D38" s="182">
        <v>2750</v>
      </c>
      <c r="E38" s="182">
        <v>3140</v>
      </c>
      <c r="F38" s="63">
        <f t="shared" si="1"/>
        <v>114.18181818181819</v>
      </c>
    </row>
    <row r="39" spans="1:6" ht="16.5">
      <c r="A39" s="111"/>
      <c r="B39" s="202" t="s">
        <v>85</v>
      </c>
      <c r="C39" s="203">
        <v>150</v>
      </c>
      <c r="D39" s="182">
        <v>150</v>
      </c>
      <c r="E39" s="182">
        <v>0</v>
      </c>
      <c r="F39" s="63">
        <f t="shared" si="1"/>
        <v>0</v>
      </c>
    </row>
    <row r="40" spans="1:6" ht="16.5">
      <c r="A40" s="111"/>
      <c r="B40" s="202" t="s">
        <v>229</v>
      </c>
      <c r="C40" s="203">
        <v>0</v>
      </c>
      <c r="D40" s="182">
        <v>4115</v>
      </c>
      <c r="E40" s="182">
        <v>4151</v>
      </c>
      <c r="F40" s="63">
        <f t="shared" si="1"/>
        <v>100.87484811664642</v>
      </c>
    </row>
    <row r="41" spans="1:6" ht="16.5">
      <c r="A41" s="110"/>
      <c r="B41" s="197" t="s">
        <v>230</v>
      </c>
      <c r="C41" s="198">
        <v>0</v>
      </c>
      <c r="D41" s="185">
        <v>1442</v>
      </c>
      <c r="E41" s="185">
        <v>1442</v>
      </c>
      <c r="F41" s="63">
        <f t="shared" si="1"/>
        <v>100</v>
      </c>
    </row>
    <row r="42" spans="1:6" ht="16.5">
      <c r="A42" s="109">
        <v>11</v>
      </c>
      <c r="B42" s="199" t="s">
        <v>50</v>
      </c>
      <c r="C42" s="200">
        <f>SUM(C43:C44)</f>
        <v>44700</v>
      </c>
      <c r="D42" s="201">
        <f>SUM(D43:D44)</f>
        <v>44700</v>
      </c>
      <c r="E42" s="201">
        <f>SUM(E43:E44)</f>
        <v>44315</v>
      </c>
      <c r="F42" s="62">
        <f aca="true" t="shared" si="2" ref="F42:F52">(E42/D42)*100</f>
        <v>99.13870246085011</v>
      </c>
    </row>
    <row r="43" spans="1:6" ht="16.5">
      <c r="A43" s="111"/>
      <c r="B43" s="202" t="s">
        <v>86</v>
      </c>
      <c r="C43" s="203">
        <v>5700</v>
      </c>
      <c r="D43" s="182">
        <v>5700</v>
      </c>
      <c r="E43" s="230">
        <v>6639</v>
      </c>
      <c r="F43" s="63">
        <f t="shared" si="2"/>
        <v>116.4736842105263</v>
      </c>
    </row>
    <row r="44" spans="1:6" ht="16.5">
      <c r="A44" s="110"/>
      <c r="B44" s="197" t="s">
        <v>9</v>
      </c>
      <c r="C44" s="198">
        <v>39000</v>
      </c>
      <c r="D44" s="185">
        <v>39000</v>
      </c>
      <c r="E44" s="229">
        <v>37676</v>
      </c>
      <c r="F44" s="64">
        <f t="shared" si="2"/>
        <v>96.60512820512821</v>
      </c>
    </row>
    <row r="45" spans="1:6" ht="16.5">
      <c r="A45" s="109">
        <v>12</v>
      </c>
      <c r="B45" s="199" t="s">
        <v>51</v>
      </c>
      <c r="C45" s="200">
        <f>SUM(C46:C48)</f>
        <v>4323</v>
      </c>
      <c r="D45" s="201">
        <f>SUM(D46:D48)</f>
        <v>4323</v>
      </c>
      <c r="E45" s="201">
        <f>SUM(E46:E48)</f>
        <v>4817</v>
      </c>
      <c r="F45" s="62">
        <f t="shared" si="2"/>
        <v>111.42724959518853</v>
      </c>
    </row>
    <row r="46" spans="1:6" ht="16.5">
      <c r="A46" s="111"/>
      <c r="B46" s="202" t="s">
        <v>87</v>
      </c>
      <c r="C46" s="203">
        <v>300</v>
      </c>
      <c r="D46" s="182">
        <v>300</v>
      </c>
      <c r="E46" s="230">
        <v>488</v>
      </c>
      <c r="F46" s="63">
        <f t="shared" si="2"/>
        <v>162.66666666666666</v>
      </c>
    </row>
    <row r="47" spans="1:6" ht="16.5">
      <c r="A47" s="111"/>
      <c r="B47" s="202" t="s">
        <v>88</v>
      </c>
      <c r="C47" s="203">
        <v>3680</v>
      </c>
      <c r="D47" s="182">
        <v>3680</v>
      </c>
      <c r="E47" s="230">
        <v>3986</v>
      </c>
      <c r="F47" s="63">
        <f t="shared" si="2"/>
        <v>108.31521739130434</v>
      </c>
    </row>
    <row r="48" spans="1:6" ht="16.5">
      <c r="A48" s="110"/>
      <c r="B48" s="197" t="s">
        <v>89</v>
      </c>
      <c r="C48" s="198">
        <v>343</v>
      </c>
      <c r="D48" s="185">
        <v>343</v>
      </c>
      <c r="E48" s="229">
        <v>343</v>
      </c>
      <c r="F48" s="64">
        <f t="shared" si="2"/>
        <v>100</v>
      </c>
    </row>
    <row r="49" spans="1:6" ht="16.5">
      <c r="A49" s="109">
        <v>13</v>
      </c>
      <c r="B49" s="199" t="s">
        <v>79</v>
      </c>
      <c r="C49" s="200">
        <f>SUM(C50:C51)</f>
        <v>200</v>
      </c>
      <c r="D49" s="201">
        <f>SUM(D50:D51)</f>
        <v>200</v>
      </c>
      <c r="E49" s="201">
        <f>SUM(E50:E51)</f>
        <v>743</v>
      </c>
      <c r="F49" s="205">
        <f t="shared" si="2"/>
        <v>371.5</v>
      </c>
    </row>
    <row r="50" spans="1:6" ht="16.5">
      <c r="A50" s="111"/>
      <c r="B50" s="202" t="s">
        <v>10</v>
      </c>
      <c r="C50" s="203">
        <v>100</v>
      </c>
      <c r="D50" s="182">
        <v>100</v>
      </c>
      <c r="E50" s="230">
        <v>485</v>
      </c>
      <c r="F50" s="63">
        <f t="shared" si="2"/>
        <v>484.99999999999994</v>
      </c>
    </row>
    <row r="51" spans="1:6" ht="16.5">
      <c r="A51" s="110"/>
      <c r="B51" s="197" t="s">
        <v>91</v>
      </c>
      <c r="C51" s="198">
        <v>100</v>
      </c>
      <c r="D51" s="185">
        <v>100</v>
      </c>
      <c r="E51" s="229">
        <v>258</v>
      </c>
      <c r="F51" s="64">
        <f t="shared" si="2"/>
        <v>258</v>
      </c>
    </row>
    <row r="52" spans="1:6" ht="20.25">
      <c r="A52" s="114"/>
      <c r="B52" s="206" t="s">
        <v>69</v>
      </c>
      <c r="C52" s="207">
        <f>C12+C15+C19+C22+C30+C32+C37+C42+C45+C49+C24+C28+C29</f>
        <v>109917</v>
      </c>
      <c r="D52" s="207">
        <f>D12+D15+D19+D22+D30+D32+D37+D42+D45+D49+D24+D28+D29</f>
        <v>125961</v>
      </c>
      <c r="E52" s="207">
        <f>E12+E15+E19+E22+E30+E32+E37+E42+E45+E49+E24+E28+E29</f>
        <v>126674</v>
      </c>
      <c r="F52" s="174">
        <f t="shared" si="2"/>
        <v>100.56604822127484</v>
      </c>
    </row>
    <row r="53" spans="1:6" ht="20.25">
      <c r="A53" s="260"/>
      <c r="B53" s="261"/>
      <c r="C53" s="262"/>
      <c r="D53" s="262"/>
      <c r="E53" s="262"/>
      <c r="F53" s="263"/>
    </row>
    <row r="54" spans="1:6" ht="20.25">
      <c r="A54" s="265"/>
      <c r="B54" s="266"/>
      <c r="C54" s="267"/>
      <c r="D54" s="267"/>
      <c r="E54" s="267"/>
      <c r="F54" s="268"/>
    </row>
    <row r="55" spans="1:6" ht="15.75">
      <c r="A55" s="264" t="s">
        <v>18</v>
      </c>
      <c r="B55" s="264"/>
      <c r="C55" s="264"/>
      <c r="D55" s="264"/>
      <c r="E55" s="264"/>
      <c r="F55" s="264"/>
    </row>
    <row r="56" ht="15.75">
      <c r="B56" s="115"/>
    </row>
    <row r="57" ht="15.75">
      <c r="B57" s="9"/>
    </row>
    <row r="58" ht="15.75">
      <c r="B58" s="9"/>
    </row>
    <row r="59" ht="15.75">
      <c r="B59" s="115"/>
    </row>
    <row r="60" ht="15.75">
      <c r="B60" s="115"/>
    </row>
    <row r="61" ht="15.75">
      <c r="B61" s="9"/>
    </row>
    <row r="62" ht="15.75">
      <c r="B62" s="9"/>
    </row>
    <row r="63" ht="15.75">
      <c r="B63" s="9"/>
    </row>
    <row r="64" ht="15.75">
      <c r="B64" s="9"/>
    </row>
    <row r="65" ht="15.75">
      <c r="B65" s="115"/>
    </row>
    <row r="66" ht="15.75">
      <c r="B66" s="115"/>
    </row>
    <row r="67" ht="15.75">
      <c r="B67" s="115"/>
    </row>
  </sheetData>
  <mergeCells count="7">
    <mergeCell ref="A55:F55"/>
    <mergeCell ref="B1:F1"/>
    <mergeCell ref="A9:E9"/>
    <mergeCell ref="A4:F4"/>
    <mergeCell ref="A5:F5"/>
    <mergeCell ref="A6:F6"/>
    <mergeCell ref="A7:F7"/>
  </mergeCells>
  <printOptions horizontalCentered="1"/>
  <pageMargins left="0.6299212598425197" right="0.5905511811023623" top="0.4724409448818898" bottom="0.6692913385826772" header="0.35433070866141736" footer="0.3937007874015748"/>
  <pageSetup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">
      <selection activeCell="B2" sqref="B2"/>
    </sheetView>
  </sheetViews>
  <sheetFormatPr defaultColWidth="9.00390625" defaultRowHeight="12.75"/>
  <cols>
    <col min="1" max="1" width="4.125" style="0" customWidth="1"/>
    <col min="2" max="2" width="36.625" style="0" customWidth="1"/>
    <col min="3" max="6" width="11.75390625" style="0" customWidth="1"/>
  </cols>
  <sheetData>
    <row r="1" spans="1:6" ht="18.75">
      <c r="A1" s="5"/>
      <c r="B1" s="233" t="s">
        <v>234</v>
      </c>
      <c r="C1" s="233"/>
      <c r="D1" s="233"/>
      <c r="E1" s="233"/>
      <c r="F1" s="233"/>
    </row>
    <row r="2" spans="1:6" ht="12.75">
      <c r="A2" s="1"/>
      <c r="B2" s="1"/>
      <c r="C2" s="1"/>
      <c r="D2" s="1"/>
      <c r="E2" s="1"/>
      <c r="F2" s="6"/>
    </row>
    <row r="3" spans="1:6" ht="12.75">
      <c r="A3" s="1"/>
      <c r="B3" s="1"/>
      <c r="C3" s="1"/>
      <c r="D3" s="1"/>
      <c r="E3" s="1"/>
      <c r="F3" s="6"/>
    </row>
    <row r="4" spans="1:6" ht="12.75">
      <c r="A4" s="1"/>
      <c r="B4" s="1"/>
      <c r="C4" s="1"/>
      <c r="D4" s="1"/>
      <c r="E4" s="1"/>
      <c r="F4" s="6"/>
    </row>
    <row r="5" spans="1:6" ht="12.75">
      <c r="A5" s="1"/>
      <c r="B5" s="1"/>
      <c r="C5" s="1"/>
      <c r="D5" s="1"/>
      <c r="E5" s="1"/>
      <c r="F5" s="6"/>
    </row>
    <row r="6" spans="1:6" ht="19.5">
      <c r="A6" s="232" t="s">
        <v>164</v>
      </c>
      <c r="B6" s="232"/>
      <c r="C6" s="232"/>
      <c r="D6" s="232"/>
      <c r="E6" s="232"/>
      <c r="F6" s="232"/>
    </row>
    <row r="7" spans="1:6" ht="19.5">
      <c r="A7" s="232" t="s">
        <v>165</v>
      </c>
      <c r="B7" s="232"/>
      <c r="C7" s="232"/>
      <c r="D7" s="232"/>
      <c r="E7" s="232"/>
      <c r="F7" s="232"/>
    </row>
    <row r="8" spans="1:6" ht="19.5">
      <c r="A8" s="232" t="s">
        <v>75</v>
      </c>
      <c r="B8" s="232"/>
      <c r="C8" s="232"/>
      <c r="D8" s="232"/>
      <c r="E8" s="232"/>
      <c r="F8" s="232"/>
    </row>
    <row r="9" spans="1:6" ht="19.5">
      <c r="A9" s="232" t="s">
        <v>24</v>
      </c>
      <c r="B9" s="232"/>
      <c r="C9" s="232"/>
      <c r="D9" s="232"/>
      <c r="E9" s="232"/>
      <c r="F9" s="232"/>
    </row>
    <row r="10" spans="1:6" ht="18.75">
      <c r="A10" s="3"/>
      <c r="B10" s="3"/>
      <c r="C10" s="3"/>
      <c r="D10" s="3"/>
      <c r="E10" s="3"/>
      <c r="F10" s="7"/>
    </row>
    <row r="11" spans="1:6" ht="18.75">
      <c r="A11" s="3"/>
      <c r="B11" s="3"/>
      <c r="C11" s="3"/>
      <c r="D11" s="3"/>
      <c r="E11" s="3"/>
      <c r="F11" s="7"/>
    </row>
    <row r="12" spans="1:6" ht="12.75">
      <c r="A12" s="1"/>
      <c r="B12" s="1"/>
      <c r="C12" s="1"/>
      <c r="D12" s="1"/>
      <c r="E12" s="1"/>
      <c r="F12" s="6"/>
    </row>
    <row r="13" spans="1:6" ht="19.5" customHeight="1">
      <c r="A13" s="1"/>
      <c r="B13" s="1"/>
      <c r="C13" s="1"/>
      <c r="D13" s="1"/>
      <c r="E13" s="102"/>
      <c r="F13" s="11" t="s">
        <v>2</v>
      </c>
    </row>
    <row r="14" spans="1:6" ht="18.75">
      <c r="A14" s="35"/>
      <c r="B14" s="35" t="s">
        <v>4</v>
      </c>
      <c r="C14" s="35" t="s">
        <v>15</v>
      </c>
      <c r="D14" s="35" t="s">
        <v>16</v>
      </c>
      <c r="E14" s="35" t="s">
        <v>6</v>
      </c>
      <c r="F14" s="81" t="s">
        <v>6</v>
      </c>
    </row>
    <row r="15" spans="1:6" ht="18.75">
      <c r="A15" s="82"/>
      <c r="B15" s="82"/>
      <c r="C15" s="82" t="s">
        <v>93</v>
      </c>
      <c r="D15" s="82" t="s">
        <v>93</v>
      </c>
      <c r="E15" s="82"/>
      <c r="F15" s="83" t="s">
        <v>8</v>
      </c>
    </row>
    <row r="16" spans="1:6" ht="19.5">
      <c r="A16" s="87" t="s">
        <v>17</v>
      </c>
      <c r="B16" s="103" t="s">
        <v>25</v>
      </c>
      <c r="C16" s="72">
        <f>SUM(C17:C19)</f>
        <v>10820</v>
      </c>
      <c r="D16" s="72">
        <f>SUM(D17:D19)</f>
        <v>15614</v>
      </c>
      <c r="E16" s="72">
        <f>SUM(E17:E19)</f>
        <v>16442</v>
      </c>
      <c r="F16" s="104">
        <f>(E16/D16)*100</f>
        <v>105.30293326501858</v>
      </c>
    </row>
    <row r="17" spans="1:6" ht="18.75">
      <c r="A17" s="67"/>
      <c r="B17" s="41" t="s">
        <v>26</v>
      </c>
      <c r="C17" s="42">
        <v>8122</v>
      </c>
      <c r="D17" s="42">
        <v>12406</v>
      </c>
      <c r="E17" s="42">
        <v>13136</v>
      </c>
      <c r="F17" s="84">
        <f>(E17/D17)*100</f>
        <v>105.88424955666613</v>
      </c>
    </row>
    <row r="18" spans="1:6" ht="18.75">
      <c r="A18" s="67"/>
      <c r="B18" s="41" t="s">
        <v>27</v>
      </c>
      <c r="C18" s="42">
        <v>2218</v>
      </c>
      <c r="D18" s="42">
        <v>2728</v>
      </c>
      <c r="E18" s="42">
        <v>2477</v>
      </c>
      <c r="F18" s="84">
        <f>(E18/D18)*100</f>
        <v>90.7991202346041</v>
      </c>
    </row>
    <row r="19" spans="1:6" ht="18.75">
      <c r="A19" s="82"/>
      <c r="B19" s="45" t="s">
        <v>54</v>
      </c>
      <c r="C19" s="46">
        <v>480</v>
      </c>
      <c r="D19" s="46">
        <v>480</v>
      </c>
      <c r="E19" s="46">
        <v>829</v>
      </c>
      <c r="F19" s="84">
        <f>(E19/D19)*100</f>
        <v>172.70833333333334</v>
      </c>
    </row>
    <row r="20" spans="1:6" ht="19.5">
      <c r="A20" s="87" t="s">
        <v>18</v>
      </c>
      <c r="B20" s="103" t="s">
        <v>28</v>
      </c>
      <c r="C20" s="72">
        <f>SUM(C21:C22)</f>
        <v>2765</v>
      </c>
      <c r="D20" s="72">
        <f>SUM(D21:D22)</f>
        <v>3250</v>
      </c>
      <c r="E20" s="72">
        <f>SUM(E21:E22)</f>
        <v>3833</v>
      </c>
      <c r="F20" s="104">
        <f>(E20/D20)*100</f>
        <v>117.93846153846155</v>
      </c>
    </row>
    <row r="21" spans="1:6" ht="18.75">
      <c r="A21" s="67"/>
      <c r="B21" s="68" t="s">
        <v>94</v>
      </c>
      <c r="C21" s="42">
        <v>2765</v>
      </c>
      <c r="D21" s="42">
        <v>3250</v>
      </c>
      <c r="E21" s="42">
        <v>3743</v>
      </c>
      <c r="F21" s="84">
        <f aca="true" t="shared" si="0" ref="F21:F29">(E21/D21)*100</f>
        <v>115.16923076923078</v>
      </c>
    </row>
    <row r="22" spans="1:6" ht="18.75">
      <c r="A22" s="82"/>
      <c r="B22" s="45" t="s">
        <v>29</v>
      </c>
      <c r="C22" s="46">
        <v>0</v>
      </c>
      <c r="D22" s="46">
        <v>0</v>
      </c>
      <c r="E22" s="46">
        <v>90</v>
      </c>
      <c r="F22" s="84"/>
    </row>
    <row r="23" spans="1:6" ht="19.5">
      <c r="A23" s="87" t="s">
        <v>19</v>
      </c>
      <c r="B23" s="103" t="s">
        <v>30</v>
      </c>
      <c r="C23" s="72">
        <f>SUM(C24:C29)</f>
        <v>23782</v>
      </c>
      <c r="D23" s="72">
        <f>SUM(D24:D29)</f>
        <v>25169</v>
      </c>
      <c r="E23" s="72">
        <f>E24+E25+E26+E27+E28+E29</f>
        <v>25284</v>
      </c>
      <c r="F23" s="104">
        <f t="shared" si="0"/>
        <v>100.4569112797489</v>
      </c>
    </row>
    <row r="24" spans="1:6" ht="18.75">
      <c r="A24" s="67"/>
      <c r="B24" s="41" t="s">
        <v>31</v>
      </c>
      <c r="C24" s="42">
        <v>1975</v>
      </c>
      <c r="D24" s="42">
        <v>1921</v>
      </c>
      <c r="E24" s="42">
        <v>2023</v>
      </c>
      <c r="F24" s="84">
        <f t="shared" si="0"/>
        <v>105.30973451327435</v>
      </c>
    </row>
    <row r="25" spans="1:6" ht="18.75">
      <c r="A25" s="67"/>
      <c r="B25" s="41" t="s">
        <v>32</v>
      </c>
      <c r="C25" s="42">
        <v>436</v>
      </c>
      <c r="D25" s="42">
        <v>436</v>
      </c>
      <c r="E25" s="42">
        <v>368</v>
      </c>
      <c r="F25" s="84">
        <f t="shared" si="0"/>
        <v>84.40366972477065</v>
      </c>
    </row>
    <row r="26" spans="1:6" ht="18.75">
      <c r="A26" s="67"/>
      <c r="B26" s="41" t="s">
        <v>33</v>
      </c>
      <c r="C26" s="42">
        <v>13461</v>
      </c>
      <c r="D26" s="42">
        <v>14902</v>
      </c>
      <c r="E26" s="42">
        <v>14922</v>
      </c>
      <c r="F26" s="84">
        <f t="shared" si="0"/>
        <v>100.13421017313114</v>
      </c>
    </row>
    <row r="27" spans="1:6" ht="18.75">
      <c r="A27" s="67"/>
      <c r="B27" s="41" t="s">
        <v>95</v>
      </c>
      <c r="C27" s="42">
        <v>4995</v>
      </c>
      <c r="D27" s="42">
        <v>4995</v>
      </c>
      <c r="E27" s="42">
        <v>5018</v>
      </c>
      <c r="F27" s="84">
        <f t="shared" si="0"/>
        <v>100.46046046046047</v>
      </c>
    </row>
    <row r="28" spans="1:6" ht="18.75">
      <c r="A28" s="67"/>
      <c r="B28" s="68" t="s">
        <v>96</v>
      </c>
      <c r="C28" s="42">
        <v>1315</v>
      </c>
      <c r="D28" s="42">
        <v>1315</v>
      </c>
      <c r="E28" s="42">
        <v>871</v>
      </c>
      <c r="F28" s="84">
        <f t="shared" si="0"/>
        <v>66.23574144486693</v>
      </c>
    </row>
    <row r="29" spans="1:6" ht="18.75">
      <c r="A29" s="82"/>
      <c r="B29" s="68" t="s">
        <v>34</v>
      </c>
      <c r="C29" s="46">
        <v>1600</v>
      </c>
      <c r="D29" s="46">
        <v>1600</v>
      </c>
      <c r="E29" s="46">
        <v>2082</v>
      </c>
      <c r="F29" s="84">
        <f t="shared" si="0"/>
        <v>130.125</v>
      </c>
    </row>
    <row r="30" spans="1:6" ht="19.5">
      <c r="A30" s="87" t="s">
        <v>20</v>
      </c>
      <c r="B30" s="103" t="s">
        <v>97</v>
      </c>
      <c r="C30" s="72">
        <f>SUM(C31:C33)</f>
        <v>5050</v>
      </c>
      <c r="D30" s="72">
        <f>SUM(D31:D33)</f>
        <v>4433</v>
      </c>
      <c r="E30" s="72">
        <f>SUM(E31:E33)</f>
        <v>4619</v>
      </c>
      <c r="F30" s="104">
        <f>(E30/D30)*100</f>
        <v>104.19580419580419</v>
      </c>
    </row>
    <row r="31" spans="1:6" ht="18.75">
      <c r="A31" s="67"/>
      <c r="B31" s="41" t="s">
        <v>98</v>
      </c>
      <c r="C31" s="42">
        <v>600</v>
      </c>
      <c r="D31" s="42">
        <v>2800</v>
      </c>
      <c r="E31" s="42">
        <v>2973</v>
      </c>
      <c r="F31" s="84">
        <f>(E31/D31)*100</f>
        <v>106.17857142857143</v>
      </c>
    </row>
    <row r="32" spans="1:6" ht="18.75">
      <c r="A32" s="67"/>
      <c r="B32" s="41" t="s">
        <v>99</v>
      </c>
      <c r="C32" s="42">
        <v>4400</v>
      </c>
      <c r="D32" s="42">
        <v>1583</v>
      </c>
      <c r="E32" s="42">
        <v>1607</v>
      </c>
      <c r="F32" s="84">
        <f>(E32/D32)*100</f>
        <v>101.51610865445357</v>
      </c>
    </row>
    <row r="33" spans="1:6" ht="18.75">
      <c r="A33" s="82"/>
      <c r="B33" s="45" t="s">
        <v>35</v>
      </c>
      <c r="C33" s="46">
        <v>50</v>
      </c>
      <c r="D33" s="46">
        <v>50</v>
      </c>
      <c r="E33" s="46">
        <v>39</v>
      </c>
      <c r="F33" s="84">
        <f>(E33/D33)*100</f>
        <v>78</v>
      </c>
    </row>
    <row r="34" spans="1:6" ht="19.5">
      <c r="A34" s="90"/>
      <c r="B34" s="65" t="s">
        <v>36</v>
      </c>
      <c r="C34" s="66">
        <f>C16+C20+C23+C30</f>
        <v>42417</v>
      </c>
      <c r="D34" s="66">
        <f>D16+D20+D23+D30</f>
        <v>48466</v>
      </c>
      <c r="E34" s="66">
        <f>E16+E20+E23+E30</f>
        <v>50178</v>
      </c>
      <c r="F34" s="85">
        <f>(E34/D34)*100</f>
        <v>103.53237321008541</v>
      </c>
    </row>
    <row r="36" ht="15.75">
      <c r="C36" s="19"/>
    </row>
    <row r="41" spans="1:6" ht="18.75">
      <c r="A41" s="236" t="s">
        <v>19</v>
      </c>
      <c r="B41" s="236"/>
      <c r="C41" s="236"/>
      <c r="D41" s="236"/>
      <c r="E41" s="236"/>
      <c r="F41" s="236"/>
    </row>
  </sheetData>
  <mergeCells count="6">
    <mergeCell ref="A41:F41"/>
    <mergeCell ref="B1:F1"/>
    <mergeCell ref="A9:F9"/>
    <mergeCell ref="A6:F6"/>
    <mergeCell ref="A7:F7"/>
    <mergeCell ref="A8:F8"/>
  </mergeCells>
  <printOptions horizontalCentered="1"/>
  <pageMargins left="0.5905511811023623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14"/>
  <dimension ref="A1:G40"/>
  <sheetViews>
    <sheetView workbookViewId="0" topLeftCell="A7">
      <selection activeCell="A38" sqref="A38:IV38"/>
    </sheetView>
  </sheetViews>
  <sheetFormatPr defaultColWidth="9.00390625" defaultRowHeight="12.75"/>
  <cols>
    <col min="1" max="1" width="3.75390625" style="1" customWidth="1"/>
    <col min="2" max="2" width="37.25390625" style="1" customWidth="1"/>
    <col min="3" max="5" width="12.25390625" style="1" customWidth="1"/>
    <col min="6" max="6" width="12.25390625" style="165" customWidth="1"/>
    <col min="7" max="16384" width="9.125" style="1" customWidth="1"/>
  </cols>
  <sheetData>
    <row r="1" spans="1:7" ht="18.75">
      <c r="A1" s="30"/>
      <c r="B1" s="233" t="s">
        <v>239</v>
      </c>
      <c r="C1" s="233"/>
      <c r="D1" s="233"/>
      <c r="E1" s="233"/>
      <c r="F1" s="233"/>
      <c r="G1" s="164"/>
    </row>
    <row r="2" spans="1:5" ht="18.75">
      <c r="A2" s="30"/>
      <c r="B2" s="30"/>
      <c r="C2" s="30"/>
      <c r="D2" s="30"/>
      <c r="E2" s="30"/>
    </row>
    <row r="3" spans="1:5" ht="9.75" customHeight="1">
      <c r="A3" s="30"/>
      <c r="B3" s="30"/>
      <c r="C3" s="30"/>
      <c r="D3" s="30"/>
      <c r="E3" s="30"/>
    </row>
    <row r="4" spans="1:6" ht="19.5">
      <c r="A4" s="232" t="s">
        <v>164</v>
      </c>
      <c r="B4" s="232"/>
      <c r="C4" s="232"/>
      <c r="D4" s="232"/>
      <c r="E4" s="232"/>
      <c r="F4" s="232"/>
    </row>
    <row r="5" spans="1:6" ht="19.5">
      <c r="A5" s="232" t="s">
        <v>165</v>
      </c>
      <c r="B5" s="232"/>
      <c r="C5" s="232"/>
      <c r="D5" s="232"/>
      <c r="E5" s="232"/>
      <c r="F5" s="232"/>
    </row>
    <row r="6" spans="1:6" ht="19.5">
      <c r="A6" s="232" t="s">
        <v>75</v>
      </c>
      <c r="B6" s="232"/>
      <c r="C6" s="232"/>
      <c r="D6" s="232"/>
      <c r="E6" s="232"/>
      <c r="F6" s="232"/>
    </row>
    <row r="7" spans="1:6" ht="19.5">
      <c r="A7" s="232" t="s">
        <v>100</v>
      </c>
      <c r="B7" s="232"/>
      <c r="C7" s="232"/>
      <c r="D7" s="232"/>
      <c r="E7" s="232"/>
      <c r="F7" s="232"/>
    </row>
    <row r="8" spans="1:6" ht="18.75">
      <c r="A8" s="3"/>
      <c r="B8" s="3"/>
      <c r="C8" s="3"/>
      <c r="D8" s="3"/>
      <c r="E8" s="3"/>
      <c r="F8" s="166"/>
    </row>
    <row r="9" spans="1:6" ht="18.75">
      <c r="A9" s="3"/>
      <c r="B9" s="3"/>
      <c r="C9" s="3"/>
      <c r="D9" s="3"/>
      <c r="E9" s="3"/>
      <c r="F9" s="166"/>
    </row>
    <row r="10" spans="1:6" ht="18.75">
      <c r="A10" s="30"/>
      <c r="B10" s="30"/>
      <c r="C10" s="30"/>
      <c r="D10" s="30"/>
      <c r="E10" s="30"/>
      <c r="F10" s="167" t="s">
        <v>2</v>
      </c>
    </row>
    <row r="11" spans="1:6" ht="19.5" customHeight="1">
      <c r="A11" s="35"/>
      <c r="B11" s="35" t="s">
        <v>4</v>
      </c>
      <c r="C11" s="35" t="s">
        <v>15</v>
      </c>
      <c r="D11" s="35" t="s">
        <v>5</v>
      </c>
      <c r="E11" s="35" t="s">
        <v>6</v>
      </c>
      <c r="F11" s="168" t="s">
        <v>6</v>
      </c>
    </row>
    <row r="12" spans="1:6" ht="19.5" customHeight="1">
      <c r="A12" s="70"/>
      <c r="B12" s="70"/>
      <c r="C12" s="38" t="s">
        <v>63</v>
      </c>
      <c r="D12" s="38" t="s">
        <v>63</v>
      </c>
      <c r="E12" s="38"/>
      <c r="F12" s="169" t="s">
        <v>64</v>
      </c>
    </row>
    <row r="13" spans="1:6" ht="19.5">
      <c r="A13" s="71">
        <v>1</v>
      </c>
      <c r="B13" s="170" t="s">
        <v>169</v>
      </c>
      <c r="C13" s="72">
        <f>C14+C16+C15</f>
        <v>2846</v>
      </c>
      <c r="D13" s="72">
        <f>D14+D16+D15</f>
        <v>961</v>
      </c>
      <c r="E13" s="72">
        <f>E14+E16+E15</f>
        <v>982</v>
      </c>
      <c r="F13" s="73">
        <f>(E13/D13)*100</f>
        <v>102.18522372528615</v>
      </c>
    </row>
    <row r="14" spans="1:6" ht="18.75">
      <c r="A14" s="41"/>
      <c r="B14" s="68" t="s">
        <v>170</v>
      </c>
      <c r="C14" s="42">
        <v>2846</v>
      </c>
      <c r="D14" s="42">
        <v>0</v>
      </c>
      <c r="E14" s="42">
        <v>0</v>
      </c>
      <c r="F14" s="44"/>
    </row>
    <row r="15" spans="1:6" ht="18.75">
      <c r="A15" s="41"/>
      <c r="B15" s="68" t="s">
        <v>213</v>
      </c>
      <c r="C15" s="42">
        <v>0</v>
      </c>
      <c r="D15" s="42">
        <v>911</v>
      </c>
      <c r="E15" s="42">
        <v>911</v>
      </c>
      <c r="F15" s="44">
        <f>(E15/D15)*100</f>
        <v>100</v>
      </c>
    </row>
    <row r="16" spans="1:6" ht="18.75">
      <c r="A16" s="45"/>
      <c r="B16" s="45" t="s">
        <v>72</v>
      </c>
      <c r="C16" s="46">
        <v>0</v>
      </c>
      <c r="D16" s="46">
        <v>50</v>
      </c>
      <c r="E16" s="46">
        <v>71</v>
      </c>
      <c r="F16" s="76">
        <f>(E16/D16)*100</f>
        <v>142</v>
      </c>
    </row>
    <row r="17" spans="1:6" ht="19.5">
      <c r="A17" s="71">
        <v>2</v>
      </c>
      <c r="B17" s="71" t="s">
        <v>171</v>
      </c>
      <c r="C17" s="72">
        <f>C18</f>
        <v>0</v>
      </c>
      <c r="D17" s="72">
        <f>D18</f>
        <v>39</v>
      </c>
      <c r="E17" s="72">
        <f>E18</f>
        <v>109</v>
      </c>
      <c r="F17" s="73">
        <f aca="true" t="shared" si="0" ref="F17:F32">(E17/D17)*100</f>
        <v>279.48717948717945</v>
      </c>
    </row>
    <row r="18" spans="1:6" ht="18.75">
      <c r="A18" s="45"/>
      <c r="B18" s="45" t="s">
        <v>172</v>
      </c>
      <c r="C18" s="46">
        <v>0</v>
      </c>
      <c r="D18" s="46">
        <v>39</v>
      </c>
      <c r="E18" s="46">
        <v>109</v>
      </c>
      <c r="F18" s="76">
        <f t="shared" si="0"/>
        <v>279.48717948717945</v>
      </c>
    </row>
    <row r="19" spans="1:6" ht="19.5">
      <c r="A19" s="71">
        <v>3</v>
      </c>
      <c r="B19" s="71" t="s">
        <v>173</v>
      </c>
      <c r="C19" s="72">
        <f>C20</f>
        <v>995</v>
      </c>
      <c r="D19" s="72">
        <f>D20</f>
        <v>4622</v>
      </c>
      <c r="E19" s="72">
        <f>E20</f>
        <v>4169</v>
      </c>
      <c r="F19" s="73">
        <f t="shared" si="0"/>
        <v>90.19904803115534</v>
      </c>
    </row>
    <row r="20" spans="1:6" ht="18.75">
      <c r="A20" s="45"/>
      <c r="B20" s="45" t="s">
        <v>174</v>
      </c>
      <c r="C20" s="46">
        <v>995</v>
      </c>
      <c r="D20" s="46">
        <v>4622</v>
      </c>
      <c r="E20" s="46">
        <v>4169</v>
      </c>
      <c r="F20" s="76">
        <f t="shared" si="0"/>
        <v>90.19904803115534</v>
      </c>
    </row>
    <row r="21" spans="1:6" ht="19.5">
      <c r="A21" s="71">
        <v>4</v>
      </c>
      <c r="B21" s="71" t="s">
        <v>175</v>
      </c>
      <c r="C21" s="72">
        <f>C23+C22</f>
        <v>330</v>
      </c>
      <c r="D21" s="72">
        <f>D23+D22</f>
        <v>3192</v>
      </c>
      <c r="E21" s="72">
        <f>E23+E22</f>
        <v>2509</v>
      </c>
      <c r="F21" s="73">
        <f t="shared" si="0"/>
        <v>78.60275689223057</v>
      </c>
    </row>
    <row r="22" spans="1:6" ht="18.75">
      <c r="A22" s="159"/>
      <c r="B22" s="41" t="s">
        <v>176</v>
      </c>
      <c r="C22" s="42">
        <v>330</v>
      </c>
      <c r="D22" s="42">
        <v>2598</v>
      </c>
      <c r="E22" s="42">
        <v>2509</v>
      </c>
      <c r="F22" s="44">
        <f t="shared" si="0"/>
        <v>96.57428791377983</v>
      </c>
    </row>
    <row r="23" spans="1:6" ht="18.75">
      <c r="A23" s="45"/>
      <c r="B23" s="45" t="s">
        <v>212</v>
      </c>
      <c r="C23" s="46">
        <v>0</v>
      </c>
      <c r="D23" s="46">
        <v>594</v>
      </c>
      <c r="E23" s="46">
        <v>0</v>
      </c>
      <c r="F23" s="76">
        <f t="shared" si="0"/>
        <v>0</v>
      </c>
    </row>
    <row r="24" spans="1:6" ht="19.5">
      <c r="A24" s="71">
        <v>5</v>
      </c>
      <c r="B24" s="71" t="s">
        <v>177</v>
      </c>
      <c r="C24" s="72">
        <f>SUM(C25:C31)</f>
        <v>1190</v>
      </c>
      <c r="D24" s="72">
        <f>SUM(D25:D31)</f>
        <v>2062</v>
      </c>
      <c r="E24" s="72">
        <f>SUM(E25:E31)</f>
        <v>1782</v>
      </c>
      <c r="F24" s="73">
        <f t="shared" si="0"/>
        <v>86.42095053346266</v>
      </c>
    </row>
    <row r="25" spans="1:6" ht="18.75">
      <c r="A25" s="41"/>
      <c r="B25" s="41" t="s">
        <v>178</v>
      </c>
      <c r="C25" s="42">
        <v>0</v>
      </c>
      <c r="D25" s="42">
        <v>64</v>
      </c>
      <c r="E25" s="42">
        <v>64</v>
      </c>
      <c r="F25" s="44">
        <f t="shared" si="0"/>
        <v>100</v>
      </c>
    </row>
    <row r="26" spans="1:6" ht="18.75">
      <c r="A26" s="41"/>
      <c r="B26" s="41" t="s">
        <v>179</v>
      </c>
      <c r="C26" s="42">
        <v>90</v>
      </c>
      <c r="D26" s="42">
        <v>898</v>
      </c>
      <c r="E26" s="42">
        <v>898</v>
      </c>
      <c r="F26" s="44">
        <f t="shared" si="0"/>
        <v>100</v>
      </c>
    </row>
    <row r="27" spans="1:6" ht="18.75">
      <c r="A27" s="41"/>
      <c r="B27" s="41" t="s">
        <v>71</v>
      </c>
      <c r="C27" s="42">
        <v>400</v>
      </c>
      <c r="D27" s="42">
        <v>400</v>
      </c>
      <c r="E27" s="42">
        <v>469</v>
      </c>
      <c r="F27" s="44">
        <f t="shared" si="0"/>
        <v>117.25000000000001</v>
      </c>
    </row>
    <row r="28" spans="1:6" ht="18.75">
      <c r="A28" s="41"/>
      <c r="B28" s="41" t="s">
        <v>70</v>
      </c>
      <c r="C28" s="42">
        <v>300</v>
      </c>
      <c r="D28" s="42">
        <v>300</v>
      </c>
      <c r="E28" s="42">
        <v>180</v>
      </c>
      <c r="F28" s="44">
        <f t="shared" si="0"/>
        <v>60</v>
      </c>
    </row>
    <row r="29" spans="1:6" ht="18.75">
      <c r="A29" s="171"/>
      <c r="B29" s="41" t="s">
        <v>180</v>
      </c>
      <c r="C29" s="42">
        <v>0</v>
      </c>
      <c r="D29" s="42">
        <v>0</v>
      </c>
      <c r="E29" s="42">
        <v>5</v>
      </c>
      <c r="F29" s="44"/>
    </row>
    <row r="30" spans="1:6" ht="18.75">
      <c r="A30" s="171"/>
      <c r="B30" s="41" t="s">
        <v>181</v>
      </c>
      <c r="C30" s="42">
        <v>200</v>
      </c>
      <c r="D30" s="42">
        <v>200</v>
      </c>
      <c r="E30" s="42">
        <v>0</v>
      </c>
      <c r="F30" s="44">
        <f t="shared" si="0"/>
        <v>0</v>
      </c>
    </row>
    <row r="31" spans="1:6" ht="18.75">
      <c r="A31" s="172"/>
      <c r="B31" s="45" t="s">
        <v>38</v>
      </c>
      <c r="C31" s="46">
        <v>200</v>
      </c>
      <c r="D31" s="46">
        <v>200</v>
      </c>
      <c r="E31" s="46">
        <v>166</v>
      </c>
      <c r="F31" s="76">
        <f t="shared" si="0"/>
        <v>83</v>
      </c>
    </row>
    <row r="32" spans="1:6" ht="20.25">
      <c r="A32" s="173"/>
      <c r="B32" s="173" t="s">
        <v>101</v>
      </c>
      <c r="C32" s="208">
        <f>C13+C17+C19+C21+C24</f>
        <v>5361</v>
      </c>
      <c r="D32" s="208">
        <f>D13+D17+D19+D21+D24</f>
        <v>10876</v>
      </c>
      <c r="E32" s="208">
        <f>E13+E17+E19+E21+E24</f>
        <v>9551</v>
      </c>
      <c r="F32" s="174">
        <f t="shared" si="0"/>
        <v>87.81721221037147</v>
      </c>
    </row>
    <row r="40" spans="1:6" ht="15.75">
      <c r="A40" s="235" t="s">
        <v>20</v>
      </c>
      <c r="B40" s="235"/>
      <c r="C40" s="235"/>
      <c r="D40" s="235"/>
      <c r="E40" s="235"/>
      <c r="F40" s="235"/>
    </row>
  </sheetData>
  <mergeCells count="6">
    <mergeCell ref="A40:F40"/>
    <mergeCell ref="B1:F1"/>
    <mergeCell ref="A5:F5"/>
    <mergeCell ref="A6:F6"/>
    <mergeCell ref="A7:F7"/>
    <mergeCell ref="A4:F4"/>
  </mergeCells>
  <printOptions/>
  <pageMargins left="0.67" right="0.61" top="1" bottom="1" header="0.5" footer="0.5"/>
  <pageSetup horizontalDpi="120" verticalDpi="12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3"/>
  <dimension ref="A1:F40"/>
  <sheetViews>
    <sheetView workbookViewId="0" topLeftCell="A10">
      <selection activeCell="A35" sqref="A35:IV36"/>
    </sheetView>
  </sheetViews>
  <sheetFormatPr defaultColWidth="9.00390625" defaultRowHeight="12.75"/>
  <cols>
    <col min="1" max="1" width="3.75390625" style="1" customWidth="1"/>
    <col min="2" max="2" width="37.25390625" style="1" customWidth="1"/>
    <col min="3" max="6" width="12.25390625" style="1" customWidth="1"/>
    <col min="7" max="16384" width="9.125" style="1" customWidth="1"/>
  </cols>
  <sheetData>
    <row r="1" spans="1:6" ht="18.75">
      <c r="A1" s="5"/>
      <c r="B1" s="233" t="s">
        <v>240</v>
      </c>
      <c r="C1" s="233"/>
      <c r="D1" s="233"/>
      <c r="E1" s="233"/>
      <c r="F1" s="233"/>
    </row>
    <row r="2" ht="12.75">
      <c r="F2" s="6"/>
    </row>
    <row r="3" ht="9.75" customHeight="1">
      <c r="F3" s="6"/>
    </row>
    <row r="4" ht="12.75">
      <c r="F4" s="6"/>
    </row>
    <row r="5" ht="12.75">
      <c r="F5" s="6"/>
    </row>
    <row r="6" spans="1:6" ht="19.5">
      <c r="A6" s="232" t="s">
        <v>164</v>
      </c>
      <c r="B6" s="232"/>
      <c r="C6" s="232"/>
      <c r="D6" s="232"/>
      <c r="E6" s="232"/>
      <c r="F6" s="232"/>
    </row>
    <row r="7" spans="1:6" ht="19.5">
      <c r="A7" s="232" t="s">
        <v>165</v>
      </c>
      <c r="B7" s="232"/>
      <c r="C7" s="232"/>
      <c r="D7" s="232"/>
      <c r="E7" s="232"/>
      <c r="F7" s="232"/>
    </row>
    <row r="8" spans="1:6" ht="19.5">
      <c r="A8" s="232" t="s">
        <v>75</v>
      </c>
      <c r="B8" s="232"/>
      <c r="C8" s="232"/>
      <c r="D8" s="232"/>
      <c r="E8" s="232"/>
      <c r="F8" s="232"/>
    </row>
    <row r="9" spans="1:6" ht="19.5">
      <c r="A9" s="232" t="s">
        <v>12</v>
      </c>
      <c r="B9" s="232"/>
      <c r="C9" s="232"/>
      <c r="D9" s="232"/>
      <c r="E9" s="232"/>
      <c r="F9" s="232"/>
    </row>
    <row r="10" spans="1:6" ht="19.5">
      <c r="A10" s="32"/>
      <c r="B10" s="32"/>
      <c r="C10" s="32"/>
      <c r="D10" s="32"/>
      <c r="E10" s="32"/>
      <c r="F10" s="32"/>
    </row>
    <row r="11" spans="1:6" ht="19.5">
      <c r="A11" s="32"/>
      <c r="B11" s="32"/>
      <c r="C11" s="32"/>
      <c r="D11" s="32"/>
      <c r="E11" s="32"/>
      <c r="F11" s="32"/>
    </row>
    <row r="12" spans="1:5" ht="18.75">
      <c r="A12" s="3"/>
      <c r="B12" s="3"/>
      <c r="C12" s="3"/>
      <c r="D12" s="3"/>
      <c r="E12" s="3"/>
    </row>
    <row r="13" spans="1:6" ht="18.75">
      <c r="A13" s="30"/>
      <c r="B13" s="30"/>
      <c r="C13" s="30"/>
      <c r="D13" s="30"/>
      <c r="E13" s="30"/>
      <c r="F13" s="11" t="s">
        <v>2</v>
      </c>
    </row>
    <row r="14" spans="1:6" ht="19.5" customHeight="1">
      <c r="A14" s="35"/>
      <c r="B14" s="35" t="s">
        <v>4</v>
      </c>
      <c r="C14" s="35" t="s">
        <v>15</v>
      </c>
      <c r="D14" s="35" t="s">
        <v>5</v>
      </c>
      <c r="E14" s="35" t="s">
        <v>6</v>
      </c>
      <c r="F14" s="35" t="s">
        <v>6</v>
      </c>
    </row>
    <row r="15" spans="1:6" ht="19.5" customHeight="1">
      <c r="A15" s="70"/>
      <c r="B15" s="70"/>
      <c r="C15" s="38" t="s">
        <v>63</v>
      </c>
      <c r="D15" s="38" t="s">
        <v>63</v>
      </c>
      <c r="E15" s="38"/>
      <c r="F15" s="38" t="s">
        <v>64</v>
      </c>
    </row>
    <row r="16" spans="1:6" ht="19.5" customHeight="1">
      <c r="A16" s="74">
        <v>1</v>
      </c>
      <c r="B16" s="41" t="s">
        <v>102</v>
      </c>
      <c r="C16" s="209">
        <v>43747</v>
      </c>
      <c r="D16" s="116">
        <v>47827</v>
      </c>
      <c r="E16" s="116">
        <v>46999</v>
      </c>
      <c r="F16" s="44">
        <f>(E16/D16)*100</f>
        <v>98.26876032366656</v>
      </c>
    </row>
    <row r="17" spans="1:6" ht="18.75">
      <c r="A17" s="74">
        <v>2</v>
      </c>
      <c r="B17" s="41" t="s">
        <v>45</v>
      </c>
      <c r="C17" s="175">
        <v>40</v>
      </c>
      <c r="D17" s="42">
        <v>40</v>
      </c>
      <c r="E17" s="42">
        <v>41</v>
      </c>
      <c r="F17" s="44">
        <f>(E17/D17)*100</f>
        <v>102.49999999999999</v>
      </c>
    </row>
    <row r="18" spans="1:6" ht="18.75">
      <c r="A18" s="74">
        <v>3</v>
      </c>
      <c r="B18" s="41" t="s">
        <v>46</v>
      </c>
      <c r="C18" s="175">
        <v>20</v>
      </c>
      <c r="D18" s="42">
        <v>20</v>
      </c>
      <c r="E18" s="42">
        <v>20</v>
      </c>
      <c r="F18" s="44">
        <f aca="true" t="shared" si="0" ref="F18:F26">(E18/D18)*100</f>
        <v>100</v>
      </c>
    </row>
    <row r="19" spans="1:6" ht="18.75">
      <c r="A19" s="74">
        <v>4</v>
      </c>
      <c r="B19" s="41" t="s">
        <v>47</v>
      </c>
      <c r="C19" s="175">
        <v>10</v>
      </c>
      <c r="D19" s="42">
        <v>10</v>
      </c>
      <c r="E19" s="42">
        <v>10</v>
      </c>
      <c r="F19" s="44">
        <f t="shared" si="0"/>
        <v>100</v>
      </c>
    </row>
    <row r="20" spans="1:6" ht="18.75">
      <c r="A20" s="74">
        <v>5</v>
      </c>
      <c r="B20" s="41" t="s">
        <v>48</v>
      </c>
      <c r="C20" s="176">
        <v>8</v>
      </c>
      <c r="D20" s="42">
        <v>8</v>
      </c>
      <c r="E20" s="42">
        <v>8</v>
      </c>
      <c r="F20" s="44">
        <f t="shared" si="0"/>
        <v>100</v>
      </c>
    </row>
    <row r="21" spans="1:6" ht="18.75">
      <c r="A21" s="74">
        <v>6</v>
      </c>
      <c r="B21" s="41" t="s">
        <v>37</v>
      </c>
      <c r="C21" s="175">
        <v>540</v>
      </c>
      <c r="D21" s="42">
        <v>540</v>
      </c>
      <c r="E21" s="43">
        <v>532</v>
      </c>
      <c r="F21" s="44">
        <f t="shared" si="0"/>
        <v>98.51851851851852</v>
      </c>
    </row>
    <row r="22" spans="1:6" ht="18.75">
      <c r="A22" s="74">
        <v>7</v>
      </c>
      <c r="B22" s="41" t="s">
        <v>49</v>
      </c>
      <c r="C22" s="175">
        <v>75</v>
      </c>
      <c r="D22" s="42">
        <v>75</v>
      </c>
      <c r="E22" s="43">
        <v>75</v>
      </c>
      <c r="F22" s="44">
        <f t="shared" si="0"/>
        <v>100</v>
      </c>
    </row>
    <row r="23" spans="1:6" ht="18.75">
      <c r="A23" s="74">
        <v>8</v>
      </c>
      <c r="B23" s="41" t="s">
        <v>182</v>
      </c>
      <c r="C23" s="175">
        <v>0</v>
      </c>
      <c r="D23" s="42">
        <v>300</v>
      </c>
      <c r="E23" s="43">
        <v>550</v>
      </c>
      <c r="F23" s="44">
        <f t="shared" si="0"/>
        <v>183.33333333333331</v>
      </c>
    </row>
    <row r="24" spans="1:6" ht="18.75">
      <c r="A24" s="74">
        <v>9</v>
      </c>
      <c r="B24" s="41" t="s">
        <v>183</v>
      </c>
      <c r="C24" s="175"/>
      <c r="D24" s="42">
        <v>100</v>
      </c>
      <c r="E24" s="43">
        <v>100</v>
      </c>
      <c r="F24" s="44">
        <f t="shared" si="0"/>
        <v>100</v>
      </c>
    </row>
    <row r="25" spans="1:6" ht="18.75">
      <c r="A25" s="74">
        <v>10</v>
      </c>
      <c r="B25" s="41" t="s">
        <v>214</v>
      </c>
      <c r="C25" s="175">
        <v>0</v>
      </c>
      <c r="D25" s="42">
        <v>0</v>
      </c>
      <c r="E25" s="43">
        <v>70</v>
      </c>
      <c r="F25" s="44"/>
    </row>
    <row r="26" spans="1:6" ht="19.5">
      <c r="A26" s="77"/>
      <c r="B26" s="65" t="s">
        <v>73</v>
      </c>
      <c r="C26" s="66">
        <f>SUM(C16:C25)</f>
        <v>44440</v>
      </c>
      <c r="D26" s="66">
        <f>SUM(D16:D25)</f>
        <v>48920</v>
      </c>
      <c r="E26" s="66">
        <f>SUM(E16:E25)</f>
        <v>48405</v>
      </c>
      <c r="F26" s="52">
        <f t="shared" si="0"/>
        <v>98.94726083401471</v>
      </c>
    </row>
    <row r="27" ht="12.75">
      <c r="C27" s="75"/>
    </row>
    <row r="28" spans="1:5" ht="12.75">
      <c r="A28" s="12"/>
      <c r="B28" s="12"/>
      <c r="C28" s="12"/>
      <c r="D28" s="12"/>
      <c r="E28" s="12"/>
    </row>
    <row r="29" spans="1:6" ht="18.75">
      <c r="A29" s="16"/>
      <c r="B29" s="69"/>
      <c r="C29" s="16"/>
      <c r="D29" s="69"/>
      <c r="E29" s="69"/>
      <c r="F29" s="79"/>
    </row>
    <row r="30" spans="1:6" ht="18.75">
      <c r="A30" s="16"/>
      <c r="B30" s="69"/>
      <c r="C30" s="16"/>
      <c r="D30" s="69"/>
      <c r="E30" s="69"/>
      <c r="F30" s="79"/>
    </row>
    <row r="31" spans="1:6" ht="18.75">
      <c r="A31" s="16"/>
      <c r="B31" s="16"/>
      <c r="C31" s="16"/>
      <c r="D31" s="69"/>
      <c r="E31" s="69"/>
      <c r="F31" s="79"/>
    </row>
    <row r="32" spans="1:6" ht="18.75">
      <c r="A32" s="16"/>
      <c r="B32" s="16"/>
      <c r="C32" s="16"/>
      <c r="D32" s="69"/>
      <c r="E32" s="69"/>
      <c r="F32" s="79"/>
    </row>
    <row r="33" spans="1:6" ht="18.75">
      <c r="A33" s="16"/>
      <c r="B33" s="16"/>
      <c r="C33" s="16"/>
      <c r="D33" s="69"/>
      <c r="E33" s="69"/>
      <c r="F33" s="79"/>
    </row>
    <row r="34" spans="1:5" ht="18.75">
      <c r="A34" s="30"/>
      <c r="B34" s="30"/>
      <c r="C34" s="30"/>
      <c r="D34" s="30"/>
      <c r="E34" s="30"/>
    </row>
    <row r="35" spans="1:5" ht="18.75">
      <c r="A35" s="30"/>
      <c r="B35" s="30"/>
      <c r="C35" s="30"/>
      <c r="D35" s="30"/>
      <c r="E35" s="30"/>
    </row>
    <row r="36" spans="1:5" ht="18.75">
      <c r="A36" s="30"/>
      <c r="B36" s="30"/>
      <c r="C36" s="30"/>
      <c r="D36" s="30"/>
      <c r="E36" s="30"/>
    </row>
    <row r="37" spans="1:5" ht="18.75">
      <c r="A37" s="30"/>
      <c r="B37" s="30"/>
      <c r="C37" s="30"/>
      <c r="D37" s="30"/>
      <c r="E37" s="30"/>
    </row>
    <row r="38" spans="1:5" ht="18.75">
      <c r="A38" s="30"/>
      <c r="B38" s="30"/>
      <c r="C38" s="30"/>
      <c r="D38" s="30"/>
      <c r="E38" s="30"/>
    </row>
    <row r="39" spans="1:5" ht="18.75">
      <c r="A39" s="30"/>
      <c r="B39" s="30"/>
      <c r="C39" s="30"/>
      <c r="D39" s="30"/>
      <c r="E39" s="30"/>
    </row>
    <row r="40" spans="1:6" ht="15.75">
      <c r="A40" s="235" t="s">
        <v>21</v>
      </c>
      <c r="B40" s="235"/>
      <c r="C40" s="235"/>
      <c r="D40" s="235"/>
      <c r="E40" s="235"/>
      <c r="F40" s="235"/>
    </row>
  </sheetData>
  <mergeCells count="6">
    <mergeCell ref="A40:F40"/>
    <mergeCell ref="B1:F1"/>
    <mergeCell ref="A8:F8"/>
    <mergeCell ref="A6:F6"/>
    <mergeCell ref="A7:F7"/>
    <mergeCell ref="A9:F9"/>
  </mergeCells>
  <printOptions horizontalCentered="1"/>
  <pageMargins left="0.6299212598425197" right="0.6299212598425197" top="0.984251968503937" bottom="0.984251968503937" header="0.5118110236220472" footer="0.5118110236220472"/>
  <pageSetup horizontalDpi="120" verticalDpi="12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5"/>
  <dimension ref="A1:F45"/>
  <sheetViews>
    <sheetView workbookViewId="0" topLeftCell="A10">
      <selection activeCell="A39" sqref="A39:IV39"/>
    </sheetView>
  </sheetViews>
  <sheetFormatPr defaultColWidth="9.00390625" defaultRowHeight="12.75"/>
  <cols>
    <col min="1" max="1" width="3.75390625" style="1" customWidth="1"/>
    <col min="2" max="2" width="36.625" style="1" customWidth="1"/>
    <col min="3" max="6" width="12.25390625" style="1" customWidth="1"/>
    <col min="7" max="16384" width="9.125" style="1" customWidth="1"/>
  </cols>
  <sheetData>
    <row r="1" spans="1:6" ht="18.75">
      <c r="A1" s="5"/>
      <c r="B1" s="233" t="s">
        <v>241</v>
      </c>
      <c r="C1" s="233"/>
      <c r="D1" s="233"/>
      <c r="E1" s="233"/>
      <c r="F1" s="233"/>
    </row>
    <row r="2" ht="12.75">
      <c r="F2" s="6"/>
    </row>
    <row r="3" ht="12.75">
      <c r="F3" s="6"/>
    </row>
    <row r="4" ht="12.75">
      <c r="F4" s="6"/>
    </row>
    <row r="5" ht="12.75">
      <c r="F5" s="6"/>
    </row>
    <row r="6" spans="1:6" ht="19.5">
      <c r="A6" s="232" t="s">
        <v>164</v>
      </c>
      <c r="B6" s="232"/>
      <c r="C6" s="232"/>
      <c r="D6" s="232"/>
      <c r="E6" s="232"/>
      <c r="F6" s="232"/>
    </row>
    <row r="7" spans="1:6" ht="19.5">
      <c r="A7" s="232" t="s">
        <v>165</v>
      </c>
      <c r="B7" s="232"/>
      <c r="C7" s="232"/>
      <c r="D7" s="232"/>
      <c r="E7" s="232"/>
      <c r="F7" s="232"/>
    </row>
    <row r="8" spans="1:6" ht="19.5">
      <c r="A8" s="232" t="s">
        <v>75</v>
      </c>
      <c r="B8" s="232"/>
      <c r="C8" s="232"/>
      <c r="D8" s="232"/>
      <c r="E8" s="232"/>
      <c r="F8" s="232"/>
    </row>
    <row r="9" spans="1:6" ht="19.5">
      <c r="A9" s="232" t="s">
        <v>40</v>
      </c>
      <c r="B9" s="232"/>
      <c r="C9" s="232"/>
      <c r="D9" s="232"/>
      <c r="E9" s="232"/>
      <c r="F9" s="232"/>
    </row>
    <row r="10" spans="1:5" ht="18.75">
      <c r="A10" s="30"/>
      <c r="B10" s="30"/>
      <c r="C10" s="30"/>
      <c r="D10" s="30"/>
      <c r="E10" s="30"/>
    </row>
    <row r="11" spans="1:5" ht="18.75">
      <c r="A11" s="30"/>
      <c r="B11" s="30"/>
      <c r="C11" s="30"/>
      <c r="D11" s="30"/>
      <c r="E11" s="30"/>
    </row>
    <row r="12" spans="1:6" ht="18.75">
      <c r="A12" s="30"/>
      <c r="B12" s="30"/>
      <c r="C12" s="30"/>
      <c r="D12" s="30"/>
      <c r="E12" s="30"/>
      <c r="F12" s="11" t="s">
        <v>2</v>
      </c>
    </row>
    <row r="13" spans="1:6" ht="19.5" customHeight="1">
      <c r="A13" s="35"/>
      <c r="B13" s="35" t="s">
        <v>4</v>
      </c>
      <c r="C13" s="35" t="s">
        <v>15</v>
      </c>
      <c r="D13" s="35" t="s">
        <v>5</v>
      </c>
      <c r="E13" s="35" t="s">
        <v>6</v>
      </c>
      <c r="F13" s="35" t="s">
        <v>6</v>
      </c>
    </row>
    <row r="14" spans="1:6" ht="19.5" customHeight="1">
      <c r="A14" s="70"/>
      <c r="B14" s="70"/>
      <c r="C14" s="38" t="s">
        <v>63</v>
      </c>
      <c r="D14" s="38" t="s">
        <v>63</v>
      </c>
      <c r="E14" s="38"/>
      <c r="F14" s="38" t="s">
        <v>64</v>
      </c>
    </row>
    <row r="15" spans="1:6" ht="18.75">
      <c r="A15" s="41">
        <v>1</v>
      </c>
      <c r="B15" s="41" t="s">
        <v>184</v>
      </c>
      <c r="C15" s="39">
        <v>3200</v>
      </c>
      <c r="D15" s="39">
        <v>3200</v>
      </c>
      <c r="E15" s="39">
        <v>3250</v>
      </c>
      <c r="F15" s="40">
        <f>(E15/D15)*100</f>
        <v>101.5625</v>
      </c>
    </row>
    <row r="16" spans="1:6" ht="18.75">
      <c r="A16" s="41">
        <v>2</v>
      </c>
      <c r="B16" s="41" t="s">
        <v>185</v>
      </c>
      <c r="C16" s="42">
        <v>3000</v>
      </c>
      <c r="D16" s="42">
        <v>3000</v>
      </c>
      <c r="E16" s="42">
        <v>0</v>
      </c>
      <c r="F16" s="44">
        <f>(E16/D16)*100</f>
        <v>0</v>
      </c>
    </row>
    <row r="17" spans="1:6" ht="18.75">
      <c r="A17" s="41">
        <v>3</v>
      </c>
      <c r="B17" s="41" t="s">
        <v>186</v>
      </c>
      <c r="C17" s="42">
        <v>8599</v>
      </c>
      <c r="D17" s="42">
        <v>8599</v>
      </c>
      <c r="E17" s="42">
        <v>17466</v>
      </c>
      <c r="F17" s="44">
        <f>(E17/D17)*100</f>
        <v>203.11664146993834</v>
      </c>
    </row>
    <row r="18" spans="1:6" ht="18.75">
      <c r="A18" s="41">
        <v>4</v>
      </c>
      <c r="B18" s="41" t="s">
        <v>187</v>
      </c>
      <c r="C18" s="42">
        <v>2400</v>
      </c>
      <c r="D18" s="42">
        <v>2400</v>
      </c>
      <c r="E18" s="42">
        <v>0</v>
      </c>
      <c r="F18" s="44">
        <f>(E18/D18)*100</f>
        <v>0</v>
      </c>
    </row>
    <row r="19" spans="1:6" ht="18.75">
      <c r="A19" s="41">
        <v>5</v>
      </c>
      <c r="B19" s="41" t="s">
        <v>188</v>
      </c>
      <c r="C19" s="42">
        <v>0</v>
      </c>
      <c r="D19" s="42">
        <v>0</v>
      </c>
      <c r="E19" s="42">
        <v>2034</v>
      </c>
      <c r="F19" s="44"/>
    </row>
    <row r="20" spans="1:6" ht="18.75">
      <c r="A20" s="41">
        <v>6</v>
      </c>
      <c r="B20" s="41" t="s">
        <v>189</v>
      </c>
      <c r="C20" s="42">
        <v>0</v>
      </c>
      <c r="D20" s="42">
        <v>0</v>
      </c>
      <c r="E20" s="42">
        <v>676</v>
      </c>
      <c r="F20" s="44"/>
    </row>
    <row r="21" spans="1:6" ht="18.75">
      <c r="A21" s="41">
        <v>7</v>
      </c>
      <c r="B21" s="41" t="s">
        <v>190</v>
      </c>
      <c r="C21" s="42">
        <v>0</v>
      </c>
      <c r="D21" s="42">
        <v>0</v>
      </c>
      <c r="E21" s="42">
        <v>364</v>
      </c>
      <c r="F21" s="44"/>
    </row>
    <row r="22" spans="1:6" ht="18.75">
      <c r="A22" s="41">
        <v>8</v>
      </c>
      <c r="B22" s="41" t="s">
        <v>191</v>
      </c>
      <c r="C22" s="42">
        <v>0</v>
      </c>
      <c r="D22" s="42">
        <v>0</v>
      </c>
      <c r="E22" s="42">
        <v>229</v>
      </c>
      <c r="F22" s="44"/>
    </row>
    <row r="23" spans="1:6" ht="18.75">
      <c r="A23" s="41">
        <v>9</v>
      </c>
      <c r="B23" s="41" t="s">
        <v>216</v>
      </c>
      <c r="C23" s="42">
        <v>0</v>
      </c>
      <c r="D23" s="42">
        <v>0</v>
      </c>
      <c r="E23" s="42">
        <v>132</v>
      </c>
      <c r="F23" s="44"/>
    </row>
    <row r="24" spans="1:6" ht="18.75">
      <c r="A24" s="41">
        <v>10</v>
      </c>
      <c r="B24" s="41" t="s">
        <v>215</v>
      </c>
      <c r="C24" s="46">
        <v>0</v>
      </c>
      <c r="D24" s="46">
        <v>0</v>
      </c>
      <c r="E24" s="42">
        <v>544</v>
      </c>
      <c r="F24" s="76"/>
    </row>
    <row r="25" spans="1:6" ht="19.5">
      <c r="A25" s="80"/>
      <c r="B25" s="80" t="s">
        <v>39</v>
      </c>
      <c r="C25" s="66">
        <f>SUM(C15:C24)</f>
        <v>17199</v>
      </c>
      <c r="D25" s="66">
        <f>SUM(D15:D24)</f>
        <v>17199</v>
      </c>
      <c r="E25" s="66">
        <f>SUM(E15:E24)</f>
        <v>24695</v>
      </c>
      <c r="F25" s="52">
        <f>(E25/D25)*100</f>
        <v>143.58392929821503</v>
      </c>
    </row>
    <row r="45" spans="1:6" ht="15.75">
      <c r="A45" s="235" t="s">
        <v>22</v>
      </c>
      <c r="B45" s="235"/>
      <c r="C45" s="235"/>
      <c r="D45" s="235"/>
      <c r="E45" s="235"/>
      <c r="F45" s="235"/>
    </row>
  </sheetData>
  <mergeCells count="6">
    <mergeCell ref="A45:F45"/>
    <mergeCell ref="B1:F1"/>
    <mergeCell ref="A9:F9"/>
    <mergeCell ref="A6:F6"/>
    <mergeCell ref="A7:F7"/>
    <mergeCell ref="A8:F8"/>
  </mergeCells>
  <printOptions horizontalCentered="1"/>
  <pageMargins left="0.6692913385826772" right="0.7086614173228347" top="0.984251968503937" bottom="0.984251968503937" header="0.5118110236220472" footer="0.5118110236220472"/>
  <pageSetup horizontalDpi="120" verticalDpi="12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7"/>
  <dimension ref="A1:M35"/>
  <sheetViews>
    <sheetView workbookViewId="0" topLeftCell="A1">
      <selection activeCell="A34" sqref="A34:IV34"/>
    </sheetView>
  </sheetViews>
  <sheetFormatPr defaultColWidth="9.00390625" defaultRowHeight="12.75"/>
  <cols>
    <col min="1" max="1" width="2.875" style="1" customWidth="1"/>
    <col min="2" max="2" width="47.375" style="1" customWidth="1"/>
    <col min="3" max="9" width="12.75390625" style="1" customWidth="1"/>
    <col min="10" max="16384" width="9.125" style="1" customWidth="1"/>
  </cols>
  <sheetData>
    <row r="1" spans="2:9" ht="15.75">
      <c r="B1" s="234" t="s">
        <v>242</v>
      </c>
      <c r="C1" s="234"/>
      <c r="D1" s="234"/>
      <c r="E1" s="234"/>
      <c r="F1" s="234"/>
      <c r="G1" s="234"/>
      <c r="H1" s="234"/>
      <c r="I1" s="234"/>
    </row>
    <row r="3" spans="1:13" ht="12.75">
      <c r="A3" s="246" t="s">
        <v>0</v>
      </c>
      <c r="B3" s="246"/>
      <c r="C3" s="246"/>
      <c r="D3" s="246"/>
      <c r="E3" s="246"/>
      <c r="F3" s="246"/>
      <c r="G3" s="246"/>
      <c r="H3" s="246"/>
      <c r="I3" s="246"/>
      <c r="J3" s="117"/>
      <c r="K3" s="117"/>
      <c r="L3" s="117"/>
      <c r="M3" s="117"/>
    </row>
    <row r="4" spans="1:13" ht="12.75">
      <c r="A4" s="246" t="s">
        <v>165</v>
      </c>
      <c r="B4" s="246"/>
      <c r="C4" s="246"/>
      <c r="D4" s="246"/>
      <c r="E4" s="246"/>
      <c r="F4" s="246"/>
      <c r="G4" s="246"/>
      <c r="H4" s="246"/>
      <c r="I4" s="246"/>
      <c r="J4" s="117"/>
      <c r="K4" s="117"/>
      <c r="L4" s="117"/>
      <c r="M4" s="117"/>
    </row>
    <row r="5" spans="1:13" ht="12.75">
      <c r="A5" s="246" t="s">
        <v>75</v>
      </c>
      <c r="B5" s="246"/>
      <c r="C5" s="246"/>
      <c r="D5" s="246"/>
      <c r="E5" s="246"/>
      <c r="F5" s="246"/>
      <c r="G5" s="246"/>
      <c r="H5" s="246"/>
      <c r="I5" s="246"/>
      <c r="J5" s="117"/>
      <c r="K5" s="117"/>
      <c r="L5" s="117"/>
      <c r="M5" s="117"/>
    </row>
    <row r="6" spans="1:13" ht="12.75">
      <c r="A6" s="246" t="s">
        <v>103</v>
      </c>
      <c r="B6" s="246"/>
      <c r="C6" s="246"/>
      <c r="D6" s="246"/>
      <c r="E6" s="246"/>
      <c r="F6" s="246"/>
      <c r="G6" s="246"/>
      <c r="H6" s="246"/>
      <c r="I6" s="246"/>
      <c r="J6" s="117"/>
      <c r="K6" s="117"/>
      <c r="L6" s="117"/>
      <c r="M6" s="117"/>
    </row>
    <row r="7" spans="1:13" ht="12.75">
      <c r="A7" s="99"/>
      <c r="B7" s="99"/>
      <c r="C7" s="99"/>
      <c r="D7" s="99"/>
      <c r="E7" s="99"/>
      <c r="F7" s="99"/>
      <c r="G7" s="99"/>
      <c r="H7" s="99"/>
      <c r="I7" s="99"/>
      <c r="J7" s="117"/>
      <c r="K7" s="117"/>
      <c r="L7" s="117"/>
      <c r="M7" s="117"/>
    </row>
    <row r="8" spans="7:8" ht="12.75">
      <c r="G8" s="239" t="s">
        <v>2</v>
      </c>
      <c r="H8" s="239"/>
    </row>
    <row r="9" spans="1:9" ht="12.75">
      <c r="A9" s="118"/>
      <c r="B9" s="240" t="s">
        <v>42</v>
      </c>
      <c r="C9" s="240" t="s">
        <v>104</v>
      </c>
      <c r="D9" s="240" t="s">
        <v>105</v>
      </c>
      <c r="E9" s="242" t="s">
        <v>30</v>
      </c>
      <c r="F9" s="244" t="s">
        <v>106</v>
      </c>
      <c r="G9" s="242" t="s">
        <v>12</v>
      </c>
      <c r="H9" s="242" t="s">
        <v>40</v>
      </c>
      <c r="I9" s="237" t="s">
        <v>39</v>
      </c>
    </row>
    <row r="10" spans="1:9" ht="12.75">
      <c r="A10" s="119"/>
      <c r="B10" s="241"/>
      <c r="C10" s="241"/>
      <c r="D10" s="241"/>
      <c r="E10" s="243"/>
      <c r="F10" s="245"/>
      <c r="G10" s="243"/>
      <c r="H10" s="243"/>
      <c r="I10" s="238"/>
    </row>
    <row r="11" spans="1:9" ht="12.75">
      <c r="A11" s="120"/>
      <c r="B11" s="121" t="s">
        <v>232</v>
      </c>
      <c r="C11" s="122"/>
      <c r="D11" s="122"/>
      <c r="E11" s="122">
        <v>216</v>
      </c>
      <c r="F11" s="122"/>
      <c r="G11" s="122"/>
      <c r="H11" s="122"/>
      <c r="I11" s="122">
        <f>SUM(C11:H11)</f>
        <v>216</v>
      </c>
    </row>
    <row r="12" spans="1:9" ht="12.75">
      <c r="A12" s="120"/>
      <c r="B12" s="121" t="s">
        <v>107</v>
      </c>
      <c r="C12" s="122">
        <v>8057</v>
      </c>
      <c r="D12" s="122">
        <v>2236</v>
      </c>
      <c r="E12" s="122">
        <v>18259</v>
      </c>
      <c r="F12" s="122"/>
      <c r="G12" s="122">
        <v>48405</v>
      </c>
      <c r="H12" s="122">
        <v>24496</v>
      </c>
      <c r="I12" s="122">
        <f>SUM(C12:H12)</f>
        <v>101453</v>
      </c>
    </row>
    <row r="13" spans="1:9" ht="12.75">
      <c r="A13" s="120"/>
      <c r="B13" s="121" t="s">
        <v>108</v>
      </c>
      <c r="C13" s="123"/>
      <c r="D13" s="122"/>
      <c r="E13" s="122">
        <v>4786</v>
      </c>
      <c r="F13" s="122"/>
      <c r="G13" s="122"/>
      <c r="H13" s="122"/>
      <c r="I13" s="122">
        <f aca="true" t="shared" si="0" ref="I13:I28">SUM(C13:H13)</f>
        <v>4786</v>
      </c>
    </row>
    <row r="14" spans="1:9" ht="12.75">
      <c r="A14" s="120"/>
      <c r="B14" s="121" t="s">
        <v>109</v>
      </c>
      <c r="C14" s="123"/>
      <c r="D14" s="122"/>
      <c r="E14" s="122">
        <v>212</v>
      </c>
      <c r="F14" s="122"/>
      <c r="G14" s="122"/>
      <c r="H14" s="122"/>
      <c r="I14" s="122">
        <f t="shared" si="0"/>
        <v>212</v>
      </c>
    </row>
    <row r="15" spans="1:9" ht="12.75">
      <c r="A15" s="120"/>
      <c r="B15" s="121" t="s">
        <v>192</v>
      </c>
      <c r="C15" s="122"/>
      <c r="D15" s="122"/>
      <c r="E15" s="122">
        <v>4838</v>
      </c>
      <c r="F15" s="122"/>
      <c r="G15" s="122"/>
      <c r="H15" s="122"/>
      <c r="I15" s="122">
        <f t="shared" si="0"/>
        <v>4838</v>
      </c>
    </row>
    <row r="16" spans="1:9" ht="12.75">
      <c r="A16" s="120"/>
      <c r="B16" s="121" t="s">
        <v>110</v>
      </c>
      <c r="C16" s="122">
        <v>1819</v>
      </c>
      <c r="D16" s="122">
        <v>480</v>
      </c>
      <c r="E16" s="122">
        <v>253</v>
      </c>
      <c r="F16" s="122"/>
      <c r="G16" s="122"/>
      <c r="H16" s="122"/>
      <c r="I16" s="122">
        <f t="shared" si="0"/>
        <v>2552</v>
      </c>
    </row>
    <row r="17" spans="1:9" ht="12.75">
      <c r="A17" s="120"/>
      <c r="B17" s="121" t="s">
        <v>193</v>
      </c>
      <c r="C17" s="122"/>
      <c r="D17" s="122"/>
      <c r="E17" s="122"/>
      <c r="F17" s="122">
        <v>5067</v>
      </c>
      <c r="G17" s="122"/>
      <c r="H17" s="122"/>
      <c r="I17" s="122">
        <f t="shared" si="0"/>
        <v>5067</v>
      </c>
    </row>
    <row r="18" spans="1:9" ht="12.75">
      <c r="A18" s="120"/>
      <c r="B18" s="121" t="s">
        <v>194</v>
      </c>
      <c r="C18" s="122"/>
      <c r="D18" s="122"/>
      <c r="E18" s="122"/>
      <c r="F18" s="122">
        <v>64</v>
      </c>
      <c r="G18" s="122"/>
      <c r="H18" s="122"/>
      <c r="I18" s="122">
        <f t="shared" si="0"/>
        <v>64</v>
      </c>
    </row>
    <row r="19" spans="1:9" ht="12.75">
      <c r="A19" s="120"/>
      <c r="B19" s="124" t="s">
        <v>176</v>
      </c>
      <c r="C19" s="122"/>
      <c r="D19" s="122"/>
      <c r="E19" s="122"/>
      <c r="F19" s="122">
        <v>2509</v>
      </c>
      <c r="G19" s="122"/>
      <c r="H19" s="122"/>
      <c r="I19" s="122">
        <f t="shared" si="0"/>
        <v>2509</v>
      </c>
    </row>
    <row r="20" spans="1:9" ht="12.75">
      <c r="A20" s="120"/>
      <c r="B20" s="124" t="s">
        <v>195</v>
      </c>
      <c r="C20" s="122"/>
      <c r="D20" s="122"/>
      <c r="E20" s="122"/>
      <c r="F20" s="122">
        <v>109</v>
      </c>
      <c r="G20" s="122"/>
      <c r="H20" s="122"/>
      <c r="I20" s="122">
        <f t="shared" si="0"/>
        <v>109</v>
      </c>
    </row>
    <row r="21" spans="1:9" ht="12.75">
      <c r="A21" s="120"/>
      <c r="B21" s="121" t="s">
        <v>71</v>
      </c>
      <c r="C21" s="122"/>
      <c r="D21" s="122"/>
      <c r="E21" s="122"/>
      <c r="F21" s="122">
        <v>474</v>
      </c>
      <c r="G21" s="122"/>
      <c r="H21" s="122"/>
      <c r="I21" s="122">
        <f t="shared" si="0"/>
        <v>474</v>
      </c>
    </row>
    <row r="22" spans="1:9" ht="12.75">
      <c r="A22" s="125"/>
      <c r="B22" s="121" t="s">
        <v>70</v>
      </c>
      <c r="C22" s="122"/>
      <c r="D22" s="122"/>
      <c r="E22" s="122"/>
      <c r="F22" s="122">
        <v>180</v>
      </c>
      <c r="G22" s="122"/>
      <c r="H22" s="122"/>
      <c r="I22" s="122">
        <f t="shared" si="0"/>
        <v>180</v>
      </c>
    </row>
    <row r="23" spans="1:9" ht="12.75">
      <c r="A23" s="121"/>
      <c r="B23" s="121" t="s">
        <v>111</v>
      </c>
      <c r="C23" s="122"/>
      <c r="D23" s="122"/>
      <c r="E23" s="122"/>
      <c r="F23" s="122">
        <v>982</v>
      </c>
      <c r="G23" s="122"/>
      <c r="H23" s="122"/>
      <c r="I23" s="122">
        <f t="shared" si="0"/>
        <v>982</v>
      </c>
    </row>
    <row r="24" spans="1:9" ht="12.75">
      <c r="A24" s="121"/>
      <c r="B24" s="121" t="s">
        <v>38</v>
      </c>
      <c r="C24" s="122"/>
      <c r="D24" s="122"/>
      <c r="E24" s="122">
        <v>62</v>
      </c>
      <c r="F24" s="122">
        <v>166</v>
      </c>
      <c r="G24" s="122"/>
      <c r="H24" s="122"/>
      <c r="I24" s="122">
        <f t="shared" si="0"/>
        <v>228</v>
      </c>
    </row>
    <row r="25" spans="1:9" ht="12.75">
      <c r="A25" s="121"/>
      <c r="B25" s="121" t="s">
        <v>112</v>
      </c>
      <c r="C25" s="122">
        <v>2166</v>
      </c>
      <c r="D25" s="122">
        <v>293</v>
      </c>
      <c r="E25" s="122"/>
      <c r="F25" s="122"/>
      <c r="G25" s="122"/>
      <c r="H25" s="122"/>
      <c r="I25" s="122">
        <f t="shared" si="0"/>
        <v>2459</v>
      </c>
    </row>
    <row r="26" spans="1:9" ht="12.75">
      <c r="A26" s="121"/>
      <c r="B26" s="121" t="s">
        <v>233</v>
      </c>
      <c r="C26" s="122">
        <v>1963</v>
      </c>
      <c r="D26" s="122">
        <v>265</v>
      </c>
      <c r="E26" s="122"/>
      <c r="F26" s="122"/>
      <c r="G26" s="122"/>
      <c r="H26" s="122"/>
      <c r="I26" s="122">
        <f t="shared" si="0"/>
        <v>2228</v>
      </c>
    </row>
    <row r="27" spans="1:9" ht="12.75">
      <c r="A27" s="121"/>
      <c r="B27" s="121" t="s">
        <v>113</v>
      </c>
      <c r="C27" s="122">
        <v>2437</v>
      </c>
      <c r="D27" s="122">
        <v>559</v>
      </c>
      <c r="E27" s="122">
        <v>1277</v>
      </c>
      <c r="F27" s="122"/>
      <c r="G27" s="122"/>
      <c r="H27" s="122">
        <v>199</v>
      </c>
      <c r="I27" s="122">
        <f t="shared" si="0"/>
        <v>4472</v>
      </c>
    </row>
    <row r="28" spans="1:9" ht="12.75">
      <c r="A28" s="121"/>
      <c r="B28" s="121" t="s">
        <v>39</v>
      </c>
      <c r="C28" s="122">
        <f aca="true" t="shared" si="1" ref="C28:H28">SUM(C9:C27)</f>
        <v>16442</v>
      </c>
      <c r="D28" s="122">
        <f t="shared" si="1"/>
        <v>3833</v>
      </c>
      <c r="E28" s="122">
        <f t="shared" si="1"/>
        <v>29903</v>
      </c>
      <c r="F28" s="122">
        <f t="shared" si="1"/>
        <v>9551</v>
      </c>
      <c r="G28" s="122">
        <f t="shared" si="1"/>
        <v>48405</v>
      </c>
      <c r="H28" s="122">
        <f t="shared" si="1"/>
        <v>24695</v>
      </c>
      <c r="I28" s="122">
        <f t="shared" si="0"/>
        <v>132829</v>
      </c>
    </row>
    <row r="29" ht="12.75">
      <c r="I29" s="75"/>
    </row>
    <row r="35" spans="1:9" ht="15.75">
      <c r="A35" s="235" t="s">
        <v>23</v>
      </c>
      <c r="B35" s="235"/>
      <c r="C35" s="235"/>
      <c r="D35" s="235"/>
      <c r="E35" s="235"/>
      <c r="F35" s="235"/>
      <c r="G35" s="235"/>
      <c r="H35" s="235"/>
      <c r="I35" s="235"/>
    </row>
  </sheetData>
  <mergeCells count="15">
    <mergeCell ref="A35:I35"/>
    <mergeCell ref="B1:I1"/>
    <mergeCell ref="D9:D10"/>
    <mergeCell ref="E9:E10"/>
    <mergeCell ref="F9:F10"/>
    <mergeCell ref="G9:G10"/>
    <mergeCell ref="A3:I3"/>
    <mergeCell ref="A4:I4"/>
    <mergeCell ref="A5:I5"/>
    <mergeCell ref="A6:I6"/>
    <mergeCell ref="I9:I10"/>
    <mergeCell ref="G8:H8"/>
    <mergeCell ref="B9:B10"/>
    <mergeCell ref="C9:C10"/>
    <mergeCell ref="H9:H10"/>
  </mergeCells>
  <printOptions horizontalCentered="1"/>
  <pageMargins left="0.4330708661417323" right="0.4330708661417323" top="0.984251968503937" bottom="0.984251968503937" header="0.5118110236220472" footer="0.5118110236220472"/>
  <pageSetup horizontalDpi="120" verticalDpi="12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12"/>
  <dimension ref="A1:G38"/>
  <sheetViews>
    <sheetView workbookViewId="0" topLeftCell="A1">
      <selection activeCell="B2" sqref="B2"/>
    </sheetView>
  </sheetViews>
  <sheetFormatPr defaultColWidth="9.00390625" defaultRowHeight="12.75"/>
  <cols>
    <col min="1" max="1" width="9.00390625" style="1" customWidth="1"/>
    <col min="2" max="2" width="44.25390625" style="1" customWidth="1"/>
    <col min="3" max="3" width="11.625" style="75" customWidth="1"/>
    <col min="4" max="4" width="11.75390625" style="1" customWidth="1"/>
    <col min="5" max="5" width="9.00390625" style="1" customWidth="1"/>
    <col min="6" max="16384" width="9.125" style="1" customWidth="1"/>
  </cols>
  <sheetData>
    <row r="1" spans="1:5" ht="18.75">
      <c r="A1" s="30"/>
      <c r="B1" s="233" t="s">
        <v>244</v>
      </c>
      <c r="C1" s="233"/>
      <c r="D1" s="233"/>
      <c r="E1" s="233"/>
    </row>
    <row r="2" spans="1:5" ht="18.75">
      <c r="A2" s="30"/>
      <c r="B2" s="30"/>
      <c r="C2" s="105"/>
      <c r="D2" s="30"/>
      <c r="E2" s="30"/>
    </row>
    <row r="3" spans="1:5" ht="18.75">
      <c r="A3" s="30"/>
      <c r="B3" s="30"/>
      <c r="C3" s="105"/>
      <c r="D3" s="30"/>
      <c r="E3" s="30"/>
    </row>
    <row r="4" spans="1:5" ht="18.75">
      <c r="A4" s="30"/>
      <c r="B4" s="30"/>
      <c r="C4" s="105"/>
      <c r="D4" s="30"/>
      <c r="E4" s="30"/>
    </row>
    <row r="5" spans="1:5" ht="18.75">
      <c r="A5" s="30"/>
      <c r="B5" s="30"/>
      <c r="C5" s="105"/>
      <c r="D5" s="30"/>
      <c r="E5" s="30"/>
    </row>
    <row r="6" spans="1:5" ht="19.5">
      <c r="A6" s="232" t="s">
        <v>164</v>
      </c>
      <c r="B6" s="232"/>
      <c r="C6" s="232"/>
      <c r="D6" s="232"/>
      <c r="E6" s="232"/>
    </row>
    <row r="7" spans="1:6" ht="19.5">
      <c r="A7" s="232" t="s">
        <v>165</v>
      </c>
      <c r="B7" s="232"/>
      <c r="C7" s="232"/>
      <c r="D7" s="232"/>
      <c r="E7" s="232"/>
      <c r="F7" s="127"/>
    </row>
    <row r="8" spans="1:6" ht="19.5">
      <c r="A8" s="232" t="s">
        <v>75</v>
      </c>
      <c r="B8" s="232"/>
      <c r="C8" s="232"/>
      <c r="D8" s="232"/>
      <c r="E8" s="232"/>
      <c r="F8" s="126"/>
    </row>
    <row r="9" spans="1:5" ht="19.5">
      <c r="A9" s="232" t="s">
        <v>115</v>
      </c>
      <c r="B9" s="232"/>
      <c r="C9" s="232"/>
      <c r="D9" s="232"/>
      <c r="E9" s="232"/>
    </row>
    <row r="10" spans="1:5" ht="18.75">
      <c r="A10" s="30"/>
      <c r="B10" s="30"/>
      <c r="C10" s="105"/>
      <c r="D10" s="30"/>
      <c r="E10" s="30"/>
    </row>
    <row r="11" spans="1:5" ht="18.75">
      <c r="A11" s="30"/>
      <c r="B11" s="30"/>
      <c r="C11" s="105"/>
      <c r="D11" s="30"/>
      <c r="E11" s="30"/>
    </row>
    <row r="12" spans="1:5" ht="18.75">
      <c r="A12" s="30"/>
      <c r="B12" s="30"/>
      <c r="C12" s="105"/>
      <c r="D12" s="30"/>
      <c r="E12" s="30"/>
    </row>
    <row r="13" spans="1:6" ht="18.75">
      <c r="A13" s="3"/>
      <c r="B13" s="247" t="s">
        <v>41</v>
      </c>
      <c r="C13" s="247"/>
      <c r="D13" s="247"/>
      <c r="E13" s="247"/>
      <c r="F13" s="3"/>
    </row>
    <row r="14" ht="18.75" customHeight="1">
      <c r="C14" s="1"/>
    </row>
    <row r="15" spans="1:6" ht="18.75" customHeight="1">
      <c r="A15" s="12"/>
      <c r="B15" s="14"/>
      <c r="C15" s="12"/>
      <c r="D15" s="18"/>
      <c r="F15" s="18"/>
    </row>
    <row r="16" spans="1:6" ht="18.75">
      <c r="A16" s="8"/>
      <c r="B16" s="20" t="s">
        <v>167</v>
      </c>
      <c r="C16" s="86"/>
      <c r="D16" s="100">
        <f>SUM(D17:D18)</f>
        <v>16769</v>
      </c>
      <c r="F16" s="8"/>
    </row>
    <row r="17" spans="1:6" ht="18.75">
      <c r="A17" s="8"/>
      <c r="B17" s="13" t="s">
        <v>55</v>
      </c>
      <c r="C17" s="10"/>
      <c r="D17" s="101">
        <v>16766</v>
      </c>
      <c r="F17" s="8"/>
    </row>
    <row r="18" spans="1:6" ht="18.75">
      <c r="A18" s="8"/>
      <c r="B18" s="13" t="s">
        <v>56</v>
      </c>
      <c r="C18" s="10"/>
      <c r="D18" s="101">
        <v>3</v>
      </c>
      <c r="F18" s="8"/>
    </row>
    <row r="19" spans="1:6" ht="18.75">
      <c r="A19" s="8"/>
      <c r="B19" s="13"/>
      <c r="C19" s="10"/>
      <c r="D19" s="101"/>
      <c r="F19" s="8"/>
    </row>
    <row r="20" spans="1:6" ht="18.75">
      <c r="A20" s="8"/>
      <c r="B20" s="20" t="s">
        <v>57</v>
      </c>
      <c r="C20" s="86"/>
      <c r="D20" s="100">
        <v>121460</v>
      </c>
      <c r="F20" s="8"/>
    </row>
    <row r="21" spans="1:6" ht="18.75">
      <c r="A21" s="8"/>
      <c r="B21" s="13"/>
      <c r="C21" s="10"/>
      <c r="D21" s="101"/>
      <c r="F21" s="8"/>
    </row>
    <row r="22" spans="1:6" ht="18.75">
      <c r="A22" s="8"/>
      <c r="B22" s="20" t="s">
        <v>58</v>
      </c>
      <c r="C22" s="107"/>
      <c r="D22" s="100">
        <v>128356</v>
      </c>
      <c r="F22" s="8"/>
    </row>
    <row r="23" spans="1:6" ht="18.75">
      <c r="A23" s="8"/>
      <c r="B23" s="13"/>
      <c r="C23" s="10"/>
      <c r="D23" s="101"/>
      <c r="F23" s="8"/>
    </row>
    <row r="24" spans="1:7" ht="18.75">
      <c r="A24" s="8"/>
      <c r="B24" s="20" t="s">
        <v>168</v>
      </c>
      <c r="C24" s="86"/>
      <c r="D24" s="100">
        <f>SUM(D25:D26)</f>
        <v>9873</v>
      </c>
      <c r="F24" s="8"/>
      <c r="G24" s="106"/>
    </row>
    <row r="25" spans="1:6" ht="18.75">
      <c r="A25" s="8"/>
      <c r="B25" s="13" t="s">
        <v>55</v>
      </c>
      <c r="C25" s="10"/>
      <c r="D25" s="101">
        <v>9868</v>
      </c>
      <c r="F25" s="8"/>
    </row>
    <row r="26" spans="1:6" ht="18.75">
      <c r="A26" s="8"/>
      <c r="B26" s="13" t="s">
        <v>56</v>
      </c>
      <c r="C26" s="10"/>
      <c r="D26" s="101">
        <v>5</v>
      </c>
      <c r="F26" s="8"/>
    </row>
    <row r="27" spans="1:5" ht="18.75">
      <c r="A27" s="30"/>
      <c r="D27" s="30"/>
      <c r="E27" s="30"/>
    </row>
    <row r="28" spans="1:5" ht="18.75">
      <c r="A28" s="30"/>
      <c r="B28" s="30"/>
      <c r="C28" s="105"/>
      <c r="D28" s="30"/>
      <c r="E28" s="30"/>
    </row>
    <row r="29" spans="1:5" ht="18.75">
      <c r="A29" s="30"/>
      <c r="B29" s="30"/>
      <c r="C29" s="105"/>
      <c r="D29" s="30"/>
      <c r="E29" s="30"/>
    </row>
    <row r="30" spans="1:5" ht="18.75">
      <c r="A30" s="30"/>
      <c r="B30" s="30"/>
      <c r="C30" s="105"/>
      <c r="D30" s="30"/>
      <c r="E30" s="30"/>
    </row>
    <row r="31" spans="1:5" ht="18.75">
      <c r="A31" s="30"/>
      <c r="B31" s="30"/>
      <c r="C31" s="105"/>
      <c r="D31" s="30"/>
      <c r="E31" s="30"/>
    </row>
    <row r="32" spans="1:5" ht="18.75">
      <c r="A32" s="30"/>
      <c r="B32" s="30"/>
      <c r="C32" s="105"/>
      <c r="D32" s="30"/>
      <c r="E32" s="30"/>
    </row>
    <row r="33" spans="1:5" ht="18.75">
      <c r="A33" s="30"/>
      <c r="B33" s="30"/>
      <c r="C33" s="105"/>
      <c r="D33" s="30"/>
      <c r="E33" s="30"/>
    </row>
    <row r="34" spans="1:5" ht="18.75">
      <c r="A34" s="30"/>
      <c r="B34" s="30"/>
      <c r="C34" s="105"/>
      <c r="D34" s="30"/>
      <c r="E34" s="30"/>
    </row>
    <row r="35" spans="1:5" ht="18.75">
      <c r="A35" s="30"/>
      <c r="B35" s="30"/>
      <c r="C35" s="105"/>
      <c r="D35" s="30"/>
      <c r="E35" s="30"/>
    </row>
    <row r="36" spans="1:5" ht="18.75">
      <c r="A36" s="30"/>
      <c r="B36" s="30"/>
      <c r="C36" s="105"/>
      <c r="D36" s="30"/>
      <c r="E36" s="30"/>
    </row>
    <row r="37" spans="1:5" ht="18.75">
      <c r="A37" s="30"/>
      <c r="B37" s="30"/>
      <c r="C37" s="105"/>
      <c r="D37" s="30"/>
      <c r="E37" s="30"/>
    </row>
    <row r="38" spans="1:5" ht="18.75">
      <c r="A38" s="236" t="s">
        <v>237</v>
      </c>
      <c r="B38" s="236"/>
      <c r="C38" s="236"/>
      <c r="D38" s="236"/>
      <c r="E38" s="236"/>
    </row>
  </sheetData>
  <mergeCells count="7">
    <mergeCell ref="A38:E38"/>
    <mergeCell ref="B1:E1"/>
    <mergeCell ref="B13:E13"/>
    <mergeCell ref="A6:E6"/>
    <mergeCell ref="A7:E7"/>
    <mergeCell ref="A8:E8"/>
    <mergeCell ref="A9:E9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4">
      <selection activeCell="A37" sqref="A37:IV37"/>
    </sheetView>
  </sheetViews>
  <sheetFormatPr defaultColWidth="9.00390625" defaultRowHeight="12.75"/>
  <cols>
    <col min="1" max="1" width="1.37890625" style="0" customWidth="1"/>
    <col min="2" max="2" width="5.75390625" style="0" customWidth="1"/>
    <col min="3" max="3" width="39.875" style="0" customWidth="1"/>
    <col min="4" max="4" width="5.75390625" style="0" customWidth="1"/>
    <col min="5" max="5" width="12.75390625" style="0" customWidth="1"/>
    <col min="6" max="6" width="5.75390625" style="0" customWidth="1"/>
    <col min="7" max="7" width="12.75390625" style="24" customWidth="1"/>
  </cols>
  <sheetData>
    <row r="1" spans="3:8" ht="18.75">
      <c r="C1" s="233" t="s">
        <v>243</v>
      </c>
      <c r="D1" s="233"/>
      <c r="E1" s="233"/>
      <c r="F1" s="233"/>
      <c r="G1" s="233"/>
      <c r="H1" s="129"/>
    </row>
    <row r="2" spans="1:8" ht="45.75" customHeight="1">
      <c r="A2" s="1"/>
      <c r="B2" s="1"/>
      <c r="C2" s="1"/>
      <c r="D2" s="1"/>
      <c r="E2" s="1"/>
      <c r="F2" s="1"/>
      <c r="G2" s="21"/>
      <c r="H2" s="1"/>
    </row>
    <row r="3" spans="1:8" ht="19.5">
      <c r="A3" s="232" t="s">
        <v>164</v>
      </c>
      <c r="B3" s="232"/>
      <c r="C3" s="232"/>
      <c r="D3" s="232"/>
      <c r="E3" s="232"/>
      <c r="F3" s="232"/>
      <c r="G3" s="232"/>
      <c r="H3" s="1"/>
    </row>
    <row r="4" spans="1:8" ht="19.5">
      <c r="A4" s="232" t="s">
        <v>165</v>
      </c>
      <c r="B4" s="232"/>
      <c r="C4" s="232"/>
      <c r="D4" s="232"/>
      <c r="E4" s="232"/>
      <c r="F4" s="232"/>
      <c r="G4" s="232"/>
      <c r="H4" s="1"/>
    </row>
    <row r="5" spans="1:8" ht="19.5">
      <c r="A5" s="232" t="s">
        <v>75</v>
      </c>
      <c r="B5" s="232"/>
      <c r="C5" s="232"/>
      <c r="D5" s="232"/>
      <c r="E5" s="232"/>
      <c r="F5" s="232"/>
      <c r="G5" s="232"/>
      <c r="H5" s="1"/>
    </row>
    <row r="6" spans="1:8" ht="19.5">
      <c r="A6" s="232" t="s">
        <v>116</v>
      </c>
      <c r="B6" s="232"/>
      <c r="C6" s="232"/>
      <c r="D6" s="232"/>
      <c r="E6" s="232"/>
      <c r="F6" s="232"/>
      <c r="G6" s="232"/>
      <c r="H6" s="1"/>
    </row>
    <row r="7" spans="1:8" ht="45" customHeight="1">
      <c r="A7" s="1"/>
      <c r="B7" s="2"/>
      <c r="C7" s="2"/>
      <c r="D7" s="2"/>
      <c r="E7" s="2"/>
      <c r="F7" s="2"/>
      <c r="G7" s="22"/>
      <c r="H7" s="1"/>
    </row>
    <row r="8" spans="1:8" ht="15" customHeight="1">
      <c r="A8" s="1"/>
      <c r="B8" s="252" t="s">
        <v>2</v>
      </c>
      <c r="C8" s="252"/>
      <c r="D8" s="252"/>
      <c r="E8" s="252"/>
      <c r="F8" s="252"/>
      <c r="G8" s="252"/>
      <c r="H8" s="1"/>
    </row>
    <row r="9" spans="1:8" ht="13.5" hidden="1" thickBot="1">
      <c r="A9" s="1"/>
      <c r="B9" s="1"/>
      <c r="C9" s="1"/>
      <c r="D9" s="1"/>
      <c r="E9" s="1"/>
      <c r="F9" s="1"/>
      <c r="G9" s="23" t="s">
        <v>2</v>
      </c>
      <c r="H9" s="1"/>
    </row>
    <row r="10" spans="1:8" ht="18.75">
      <c r="A10" s="1"/>
      <c r="B10" s="35" t="s">
        <v>3</v>
      </c>
      <c r="C10" s="257" t="s">
        <v>4</v>
      </c>
      <c r="D10" s="253" t="s">
        <v>163</v>
      </c>
      <c r="E10" s="254"/>
      <c r="F10" s="255" t="s">
        <v>163</v>
      </c>
      <c r="G10" s="256"/>
      <c r="H10" s="1"/>
    </row>
    <row r="11" spans="1:8" ht="18.75">
      <c r="A11" s="1"/>
      <c r="B11" s="82" t="s">
        <v>7</v>
      </c>
      <c r="C11" s="258"/>
      <c r="D11" s="248" t="s">
        <v>117</v>
      </c>
      <c r="E11" s="249"/>
      <c r="F11" s="250" t="s">
        <v>118</v>
      </c>
      <c r="G11" s="251"/>
      <c r="H11" s="1"/>
    </row>
    <row r="12" spans="1:8" ht="18.75">
      <c r="A12" s="1"/>
      <c r="B12" s="82" t="s">
        <v>119</v>
      </c>
      <c r="C12" s="45" t="s">
        <v>120</v>
      </c>
      <c r="D12" s="130"/>
      <c r="E12" s="131"/>
      <c r="F12" s="130"/>
      <c r="G12" s="132"/>
      <c r="H12" s="1"/>
    </row>
    <row r="13" spans="1:8" ht="18.75">
      <c r="A13" s="1"/>
      <c r="B13" s="35">
        <v>1</v>
      </c>
      <c r="C13" s="33" t="s">
        <v>121</v>
      </c>
      <c r="D13" s="133"/>
      <c r="E13" s="134">
        <v>16</v>
      </c>
      <c r="F13" s="135"/>
      <c r="G13" s="134">
        <v>30</v>
      </c>
      <c r="H13" s="1"/>
    </row>
    <row r="14" spans="1:8" ht="18.75">
      <c r="A14" s="1"/>
      <c r="B14" s="67">
        <v>2</v>
      </c>
      <c r="C14" s="41" t="s">
        <v>122</v>
      </c>
      <c r="D14" s="74"/>
      <c r="E14" s="136">
        <v>1373419</v>
      </c>
      <c r="F14" s="137"/>
      <c r="G14" s="136">
        <v>1350713</v>
      </c>
      <c r="H14" s="1"/>
    </row>
    <row r="15" spans="1:9" ht="18.75">
      <c r="A15" s="1"/>
      <c r="B15" s="67">
        <v>3</v>
      </c>
      <c r="C15" s="41" t="s">
        <v>123</v>
      </c>
      <c r="D15" s="74"/>
      <c r="E15" s="136">
        <v>8512</v>
      </c>
      <c r="F15" s="137"/>
      <c r="G15" s="136">
        <v>7427</v>
      </c>
      <c r="H15" s="1"/>
      <c r="I15" s="19"/>
    </row>
    <row r="16" spans="1:9" ht="18.75">
      <c r="A16" s="1"/>
      <c r="B16" s="67">
        <v>4</v>
      </c>
      <c r="C16" s="41" t="s">
        <v>166</v>
      </c>
      <c r="D16" s="74"/>
      <c r="E16" s="136"/>
      <c r="F16" s="137"/>
      <c r="G16" s="136">
        <v>516</v>
      </c>
      <c r="H16" s="1"/>
      <c r="I16" s="19"/>
    </row>
    <row r="17" spans="1:9" ht="18.75">
      <c r="A17" s="1"/>
      <c r="B17" s="67">
        <v>5</v>
      </c>
      <c r="C17" s="41" t="s">
        <v>124</v>
      </c>
      <c r="D17" s="74"/>
      <c r="E17" s="136">
        <v>0</v>
      </c>
      <c r="F17" s="137"/>
      <c r="G17" s="136">
        <v>0</v>
      </c>
      <c r="H17" s="1"/>
      <c r="I17" s="19"/>
    </row>
    <row r="18" spans="1:9" ht="18.75">
      <c r="A18" s="1"/>
      <c r="B18" s="138"/>
      <c r="C18" s="78" t="s">
        <v>125</v>
      </c>
      <c r="D18" s="139"/>
      <c r="E18" s="140">
        <f>SUM(E13:E17)</f>
        <v>1381947</v>
      </c>
      <c r="F18" s="141"/>
      <c r="G18" s="140">
        <f>SUM(G13:G17)</f>
        <v>1358686</v>
      </c>
      <c r="H18" s="1"/>
      <c r="I18" s="1"/>
    </row>
    <row r="19" spans="1:9" ht="18.75">
      <c r="A19" s="1"/>
      <c r="B19" s="67">
        <v>4</v>
      </c>
      <c r="C19" s="41" t="s">
        <v>126</v>
      </c>
      <c r="D19" s="74"/>
      <c r="E19" s="136">
        <v>17499</v>
      </c>
      <c r="F19" s="137"/>
      <c r="G19" s="136">
        <v>21934</v>
      </c>
      <c r="H19" s="1"/>
      <c r="I19" s="142"/>
    </row>
    <row r="20" spans="1:9" ht="18.75">
      <c r="A20" s="1"/>
      <c r="B20" s="67">
        <v>5</v>
      </c>
      <c r="C20" s="41" t="s">
        <v>127</v>
      </c>
      <c r="D20" s="74"/>
      <c r="E20" s="136">
        <v>16769</v>
      </c>
      <c r="F20" s="137"/>
      <c r="G20" s="136">
        <v>9873</v>
      </c>
      <c r="H20" s="1"/>
      <c r="I20" s="142"/>
    </row>
    <row r="21" spans="1:9" ht="18.75">
      <c r="A21" s="1"/>
      <c r="B21" s="67">
        <v>6</v>
      </c>
      <c r="C21" s="41" t="s">
        <v>128</v>
      </c>
      <c r="D21" s="74"/>
      <c r="E21" s="136">
        <v>4473</v>
      </c>
      <c r="F21" s="137"/>
      <c r="G21" s="136">
        <v>0</v>
      </c>
      <c r="H21" s="1"/>
      <c r="I21" s="142"/>
    </row>
    <row r="22" spans="1:9" ht="18.75">
      <c r="A22" s="1"/>
      <c r="B22" s="138"/>
      <c r="C22" s="78" t="s">
        <v>129</v>
      </c>
      <c r="D22" s="139"/>
      <c r="E22" s="140">
        <f>SUM(E19:E21)</f>
        <v>38741</v>
      </c>
      <c r="F22" s="141"/>
      <c r="G22" s="140">
        <f>SUM(G19:G21)</f>
        <v>31807</v>
      </c>
      <c r="H22" s="1"/>
      <c r="I22" s="1"/>
    </row>
    <row r="23" spans="1:9" ht="18.75">
      <c r="A23" s="1"/>
      <c r="B23" s="90"/>
      <c r="C23" s="65" t="s">
        <v>130</v>
      </c>
      <c r="D23" s="143"/>
      <c r="E23" s="144">
        <f>E18+E22</f>
        <v>1420688</v>
      </c>
      <c r="F23" s="145"/>
      <c r="G23" s="144">
        <f>G22+G18</f>
        <v>1390493</v>
      </c>
      <c r="H23" s="1"/>
      <c r="I23" s="1"/>
    </row>
    <row r="24" spans="1:8" ht="18.75">
      <c r="A24" s="1"/>
      <c r="B24" s="138" t="s">
        <v>131</v>
      </c>
      <c r="C24" s="78" t="s">
        <v>132</v>
      </c>
      <c r="D24" s="139"/>
      <c r="E24" s="140"/>
      <c r="F24" s="141"/>
      <c r="G24" s="140"/>
      <c r="H24" s="1"/>
    </row>
    <row r="25" spans="1:9" ht="18.75">
      <c r="A25" s="1"/>
      <c r="B25" s="146">
        <v>1</v>
      </c>
      <c r="C25" s="78" t="s">
        <v>133</v>
      </c>
      <c r="D25" s="139"/>
      <c r="E25" s="140">
        <v>1398512</v>
      </c>
      <c r="F25" s="141"/>
      <c r="G25" s="140">
        <v>1378056</v>
      </c>
      <c r="H25" s="1"/>
      <c r="I25" s="142"/>
    </row>
    <row r="26" spans="1:9" ht="18.75">
      <c r="A26" s="1"/>
      <c r="B26" s="146">
        <v>2</v>
      </c>
      <c r="C26" s="78" t="s">
        <v>134</v>
      </c>
      <c r="D26" s="139"/>
      <c r="E26" s="140">
        <v>15662</v>
      </c>
      <c r="F26" s="141"/>
      <c r="G26" s="140">
        <v>9507</v>
      </c>
      <c r="H26" s="1"/>
      <c r="I26" s="142"/>
    </row>
    <row r="27" spans="1:8" ht="18.75">
      <c r="A27" s="1"/>
      <c r="B27" s="147">
        <v>3</v>
      </c>
      <c r="C27" s="41" t="s">
        <v>135</v>
      </c>
      <c r="D27" s="74"/>
      <c r="E27" s="136">
        <v>0</v>
      </c>
      <c r="F27" s="137"/>
      <c r="G27" s="136">
        <v>0</v>
      </c>
      <c r="H27" s="1"/>
    </row>
    <row r="28" spans="1:9" ht="18.75">
      <c r="A28" s="1"/>
      <c r="B28" s="147">
        <v>4</v>
      </c>
      <c r="C28" s="41" t="s">
        <v>136</v>
      </c>
      <c r="D28" s="74"/>
      <c r="E28" s="136">
        <v>934</v>
      </c>
      <c r="F28" s="137"/>
      <c r="G28" s="136">
        <v>2114</v>
      </c>
      <c r="H28" s="1"/>
      <c r="I28" s="142"/>
    </row>
    <row r="29" spans="1:8" ht="18.75">
      <c r="A29" s="1"/>
      <c r="B29" s="148"/>
      <c r="C29" s="45" t="s">
        <v>137</v>
      </c>
      <c r="D29" s="130"/>
      <c r="E29" s="149">
        <v>5580</v>
      </c>
      <c r="F29" s="150"/>
      <c r="G29" s="149">
        <v>366</v>
      </c>
      <c r="H29" s="1"/>
    </row>
    <row r="30" spans="1:9" ht="18.75">
      <c r="A30" s="1"/>
      <c r="B30" s="146"/>
      <c r="C30" s="78" t="s">
        <v>138</v>
      </c>
      <c r="D30" s="139"/>
      <c r="E30" s="140">
        <f>SUM(E27:E29)</f>
        <v>6514</v>
      </c>
      <c r="F30" s="141"/>
      <c r="G30" s="140">
        <f>SUM(G27:G29)</f>
        <v>2480</v>
      </c>
      <c r="H30" s="1"/>
      <c r="I30" s="1"/>
    </row>
    <row r="31" spans="1:9" ht="18.75">
      <c r="A31" s="1"/>
      <c r="B31" s="90"/>
      <c r="C31" s="65" t="s">
        <v>139</v>
      </c>
      <c r="D31" s="143"/>
      <c r="E31" s="144">
        <f>E25+E26+E30</f>
        <v>1420688</v>
      </c>
      <c r="F31" s="145"/>
      <c r="G31" s="144">
        <f>G25+G26+G30</f>
        <v>1390043</v>
      </c>
      <c r="H31" s="1"/>
      <c r="I31" s="1"/>
    </row>
    <row r="32" spans="1:8" ht="12.75">
      <c r="A32" s="1"/>
      <c r="H32" s="1"/>
    </row>
    <row r="33" spans="1:8" ht="15.75">
      <c r="A33" s="12"/>
      <c r="B33" s="25"/>
      <c r="C33" s="4"/>
      <c r="D33" s="4"/>
      <c r="E33" s="4"/>
      <c r="F33" s="4"/>
      <c r="G33" s="26"/>
      <c r="H33" s="1"/>
    </row>
    <row r="34" spans="1:8" ht="12.75">
      <c r="A34" s="1"/>
      <c r="H34" s="1"/>
    </row>
    <row r="35" spans="1:8" ht="12.75">
      <c r="A35" s="1"/>
      <c r="H35" s="1"/>
    </row>
    <row r="36" spans="1:8" ht="12.75">
      <c r="A36" s="1"/>
      <c r="H36" s="1"/>
    </row>
    <row r="37" spans="1:8" ht="12.75">
      <c r="A37" s="1"/>
      <c r="H37" s="1"/>
    </row>
    <row r="38" spans="1:8" ht="18.75">
      <c r="A38" s="236" t="s">
        <v>238</v>
      </c>
      <c r="B38" s="236"/>
      <c r="C38" s="236"/>
      <c r="D38" s="236"/>
      <c r="E38" s="236"/>
      <c r="F38" s="236"/>
      <c r="G38" s="236"/>
      <c r="H38" s="1"/>
    </row>
    <row r="39" spans="1:8" ht="12.75">
      <c r="A39" s="1"/>
      <c r="B39" s="1"/>
      <c r="C39" s="1"/>
      <c r="D39" s="1"/>
      <c r="E39" s="1"/>
      <c r="F39" s="1"/>
      <c r="G39" s="21"/>
      <c r="H39" s="1"/>
    </row>
    <row r="40" ht="18.75">
      <c r="F40" s="13"/>
    </row>
    <row r="41" ht="15.75">
      <c r="D41" s="19"/>
    </row>
  </sheetData>
  <mergeCells count="12">
    <mergeCell ref="C10:C11"/>
    <mergeCell ref="A38:G38"/>
    <mergeCell ref="C1:G1"/>
    <mergeCell ref="D11:E11"/>
    <mergeCell ref="F11:G11"/>
    <mergeCell ref="B8:G8"/>
    <mergeCell ref="A6:G6"/>
    <mergeCell ref="A3:G3"/>
    <mergeCell ref="A4:G4"/>
    <mergeCell ref="D10:E10"/>
    <mergeCell ref="F10:G10"/>
    <mergeCell ref="A5:G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Vgy Hivatal</cp:lastModifiedBy>
  <cp:lastPrinted>2014-03-27T08:02:36Z</cp:lastPrinted>
  <dcterms:created xsi:type="dcterms:W3CDTF">1997-01-17T14:02:09Z</dcterms:created>
  <dcterms:modified xsi:type="dcterms:W3CDTF">2014-03-27T08:19:43Z</dcterms:modified>
  <cp:category/>
  <cp:version/>
  <cp:contentType/>
  <cp:contentStatus/>
</cp:coreProperties>
</file>