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<sst xmlns="http://schemas.openxmlformats.org/spreadsheetml/2006/main" count="441" uniqueCount="147">
  <si>
    <t>Kiadási jogcím</t>
  </si>
  <si>
    <t>Összesen</t>
  </si>
  <si>
    <t>Helyi önkormányzat költségvetési szerv kiadásai eft-ban</t>
  </si>
  <si>
    <t>kezelés</t>
  </si>
  <si>
    <t xml:space="preserve">Önk.-i </t>
  </si>
  <si>
    <t>jogalk.</t>
  </si>
  <si>
    <t>Közvilá-</t>
  </si>
  <si>
    <t xml:space="preserve"> gítás</t>
  </si>
  <si>
    <t>Város és</t>
  </si>
  <si>
    <t>községg.</t>
  </si>
  <si>
    <t xml:space="preserve">Ár és </t>
  </si>
  <si>
    <t>belvízvéd</t>
  </si>
  <si>
    <t>Család és</t>
  </si>
  <si>
    <t>nővéd.eü.</t>
  </si>
  <si>
    <t>Zöldter.</t>
  </si>
  <si>
    <t>Fogorvosi</t>
  </si>
  <si>
    <t>alapell.</t>
  </si>
  <si>
    <t>Ifjuságeü.</t>
  </si>
  <si>
    <t>Rsz.szoc.</t>
  </si>
  <si>
    <t>segély</t>
  </si>
  <si>
    <t>Lakásf.</t>
  </si>
  <si>
    <t>támogat.</t>
  </si>
  <si>
    <t>Ápolási</t>
  </si>
  <si>
    <t>díj mélt</t>
  </si>
  <si>
    <t>Átmeneti</t>
  </si>
  <si>
    <t>Temetési</t>
  </si>
  <si>
    <t xml:space="preserve">Egyéb </t>
  </si>
  <si>
    <t>önk.eseti</t>
  </si>
  <si>
    <t>Közgyógy</t>
  </si>
  <si>
    <t>ellátás</t>
  </si>
  <si>
    <t>Szoc.</t>
  </si>
  <si>
    <t>étkezés</t>
  </si>
  <si>
    <t>Idősügyi</t>
  </si>
  <si>
    <t>kezd.tám.</t>
  </si>
  <si>
    <t>Egyházak</t>
  </si>
  <si>
    <t>köz.tev.t.</t>
  </si>
  <si>
    <t>Egyéb</t>
  </si>
  <si>
    <t>mns kt.t.</t>
  </si>
  <si>
    <t>Könyvtári</t>
  </si>
  <si>
    <t>szolg.</t>
  </si>
  <si>
    <t>Közműv.</t>
  </si>
  <si>
    <t>intézm.</t>
  </si>
  <si>
    <t>Szabadi.</t>
  </si>
  <si>
    <t>sport tám.</t>
  </si>
  <si>
    <t>Közteme</t>
  </si>
  <si>
    <t>tő fennt.</t>
  </si>
  <si>
    <t xml:space="preserve"> üz.f.</t>
  </si>
  <si>
    <t>Közte-</t>
  </si>
  <si>
    <t>metés</t>
  </si>
  <si>
    <t>közutak</t>
  </si>
  <si>
    <t>módosított</t>
  </si>
  <si>
    <t>alapilletmények                                       eredeti</t>
  </si>
  <si>
    <t xml:space="preserve">  módosított</t>
  </si>
  <si>
    <t>helyi önk.képv.juttatásai                           eredeti</t>
  </si>
  <si>
    <t>egyéb költségtérítés, hozzájárulás   eredeti</t>
  </si>
  <si>
    <t>egyéb feltételtől függő pótlék                    eredeti</t>
  </si>
  <si>
    <t>normatív jutalom                                      eredeti</t>
  </si>
  <si>
    <t>egyéb sajátos juttatásai                           eredeti</t>
  </si>
  <si>
    <t>közlekedési költségtérítés                       eredeti</t>
  </si>
  <si>
    <t>közalkalmazott alapilletménye                 eredeti</t>
  </si>
  <si>
    <t>közalkamazott normatív jutalma               eredeti</t>
  </si>
  <si>
    <t>közalkalmazott étkezési hozzájárulás       eredeti</t>
  </si>
  <si>
    <t>rmben fogl.egyéb bérrend.tart.ill.               eredeti</t>
  </si>
  <si>
    <t>rmben fog.egyéb mv.-hez kapcs.juttatás    eredeti</t>
  </si>
  <si>
    <t>rmben fog. Egyéb bérr.szem.kapcs.ktg.    eredeti</t>
  </si>
  <si>
    <t>rmben fogl. Egyéb bér. Normatív jutalma     erdeti</t>
  </si>
  <si>
    <t>állományba nem tartozók megbizási díj       erdeti</t>
  </si>
  <si>
    <t>személyi juttatások összesen:             eredeti</t>
  </si>
  <si>
    <t>szociális hozzájárulási adó                      eredeti</t>
  </si>
  <si>
    <t>eho                                                        eredeti</t>
  </si>
  <si>
    <t>táppénz hozzájárulás                              eredeti</t>
  </si>
  <si>
    <t>munkaadót terhelő járulékok összesen eredeti</t>
  </si>
  <si>
    <t>vegyszer                                                   eredeti</t>
  </si>
  <si>
    <t>munkaruha, védőruha                                 eredeti</t>
  </si>
  <si>
    <t>céltartalék                                                eredeti</t>
  </si>
  <si>
    <t>gyógyszer                                                 eredeti</t>
  </si>
  <si>
    <t>hajtó és kenőanyag                                   eredeti</t>
  </si>
  <si>
    <t>irodaszer                                                  eredeti</t>
  </si>
  <si>
    <t>kisértékű tárgyi eszköz                              eredeti</t>
  </si>
  <si>
    <t>egyéb készletbeszerzés                            eredeti</t>
  </si>
  <si>
    <t>könyv                                                       eredeti</t>
  </si>
  <si>
    <t>folyóirat                                                    eredeti</t>
  </si>
  <si>
    <t>szakmai anyag                                         eredeti</t>
  </si>
  <si>
    <t>bérleti díj                                                  eredeti</t>
  </si>
  <si>
    <t>gázenergia                                               eredeti</t>
  </si>
  <si>
    <t>villamos energia                                        eredeti</t>
  </si>
  <si>
    <t>víz- és csatornadíj                                     eredeti</t>
  </si>
  <si>
    <t>karbantartás, kisjavítás                              eredeti</t>
  </si>
  <si>
    <t>egyéb üzemeltés, fenntartás                      eredeti</t>
  </si>
  <si>
    <t>nem adatátviteli célú távközlési díj              eredeti</t>
  </si>
  <si>
    <t>adatátviteli célú távközlési díjak                  eredeti</t>
  </si>
  <si>
    <t>vásárolt termékek és szolg.áfa-ja                eredeti</t>
  </si>
  <si>
    <t>belföldi kiküldetés                                      eredeti</t>
  </si>
  <si>
    <t>reprezentáció                                            eredeti</t>
  </si>
  <si>
    <t>egyéb kommunikációs                               eredeti</t>
  </si>
  <si>
    <t>egyéb bérleti díj                                         eredeti</t>
  </si>
  <si>
    <t>munkáltató által fizetett szja                       eredeti</t>
  </si>
  <si>
    <t>vásárolt közszolgáltatás                             eredeti</t>
  </si>
  <si>
    <t>egyéb dologi                                             eredeti</t>
  </si>
  <si>
    <t>különféle adók, díjak                                  eredeti</t>
  </si>
  <si>
    <t>dologi kiadások összesen                     eredeti</t>
  </si>
  <si>
    <t>Egyéb építmények felújítása                     eredeti</t>
  </si>
  <si>
    <t>felújítás áfa                                              eredeti</t>
  </si>
  <si>
    <t>Felújítás összesen                                 eredeti</t>
  </si>
  <si>
    <t>támog.ért pe átad gyerekjólét                   eredeti</t>
  </si>
  <si>
    <t>támog.ért.pe átad gytkt                           eredeti</t>
  </si>
  <si>
    <t>támog ért. Pe. átad. Roma                        eredeti</t>
  </si>
  <si>
    <t>működési célú pe. átad non profit             eredeti</t>
  </si>
  <si>
    <t>működési célú pe átad egyházaknak        eredeti</t>
  </si>
  <si>
    <t>működési költségvetés támogatása          eredeti</t>
  </si>
  <si>
    <t>végleges pe.átadás összesen                eredeti</t>
  </si>
  <si>
    <t>falumegújítási pályázat                             eredeti</t>
  </si>
  <si>
    <t>falumegújítási pályázat áfa= önrész            eredeti</t>
  </si>
  <si>
    <t>felújítási kiadás összesen                      eredeti</t>
  </si>
  <si>
    <t>önkormányzat által folyósított ellátások      eredeti</t>
  </si>
  <si>
    <t>önk.által foly.ellátások összesen           eredeti</t>
  </si>
  <si>
    <t>szakfeladat mindösszesen                     eredeti</t>
  </si>
  <si>
    <t>pénzügyi szolgáltatások kiadásai               eredeti</t>
  </si>
  <si>
    <t>egyéb befizetési köt. kiadásai                    eredeti</t>
  </si>
  <si>
    <t>szállítási szolgéltatás                                eredeti</t>
  </si>
  <si>
    <t>köztisztviselők üdülési hozzájárulása           erdeti</t>
  </si>
  <si>
    <t>egyéb bérr. hat. alá tart. kereset-kieg.          erdeti</t>
  </si>
  <si>
    <t>közalkalmazottak kereset-kiegészítése        erdeti</t>
  </si>
  <si>
    <t>DOLOGI KIADÁSOK EDDIG ÖSSZESEN   eredeti</t>
  </si>
  <si>
    <t>Minős.</t>
  </si>
  <si>
    <t>id. tev.</t>
  </si>
  <si>
    <t>Közh.</t>
  </si>
  <si>
    <t>foglalk.</t>
  </si>
  <si>
    <t>Óv. Int.</t>
  </si>
  <si>
    <t>étkezt.</t>
  </si>
  <si>
    <t>Isk. int.</t>
  </si>
  <si>
    <t>közalkalmazott üdülési hozzájárulás           eredeti</t>
  </si>
  <si>
    <t>Önk.elsz</t>
  </si>
  <si>
    <t>szerv.</t>
  </si>
  <si>
    <t>beruházás                                                 eredeti</t>
  </si>
  <si>
    <t>beruházás áfája                                         eredeti</t>
  </si>
  <si>
    <t>beruházási kiadások összesen             eredeti</t>
  </si>
  <si>
    <t>gyv.t-</t>
  </si>
  <si>
    <t>Kieg.</t>
  </si>
  <si>
    <t>reklám                                             eredeti</t>
  </si>
  <si>
    <t>értékpapírok           eredeti</t>
  </si>
  <si>
    <t>kiszámlázottt termékek és szolg.bef.          eredeti</t>
  </si>
  <si>
    <t>teljesítés</t>
  </si>
  <si>
    <t>beruházási célú pe átad. Nem önk. tte.     eredeti</t>
  </si>
  <si>
    <t>működési célú pe átad. Egyéb váll.           eredeti</t>
  </si>
  <si>
    <t xml:space="preserve"> étkezési hozzájárulása                             eredeti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</si>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</sst>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1"/>
  <sheetViews>
    <sheetView tabSelected="1" zoomScalePageLayoutView="0" workbookViewId="0" topLeftCell="J231">
      <selection activeCell="AH261" sqref="AH261"/>
    </sheetView>
  </sheetViews>
  <sheetFormatPr defaultColWidth="9.140625" defaultRowHeight="12.75"/>
  <cols>
    <col min="1" max="1" width="42.8515625" style="1" customWidth="1"/>
    <col min="2" max="2" width="7.8515625" style="1" customWidth="1"/>
    <col min="3" max="3" width="6.7109375" style="3" customWidth="1"/>
    <col min="4" max="5" width="6.7109375" style="1" customWidth="1"/>
    <col min="6" max="6" width="7.00390625" style="1" customWidth="1"/>
    <col min="7" max="7" width="6.8515625" style="1" customWidth="1"/>
    <col min="8" max="8" width="6.7109375" style="1" customWidth="1"/>
    <col min="9" max="9" width="6.8515625" style="1" customWidth="1"/>
    <col min="10" max="10" width="6.7109375" style="1" customWidth="1"/>
    <col min="11" max="11" width="6.8515625" style="1" customWidth="1"/>
    <col min="12" max="14" width="6.7109375" style="1" customWidth="1"/>
    <col min="15" max="16" width="6.8515625" style="1" customWidth="1"/>
    <col min="17" max="17" width="7.00390625" style="1" customWidth="1"/>
    <col min="18" max="18" width="6.7109375" style="1" customWidth="1"/>
    <col min="19" max="19" width="6.8515625" style="1" customWidth="1"/>
    <col min="20" max="20" width="6.7109375" style="1" customWidth="1"/>
    <col min="21" max="21" width="6.8515625" style="1" customWidth="1"/>
    <col min="22" max="24" width="6.7109375" style="1" customWidth="1"/>
    <col min="25" max="25" width="6.8515625" style="1" customWidth="1"/>
    <col min="26" max="26" width="6.7109375" style="1" customWidth="1"/>
    <col min="27" max="30" width="6.8515625" style="1" customWidth="1"/>
    <col min="31" max="31" width="7.421875" style="1" customWidth="1"/>
    <col min="32" max="32" width="6.8515625" style="1" customWidth="1"/>
    <col min="33" max="33" width="8.28125" style="1" customWidth="1"/>
    <col min="34" max="34" width="9.28125" style="1" customWidth="1"/>
    <col min="35" max="16384" width="9.140625" style="1" customWidth="1"/>
  </cols>
  <sheetData>
    <row r="1" spans="1:4" s="2" customFormat="1" ht="12.75">
      <c r="A1" s="6" t="s">
        <v>2</v>
      </c>
      <c r="B1" s="6"/>
      <c r="C1" s="6"/>
      <c r="D1" s="6"/>
    </row>
    <row r="2" spans="1:34" s="3" customFormat="1" ht="12.75">
      <c r="A2" s="3" t="s">
        <v>0</v>
      </c>
      <c r="B2" s="3">
        <v>522001</v>
      </c>
      <c r="C2" s="3">
        <v>813000</v>
      </c>
      <c r="D2" s="3">
        <v>841112</v>
      </c>
      <c r="E2" s="3">
        <v>841402</v>
      </c>
      <c r="F2" s="3">
        <v>841403</v>
      </c>
      <c r="G2" s="3">
        <v>842541</v>
      </c>
      <c r="H2" s="3">
        <v>862301</v>
      </c>
      <c r="I2" s="3">
        <v>869041</v>
      </c>
      <c r="J2" s="3">
        <v>869042</v>
      </c>
      <c r="K2" s="3">
        <v>882111</v>
      </c>
      <c r="L2" s="3">
        <v>882113</v>
      </c>
      <c r="M2" s="3">
        <v>882116</v>
      </c>
      <c r="N2" s="3">
        <v>882118</v>
      </c>
      <c r="O2" s="3">
        <v>882122</v>
      </c>
      <c r="P2" s="3">
        <v>882123</v>
      </c>
      <c r="Q2" s="3">
        <v>882129</v>
      </c>
      <c r="R2" s="3">
        <v>882202</v>
      </c>
      <c r="S2" s="3">
        <v>882203</v>
      </c>
      <c r="T2" s="3">
        <v>889921</v>
      </c>
      <c r="U2" s="3">
        <v>890222</v>
      </c>
      <c r="V2" s="3">
        <v>890506</v>
      </c>
      <c r="W2" s="3">
        <v>890509</v>
      </c>
      <c r="X2" s="3">
        <v>910123</v>
      </c>
      <c r="Y2" s="3">
        <v>910502</v>
      </c>
      <c r="Z2" s="3">
        <v>931301</v>
      </c>
      <c r="AA2" s="3">
        <v>960302</v>
      </c>
      <c r="AB2" s="3">
        <v>842542</v>
      </c>
      <c r="AC2" s="3">
        <v>890442</v>
      </c>
      <c r="AD2" s="3">
        <v>890444</v>
      </c>
      <c r="AE2" s="3">
        <v>562912</v>
      </c>
      <c r="AF2" s="3">
        <v>562913</v>
      </c>
      <c r="AG2" s="3">
        <v>841913</v>
      </c>
      <c r="AH2" s="3">
        <v>99999999</v>
      </c>
    </row>
    <row r="3" spans="2:34" s="3" customFormat="1" ht="12.75">
      <c r="B3" s="3" t="s">
        <v>49</v>
      </c>
      <c r="C3" s="3" t="s">
        <v>14</v>
      </c>
      <c r="D3" s="3" t="s">
        <v>4</v>
      </c>
      <c r="E3" s="3" t="s">
        <v>6</v>
      </c>
      <c r="F3" s="3" t="s">
        <v>8</v>
      </c>
      <c r="G3" s="3" t="s">
        <v>10</v>
      </c>
      <c r="H3" s="3" t="s">
        <v>15</v>
      </c>
      <c r="I3" s="3" t="s">
        <v>12</v>
      </c>
      <c r="J3" s="3" t="s">
        <v>17</v>
      </c>
      <c r="K3" s="3" t="s">
        <v>18</v>
      </c>
      <c r="L3" s="3" t="s">
        <v>20</v>
      </c>
      <c r="M3" s="3" t="s">
        <v>22</v>
      </c>
      <c r="N3" s="3" t="s">
        <v>138</v>
      </c>
      <c r="O3" s="3" t="s">
        <v>24</v>
      </c>
      <c r="P3" s="3" t="s">
        <v>25</v>
      </c>
      <c r="Q3" s="3" t="s">
        <v>26</v>
      </c>
      <c r="R3" s="3" t="s">
        <v>28</v>
      </c>
      <c r="S3" s="3" t="s">
        <v>47</v>
      </c>
      <c r="T3" s="3" t="s">
        <v>30</v>
      </c>
      <c r="U3" s="3" t="s">
        <v>32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124</v>
      </c>
      <c r="AC3" s="3" t="s">
        <v>126</v>
      </c>
      <c r="AE3" s="3" t="s">
        <v>128</v>
      </c>
      <c r="AF3" s="3" t="s">
        <v>130</v>
      </c>
      <c r="AG3" s="3" t="s">
        <v>132</v>
      </c>
      <c r="AH3" s="3" t="s">
        <v>1</v>
      </c>
    </row>
    <row r="4" spans="2:33" s="3" customFormat="1" ht="12.75">
      <c r="B4" s="3" t="s">
        <v>46</v>
      </c>
      <c r="C4" s="3" t="s">
        <v>3</v>
      </c>
      <c r="D4" s="3" t="s">
        <v>5</v>
      </c>
      <c r="E4" s="3" t="s">
        <v>7</v>
      </c>
      <c r="F4" s="3" t="s">
        <v>9</v>
      </c>
      <c r="G4" s="3" t="s">
        <v>11</v>
      </c>
      <c r="H4" s="3" t="s">
        <v>16</v>
      </c>
      <c r="I4" s="3" t="s">
        <v>13</v>
      </c>
      <c r="K4" s="3" t="s">
        <v>19</v>
      </c>
      <c r="L4" s="3" t="s">
        <v>21</v>
      </c>
      <c r="M4" s="3" t="s">
        <v>23</v>
      </c>
      <c r="N4" s="3" t="s">
        <v>137</v>
      </c>
      <c r="O4" s="3" t="s">
        <v>19</v>
      </c>
      <c r="P4" s="3" t="s">
        <v>19</v>
      </c>
      <c r="Q4" s="3" t="s">
        <v>27</v>
      </c>
      <c r="R4" s="3" t="s">
        <v>29</v>
      </c>
      <c r="S4" s="3" t="s">
        <v>48</v>
      </c>
      <c r="T4" s="3" t="s">
        <v>31</v>
      </c>
      <c r="U4" s="3" t="s">
        <v>33</v>
      </c>
      <c r="V4" s="3" t="s">
        <v>35</v>
      </c>
      <c r="W4" s="3" t="s">
        <v>37</v>
      </c>
      <c r="X4" s="3" t="s">
        <v>39</v>
      </c>
      <c r="Y4" s="3" t="s">
        <v>41</v>
      </c>
      <c r="Z4" s="3" t="s">
        <v>43</v>
      </c>
      <c r="AA4" s="3" t="s">
        <v>45</v>
      </c>
      <c r="AB4" s="3" t="s">
        <v>125</v>
      </c>
      <c r="AC4" s="3" t="s">
        <v>127</v>
      </c>
      <c r="AE4" s="3" t="s">
        <v>129</v>
      </c>
      <c r="AF4" s="3" t="s">
        <v>129</v>
      </c>
      <c r="AG4" s="3" t="s">
        <v>133</v>
      </c>
    </row>
    <row r="5" spans="1:34" ht="12.75">
      <c r="A5" s="4" t="s">
        <v>51</v>
      </c>
      <c r="C5" s="1"/>
      <c r="D5" s="1">
        <v>4625</v>
      </c>
      <c r="Y5" s="1">
        <v>2156</v>
      </c>
      <c r="AH5" s="1">
        <f>SUM(B5:AG5)</f>
        <v>6781</v>
      </c>
    </row>
    <row r="6" spans="1:34" ht="12.75">
      <c r="A6" s="4" t="s">
        <v>52</v>
      </c>
      <c r="C6" s="1">
        <v>788</v>
      </c>
      <c r="D6" s="1">
        <v>4625</v>
      </c>
      <c r="Y6" s="1">
        <v>2156</v>
      </c>
      <c r="AC6" s="1">
        <v>835</v>
      </c>
      <c r="AH6" s="1">
        <f aca="true" t="shared" si="0" ref="AH6:AH67">SUM(B6:AG6)</f>
        <v>8404</v>
      </c>
    </row>
    <row r="7" spans="1:34" ht="12.75">
      <c r="A7" s="4" t="s">
        <v>142</v>
      </c>
      <c r="C7" s="1">
        <v>785</v>
      </c>
      <c r="D7" s="1">
        <v>4625</v>
      </c>
      <c r="Y7" s="1">
        <v>1918</v>
      </c>
      <c r="AC7" s="1">
        <v>837</v>
      </c>
      <c r="AD7" s="1">
        <v>58</v>
      </c>
      <c r="AH7" s="1">
        <f t="shared" si="0"/>
        <v>8223</v>
      </c>
    </row>
    <row r="8" spans="1:34" ht="12.75">
      <c r="A8" s="4" t="s">
        <v>53</v>
      </c>
      <c r="C8" s="1"/>
      <c r="D8" s="1">
        <v>1008</v>
      </c>
      <c r="AH8" s="1">
        <f t="shared" si="0"/>
        <v>1008</v>
      </c>
    </row>
    <row r="9" spans="1:34" ht="12.75">
      <c r="A9" s="4" t="s">
        <v>50</v>
      </c>
      <c r="C9" s="1"/>
      <c r="D9" s="1">
        <v>1008</v>
      </c>
      <c r="AH9" s="1">
        <f t="shared" si="0"/>
        <v>1008</v>
      </c>
    </row>
    <row r="10" spans="1:34" ht="12.75">
      <c r="A10" s="4" t="s">
        <v>142</v>
      </c>
      <c r="C10" s="1"/>
      <c r="D10" s="1">
        <v>1008</v>
      </c>
      <c r="AH10" s="1">
        <f t="shared" si="0"/>
        <v>1008</v>
      </c>
    </row>
    <row r="11" spans="1:34" ht="12.75">
      <c r="A11" s="4" t="s">
        <v>54</v>
      </c>
      <c r="C11" s="1"/>
      <c r="D11" s="1">
        <v>1152</v>
      </c>
      <c r="AH11" s="1">
        <f t="shared" si="0"/>
        <v>1152</v>
      </c>
    </row>
    <row r="12" spans="1:34" ht="12.75">
      <c r="A12" s="4" t="s">
        <v>50</v>
      </c>
      <c r="C12" s="1"/>
      <c r="D12" s="1">
        <v>1152</v>
      </c>
      <c r="AH12" s="1">
        <f t="shared" si="0"/>
        <v>1152</v>
      </c>
    </row>
    <row r="13" spans="1:34" ht="12.75">
      <c r="A13" s="4" t="s">
        <v>142</v>
      </c>
      <c r="C13" s="1"/>
      <c r="D13" s="1">
        <v>1199</v>
      </c>
      <c r="AH13" s="1">
        <f t="shared" si="0"/>
        <v>1199</v>
      </c>
    </row>
    <row r="14" spans="1:34" ht="12.75">
      <c r="A14" s="4" t="s">
        <v>55</v>
      </c>
      <c r="C14" s="1"/>
      <c r="I14" s="1">
        <v>162</v>
      </c>
      <c r="AH14" s="1">
        <f t="shared" si="0"/>
        <v>162</v>
      </c>
    </row>
    <row r="15" spans="1:34" ht="12.75">
      <c r="A15" s="4" t="s">
        <v>50</v>
      </c>
      <c r="C15" s="1"/>
      <c r="I15" s="1">
        <v>162</v>
      </c>
      <c r="AH15" s="1">
        <f t="shared" si="0"/>
        <v>162</v>
      </c>
    </row>
    <row r="16" spans="1:34" ht="12.75">
      <c r="A16" s="4" t="s">
        <v>142</v>
      </c>
      <c r="C16" s="1"/>
      <c r="I16" s="1">
        <v>268</v>
      </c>
      <c r="AH16" s="1">
        <f t="shared" si="0"/>
        <v>268</v>
      </c>
    </row>
    <row r="17" spans="1:34" ht="12.75">
      <c r="A17" s="4" t="s">
        <v>56</v>
      </c>
      <c r="C17" s="1"/>
      <c r="D17" s="1">
        <v>225</v>
      </c>
      <c r="AH17" s="1">
        <f t="shared" si="0"/>
        <v>225</v>
      </c>
    </row>
    <row r="18" spans="1:34" ht="12.75">
      <c r="A18" s="4" t="s">
        <v>50</v>
      </c>
      <c r="C18" s="1"/>
      <c r="D18" s="1">
        <v>225</v>
      </c>
      <c r="AH18" s="1">
        <f t="shared" si="0"/>
        <v>225</v>
      </c>
    </row>
    <row r="19" spans="1:34" ht="12.75">
      <c r="A19" s="4" t="s">
        <v>142</v>
      </c>
      <c r="C19" s="1"/>
      <c r="D19" s="1">
        <v>225</v>
      </c>
      <c r="AH19" s="1">
        <f t="shared" si="0"/>
        <v>225</v>
      </c>
    </row>
    <row r="20" spans="1:34" ht="12.75">
      <c r="A20" s="4" t="s">
        <v>57</v>
      </c>
      <c r="C20" s="1"/>
      <c r="D20" s="1">
        <v>60</v>
      </c>
      <c r="AH20" s="1">
        <f t="shared" si="0"/>
        <v>60</v>
      </c>
    </row>
    <row r="21" spans="1:34" ht="12.75">
      <c r="A21" s="4" t="s">
        <v>50</v>
      </c>
      <c r="C21" s="1">
        <v>17</v>
      </c>
      <c r="D21" s="1">
        <v>60</v>
      </c>
      <c r="F21" s="1">
        <v>3</v>
      </c>
      <c r="AH21" s="1">
        <f t="shared" si="0"/>
        <v>80</v>
      </c>
    </row>
    <row r="22" spans="1:34" ht="12.75">
      <c r="A22" s="4" t="s">
        <v>142</v>
      </c>
      <c r="C22" s="1">
        <v>17</v>
      </c>
      <c r="F22" s="1">
        <v>3</v>
      </c>
      <c r="AH22" s="1">
        <f t="shared" si="0"/>
        <v>20</v>
      </c>
    </row>
    <row r="23" spans="1:34" ht="12.75">
      <c r="A23" s="4" t="s">
        <v>145</v>
      </c>
      <c r="C23" s="1"/>
      <c r="D23" s="1">
        <v>147</v>
      </c>
      <c r="AH23" s="1">
        <f t="shared" si="0"/>
        <v>147</v>
      </c>
    </row>
    <row r="24" spans="1:34" ht="12.75">
      <c r="A24" s="4" t="s">
        <v>50</v>
      </c>
      <c r="C24" s="1">
        <v>74</v>
      </c>
      <c r="D24" s="1">
        <v>80</v>
      </c>
      <c r="AH24" s="1">
        <f t="shared" si="0"/>
        <v>154</v>
      </c>
    </row>
    <row r="25" spans="1:34" ht="12.75">
      <c r="A25" s="4" t="s">
        <v>142</v>
      </c>
      <c r="C25" s="1">
        <v>74</v>
      </c>
      <c r="D25" s="1">
        <v>85</v>
      </c>
      <c r="AH25" s="1">
        <f t="shared" si="0"/>
        <v>159</v>
      </c>
    </row>
    <row r="26" spans="1:34" ht="12.75">
      <c r="A26" s="4" t="s">
        <v>58</v>
      </c>
      <c r="C26" s="1"/>
      <c r="AH26" s="1">
        <f t="shared" si="0"/>
        <v>0</v>
      </c>
    </row>
    <row r="27" spans="1:34" ht="12.75">
      <c r="A27" s="4" t="s">
        <v>50</v>
      </c>
      <c r="C27" s="1">
        <v>82</v>
      </c>
      <c r="F27" s="1">
        <v>135</v>
      </c>
      <c r="I27" s="1">
        <v>165</v>
      </c>
      <c r="AH27" s="1">
        <f t="shared" si="0"/>
        <v>382</v>
      </c>
    </row>
    <row r="28" spans="1:34" ht="12.75">
      <c r="A28" s="4" t="s">
        <v>142</v>
      </c>
      <c r="C28" s="1">
        <v>82</v>
      </c>
      <c r="F28" s="1">
        <v>135</v>
      </c>
      <c r="I28" s="1">
        <v>185</v>
      </c>
      <c r="AH28" s="1">
        <f t="shared" si="0"/>
        <v>402</v>
      </c>
    </row>
    <row r="29" spans="1:34" ht="12.75">
      <c r="A29" s="4" t="s">
        <v>59</v>
      </c>
      <c r="C29" s="1"/>
      <c r="I29" s="1">
        <v>1909</v>
      </c>
      <c r="AH29" s="1">
        <f t="shared" si="0"/>
        <v>1909</v>
      </c>
    </row>
    <row r="30" spans="1:34" ht="12.75">
      <c r="A30" s="4" t="s">
        <v>50</v>
      </c>
      <c r="C30" s="1"/>
      <c r="I30" s="1">
        <v>1909</v>
      </c>
      <c r="AH30" s="1">
        <f t="shared" si="0"/>
        <v>1909</v>
      </c>
    </row>
    <row r="31" spans="1:34" ht="12.75">
      <c r="A31" s="4" t="s">
        <v>142</v>
      </c>
      <c r="C31" s="1"/>
      <c r="I31" s="1">
        <v>2144</v>
      </c>
      <c r="AH31" s="1">
        <f t="shared" si="0"/>
        <v>2144</v>
      </c>
    </row>
    <row r="32" spans="1:34" ht="12.75">
      <c r="A32" s="4" t="s">
        <v>60</v>
      </c>
      <c r="C32" s="1"/>
      <c r="AH32" s="1">
        <f t="shared" si="0"/>
        <v>0</v>
      </c>
    </row>
    <row r="33" spans="1:34" ht="12.75">
      <c r="A33" s="4" t="s">
        <v>50</v>
      </c>
      <c r="C33" s="1"/>
      <c r="AH33" s="1">
        <f t="shared" si="0"/>
        <v>0</v>
      </c>
    </row>
    <row r="34" spans="1:34" ht="12.75">
      <c r="A34" s="4" t="s">
        <v>142</v>
      </c>
      <c r="C34" s="1"/>
      <c r="AH34" s="1">
        <f t="shared" si="0"/>
        <v>0</v>
      </c>
    </row>
    <row r="35" spans="1:34" ht="12.75">
      <c r="A35" s="4" t="s">
        <v>61</v>
      </c>
      <c r="C35" s="1"/>
      <c r="I35" s="1">
        <v>147</v>
      </c>
      <c r="AH35" s="1">
        <f t="shared" si="0"/>
        <v>147</v>
      </c>
    </row>
    <row r="36" spans="1:34" ht="12.75">
      <c r="A36" s="4" t="s">
        <v>50</v>
      </c>
      <c r="C36" s="1"/>
      <c r="I36" s="1">
        <v>96</v>
      </c>
      <c r="AH36" s="1">
        <f t="shared" si="0"/>
        <v>96</v>
      </c>
    </row>
    <row r="37" spans="1:34" ht="12.75">
      <c r="A37" s="4" t="s">
        <v>142</v>
      </c>
      <c r="C37" s="1"/>
      <c r="I37" s="1">
        <v>101</v>
      </c>
      <c r="AH37" s="1">
        <f t="shared" si="0"/>
        <v>101</v>
      </c>
    </row>
    <row r="38" spans="1:34" ht="12.75">
      <c r="A38" s="4" t="s">
        <v>131</v>
      </c>
      <c r="C38" s="1"/>
      <c r="AH38" s="1">
        <f t="shared" si="0"/>
        <v>0</v>
      </c>
    </row>
    <row r="39" spans="1:34" ht="12.75">
      <c r="A39" s="4" t="s">
        <v>50</v>
      </c>
      <c r="C39" s="1"/>
      <c r="I39" s="1">
        <v>51</v>
      </c>
      <c r="AH39" s="1">
        <f t="shared" si="0"/>
        <v>51</v>
      </c>
    </row>
    <row r="40" spans="1:34" ht="12.75">
      <c r="A40" s="4" t="s">
        <v>142</v>
      </c>
      <c r="C40" s="1"/>
      <c r="I40" s="1">
        <v>30</v>
      </c>
      <c r="AH40" s="1">
        <f t="shared" si="0"/>
        <v>30</v>
      </c>
    </row>
    <row r="41" spans="1:34" ht="12.75">
      <c r="A41" s="4" t="s">
        <v>62</v>
      </c>
      <c r="C41" s="1">
        <v>1129</v>
      </c>
      <c r="AH41" s="1">
        <f t="shared" si="0"/>
        <v>1129</v>
      </c>
    </row>
    <row r="42" spans="1:34" ht="12.75">
      <c r="A42" s="4" t="s">
        <v>50</v>
      </c>
      <c r="C42" s="1">
        <v>354</v>
      </c>
      <c r="AH42" s="1">
        <f t="shared" si="0"/>
        <v>354</v>
      </c>
    </row>
    <row r="43" spans="1:34" ht="12.75">
      <c r="A43" s="4" t="s">
        <v>142</v>
      </c>
      <c r="C43" s="1">
        <v>354</v>
      </c>
      <c r="AH43" s="1">
        <f t="shared" si="0"/>
        <v>354</v>
      </c>
    </row>
    <row r="44" spans="1:34" ht="12.75">
      <c r="A44" s="4" t="s">
        <v>63</v>
      </c>
      <c r="C44" s="1">
        <v>78</v>
      </c>
      <c r="AH44" s="1">
        <f t="shared" si="0"/>
        <v>78</v>
      </c>
    </row>
    <row r="45" spans="1:34" ht="12.75">
      <c r="A45" s="4" t="s">
        <v>50</v>
      </c>
      <c r="C45" s="1">
        <v>123</v>
      </c>
      <c r="AH45" s="1">
        <f t="shared" si="0"/>
        <v>123</v>
      </c>
    </row>
    <row r="46" spans="1:34" ht="12.75">
      <c r="A46" s="4" t="s">
        <v>142</v>
      </c>
      <c r="C46" s="1">
        <v>123</v>
      </c>
      <c r="AH46" s="1">
        <f t="shared" si="0"/>
        <v>123</v>
      </c>
    </row>
    <row r="47" spans="1:34" ht="12.75">
      <c r="A47" s="4" t="s">
        <v>64</v>
      </c>
      <c r="C47" s="1">
        <v>147</v>
      </c>
      <c r="AH47" s="1">
        <f t="shared" si="0"/>
        <v>147</v>
      </c>
    </row>
    <row r="48" spans="1:34" ht="12.75">
      <c r="A48" s="4" t="s">
        <v>50</v>
      </c>
      <c r="C48" s="1">
        <v>69</v>
      </c>
      <c r="AH48" s="1">
        <f t="shared" si="0"/>
        <v>69</v>
      </c>
    </row>
    <row r="49" spans="1:34" ht="12.75">
      <c r="A49" s="4" t="s">
        <v>142</v>
      </c>
      <c r="C49" s="1">
        <v>69</v>
      </c>
      <c r="AH49" s="1">
        <f t="shared" si="0"/>
        <v>69</v>
      </c>
    </row>
    <row r="50" spans="1:34" ht="12.75">
      <c r="A50" s="4" t="s">
        <v>65</v>
      </c>
      <c r="C50" s="1">
        <v>150</v>
      </c>
      <c r="AH50" s="1">
        <f t="shared" si="0"/>
        <v>150</v>
      </c>
    </row>
    <row r="51" spans="1:34" ht="12.75">
      <c r="A51" s="4" t="s">
        <v>50</v>
      </c>
      <c r="C51" s="1">
        <v>50</v>
      </c>
      <c r="AH51" s="1">
        <f t="shared" si="0"/>
        <v>50</v>
      </c>
    </row>
    <row r="52" spans="1:34" ht="12.75">
      <c r="A52" s="4" t="s">
        <v>142</v>
      </c>
      <c r="C52" s="1"/>
      <c r="AH52" s="1">
        <f t="shared" si="0"/>
        <v>0</v>
      </c>
    </row>
    <row r="53" spans="1:34" ht="12.75">
      <c r="A53" s="4" t="s">
        <v>66</v>
      </c>
      <c r="C53" s="1"/>
      <c r="I53" s="1">
        <v>325</v>
      </c>
      <c r="AH53" s="1">
        <f t="shared" si="0"/>
        <v>325</v>
      </c>
    </row>
    <row r="54" spans="1:34" ht="12.75">
      <c r="A54" s="4" t="s">
        <v>50</v>
      </c>
      <c r="C54" s="1"/>
      <c r="F54" s="1">
        <v>205</v>
      </c>
      <c r="I54" s="1">
        <v>325</v>
      </c>
      <c r="AH54" s="1">
        <f t="shared" si="0"/>
        <v>530</v>
      </c>
    </row>
    <row r="55" spans="1:34" ht="12.75">
      <c r="A55" s="4" t="s">
        <v>142</v>
      </c>
      <c r="C55" s="1"/>
      <c r="D55" s="1">
        <v>12</v>
      </c>
      <c r="F55" s="1">
        <v>208</v>
      </c>
      <c r="I55" s="1">
        <v>352</v>
      </c>
      <c r="AH55" s="1">
        <f t="shared" si="0"/>
        <v>572</v>
      </c>
    </row>
    <row r="56" spans="1:34" ht="12.75">
      <c r="A56" s="4" t="s">
        <v>121</v>
      </c>
      <c r="C56" s="1"/>
      <c r="AH56" s="1">
        <f t="shared" si="0"/>
        <v>0</v>
      </c>
    </row>
    <row r="57" spans="1:34" ht="12.75">
      <c r="A57" s="4" t="s">
        <v>50</v>
      </c>
      <c r="C57" s="1">
        <v>50</v>
      </c>
      <c r="AH57" s="1">
        <f t="shared" si="0"/>
        <v>50</v>
      </c>
    </row>
    <row r="58" spans="1:34" ht="12.75">
      <c r="A58" s="4" t="s">
        <v>142</v>
      </c>
      <c r="C58" s="1">
        <v>50</v>
      </c>
      <c r="AH58" s="1">
        <f t="shared" si="0"/>
        <v>50</v>
      </c>
    </row>
    <row r="59" spans="1:34" ht="12.75">
      <c r="A59" s="4" t="s">
        <v>120</v>
      </c>
      <c r="C59" s="1"/>
      <c r="AH59" s="1">
        <f t="shared" si="0"/>
        <v>0</v>
      </c>
    </row>
    <row r="60" spans="1:34" ht="12.75">
      <c r="A60" s="4" t="s">
        <v>50</v>
      </c>
      <c r="C60" s="1"/>
      <c r="D60" s="1">
        <v>67</v>
      </c>
      <c r="AH60" s="1">
        <f t="shared" si="0"/>
        <v>67</v>
      </c>
    </row>
    <row r="61" spans="1:34" ht="12.75">
      <c r="A61" s="4" t="s">
        <v>142</v>
      </c>
      <c r="C61" s="1"/>
      <c r="D61" s="1">
        <v>67</v>
      </c>
      <c r="AH61" s="1">
        <f t="shared" si="0"/>
        <v>67</v>
      </c>
    </row>
    <row r="62" spans="1:34" ht="12.75">
      <c r="A62" s="4" t="s">
        <v>122</v>
      </c>
      <c r="C62" s="1"/>
      <c r="AH62" s="1">
        <f t="shared" si="0"/>
        <v>0</v>
      </c>
    </row>
    <row r="63" spans="1:34" ht="12.75">
      <c r="A63" s="4" t="s">
        <v>50</v>
      </c>
      <c r="C63" s="1"/>
      <c r="AH63" s="1">
        <f t="shared" si="0"/>
        <v>0</v>
      </c>
    </row>
    <row r="64" spans="1:34" ht="12.75">
      <c r="A64" s="4" t="s">
        <v>142</v>
      </c>
      <c r="C64" s="1"/>
      <c r="I64" s="1">
        <v>3</v>
      </c>
      <c r="AH64" s="1">
        <f t="shared" si="0"/>
        <v>3</v>
      </c>
    </row>
    <row r="65" spans="1:34" s="3" customFormat="1" ht="12.75">
      <c r="A65" s="5" t="s">
        <v>67</v>
      </c>
      <c r="B65" s="3">
        <f aca="true" t="shared" si="1" ref="B65:AG67">SUM(B5,B8,B11,B14,B17,B20,B23,B26,B29,B32,B35,B38,B41,B44,B47,B50,B53,B56,B59,B62)</f>
        <v>0</v>
      </c>
      <c r="C65" s="3">
        <f t="shared" si="1"/>
        <v>1504</v>
      </c>
      <c r="D65" s="3">
        <f t="shared" si="1"/>
        <v>7217</v>
      </c>
      <c r="E65" s="3">
        <f t="shared" si="1"/>
        <v>0</v>
      </c>
      <c r="F65" s="3">
        <f t="shared" si="1"/>
        <v>0</v>
      </c>
      <c r="G65" s="3">
        <f t="shared" si="1"/>
        <v>0</v>
      </c>
      <c r="H65" s="3">
        <f t="shared" si="1"/>
        <v>0</v>
      </c>
      <c r="I65" s="3">
        <f t="shared" si="1"/>
        <v>2543</v>
      </c>
      <c r="J65" s="3">
        <f t="shared" si="1"/>
        <v>0</v>
      </c>
      <c r="K65" s="3">
        <f t="shared" si="1"/>
        <v>0</v>
      </c>
      <c r="L65" s="3">
        <f t="shared" si="1"/>
        <v>0</v>
      </c>
      <c r="M65" s="3">
        <f t="shared" si="1"/>
        <v>0</v>
      </c>
      <c r="N65" s="3">
        <f t="shared" si="1"/>
        <v>0</v>
      </c>
      <c r="O65" s="3">
        <f t="shared" si="1"/>
        <v>0</v>
      </c>
      <c r="P65" s="3">
        <f t="shared" si="1"/>
        <v>0</v>
      </c>
      <c r="Q65" s="3">
        <f t="shared" si="1"/>
        <v>0</v>
      </c>
      <c r="R65" s="3">
        <f t="shared" si="1"/>
        <v>0</v>
      </c>
      <c r="S65" s="3">
        <f t="shared" si="1"/>
        <v>0</v>
      </c>
      <c r="T65" s="3">
        <f t="shared" si="1"/>
        <v>0</v>
      </c>
      <c r="U65" s="3">
        <f t="shared" si="1"/>
        <v>0</v>
      </c>
      <c r="V65" s="3">
        <f t="shared" si="1"/>
        <v>0</v>
      </c>
      <c r="W65" s="3">
        <f t="shared" si="1"/>
        <v>0</v>
      </c>
      <c r="X65" s="3">
        <f t="shared" si="1"/>
        <v>0</v>
      </c>
      <c r="Y65" s="3">
        <f t="shared" si="1"/>
        <v>2156</v>
      </c>
      <c r="Z65" s="3">
        <f t="shared" si="1"/>
        <v>0</v>
      </c>
      <c r="AA65" s="3">
        <f t="shared" si="1"/>
        <v>0</v>
      </c>
      <c r="AB65" s="3">
        <f t="shared" si="1"/>
        <v>0</v>
      </c>
      <c r="AC65" s="3">
        <f t="shared" si="1"/>
        <v>0</v>
      </c>
      <c r="AD65" s="3">
        <f t="shared" si="1"/>
        <v>0</v>
      </c>
      <c r="AE65" s="3">
        <f t="shared" si="1"/>
        <v>0</v>
      </c>
      <c r="AF65" s="3">
        <f t="shared" si="1"/>
        <v>0</v>
      </c>
      <c r="AG65" s="3">
        <f t="shared" si="1"/>
        <v>0</v>
      </c>
      <c r="AH65" s="3">
        <f t="shared" si="0"/>
        <v>13420</v>
      </c>
    </row>
    <row r="66" spans="1:34" s="3" customFormat="1" ht="12.75">
      <c r="A66" s="5" t="s">
        <v>50</v>
      </c>
      <c r="B66" s="3">
        <f aca="true" t="shared" si="2" ref="B66:AG67">SUM(B6,B9,B12,B15,B18,B21,B24,B27,B30,B33,B36,B39,B42,B45,B48,B51,B54,B57,B60,B63)</f>
        <v>0</v>
      </c>
      <c r="C66" s="3">
        <f t="shared" si="2"/>
        <v>1607</v>
      </c>
      <c r="D66" s="3">
        <f t="shared" si="2"/>
        <v>7217</v>
      </c>
      <c r="E66" s="3">
        <f t="shared" si="2"/>
        <v>0</v>
      </c>
      <c r="F66" s="3">
        <f t="shared" si="2"/>
        <v>343</v>
      </c>
      <c r="G66" s="3">
        <f t="shared" si="2"/>
        <v>0</v>
      </c>
      <c r="H66" s="3">
        <f t="shared" si="2"/>
        <v>0</v>
      </c>
      <c r="I66" s="3">
        <f t="shared" si="2"/>
        <v>2708</v>
      </c>
      <c r="J66" s="3">
        <f t="shared" si="2"/>
        <v>0</v>
      </c>
      <c r="K66" s="3">
        <f t="shared" si="2"/>
        <v>0</v>
      </c>
      <c r="L66" s="3">
        <f t="shared" si="2"/>
        <v>0</v>
      </c>
      <c r="M66" s="3">
        <f t="shared" si="2"/>
        <v>0</v>
      </c>
      <c r="N66" s="3">
        <f t="shared" si="2"/>
        <v>0</v>
      </c>
      <c r="O66" s="3">
        <f t="shared" si="2"/>
        <v>0</v>
      </c>
      <c r="P66" s="3">
        <f t="shared" si="2"/>
        <v>0</v>
      </c>
      <c r="Q66" s="3">
        <f t="shared" si="2"/>
        <v>0</v>
      </c>
      <c r="R66" s="3">
        <f t="shared" si="2"/>
        <v>0</v>
      </c>
      <c r="S66" s="3">
        <f t="shared" si="2"/>
        <v>0</v>
      </c>
      <c r="T66" s="3">
        <f t="shared" si="2"/>
        <v>0</v>
      </c>
      <c r="U66" s="3">
        <f t="shared" si="2"/>
        <v>0</v>
      </c>
      <c r="V66" s="3">
        <f t="shared" si="2"/>
        <v>0</v>
      </c>
      <c r="W66" s="3">
        <f t="shared" si="2"/>
        <v>0</v>
      </c>
      <c r="X66" s="3">
        <f t="shared" si="2"/>
        <v>0</v>
      </c>
      <c r="Y66" s="3">
        <f t="shared" si="2"/>
        <v>2156</v>
      </c>
      <c r="Z66" s="3">
        <f t="shared" si="2"/>
        <v>0</v>
      </c>
      <c r="AA66" s="3">
        <f t="shared" si="2"/>
        <v>0</v>
      </c>
      <c r="AB66" s="3">
        <f t="shared" si="2"/>
        <v>0</v>
      </c>
      <c r="AC66" s="3">
        <f t="shared" si="2"/>
        <v>835</v>
      </c>
      <c r="AD66" s="3">
        <f t="shared" si="2"/>
        <v>0</v>
      </c>
      <c r="AE66" s="3">
        <f t="shared" si="2"/>
        <v>0</v>
      </c>
      <c r="AF66" s="3">
        <f t="shared" si="2"/>
        <v>0</v>
      </c>
      <c r="AG66" s="3">
        <f t="shared" si="2"/>
        <v>0</v>
      </c>
      <c r="AH66" s="3">
        <f t="shared" si="0"/>
        <v>14866</v>
      </c>
    </row>
    <row r="67" spans="1:34" s="3" customFormat="1" ht="12.75">
      <c r="A67" s="5" t="s">
        <v>142</v>
      </c>
      <c r="B67" s="3">
        <f t="shared" si="1"/>
        <v>0</v>
      </c>
      <c r="C67" s="3">
        <f t="shared" si="2"/>
        <v>1554</v>
      </c>
      <c r="D67" s="3">
        <f t="shared" si="1"/>
        <v>7221</v>
      </c>
      <c r="E67" s="3">
        <f t="shared" si="1"/>
        <v>0</v>
      </c>
      <c r="F67" s="3">
        <f t="shared" si="1"/>
        <v>346</v>
      </c>
      <c r="G67" s="3">
        <f t="shared" si="1"/>
        <v>0</v>
      </c>
      <c r="H67" s="3">
        <f t="shared" si="1"/>
        <v>0</v>
      </c>
      <c r="I67" s="3">
        <f t="shared" si="1"/>
        <v>3083</v>
      </c>
      <c r="J67" s="3">
        <f t="shared" si="1"/>
        <v>0</v>
      </c>
      <c r="K67" s="3">
        <f t="shared" si="1"/>
        <v>0</v>
      </c>
      <c r="L67" s="3">
        <f t="shared" si="1"/>
        <v>0</v>
      </c>
      <c r="M67" s="3">
        <f t="shared" si="1"/>
        <v>0</v>
      </c>
      <c r="N67" s="3">
        <f t="shared" si="1"/>
        <v>0</v>
      </c>
      <c r="O67" s="3">
        <f t="shared" si="1"/>
        <v>0</v>
      </c>
      <c r="P67" s="3">
        <f t="shared" si="1"/>
        <v>0</v>
      </c>
      <c r="Q67" s="3">
        <f t="shared" si="1"/>
        <v>0</v>
      </c>
      <c r="R67" s="3">
        <f t="shared" si="1"/>
        <v>0</v>
      </c>
      <c r="S67" s="3">
        <f t="shared" si="1"/>
        <v>0</v>
      </c>
      <c r="T67" s="3">
        <f t="shared" si="1"/>
        <v>0</v>
      </c>
      <c r="U67" s="3">
        <f t="shared" si="1"/>
        <v>0</v>
      </c>
      <c r="V67" s="3">
        <f t="shared" si="1"/>
        <v>0</v>
      </c>
      <c r="W67" s="3">
        <f t="shared" si="1"/>
        <v>0</v>
      </c>
      <c r="X67" s="3">
        <f t="shared" si="1"/>
        <v>0</v>
      </c>
      <c r="Y67" s="3">
        <f t="shared" si="1"/>
        <v>1918</v>
      </c>
      <c r="Z67" s="3">
        <f t="shared" si="1"/>
        <v>0</v>
      </c>
      <c r="AA67" s="3">
        <f t="shared" si="1"/>
        <v>0</v>
      </c>
      <c r="AB67" s="3">
        <f t="shared" si="1"/>
        <v>0</v>
      </c>
      <c r="AC67" s="3">
        <f t="shared" si="1"/>
        <v>837</v>
      </c>
      <c r="AD67" s="3">
        <f t="shared" si="1"/>
        <v>58</v>
      </c>
      <c r="AE67" s="3">
        <f t="shared" si="1"/>
        <v>0</v>
      </c>
      <c r="AF67" s="3">
        <f t="shared" si="1"/>
        <v>0</v>
      </c>
      <c r="AG67" s="3">
        <f t="shared" si="1"/>
        <v>0</v>
      </c>
      <c r="AH67" s="3">
        <f t="shared" si="0"/>
        <v>15017</v>
      </c>
    </row>
    <row r="68" spans="1:34" ht="12.75">
      <c r="A68" s="4" t="s">
        <v>68</v>
      </c>
      <c r="C68" s="1">
        <v>406</v>
      </c>
      <c r="D68" s="1">
        <v>1326</v>
      </c>
      <c r="I68" s="1">
        <v>647</v>
      </c>
      <c r="X68" s="1">
        <v>8</v>
      </c>
      <c r="Y68" s="1">
        <v>582</v>
      </c>
      <c r="AH68" s="1">
        <f aca="true" t="shared" si="3" ref="AH68:AH79">SUM(B68:AG68)</f>
        <v>2969</v>
      </c>
    </row>
    <row r="69" spans="1:34" ht="12.75">
      <c r="A69" s="4" t="s">
        <v>50</v>
      </c>
      <c r="C69" s="1">
        <v>430</v>
      </c>
      <c r="D69" s="1">
        <v>1426</v>
      </c>
      <c r="F69" s="1">
        <v>45</v>
      </c>
      <c r="I69" s="1">
        <v>647</v>
      </c>
      <c r="X69" s="1">
        <v>8</v>
      </c>
      <c r="Y69" s="1">
        <v>582</v>
      </c>
      <c r="AC69" s="1">
        <v>108</v>
      </c>
      <c r="AH69" s="1">
        <f t="shared" si="3"/>
        <v>3246</v>
      </c>
    </row>
    <row r="70" spans="1:34" ht="12.75">
      <c r="A70" s="4" t="s">
        <v>142</v>
      </c>
      <c r="C70" s="1">
        <v>275</v>
      </c>
      <c r="D70" s="1">
        <v>1108</v>
      </c>
      <c r="F70" s="1">
        <v>45</v>
      </c>
      <c r="I70" s="1">
        <v>738</v>
      </c>
      <c r="Y70" s="1">
        <v>403</v>
      </c>
      <c r="AC70" s="1">
        <v>108</v>
      </c>
      <c r="AD70" s="1">
        <v>8</v>
      </c>
      <c r="AH70" s="1">
        <f t="shared" si="3"/>
        <v>2685</v>
      </c>
    </row>
    <row r="71" spans="1:34" ht="12.75">
      <c r="A71" s="4" t="s">
        <v>69</v>
      </c>
      <c r="C71" s="1">
        <v>25</v>
      </c>
      <c r="D71" s="1">
        <v>297</v>
      </c>
      <c r="I71" s="1">
        <v>25</v>
      </c>
      <c r="AH71" s="1">
        <f t="shared" si="3"/>
        <v>347</v>
      </c>
    </row>
    <row r="72" spans="1:34" ht="12.75">
      <c r="A72" s="4" t="s">
        <v>50</v>
      </c>
      <c r="C72" s="1">
        <v>25</v>
      </c>
      <c r="D72" s="1">
        <v>197</v>
      </c>
      <c r="F72" s="1">
        <v>131</v>
      </c>
      <c r="I72" s="1">
        <v>25</v>
      </c>
      <c r="AH72" s="1">
        <f t="shared" si="3"/>
        <v>378</v>
      </c>
    </row>
    <row r="73" spans="1:34" ht="12.75">
      <c r="A73" s="4" t="s">
        <v>142</v>
      </c>
      <c r="C73" s="1">
        <v>20</v>
      </c>
      <c r="D73" s="1">
        <v>38</v>
      </c>
      <c r="F73" s="1">
        <v>131</v>
      </c>
      <c r="I73" s="1">
        <v>40</v>
      </c>
      <c r="AH73" s="1">
        <f t="shared" si="3"/>
        <v>229</v>
      </c>
    </row>
    <row r="74" spans="1:34" ht="12.75">
      <c r="A74" s="4" t="s">
        <v>70</v>
      </c>
      <c r="C74" s="1"/>
      <c r="D74" s="1">
        <v>31</v>
      </c>
      <c r="AH74" s="1">
        <f t="shared" si="3"/>
        <v>31</v>
      </c>
    </row>
    <row r="75" spans="1:34" ht="12.75">
      <c r="A75" s="4" t="s">
        <v>50</v>
      </c>
      <c r="C75" s="1"/>
      <c r="D75" s="1">
        <v>31</v>
      </c>
      <c r="AH75" s="1">
        <f t="shared" si="3"/>
        <v>31</v>
      </c>
    </row>
    <row r="76" spans="1:34" ht="12.75">
      <c r="A76" s="4" t="s">
        <v>142</v>
      </c>
      <c r="C76" s="1"/>
      <c r="AH76" s="1">
        <f t="shared" si="3"/>
        <v>0</v>
      </c>
    </row>
    <row r="77" spans="1:34" s="3" customFormat="1" ht="12.75">
      <c r="A77" s="5" t="s">
        <v>71</v>
      </c>
      <c r="B77" s="3">
        <f aca="true" t="shared" si="4" ref="B77:AG79">SUM(B68,B71,B74)</f>
        <v>0</v>
      </c>
      <c r="C77" s="3">
        <f t="shared" si="4"/>
        <v>431</v>
      </c>
      <c r="D77" s="3">
        <f t="shared" si="4"/>
        <v>1654</v>
      </c>
      <c r="E77" s="3">
        <f t="shared" si="4"/>
        <v>0</v>
      </c>
      <c r="F77" s="3">
        <f t="shared" si="4"/>
        <v>0</v>
      </c>
      <c r="G77" s="3">
        <f t="shared" si="4"/>
        <v>0</v>
      </c>
      <c r="H77" s="3">
        <f t="shared" si="4"/>
        <v>0</v>
      </c>
      <c r="I77" s="3">
        <f t="shared" si="4"/>
        <v>672</v>
      </c>
      <c r="J77" s="3">
        <f t="shared" si="4"/>
        <v>0</v>
      </c>
      <c r="K77" s="3">
        <f t="shared" si="4"/>
        <v>0</v>
      </c>
      <c r="L77" s="3">
        <f t="shared" si="4"/>
        <v>0</v>
      </c>
      <c r="M77" s="3">
        <f t="shared" si="4"/>
        <v>0</v>
      </c>
      <c r="N77" s="3">
        <f t="shared" si="4"/>
        <v>0</v>
      </c>
      <c r="O77" s="3">
        <f t="shared" si="4"/>
        <v>0</v>
      </c>
      <c r="P77" s="3">
        <f t="shared" si="4"/>
        <v>0</v>
      </c>
      <c r="Q77" s="3">
        <f t="shared" si="4"/>
        <v>0</v>
      </c>
      <c r="R77" s="3">
        <f t="shared" si="4"/>
        <v>0</v>
      </c>
      <c r="S77" s="3">
        <f t="shared" si="4"/>
        <v>0</v>
      </c>
      <c r="T77" s="3">
        <f t="shared" si="4"/>
        <v>0</v>
      </c>
      <c r="U77" s="3">
        <f t="shared" si="4"/>
        <v>0</v>
      </c>
      <c r="V77" s="3">
        <f t="shared" si="4"/>
        <v>0</v>
      </c>
      <c r="W77" s="3">
        <f t="shared" si="4"/>
        <v>0</v>
      </c>
      <c r="X77" s="3">
        <f t="shared" si="4"/>
        <v>8</v>
      </c>
      <c r="Y77" s="3">
        <f t="shared" si="4"/>
        <v>582</v>
      </c>
      <c r="Z77" s="3">
        <f t="shared" si="4"/>
        <v>0</v>
      </c>
      <c r="AA77" s="3">
        <f t="shared" si="4"/>
        <v>0</v>
      </c>
      <c r="AB77" s="3">
        <f t="shared" si="4"/>
        <v>0</v>
      </c>
      <c r="AC77" s="3">
        <f t="shared" si="4"/>
        <v>0</v>
      </c>
      <c r="AD77" s="3">
        <f t="shared" si="4"/>
        <v>0</v>
      </c>
      <c r="AE77" s="3">
        <f t="shared" si="4"/>
        <v>0</v>
      </c>
      <c r="AF77" s="3">
        <f t="shared" si="4"/>
        <v>0</v>
      </c>
      <c r="AG77" s="3">
        <f t="shared" si="4"/>
        <v>0</v>
      </c>
      <c r="AH77" s="3">
        <f t="shared" si="3"/>
        <v>3347</v>
      </c>
    </row>
    <row r="78" spans="1:34" s="3" customFormat="1" ht="12.75">
      <c r="A78" s="5" t="s">
        <v>50</v>
      </c>
      <c r="B78" s="3">
        <f aca="true" t="shared" si="5" ref="B78:AG78">SUM(B69,B72,B75)</f>
        <v>0</v>
      </c>
      <c r="C78" s="3">
        <f t="shared" si="5"/>
        <v>455</v>
      </c>
      <c r="D78" s="3">
        <f t="shared" si="5"/>
        <v>1654</v>
      </c>
      <c r="E78" s="3">
        <f t="shared" si="5"/>
        <v>0</v>
      </c>
      <c r="F78" s="3">
        <f t="shared" si="5"/>
        <v>176</v>
      </c>
      <c r="G78" s="3">
        <f t="shared" si="5"/>
        <v>0</v>
      </c>
      <c r="H78" s="3">
        <f t="shared" si="5"/>
        <v>0</v>
      </c>
      <c r="I78" s="3">
        <f t="shared" si="5"/>
        <v>672</v>
      </c>
      <c r="J78" s="3">
        <f t="shared" si="5"/>
        <v>0</v>
      </c>
      <c r="K78" s="3">
        <f t="shared" si="5"/>
        <v>0</v>
      </c>
      <c r="L78" s="3">
        <f t="shared" si="5"/>
        <v>0</v>
      </c>
      <c r="M78" s="3">
        <f t="shared" si="5"/>
        <v>0</v>
      </c>
      <c r="N78" s="3">
        <f t="shared" si="5"/>
        <v>0</v>
      </c>
      <c r="O78" s="3">
        <f t="shared" si="5"/>
        <v>0</v>
      </c>
      <c r="P78" s="3">
        <f t="shared" si="5"/>
        <v>0</v>
      </c>
      <c r="Q78" s="3">
        <f t="shared" si="5"/>
        <v>0</v>
      </c>
      <c r="R78" s="3">
        <f t="shared" si="5"/>
        <v>0</v>
      </c>
      <c r="S78" s="3">
        <f t="shared" si="5"/>
        <v>0</v>
      </c>
      <c r="T78" s="3">
        <f t="shared" si="5"/>
        <v>0</v>
      </c>
      <c r="U78" s="3">
        <f t="shared" si="5"/>
        <v>0</v>
      </c>
      <c r="V78" s="3">
        <f t="shared" si="5"/>
        <v>0</v>
      </c>
      <c r="W78" s="3">
        <f t="shared" si="5"/>
        <v>0</v>
      </c>
      <c r="X78" s="3">
        <f t="shared" si="5"/>
        <v>8</v>
      </c>
      <c r="Y78" s="3">
        <f t="shared" si="5"/>
        <v>582</v>
      </c>
      <c r="Z78" s="3">
        <f t="shared" si="5"/>
        <v>0</v>
      </c>
      <c r="AA78" s="3">
        <f t="shared" si="5"/>
        <v>0</v>
      </c>
      <c r="AB78" s="3">
        <f t="shared" si="5"/>
        <v>0</v>
      </c>
      <c r="AC78" s="3">
        <f t="shared" si="5"/>
        <v>108</v>
      </c>
      <c r="AD78" s="3">
        <f t="shared" si="5"/>
        <v>0</v>
      </c>
      <c r="AE78" s="3">
        <f t="shared" si="5"/>
        <v>0</v>
      </c>
      <c r="AF78" s="3">
        <f t="shared" si="5"/>
        <v>0</v>
      </c>
      <c r="AG78" s="3">
        <f t="shared" si="5"/>
        <v>0</v>
      </c>
      <c r="AH78" s="3">
        <f t="shared" si="3"/>
        <v>3655</v>
      </c>
    </row>
    <row r="79" spans="1:34" s="3" customFormat="1" ht="12.75">
      <c r="A79" s="5" t="s">
        <v>142</v>
      </c>
      <c r="B79" s="3">
        <f t="shared" si="4"/>
        <v>0</v>
      </c>
      <c r="C79" s="3">
        <f t="shared" si="4"/>
        <v>295</v>
      </c>
      <c r="D79" s="3">
        <f t="shared" si="4"/>
        <v>1146</v>
      </c>
      <c r="E79" s="3">
        <f t="shared" si="4"/>
        <v>0</v>
      </c>
      <c r="F79" s="3">
        <f t="shared" si="4"/>
        <v>176</v>
      </c>
      <c r="G79" s="3">
        <f t="shared" si="4"/>
        <v>0</v>
      </c>
      <c r="H79" s="3">
        <f t="shared" si="4"/>
        <v>0</v>
      </c>
      <c r="I79" s="3">
        <f t="shared" si="4"/>
        <v>778</v>
      </c>
      <c r="J79" s="3">
        <f t="shared" si="4"/>
        <v>0</v>
      </c>
      <c r="K79" s="3">
        <f t="shared" si="4"/>
        <v>0</v>
      </c>
      <c r="L79" s="3">
        <f t="shared" si="4"/>
        <v>0</v>
      </c>
      <c r="M79" s="3">
        <f t="shared" si="4"/>
        <v>0</v>
      </c>
      <c r="N79" s="3">
        <f t="shared" si="4"/>
        <v>0</v>
      </c>
      <c r="O79" s="3">
        <f t="shared" si="4"/>
        <v>0</v>
      </c>
      <c r="P79" s="3">
        <f t="shared" si="4"/>
        <v>0</v>
      </c>
      <c r="Q79" s="3">
        <f t="shared" si="4"/>
        <v>0</v>
      </c>
      <c r="R79" s="3">
        <f t="shared" si="4"/>
        <v>0</v>
      </c>
      <c r="S79" s="3">
        <f t="shared" si="4"/>
        <v>0</v>
      </c>
      <c r="T79" s="3">
        <f t="shared" si="4"/>
        <v>0</v>
      </c>
      <c r="U79" s="3">
        <f t="shared" si="4"/>
        <v>0</v>
      </c>
      <c r="V79" s="3">
        <f t="shared" si="4"/>
        <v>0</v>
      </c>
      <c r="W79" s="3">
        <f t="shared" si="4"/>
        <v>0</v>
      </c>
      <c r="X79" s="3">
        <f t="shared" si="4"/>
        <v>0</v>
      </c>
      <c r="Y79" s="3">
        <f t="shared" si="4"/>
        <v>403</v>
      </c>
      <c r="Z79" s="3">
        <f t="shared" si="4"/>
        <v>0</v>
      </c>
      <c r="AA79" s="3">
        <f t="shared" si="4"/>
        <v>0</v>
      </c>
      <c r="AB79" s="3">
        <f t="shared" si="4"/>
        <v>0</v>
      </c>
      <c r="AC79" s="3">
        <f t="shared" si="4"/>
        <v>108</v>
      </c>
      <c r="AD79" s="3">
        <f t="shared" si="4"/>
        <v>8</v>
      </c>
      <c r="AE79" s="3">
        <f t="shared" si="4"/>
        <v>0</v>
      </c>
      <c r="AF79" s="3">
        <f t="shared" si="4"/>
        <v>0</v>
      </c>
      <c r="AG79" s="3">
        <f t="shared" si="4"/>
        <v>0</v>
      </c>
      <c r="AH79" s="3">
        <f t="shared" si="3"/>
        <v>2914</v>
      </c>
    </row>
    <row r="80" spans="1:34" ht="12.75">
      <c r="A80" s="4" t="s">
        <v>72</v>
      </c>
      <c r="C80" s="1">
        <v>3</v>
      </c>
      <c r="AA80" s="1">
        <v>5</v>
      </c>
      <c r="AH80" s="1">
        <f aca="true" t="shared" si="6" ref="AH80:AH88">SUM(B80:AG80)</f>
        <v>8</v>
      </c>
    </row>
    <row r="81" spans="1:34" ht="12.75">
      <c r="A81" s="4" t="s">
        <v>50</v>
      </c>
      <c r="C81" s="1">
        <v>3</v>
      </c>
      <c r="F81" s="1">
        <v>5</v>
      </c>
      <c r="I81" s="1">
        <v>17</v>
      </c>
      <c r="AA81" s="1">
        <v>5</v>
      </c>
      <c r="AH81" s="1">
        <f t="shared" si="6"/>
        <v>30</v>
      </c>
    </row>
    <row r="82" spans="1:34" ht="12.75">
      <c r="A82" s="4" t="s">
        <v>142</v>
      </c>
      <c r="C82" s="1">
        <v>3</v>
      </c>
      <c r="F82" s="1">
        <v>5</v>
      </c>
      <c r="I82" s="1">
        <v>16</v>
      </c>
      <c r="AH82" s="1">
        <f t="shared" si="6"/>
        <v>24</v>
      </c>
    </row>
    <row r="83" spans="1:34" ht="12.75">
      <c r="A83" s="4" t="s">
        <v>73</v>
      </c>
      <c r="C83" s="1">
        <v>7</v>
      </c>
      <c r="AH83" s="1">
        <f t="shared" si="6"/>
        <v>7</v>
      </c>
    </row>
    <row r="84" spans="1:34" ht="12.75">
      <c r="A84" s="4" t="s">
        <v>50</v>
      </c>
      <c r="C84" s="1">
        <v>7</v>
      </c>
      <c r="AH84" s="1">
        <f t="shared" si="6"/>
        <v>7</v>
      </c>
    </row>
    <row r="85" spans="1:34" ht="12.75">
      <c r="A85" s="4" t="s">
        <v>142</v>
      </c>
      <c r="C85" s="1"/>
      <c r="AH85" s="1">
        <f t="shared" si="6"/>
        <v>0</v>
      </c>
    </row>
    <row r="86" spans="1:34" ht="12.75">
      <c r="A86" s="4" t="s">
        <v>123</v>
      </c>
      <c r="B86" s="1">
        <f aca="true" t="shared" si="7" ref="B86:AG86">SUM(B80,B83)</f>
        <v>0</v>
      </c>
      <c r="C86" s="1">
        <f t="shared" si="7"/>
        <v>10</v>
      </c>
      <c r="D86" s="1">
        <f t="shared" si="7"/>
        <v>0</v>
      </c>
      <c r="E86" s="1">
        <f t="shared" si="7"/>
        <v>0</v>
      </c>
      <c r="F86" s="1">
        <f t="shared" si="7"/>
        <v>0</v>
      </c>
      <c r="G86" s="1">
        <f t="shared" si="7"/>
        <v>0</v>
      </c>
      <c r="H86" s="1">
        <f t="shared" si="7"/>
        <v>0</v>
      </c>
      <c r="I86" s="1">
        <f t="shared" si="7"/>
        <v>0</v>
      </c>
      <c r="J86" s="1">
        <f t="shared" si="7"/>
        <v>0</v>
      </c>
      <c r="K86" s="1">
        <f t="shared" si="7"/>
        <v>0</v>
      </c>
      <c r="L86" s="1">
        <f t="shared" si="7"/>
        <v>0</v>
      </c>
      <c r="M86" s="1">
        <f t="shared" si="7"/>
        <v>0</v>
      </c>
      <c r="N86" s="1">
        <f t="shared" si="7"/>
        <v>0</v>
      </c>
      <c r="O86" s="1">
        <f t="shared" si="7"/>
        <v>0</v>
      </c>
      <c r="P86" s="1">
        <f t="shared" si="7"/>
        <v>0</v>
      </c>
      <c r="Q86" s="1">
        <f t="shared" si="7"/>
        <v>0</v>
      </c>
      <c r="R86" s="1">
        <f t="shared" si="7"/>
        <v>0</v>
      </c>
      <c r="S86" s="1">
        <f t="shared" si="7"/>
        <v>0</v>
      </c>
      <c r="T86" s="1">
        <f t="shared" si="7"/>
        <v>0</v>
      </c>
      <c r="U86" s="1">
        <f t="shared" si="7"/>
        <v>0</v>
      </c>
      <c r="V86" s="1">
        <f t="shared" si="7"/>
        <v>0</v>
      </c>
      <c r="W86" s="1">
        <f t="shared" si="7"/>
        <v>0</v>
      </c>
      <c r="X86" s="1">
        <f t="shared" si="7"/>
        <v>0</v>
      </c>
      <c r="Y86" s="1">
        <f t="shared" si="7"/>
        <v>0</v>
      </c>
      <c r="Z86" s="1">
        <f t="shared" si="7"/>
        <v>0</v>
      </c>
      <c r="AA86" s="1">
        <f t="shared" si="7"/>
        <v>5</v>
      </c>
      <c r="AB86" s="1">
        <f t="shared" si="7"/>
        <v>0</v>
      </c>
      <c r="AC86" s="1">
        <f t="shared" si="7"/>
        <v>0</v>
      </c>
      <c r="AD86" s="1">
        <f t="shared" si="7"/>
        <v>0</v>
      </c>
      <c r="AE86" s="1">
        <f t="shared" si="7"/>
        <v>0</v>
      </c>
      <c r="AF86" s="1">
        <f t="shared" si="7"/>
        <v>0</v>
      </c>
      <c r="AG86" s="1">
        <f t="shared" si="7"/>
        <v>0</v>
      </c>
      <c r="AH86" s="1">
        <f t="shared" si="6"/>
        <v>15</v>
      </c>
    </row>
    <row r="87" spans="1:34" ht="12.75">
      <c r="A87" s="4" t="s">
        <v>50</v>
      </c>
      <c r="B87" s="1">
        <f>SUM(B81,B84)</f>
        <v>0</v>
      </c>
      <c r="C87" s="1">
        <f aca="true" t="shared" si="8" ref="C87:AG87">SUM(C81,C84)</f>
        <v>10</v>
      </c>
      <c r="D87" s="1">
        <f t="shared" si="8"/>
        <v>0</v>
      </c>
      <c r="E87" s="1">
        <f t="shared" si="8"/>
        <v>0</v>
      </c>
      <c r="F87" s="1">
        <f t="shared" si="8"/>
        <v>5</v>
      </c>
      <c r="G87" s="1">
        <f t="shared" si="8"/>
        <v>0</v>
      </c>
      <c r="H87" s="1">
        <f t="shared" si="8"/>
        <v>0</v>
      </c>
      <c r="I87" s="1">
        <f t="shared" si="8"/>
        <v>17</v>
      </c>
      <c r="J87" s="1">
        <f t="shared" si="8"/>
        <v>0</v>
      </c>
      <c r="K87" s="1">
        <f t="shared" si="8"/>
        <v>0</v>
      </c>
      <c r="L87" s="1">
        <f t="shared" si="8"/>
        <v>0</v>
      </c>
      <c r="M87" s="1">
        <f t="shared" si="8"/>
        <v>0</v>
      </c>
      <c r="N87" s="1">
        <f t="shared" si="8"/>
        <v>0</v>
      </c>
      <c r="O87" s="1">
        <f t="shared" si="8"/>
        <v>0</v>
      </c>
      <c r="P87" s="1">
        <f t="shared" si="8"/>
        <v>0</v>
      </c>
      <c r="Q87" s="1">
        <f t="shared" si="8"/>
        <v>0</v>
      </c>
      <c r="R87" s="1">
        <f t="shared" si="8"/>
        <v>0</v>
      </c>
      <c r="S87" s="1">
        <f t="shared" si="8"/>
        <v>0</v>
      </c>
      <c r="T87" s="1">
        <f t="shared" si="8"/>
        <v>0</v>
      </c>
      <c r="U87" s="1">
        <f t="shared" si="8"/>
        <v>0</v>
      </c>
      <c r="V87" s="1">
        <f t="shared" si="8"/>
        <v>0</v>
      </c>
      <c r="W87" s="1">
        <f t="shared" si="8"/>
        <v>0</v>
      </c>
      <c r="X87" s="1">
        <f t="shared" si="8"/>
        <v>0</v>
      </c>
      <c r="Y87" s="1">
        <f t="shared" si="8"/>
        <v>0</v>
      </c>
      <c r="Z87" s="1">
        <f t="shared" si="8"/>
        <v>0</v>
      </c>
      <c r="AA87" s="1">
        <f t="shared" si="8"/>
        <v>5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>
        <f t="shared" si="8"/>
        <v>0</v>
      </c>
      <c r="AG87" s="1">
        <f t="shared" si="8"/>
        <v>0</v>
      </c>
      <c r="AH87" s="1">
        <f t="shared" si="6"/>
        <v>37</v>
      </c>
    </row>
    <row r="88" spans="1:34" ht="12.75">
      <c r="A88" s="4" t="s">
        <v>142</v>
      </c>
      <c r="B88" s="1">
        <f aca="true" t="shared" si="9" ref="B88:AG88">SUM(B82,B85)</f>
        <v>0</v>
      </c>
      <c r="C88" s="1">
        <f t="shared" si="9"/>
        <v>3</v>
      </c>
      <c r="D88" s="1">
        <f t="shared" si="9"/>
        <v>0</v>
      </c>
      <c r="E88" s="1">
        <f t="shared" si="9"/>
        <v>0</v>
      </c>
      <c r="F88" s="1">
        <f t="shared" si="9"/>
        <v>5</v>
      </c>
      <c r="G88" s="1">
        <f t="shared" si="9"/>
        <v>0</v>
      </c>
      <c r="H88" s="1">
        <f t="shared" si="9"/>
        <v>0</v>
      </c>
      <c r="I88" s="1">
        <f t="shared" si="9"/>
        <v>16</v>
      </c>
      <c r="J88" s="1">
        <f t="shared" si="9"/>
        <v>0</v>
      </c>
      <c r="K88" s="1">
        <f t="shared" si="9"/>
        <v>0</v>
      </c>
      <c r="L88" s="1">
        <f t="shared" si="9"/>
        <v>0</v>
      </c>
      <c r="M88" s="1">
        <f t="shared" si="9"/>
        <v>0</v>
      </c>
      <c r="N88" s="1">
        <f t="shared" si="9"/>
        <v>0</v>
      </c>
      <c r="O88" s="1">
        <f t="shared" si="9"/>
        <v>0</v>
      </c>
      <c r="P88" s="1">
        <f t="shared" si="9"/>
        <v>0</v>
      </c>
      <c r="Q88" s="1">
        <f t="shared" si="9"/>
        <v>0</v>
      </c>
      <c r="R88" s="1">
        <f t="shared" si="9"/>
        <v>0</v>
      </c>
      <c r="S88" s="1">
        <f t="shared" si="9"/>
        <v>0</v>
      </c>
      <c r="T88" s="1">
        <f t="shared" si="9"/>
        <v>0</v>
      </c>
      <c r="U88" s="1">
        <f t="shared" si="9"/>
        <v>0</v>
      </c>
      <c r="V88" s="1">
        <f t="shared" si="9"/>
        <v>0</v>
      </c>
      <c r="W88" s="1">
        <f t="shared" si="9"/>
        <v>0</v>
      </c>
      <c r="X88" s="1">
        <f t="shared" si="9"/>
        <v>0</v>
      </c>
      <c r="Y88" s="1">
        <f t="shared" si="9"/>
        <v>0</v>
      </c>
      <c r="Z88" s="1">
        <f t="shared" si="9"/>
        <v>0</v>
      </c>
      <c r="AA88" s="1">
        <f t="shared" si="9"/>
        <v>0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9"/>
        <v>0</v>
      </c>
      <c r="AG88" s="1">
        <f t="shared" si="9"/>
        <v>0</v>
      </c>
      <c r="AH88" s="1">
        <f t="shared" si="6"/>
        <v>24</v>
      </c>
    </row>
    <row r="89" spans="1:34" s="3" customFormat="1" ht="12.75">
      <c r="A89" s="6" t="s">
        <v>2</v>
      </c>
      <c r="B89" s="6"/>
      <c r="C89" s="6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"/>
    </row>
    <row r="90" spans="1:34" s="3" customFormat="1" ht="12.75">
      <c r="A90" s="3" t="s">
        <v>0</v>
      </c>
      <c r="B90" s="3">
        <v>522001</v>
      </c>
      <c r="C90" s="3">
        <v>813000</v>
      </c>
      <c r="D90" s="3">
        <v>841112</v>
      </c>
      <c r="E90" s="3">
        <v>841402</v>
      </c>
      <c r="F90" s="3">
        <v>841403</v>
      </c>
      <c r="G90" s="3">
        <v>842541</v>
      </c>
      <c r="H90" s="3">
        <v>862301</v>
      </c>
      <c r="I90" s="3">
        <v>869041</v>
      </c>
      <c r="J90" s="3">
        <v>869042</v>
      </c>
      <c r="K90" s="3">
        <v>882111</v>
      </c>
      <c r="L90" s="3">
        <v>882113</v>
      </c>
      <c r="M90" s="3">
        <v>882116</v>
      </c>
      <c r="N90" s="3">
        <v>882118</v>
      </c>
      <c r="O90" s="3">
        <v>882122</v>
      </c>
      <c r="P90" s="3">
        <v>882123</v>
      </c>
      <c r="Q90" s="3">
        <v>882129</v>
      </c>
      <c r="R90" s="3">
        <v>882202</v>
      </c>
      <c r="S90" s="3">
        <v>882203</v>
      </c>
      <c r="T90" s="3">
        <v>889921</v>
      </c>
      <c r="U90" s="3">
        <v>890222</v>
      </c>
      <c r="V90" s="3">
        <v>890506</v>
      </c>
      <c r="W90" s="3">
        <v>890509</v>
      </c>
      <c r="X90" s="3">
        <v>910123</v>
      </c>
      <c r="Y90" s="3">
        <v>910502</v>
      </c>
      <c r="Z90" s="3">
        <v>931301</v>
      </c>
      <c r="AA90" s="3">
        <v>960302</v>
      </c>
      <c r="AB90" s="3">
        <v>842542</v>
      </c>
      <c r="AC90" s="3">
        <v>890442</v>
      </c>
      <c r="AD90" s="3">
        <v>890444</v>
      </c>
      <c r="AE90" s="3">
        <v>562912</v>
      </c>
      <c r="AF90" s="3">
        <v>562913</v>
      </c>
      <c r="AG90" s="3">
        <v>841913</v>
      </c>
      <c r="AH90" s="1">
        <v>99999999</v>
      </c>
    </row>
    <row r="91" spans="2:34" s="3" customFormat="1" ht="12.75">
      <c r="B91" s="3" t="s">
        <v>49</v>
      </c>
      <c r="C91" s="3" t="s">
        <v>14</v>
      </c>
      <c r="D91" s="3" t="s">
        <v>4</v>
      </c>
      <c r="E91" s="3" t="s">
        <v>6</v>
      </c>
      <c r="F91" s="3" t="s">
        <v>8</v>
      </c>
      <c r="G91" s="3" t="s">
        <v>10</v>
      </c>
      <c r="H91" s="3" t="s">
        <v>15</v>
      </c>
      <c r="I91" s="3" t="s">
        <v>12</v>
      </c>
      <c r="J91" s="3" t="s">
        <v>17</v>
      </c>
      <c r="K91" s="3" t="s">
        <v>18</v>
      </c>
      <c r="L91" s="3" t="s">
        <v>20</v>
      </c>
      <c r="M91" s="3" t="s">
        <v>22</v>
      </c>
      <c r="N91" s="3" t="s">
        <v>138</v>
      </c>
      <c r="O91" s="3" t="s">
        <v>24</v>
      </c>
      <c r="P91" s="3" t="s">
        <v>25</v>
      </c>
      <c r="Q91" s="3" t="s">
        <v>26</v>
      </c>
      <c r="R91" s="3" t="s">
        <v>28</v>
      </c>
      <c r="S91" s="3" t="s">
        <v>47</v>
      </c>
      <c r="T91" s="3" t="s">
        <v>30</v>
      </c>
      <c r="U91" s="3" t="s">
        <v>32</v>
      </c>
      <c r="V91" s="3" t="s">
        <v>34</v>
      </c>
      <c r="W91" s="3" t="s">
        <v>36</v>
      </c>
      <c r="X91" s="3" t="s">
        <v>38</v>
      </c>
      <c r="Y91" s="3" t="s">
        <v>40</v>
      </c>
      <c r="Z91" s="3" t="s">
        <v>42</v>
      </c>
      <c r="AA91" s="3" t="s">
        <v>44</v>
      </c>
      <c r="AB91" s="3" t="s">
        <v>124</v>
      </c>
      <c r="AC91" s="3" t="s">
        <v>126</v>
      </c>
      <c r="AE91" s="3" t="s">
        <v>128</v>
      </c>
      <c r="AF91" s="3" t="s">
        <v>130</v>
      </c>
      <c r="AG91" s="3" t="s">
        <v>132</v>
      </c>
      <c r="AH91" s="1"/>
    </row>
    <row r="92" spans="2:34" s="3" customFormat="1" ht="12.75">
      <c r="B92" s="3" t="s">
        <v>46</v>
      </c>
      <c r="C92" s="3" t="s">
        <v>3</v>
      </c>
      <c r="D92" s="3" t="s">
        <v>5</v>
      </c>
      <c r="E92" s="3" t="s">
        <v>7</v>
      </c>
      <c r="F92" s="3" t="s">
        <v>9</v>
      </c>
      <c r="G92" s="3" t="s">
        <v>11</v>
      </c>
      <c r="H92" s="3" t="s">
        <v>16</v>
      </c>
      <c r="I92" s="3" t="s">
        <v>13</v>
      </c>
      <c r="K92" s="3" t="s">
        <v>19</v>
      </c>
      <c r="L92" s="3" t="s">
        <v>21</v>
      </c>
      <c r="M92" s="3" t="s">
        <v>23</v>
      </c>
      <c r="N92" s="3" t="s">
        <v>137</v>
      </c>
      <c r="O92" s="3" t="s">
        <v>19</v>
      </c>
      <c r="P92" s="3" t="s">
        <v>19</v>
      </c>
      <c r="Q92" s="3" t="s">
        <v>27</v>
      </c>
      <c r="R92" s="3" t="s">
        <v>29</v>
      </c>
      <c r="S92" s="3" t="s">
        <v>48</v>
      </c>
      <c r="T92" s="3" t="s">
        <v>31</v>
      </c>
      <c r="U92" s="3" t="s">
        <v>33</v>
      </c>
      <c r="V92" s="3" t="s">
        <v>35</v>
      </c>
      <c r="W92" s="3" t="s">
        <v>37</v>
      </c>
      <c r="X92" s="3" t="s">
        <v>39</v>
      </c>
      <c r="Y92" s="3" t="s">
        <v>41</v>
      </c>
      <c r="Z92" s="3" t="s">
        <v>43</v>
      </c>
      <c r="AA92" s="3" t="s">
        <v>45</v>
      </c>
      <c r="AB92" s="3" t="s">
        <v>125</v>
      </c>
      <c r="AC92" s="3" t="s">
        <v>127</v>
      </c>
      <c r="AE92" s="3" t="s">
        <v>129</v>
      </c>
      <c r="AF92" s="3" t="s">
        <v>129</v>
      </c>
      <c r="AG92" s="3" t="s">
        <v>133</v>
      </c>
      <c r="AH92" s="1"/>
    </row>
    <row r="93" spans="1:34" ht="12.75">
      <c r="A93" s="4" t="s">
        <v>74</v>
      </c>
      <c r="C93" s="1"/>
      <c r="F93" s="1">
        <v>3072</v>
      </c>
      <c r="AH93" s="1">
        <f>SUM(B93:AG93)</f>
        <v>3072</v>
      </c>
    </row>
    <row r="94" spans="1:34" ht="12.75">
      <c r="A94" s="4" t="s">
        <v>50</v>
      </c>
      <c r="C94" s="1"/>
      <c r="F94" s="1">
        <v>10173</v>
      </c>
      <c r="AH94" s="1">
        <f aca="true" t="shared" si="10" ref="AH94:AH157">SUM(B94:AG94)</f>
        <v>10173</v>
      </c>
    </row>
    <row r="95" spans="1:34" ht="12.75">
      <c r="A95" s="4" t="s">
        <v>142</v>
      </c>
      <c r="C95" s="1"/>
      <c r="AH95" s="1">
        <f t="shared" si="10"/>
        <v>0</v>
      </c>
    </row>
    <row r="96" spans="1:34" ht="12.75">
      <c r="A96" s="4" t="s">
        <v>75</v>
      </c>
      <c r="C96" s="1"/>
      <c r="I96" s="1">
        <v>4</v>
      </c>
      <c r="AH96" s="1">
        <f t="shared" si="10"/>
        <v>4</v>
      </c>
    </row>
    <row r="97" spans="1:34" ht="12.75">
      <c r="A97" s="4" t="s">
        <v>50</v>
      </c>
      <c r="C97" s="1"/>
      <c r="I97" s="1">
        <v>4</v>
      </c>
      <c r="AH97" s="1">
        <f t="shared" si="10"/>
        <v>4</v>
      </c>
    </row>
    <row r="98" spans="1:34" ht="12.75">
      <c r="A98" s="4" t="s">
        <v>142</v>
      </c>
      <c r="C98" s="1"/>
      <c r="AH98" s="1">
        <f t="shared" si="10"/>
        <v>0</v>
      </c>
    </row>
    <row r="99" spans="1:34" ht="12.75">
      <c r="A99" s="4" t="s">
        <v>76</v>
      </c>
      <c r="C99" s="1">
        <v>58</v>
      </c>
      <c r="F99" s="1">
        <v>10</v>
      </c>
      <c r="AH99" s="1">
        <f t="shared" si="10"/>
        <v>68</v>
      </c>
    </row>
    <row r="100" spans="1:34" ht="12.75">
      <c r="A100" s="4" t="s">
        <v>50</v>
      </c>
      <c r="C100" s="1">
        <v>58</v>
      </c>
      <c r="F100" s="1">
        <v>19</v>
      </c>
      <c r="AH100" s="1">
        <f t="shared" si="10"/>
        <v>77</v>
      </c>
    </row>
    <row r="101" spans="1:34" ht="12.75">
      <c r="A101" s="4" t="s">
        <v>142</v>
      </c>
      <c r="C101" s="1">
        <v>38</v>
      </c>
      <c r="F101" s="1">
        <v>18</v>
      </c>
      <c r="AH101" s="1">
        <f t="shared" si="10"/>
        <v>56</v>
      </c>
    </row>
    <row r="102" spans="1:34" ht="12.75">
      <c r="A102" s="4" t="s">
        <v>77</v>
      </c>
      <c r="C102" s="1"/>
      <c r="I102" s="1">
        <v>60</v>
      </c>
      <c r="X102" s="1">
        <v>60</v>
      </c>
      <c r="AH102" s="1">
        <f t="shared" si="10"/>
        <v>120</v>
      </c>
    </row>
    <row r="103" spans="1:34" ht="12.75">
      <c r="A103" s="4" t="s">
        <v>50</v>
      </c>
      <c r="C103" s="1"/>
      <c r="F103" s="1">
        <v>95</v>
      </c>
      <c r="I103" s="1">
        <v>23</v>
      </c>
      <c r="X103" s="1">
        <v>60</v>
      </c>
      <c r="Y103" s="1">
        <v>34</v>
      </c>
      <c r="AH103" s="1">
        <f t="shared" si="10"/>
        <v>212</v>
      </c>
    </row>
    <row r="104" spans="1:34" ht="12.75">
      <c r="A104" s="4" t="s">
        <v>142</v>
      </c>
      <c r="C104" s="1"/>
      <c r="F104" s="1">
        <v>96</v>
      </c>
      <c r="I104" s="1">
        <v>21</v>
      </c>
      <c r="X104" s="1">
        <v>52</v>
      </c>
      <c r="Y104" s="1">
        <v>34</v>
      </c>
      <c r="AH104" s="1">
        <f t="shared" si="10"/>
        <v>203</v>
      </c>
    </row>
    <row r="105" spans="1:34" ht="12.75">
      <c r="A105" s="4" t="s">
        <v>78</v>
      </c>
      <c r="C105" s="1">
        <v>48</v>
      </c>
      <c r="I105" s="1">
        <v>30</v>
      </c>
      <c r="Y105" s="1">
        <v>1000</v>
      </c>
      <c r="AH105" s="1">
        <f t="shared" si="10"/>
        <v>1078</v>
      </c>
    </row>
    <row r="106" spans="1:34" ht="12.75">
      <c r="A106" s="4" t="s">
        <v>50</v>
      </c>
      <c r="C106" s="1">
        <v>48</v>
      </c>
      <c r="F106" s="1">
        <v>1242</v>
      </c>
      <c r="I106" s="1">
        <v>30</v>
      </c>
      <c r="Y106" s="1">
        <v>459</v>
      </c>
      <c r="AH106" s="1">
        <f t="shared" si="10"/>
        <v>1779</v>
      </c>
    </row>
    <row r="107" spans="1:34" ht="12.75">
      <c r="A107" s="4" t="s">
        <v>142</v>
      </c>
      <c r="C107" s="1"/>
      <c r="F107" s="1">
        <v>1242</v>
      </c>
      <c r="Y107" s="1">
        <v>459</v>
      </c>
      <c r="AH107" s="1">
        <f t="shared" si="10"/>
        <v>1701</v>
      </c>
    </row>
    <row r="108" spans="1:34" ht="12.75">
      <c r="A108" s="4" t="s">
        <v>79</v>
      </c>
      <c r="C108" s="1">
        <v>82</v>
      </c>
      <c r="F108" s="1">
        <v>92</v>
      </c>
      <c r="I108" s="1">
        <v>20</v>
      </c>
      <c r="X108" s="1">
        <v>46</v>
      </c>
      <c r="Y108" s="1">
        <v>10</v>
      </c>
      <c r="AA108" s="1">
        <v>30</v>
      </c>
      <c r="AH108" s="1">
        <f t="shared" si="10"/>
        <v>280</v>
      </c>
    </row>
    <row r="109" spans="1:34" ht="12.75">
      <c r="A109" s="4" t="s">
        <v>50</v>
      </c>
      <c r="C109" s="1">
        <v>82</v>
      </c>
      <c r="F109" s="1">
        <v>692</v>
      </c>
      <c r="I109" s="1">
        <v>40</v>
      </c>
      <c r="X109" s="1">
        <v>46</v>
      </c>
      <c r="Y109" s="1">
        <v>52</v>
      </c>
      <c r="AA109" s="1">
        <v>30</v>
      </c>
      <c r="AH109" s="1">
        <f t="shared" si="10"/>
        <v>942</v>
      </c>
    </row>
    <row r="110" spans="1:34" ht="12.75">
      <c r="A110" s="4" t="s">
        <v>142</v>
      </c>
      <c r="C110" s="1">
        <v>33</v>
      </c>
      <c r="F110" s="1">
        <v>679</v>
      </c>
      <c r="I110" s="1">
        <v>40</v>
      </c>
      <c r="X110" s="1">
        <v>45</v>
      </c>
      <c r="Y110" s="1">
        <v>52</v>
      </c>
      <c r="AH110" s="1">
        <f t="shared" si="10"/>
        <v>849</v>
      </c>
    </row>
    <row r="111" spans="1:34" ht="12.75">
      <c r="A111" s="4" t="s">
        <v>80</v>
      </c>
      <c r="C111" s="1"/>
      <c r="I111" s="1">
        <v>10</v>
      </c>
      <c r="X111" s="1">
        <v>150</v>
      </c>
      <c r="AH111" s="1">
        <f t="shared" si="10"/>
        <v>160</v>
      </c>
    </row>
    <row r="112" spans="1:34" ht="12.75">
      <c r="A112" s="4" t="s">
        <v>50</v>
      </c>
      <c r="C112" s="1"/>
      <c r="F112" s="1">
        <v>41</v>
      </c>
      <c r="I112" s="1">
        <v>10</v>
      </c>
      <c r="X112" s="1">
        <v>113</v>
      </c>
      <c r="Y112" s="1">
        <v>35</v>
      </c>
      <c r="AH112" s="1">
        <f t="shared" si="10"/>
        <v>199</v>
      </c>
    </row>
    <row r="113" spans="1:34" ht="12.75">
      <c r="A113" s="4" t="s">
        <v>142</v>
      </c>
      <c r="C113" s="1"/>
      <c r="D113" s="1">
        <v>18</v>
      </c>
      <c r="F113" s="1">
        <v>40</v>
      </c>
      <c r="I113" s="1">
        <v>12</v>
      </c>
      <c r="X113" s="1">
        <v>30</v>
      </c>
      <c r="Y113" s="1">
        <v>35</v>
      </c>
      <c r="AH113" s="1">
        <f t="shared" si="10"/>
        <v>135</v>
      </c>
    </row>
    <row r="114" spans="1:34" ht="12.75">
      <c r="A114" s="4" t="s">
        <v>81</v>
      </c>
      <c r="C114" s="1"/>
      <c r="I114" s="1">
        <v>10</v>
      </c>
      <c r="X114" s="1">
        <v>40</v>
      </c>
      <c r="AH114" s="1">
        <f t="shared" si="10"/>
        <v>50</v>
      </c>
    </row>
    <row r="115" spans="1:34" ht="12.75">
      <c r="A115" s="4" t="s">
        <v>50</v>
      </c>
      <c r="C115" s="1"/>
      <c r="F115" s="1">
        <v>5</v>
      </c>
      <c r="I115" s="1">
        <v>10</v>
      </c>
      <c r="X115" s="1">
        <v>40</v>
      </c>
      <c r="AH115" s="1">
        <f t="shared" si="10"/>
        <v>55</v>
      </c>
    </row>
    <row r="116" spans="1:34" ht="12.75">
      <c r="A116" s="4" t="s">
        <v>142</v>
      </c>
      <c r="C116" s="1"/>
      <c r="F116" s="1">
        <v>5</v>
      </c>
      <c r="I116" s="1">
        <v>10</v>
      </c>
      <c r="X116" s="1">
        <v>6</v>
      </c>
      <c r="AH116" s="1">
        <f t="shared" si="10"/>
        <v>21</v>
      </c>
    </row>
    <row r="117" spans="1:34" ht="12.75">
      <c r="A117" s="4" t="s">
        <v>82</v>
      </c>
      <c r="C117" s="1"/>
      <c r="I117" s="1">
        <v>35</v>
      </c>
      <c r="X117" s="1">
        <v>30</v>
      </c>
      <c r="AH117" s="1">
        <f t="shared" si="10"/>
        <v>65</v>
      </c>
    </row>
    <row r="118" spans="1:34" ht="12.75">
      <c r="A118" s="4" t="s">
        <v>50</v>
      </c>
      <c r="C118" s="1"/>
      <c r="F118" s="1">
        <v>1</v>
      </c>
      <c r="I118" s="1">
        <v>35</v>
      </c>
      <c r="X118" s="1">
        <v>80</v>
      </c>
      <c r="Y118" s="1">
        <v>19</v>
      </c>
      <c r="AH118" s="1">
        <f t="shared" si="10"/>
        <v>135</v>
      </c>
    </row>
    <row r="119" spans="1:34" ht="12.75">
      <c r="A119" s="4" t="s">
        <v>142</v>
      </c>
      <c r="C119" s="1"/>
      <c r="F119" s="1">
        <v>1</v>
      </c>
      <c r="I119" s="1">
        <v>26</v>
      </c>
      <c r="X119" s="1">
        <v>76</v>
      </c>
      <c r="Y119" s="1">
        <v>19</v>
      </c>
      <c r="AH119" s="1">
        <f t="shared" si="10"/>
        <v>122</v>
      </c>
    </row>
    <row r="120" spans="1:34" ht="12.75">
      <c r="A120" s="4" t="s">
        <v>83</v>
      </c>
      <c r="C120" s="1"/>
      <c r="AH120" s="1">
        <f t="shared" si="10"/>
        <v>0</v>
      </c>
    </row>
    <row r="121" spans="1:34" ht="12.75">
      <c r="A121" s="4" t="s">
        <v>50</v>
      </c>
      <c r="C121" s="1"/>
      <c r="AH121" s="1">
        <f t="shared" si="10"/>
        <v>0</v>
      </c>
    </row>
    <row r="122" spans="1:34" ht="12.75">
      <c r="A122" s="4" t="s">
        <v>142</v>
      </c>
      <c r="C122" s="1"/>
      <c r="AH122" s="1">
        <f t="shared" si="10"/>
        <v>0</v>
      </c>
    </row>
    <row r="123" spans="1:34" ht="12.75">
      <c r="A123" s="4" t="s">
        <v>84</v>
      </c>
      <c r="C123" s="1"/>
      <c r="F123" s="1">
        <v>400</v>
      </c>
      <c r="I123" s="1">
        <v>118</v>
      </c>
      <c r="Y123" s="1">
        <v>400</v>
      </c>
      <c r="AH123" s="1">
        <f t="shared" si="10"/>
        <v>918</v>
      </c>
    </row>
    <row r="124" spans="1:34" ht="12.75">
      <c r="A124" s="4" t="s">
        <v>50</v>
      </c>
      <c r="C124" s="1"/>
      <c r="F124" s="1">
        <v>2860</v>
      </c>
      <c r="Y124" s="1">
        <v>1808</v>
      </c>
      <c r="AH124" s="1">
        <f t="shared" si="10"/>
        <v>4668</v>
      </c>
    </row>
    <row r="125" spans="1:34" ht="12.75">
      <c r="A125" s="4" t="s">
        <v>142</v>
      </c>
      <c r="C125" s="1"/>
      <c r="F125" s="1">
        <v>2857</v>
      </c>
      <c r="Y125" s="1">
        <v>1808</v>
      </c>
      <c r="AH125" s="1">
        <f t="shared" si="10"/>
        <v>4665</v>
      </c>
    </row>
    <row r="126" spans="1:34" ht="12.75">
      <c r="A126" s="4" t="s">
        <v>85</v>
      </c>
      <c r="C126" s="1"/>
      <c r="E126" s="1">
        <v>4719</v>
      </c>
      <c r="F126" s="1">
        <v>300</v>
      </c>
      <c r="I126" s="1">
        <v>15</v>
      </c>
      <c r="Y126" s="1">
        <v>900</v>
      </c>
      <c r="AA126" s="1">
        <v>35</v>
      </c>
      <c r="AH126" s="1">
        <f t="shared" si="10"/>
        <v>5969</v>
      </c>
    </row>
    <row r="127" spans="1:34" ht="12.75">
      <c r="A127" s="4" t="s">
        <v>50</v>
      </c>
      <c r="C127" s="1"/>
      <c r="E127" s="1">
        <v>4719</v>
      </c>
      <c r="F127" s="1">
        <v>200</v>
      </c>
      <c r="I127" s="1">
        <v>58</v>
      </c>
      <c r="Y127" s="1">
        <v>1211</v>
      </c>
      <c r="AA127" s="1">
        <v>29</v>
      </c>
      <c r="AH127" s="1">
        <f t="shared" si="10"/>
        <v>6217</v>
      </c>
    </row>
    <row r="128" spans="1:34" ht="12.75">
      <c r="A128" s="4" t="s">
        <v>142</v>
      </c>
      <c r="C128" s="1"/>
      <c r="E128" s="1">
        <v>3919</v>
      </c>
      <c r="F128" s="1">
        <v>198</v>
      </c>
      <c r="I128" s="1">
        <v>58</v>
      </c>
      <c r="Y128" s="1">
        <v>1211</v>
      </c>
      <c r="AA128" s="1">
        <v>4</v>
      </c>
      <c r="AH128" s="1">
        <f t="shared" si="10"/>
        <v>5390</v>
      </c>
    </row>
    <row r="129" spans="1:34" ht="12.75">
      <c r="A129" s="4" t="s">
        <v>86</v>
      </c>
      <c r="C129" s="1">
        <v>5</v>
      </c>
      <c r="F129" s="1">
        <v>50</v>
      </c>
      <c r="I129" s="1">
        <v>13</v>
      </c>
      <c r="Y129" s="1">
        <v>70</v>
      </c>
      <c r="AA129" s="1">
        <v>35</v>
      </c>
      <c r="AH129" s="1">
        <f t="shared" si="10"/>
        <v>173</v>
      </c>
    </row>
    <row r="130" spans="1:34" ht="12.75">
      <c r="A130" s="4" t="s">
        <v>50</v>
      </c>
      <c r="C130" s="1">
        <v>5</v>
      </c>
      <c r="F130" s="1">
        <v>173</v>
      </c>
      <c r="I130" s="1">
        <v>13</v>
      </c>
      <c r="Y130" s="1">
        <v>116</v>
      </c>
      <c r="AA130" s="1">
        <v>41</v>
      </c>
      <c r="AH130" s="1">
        <f t="shared" si="10"/>
        <v>348</v>
      </c>
    </row>
    <row r="131" spans="1:34" ht="12.75">
      <c r="A131" s="4" t="s">
        <v>142</v>
      </c>
      <c r="C131" s="1">
        <v>5</v>
      </c>
      <c r="F131" s="1">
        <v>160</v>
      </c>
      <c r="X131" s="1">
        <v>13</v>
      </c>
      <c r="Y131" s="1">
        <v>116</v>
      </c>
      <c r="AA131" s="1">
        <v>41</v>
      </c>
      <c r="AH131" s="1">
        <f t="shared" si="10"/>
        <v>335</v>
      </c>
    </row>
    <row r="132" spans="1:34" ht="12.75">
      <c r="A132" s="4" t="s">
        <v>87</v>
      </c>
      <c r="B132" s="1">
        <v>787</v>
      </c>
      <c r="C132" s="1">
        <v>42</v>
      </c>
      <c r="G132" s="1">
        <v>2362</v>
      </c>
      <c r="I132" s="1">
        <v>100</v>
      </c>
      <c r="X132" s="1">
        <v>50</v>
      </c>
      <c r="Y132" s="1">
        <v>572</v>
      </c>
      <c r="AH132" s="1">
        <f t="shared" si="10"/>
        <v>3913</v>
      </c>
    </row>
    <row r="133" spans="1:34" ht="12.75">
      <c r="A133" s="4" t="s">
        <v>50</v>
      </c>
      <c r="B133" s="1">
        <v>787</v>
      </c>
      <c r="C133" s="1">
        <v>42</v>
      </c>
      <c r="F133" s="1">
        <v>10</v>
      </c>
      <c r="G133" s="1">
        <v>2362</v>
      </c>
      <c r="I133" s="1">
        <v>50</v>
      </c>
      <c r="X133" s="1">
        <v>50</v>
      </c>
      <c r="Y133" s="1">
        <v>54</v>
      </c>
      <c r="AA133" s="1">
        <v>10</v>
      </c>
      <c r="AB133" s="1">
        <v>1279</v>
      </c>
      <c r="AH133" s="1">
        <f t="shared" si="10"/>
        <v>4644</v>
      </c>
    </row>
    <row r="134" spans="1:34" ht="12.75">
      <c r="A134" s="4" t="s">
        <v>142</v>
      </c>
      <c r="B134" s="1">
        <v>135</v>
      </c>
      <c r="C134" s="1">
        <v>5</v>
      </c>
      <c r="F134" s="1">
        <v>10</v>
      </c>
      <c r="G134" s="1">
        <v>1428</v>
      </c>
      <c r="I134" s="1">
        <v>7</v>
      </c>
      <c r="Y134" s="1">
        <v>54</v>
      </c>
      <c r="AA134" s="1">
        <v>6</v>
      </c>
      <c r="AB134" s="1">
        <v>1805</v>
      </c>
      <c r="AH134" s="1">
        <f t="shared" si="10"/>
        <v>3450</v>
      </c>
    </row>
    <row r="135" spans="1:34" ht="12.75">
      <c r="A135" s="4" t="s">
        <v>88</v>
      </c>
      <c r="C135" s="1">
        <v>826</v>
      </c>
      <c r="F135" s="1">
        <v>467</v>
      </c>
      <c r="I135" s="1">
        <v>120</v>
      </c>
      <c r="X135" s="1">
        <v>15</v>
      </c>
      <c r="Y135" s="1">
        <v>90</v>
      </c>
      <c r="AA135" s="1">
        <v>70</v>
      </c>
      <c r="AH135" s="1">
        <f t="shared" si="10"/>
        <v>1588</v>
      </c>
    </row>
    <row r="136" spans="1:34" ht="12.75">
      <c r="A136" s="4" t="s">
        <v>50</v>
      </c>
      <c r="C136" s="1">
        <v>826</v>
      </c>
      <c r="F136" s="1">
        <v>3663</v>
      </c>
      <c r="I136" s="1">
        <v>30</v>
      </c>
      <c r="X136" s="1">
        <v>15</v>
      </c>
      <c r="Y136" s="1">
        <v>155</v>
      </c>
      <c r="AA136" s="1">
        <v>60</v>
      </c>
      <c r="AH136" s="1">
        <f t="shared" si="10"/>
        <v>4749</v>
      </c>
    </row>
    <row r="137" spans="1:34" ht="12.75">
      <c r="A137" s="4" t="s">
        <v>142</v>
      </c>
      <c r="C137" s="1">
        <v>189</v>
      </c>
      <c r="D137" s="1">
        <v>1</v>
      </c>
      <c r="F137" s="1">
        <v>2876</v>
      </c>
      <c r="I137" s="1">
        <v>16</v>
      </c>
      <c r="X137" s="1">
        <v>6</v>
      </c>
      <c r="Y137" s="1">
        <v>155</v>
      </c>
      <c r="AA137" s="1">
        <v>30</v>
      </c>
      <c r="AH137" s="1">
        <f t="shared" si="10"/>
        <v>3273</v>
      </c>
    </row>
    <row r="138" spans="1:34" ht="12.75">
      <c r="A138" s="4" t="s">
        <v>89</v>
      </c>
      <c r="C138" s="1"/>
      <c r="I138" s="1">
        <v>106</v>
      </c>
      <c r="X138" s="1">
        <v>75</v>
      </c>
      <c r="AH138" s="1">
        <f t="shared" si="10"/>
        <v>181</v>
      </c>
    </row>
    <row r="139" spans="1:34" ht="12.75">
      <c r="A139" s="4" t="s">
        <v>50</v>
      </c>
      <c r="C139" s="1"/>
      <c r="F139" s="1">
        <v>56</v>
      </c>
      <c r="I139" s="1">
        <v>106</v>
      </c>
      <c r="X139" s="1">
        <v>75</v>
      </c>
      <c r="Y139" s="1">
        <v>28</v>
      </c>
      <c r="AH139" s="1">
        <f t="shared" si="10"/>
        <v>265</v>
      </c>
    </row>
    <row r="140" spans="1:34" ht="12.75">
      <c r="A140" s="4" t="s">
        <v>142</v>
      </c>
      <c r="C140" s="1"/>
      <c r="F140" s="1">
        <v>56</v>
      </c>
      <c r="I140" s="1">
        <v>106</v>
      </c>
      <c r="X140" s="1">
        <v>67</v>
      </c>
      <c r="Y140" s="1">
        <v>28</v>
      </c>
      <c r="AH140" s="1">
        <f t="shared" si="10"/>
        <v>257</v>
      </c>
    </row>
    <row r="141" spans="1:34" ht="12.75">
      <c r="A141" s="4" t="s">
        <v>90</v>
      </c>
      <c r="C141" s="1"/>
      <c r="X141" s="1">
        <v>25</v>
      </c>
      <c r="AH141" s="1">
        <f t="shared" si="10"/>
        <v>25</v>
      </c>
    </row>
    <row r="142" spans="1:34" ht="12.75">
      <c r="A142" s="4" t="s">
        <v>50</v>
      </c>
      <c r="C142" s="1"/>
      <c r="F142" s="1">
        <v>70</v>
      </c>
      <c r="X142" s="1">
        <v>25</v>
      </c>
      <c r="Y142" s="1">
        <v>30</v>
      </c>
      <c r="AH142" s="1">
        <f t="shared" si="10"/>
        <v>125</v>
      </c>
    </row>
    <row r="143" spans="1:34" ht="12.75">
      <c r="A143" s="4" t="s">
        <v>142</v>
      </c>
      <c r="C143" s="1"/>
      <c r="F143" s="1">
        <v>70</v>
      </c>
      <c r="Y143" s="1">
        <v>30</v>
      </c>
      <c r="AH143" s="1">
        <f t="shared" si="10"/>
        <v>100</v>
      </c>
    </row>
    <row r="144" spans="1:34" ht="12.75">
      <c r="A144" s="4" t="s">
        <v>141</v>
      </c>
      <c r="C144" s="1"/>
      <c r="F144" s="1">
        <v>5916</v>
      </c>
      <c r="AH144" s="1">
        <f t="shared" si="10"/>
        <v>5916</v>
      </c>
    </row>
    <row r="145" spans="1:34" ht="12.75">
      <c r="A145" s="4" t="s">
        <v>50</v>
      </c>
      <c r="C145" s="1"/>
      <c r="F145" s="1">
        <v>1994</v>
      </c>
      <c r="AH145" s="1">
        <f t="shared" si="10"/>
        <v>1994</v>
      </c>
    </row>
    <row r="146" spans="1:34" ht="12.75">
      <c r="A146" s="4" t="s">
        <v>142</v>
      </c>
      <c r="C146" s="1"/>
      <c r="F146" s="1">
        <v>1994</v>
      </c>
      <c r="AH146" s="1">
        <f t="shared" si="10"/>
        <v>1994</v>
      </c>
    </row>
    <row r="147" spans="1:34" ht="12.75">
      <c r="A147" s="4" t="s">
        <v>91</v>
      </c>
      <c r="B147" s="1">
        <v>213</v>
      </c>
      <c r="C147" s="1">
        <v>290</v>
      </c>
      <c r="E147" s="1">
        <v>1274</v>
      </c>
      <c r="F147" s="1">
        <v>165</v>
      </c>
      <c r="G147" s="1">
        <v>638</v>
      </c>
      <c r="I147" s="1">
        <v>183</v>
      </c>
      <c r="X147" s="1">
        <v>91</v>
      </c>
      <c r="Y147" s="1">
        <v>821</v>
      </c>
      <c r="AA147" s="1">
        <v>47</v>
      </c>
      <c r="AH147" s="1">
        <f t="shared" si="10"/>
        <v>3722</v>
      </c>
    </row>
    <row r="148" spans="1:34" ht="12.75">
      <c r="A148" s="4" t="s">
        <v>50</v>
      </c>
      <c r="B148" s="1">
        <v>213</v>
      </c>
      <c r="C148" s="1">
        <v>290</v>
      </c>
      <c r="E148" s="1">
        <v>1274</v>
      </c>
      <c r="F148" s="1">
        <v>2680</v>
      </c>
      <c r="G148" s="1">
        <v>638</v>
      </c>
      <c r="I148" s="1">
        <v>143</v>
      </c>
      <c r="X148" s="1">
        <v>93</v>
      </c>
      <c r="Y148" s="1">
        <v>1075</v>
      </c>
      <c r="AA148" s="1">
        <v>47</v>
      </c>
      <c r="AB148" s="1">
        <v>345</v>
      </c>
      <c r="AH148" s="1">
        <f t="shared" si="10"/>
        <v>6798</v>
      </c>
    </row>
    <row r="149" spans="1:34" ht="12.75">
      <c r="A149" s="4" t="s">
        <v>142</v>
      </c>
      <c r="B149" s="1">
        <v>36</v>
      </c>
      <c r="C149" s="1">
        <v>66</v>
      </c>
      <c r="D149" s="1">
        <v>1</v>
      </c>
      <c r="E149" s="1">
        <v>1095</v>
      </c>
      <c r="F149" s="1">
        <v>2245</v>
      </c>
      <c r="G149" s="1">
        <v>386</v>
      </c>
      <c r="I149" s="1">
        <v>96</v>
      </c>
      <c r="X149" s="1">
        <v>54</v>
      </c>
      <c r="Y149" s="1">
        <v>1075</v>
      </c>
      <c r="AA149" s="1">
        <v>22</v>
      </c>
      <c r="AB149" s="1">
        <v>436</v>
      </c>
      <c r="AH149" s="1">
        <f t="shared" si="10"/>
        <v>5512</v>
      </c>
    </row>
    <row r="150" spans="1:34" ht="12.75">
      <c r="A150" s="4" t="s">
        <v>92</v>
      </c>
      <c r="C150" s="1">
        <v>240</v>
      </c>
      <c r="I150" s="1">
        <v>200</v>
      </c>
      <c r="X150" s="1">
        <v>10</v>
      </c>
      <c r="AH150" s="1">
        <f t="shared" si="10"/>
        <v>450</v>
      </c>
    </row>
    <row r="151" spans="1:34" ht="12.75">
      <c r="A151" s="4" t="s">
        <v>50</v>
      </c>
      <c r="C151" s="1">
        <v>240</v>
      </c>
      <c r="F151" s="1">
        <v>486</v>
      </c>
      <c r="I151" s="1">
        <v>35</v>
      </c>
      <c r="X151" s="1">
        <v>10</v>
      </c>
      <c r="Y151" s="1">
        <v>3</v>
      </c>
      <c r="AH151" s="1">
        <f t="shared" si="10"/>
        <v>774</v>
      </c>
    </row>
    <row r="152" spans="1:34" ht="12.75">
      <c r="A152" s="4" t="s">
        <v>142</v>
      </c>
      <c r="C152" s="1"/>
      <c r="F152" s="1">
        <v>486</v>
      </c>
      <c r="I152" s="1">
        <v>6</v>
      </c>
      <c r="X152" s="1">
        <v>6</v>
      </c>
      <c r="Y152" s="1">
        <v>4</v>
      </c>
      <c r="AH152" s="1">
        <f t="shared" si="10"/>
        <v>502</v>
      </c>
    </row>
    <row r="153" spans="1:34" ht="12.75">
      <c r="A153" s="4" t="s">
        <v>93</v>
      </c>
      <c r="C153" s="1"/>
      <c r="F153" s="1">
        <v>1372</v>
      </c>
      <c r="I153" s="1">
        <v>25</v>
      </c>
      <c r="X153" s="1">
        <v>15</v>
      </c>
      <c r="AH153" s="1">
        <f t="shared" si="10"/>
        <v>1412</v>
      </c>
    </row>
    <row r="154" spans="1:34" ht="12.75">
      <c r="A154" s="4" t="s">
        <v>50</v>
      </c>
      <c r="C154" s="1"/>
      <c r="F154" s="1">
        <v>718</v>
      </c>
      <c r="I154" s="1">
        <v>25</v>
      </c>
      <c r="X154" s="1">
        <v>18</v>
      </c>
      <c r="Y154" s="1">
        <v>33</v>
      </c>
      <c r="AH154" s="1">
        <f t="shared" si="10"/>
        <v>794</v>
      </c>
    </row>
    <row r="155" spans="1:34" ht="12.75">
      <c r="A155" s="4" t="s">
        <v>142</v>
      </c>
      <c r="C155" s="1"/>
      <c r="F155" s="1">
        <v>718</v>
      </c>
      <c r="I155" s="1">
        <v>17</v>
      </c>
      <c r="X155" s="1">
        <v>18</v>
      </c>
      <c r="Y155" s="1">
        <v>33</v>
      </c>
      <c r="AH155" s="1">
        <f t="shared" si="10"/>
        <v>786</v>
      </c>
    </row>
    <row r="156" spans="1:34" ht="12.75">
      <c r="A156" s="4" t="s">
        <v>94</v>
      </c>
      <c r="C156" s="1"/>
      <c r="AH156" s="1">
        <f t="shared" si="10"/>
        <v>0</v>
      </c>
    </row>
    <row r="157" spans="1:34" ht="12.75">
      <c r="A157" s="4" t="s">
        <v>50</v>
      </c>
      <c r="C157" s="1"/>
      <c r="F157" s="1">
        <v>256</v>
      </c>
      <c r="I157" s="1">
        <v>90</v>
      </c>
      <c r="Y157" s="1">
        <v>83</v>
      </c>
      <c r="AH157" s="1">
        <f t="shared" si="10"/>
        <v>429</v>
      </c>
    </row>
    <row r="158" spans="1:34" ht="12.75">
      <c r="A158" s="4" t="s">
        <v>142</v>
      </c>
      <c r="C158" s="1"/>
      <c r="F158" s="1">
        <v>256</v>
      </c>
      <c r="I158" s="1">
        <v>85</v>
      </c>
      <c r="Y158" s="1">
        <v>83</v>
      </c>
      <c r="AH158" s="1">
        <f aca="true" t="shared" si="11" ref="AH158:AH176">SUM(B158:AG158)</f>
        <v>424</v>
      </c>
    </row>
    <row r="159" spans="1:34" ht="12.75">
      <c r="A159" s="4" t="s">
        <v>95</v>
      </c>
      <c r="C159" s="1"/>
      <c r="H159" s="1">
        <v>720</v>
      </c>
      <c r="AH159" s="1">
        <f t="shared" si="11"/>
        <v>720</v>
      </c>
    </row>
    <row r="160" spans="1:34" ht="12.75">
      <c r="A160" s="4" t="s">
        <v>50</v>
      </c>
      <c r="C160" s="1"/>
      <c r="F160" s="1">
        <v>10</v>
      </c>
      <c r="H160" s="1">
        <v>720</v>
      </c>
      <c r="AH160" s="1">
        <f t="shared" si="11"/>
        <v>730</v>
      </c>
    </row>
    <row r="161" spans="1:34" ht="12.75">
      <c r="A161" s="4" t="s">
        <v>142</v>
      </c>
      <c r="C161" s="1"/>
      <c r="F161" s="1">
        <v>10</v>
      </c>
      <c r="H161" s="1">
        <v>720</v>
      </c>
      <c r="AH161" s="1">
        <f t="shared" si="11"/>
        <v>730</v>
      </c>
    </row>
    <row r="162" spans="1:34" ht="12.75">
      <c r="A162" s="4" t="s">
        <v>96</v>
      </c>
      <c r="C162" s="1">
        <v>29</v>
      </c>
      <c r="D162" s="1">
        <v>28</v>
      </c>
      <c r="I162" s="1">
        <v>29</v>
      </c>
      <c r="X162" s="1">
        <v>10</v>
      </c>
      <c r="AH162" s="1">
        <f t="shared" si="11"/>
        <v>96</v>
      </c>
    </row>
    <row r="163" spans="1:34" ht="12.75">
      <c r="A163" s="4" t="s">
        <v>50</v>
      </c>
      <c r="C163" s="1">
        <v>29</v>
      </c>
      <c r="D163" s="1">
        <v>28</v>
      </c>
      <c r="F163" s="1">
        <v>192</v>
      </c>
      <c r="I163" s="1">
        <v>29</v>
      </c>
      <c r="X163" s="1">
        <v>10</v>
      </c>
      <c r="AH163" s="1">
        <f t="shared" si="11"/>
        <v>288</v>
      </c>
    </row>
    <row r="164" spans="1:34" ht="12.75">
      <c r="A164" s="4" t="s">
        <v>142</v>
      </c>
      <c r="C164" s="1">
        <v>15</v>
      </c>
      <c r="D164" s="1">
        <v>29</v>
      </c>
      <c r="F164" s="1">
        <v>191</v>
      </c>
      <c r="I164" s="1">
        <v>29</v>
      </c>
      <c r="AH164" s="1">
        <f t="shared" si="11"/>
        <v>264</v>
      </c>
    </row>
    <row r="165" spans="1:34" ht="12.75">
      <c r="A165" s="4" t="s">
        <v>97</v>
      </c>
      <c r="C165" s="1"/>
      <c r="F165" s="1">
        <v>43</v>
      </c>
      <c r="H165" s="1">
        <v>3481</v>
      </c>
      <c r="J165" s="1">
        <v>137</v>
      </c>
      <c r="AH165" s="1">
        <f t="shared" si="11"/>
        <v>3661</v>
      </c>
    </row>
    <row r="166" spans="1:34" ht="12.75">
      <c r="A166" s="4" t="s">
        <v>50</v>
      </c>
      <c r="C166" s="1"/>
      <c r="F166" s="1">
        <v>43</v>
      </c>
      <c r="H166" s="1">
        <v>3516</v>
      </c>
      <c r="I166" s="1">
        <v>90</v>
      </c>
      <c r="J166" s="1">
        <v>137</v>
      </c>
      <c r="AH166" s="1">
        <f t="shared" si="11"/>
        <v>3786</v>
      </c>
    </row>
    <row r="167" spans="1:34" ht="12.75">
      <c r="A167" s="4" t="s">
        <v>142</v>
      </c>
      <c r="C167" s="1"/>
      <c r="F167" s="1">
        <v>24</v>
      </c>
      <c r="H167" s="1">
        <v>2998</v>
      </c>
      <c r="I167" s="1">
        <v>88</v>
      </c>
      <c r="AB167" s="1">
        <v>33</v>
      </c>
      <c r="AH167" s="1">
        <f t="shared" si="11"/>
        <v>3143</v>
      </c>
    </row>
    <row r="168" spans="1:34" ht="12.75">
      <c r="A168" s="4" t="s">
        <v>98</v>
      </c>
      <c r="C168" s="1"/>
      <c r="F168" s="1">
        <v>257</v>
      </c>
      <c r="X168" s="1">
        <v>20</v>
      </c>
      <c r="AH168" s="1">
        <f t="shared" si="11"/>
        <v>277</v>
      </c>
    </row>
    <row r="169" spans="1:34" ht="12.75">
      <c r="A169" s="4" t="s">
        <v>50</v>
      </c>
      <c r="C169" s="1"/>
      <c r="F169" s="1">
        <v>2227</v>
      </c>
      <c r="I169" s="1">
        <v>40</v>
      </c>
      <c r="X169" s="1">
        <v>20</v>
      </c>
      <c r="Y169" s="1">
        <v>9</v>
      </c>
      <c r="AH169" s="1">
        <f t="shared" si="11"/>
        <v>2296</v>
      </c>
    </row>
    <row r="170" spans="1:34" ht="12.75">
      <c r="A170" s="4" t="s">
        <v>142</v>
      </c>
      <c r="C170" s="1"/>
      <c r="F170" s="1">
        <v>2227</v>
      </c>
      <c r="I170" s="1">
        <v>40</v>
      </c>
      <c r="Y170" s="1">
        <v>7</v>
      </c>
      <c r="AH170" s="1">
        <f t="shared" si="11"/>
        <v>2274</v>
      </c>
    </row>
    <row r="171" spans="1:34" ht="12.75">
      <c r="A171" s="4" t="s">
        <v>139</v>
      </c>
      <c r="C171" s="1"/>
      <c r="AH171" s="1">
        <f t="shared" si="11"/>
        <v>0</v>
      </c>
    </row>
    <row r="172" spans="1:34" ht="12.75">
      <c r="A172" s="4" t="s">
        <v>50</v>
      </c>
      <c r="C172" s="1"/>
      <c r="F172" s="1">
        <v>209</v>
      </c>
      <c r="AH172" s="1">
        <f t="shared" si="11"/>
        <v>209</v>
      </c>
    </row>
    <row r="173" spans="1:34" ht="12.75">
      <c r="A173" s="4" t="s">
        <v>142</v>
      </c>
      <c r="C173" s="1"/>
      <c r="F173" s="1">
        <v>209</v>
      </c>
      <c r="AH173" s="1">
        <f t="shared" si="11"/>
        <v>209</v>
      </c>
    </row>
    <row r="174" spans="1:34" ht="12.75">
      <c r="A174" s="4" t="s">
        <v>123</v>
      </c>
      <c r="B174" s="1">
        <f aca="true" t="shared" si="12" ref="B174:AA174">SUM(B86,B93,B96,B99,B102,B105,B108,B111,B114,B117,B120,B123,B126,B129,B132,B135,B138,B141,B144,B147,B150,B153,B156,B159,B162,B165,B168,B171)</f>
        <v>1000</v>
      </c>
      <c r="C174" s="1">
        <f t="shared" si="12"/>
        <v>1630</v>
      </c>
      <c r="D174" s="1">
        <f t="shared" si="12"/>
        <v>28</v>
      </c>
      <c r="E174" s="1">
        <f t="shared" si="12"/>
        <v>5993</v>
      </c>
      <c r="F174" s="1">
        <f t="shared" si="12"/>
        <v>12144</v>
      </c>
      <c r="G174" s="1">
        <f t="shared" si="12"/>
        <v>3000</v>
      </c>
      <c r="H174" s="1">
        <f t="shared" si="12"/>
        <v>4201</v>
      </c>
      <c r="I174" s="1">
        <f t="shared" si="12"/>
        <v>1078</v>
      </c>
      <c r="J174" s="1">
        <f t="shared" si="12"/>
        <v>137</v>
      </c>
      <c r="K174" s="1">
        <f t="shared" si="12"/>
        <v>0</v>
      </c>
      <c r="L174" s="1">
        <f t="shared" si="12"/>
        <v>0</v>
      </c>
      <c r="M174" s="1">
        <f t="shared" si="12"/>
        <v>0</v>
      </c>
      <c r="N174" s="1">
        <f t="shared" si="12"/>
        <v>0</v>
      </c>
      <c r="O174" s="1">
        <f t="shared" si="12"/>
        <v>0</v>
      </c>
      <c r="P174" s="1">
        <f t="shared" si="12"/>
        <v>0</v>
      </c>
      <c r="Q174" s="1">
        <f t="shared" si="12"/>
        <v>0</v>
      </c>
      <c r="R174" s="1">
        <f t="shared" si="12"/>
        <v>0</v>
      </c>
      <c r="S174" s="1">
        <f t="shared" si="12"/>
        <v>0</v>
      </c>
      <c r="T174" s="1">
        <f t="shared" si="12"/>
        <v>0</v>
      </c>
      <c r="U174" s="1">
        <f t="shared" si="12"/>
        <v>0</v>
      </c>
      <c r="V174" s="1">
        <f t="shared" si="12"/>
        <v>0</v>
      </c>
      <c r="W174" s="1">
        <f t="shared" si="12"/>
        <v>0</v>
      </c>
      <c r="X174" s="1">
        <f t="shared" si="12"/>
        <v>637</v>
      </c>
      <c r="Y174" s="1">
        <f t="shared" si="12"/>
        <v>3863</v>
      </c>
      <c r="Z174" s="1">
        <f t="shared" si="12"/>
        <v>0</v>
      </c>
      <c r="AA174" s="1">
        <f t="shared" si="12"/>
        <v>222</v>
      </c>
      <c r="AB174" s="1">
        <f>SUM(AB86,AB93,AB96,AB99,AB102,AB105,AB108,AB111,AB114,AB117,AB120,AB123,AB126,AB129,AB132,AB135,AB138,AB141,AB144,AB147,AB150,AB153,AB156,AB159,AB162,AB165,AB168,AC169)</f>
        <v>0</v>
      </c>
      <c r="AC174" s="1">
        <f aca="true" t="shared" si="13" ref="AC174:AG175">SUM(AC86,AC93,AC96,AC99,AC102,AC105,AC108,AC111,AC114,AC117,AC120,AC123,AC126,AC129,AC132,AC135,AC138,AC141,AC144,AC147,AC150,AC153,AC156,AC159,AC162,AC165,AC168,AC171)</f>
        <v>0</v>
      </c>
      <c r="AD174" s="1">
        <f t="shared" si="13"/>
        <v>0</v>
      </c>
      <c r="AE174" s="1">
        <f t="shared" si="13"/>
        <v>0</v>
      </c>
      <c r="AF174" s="1">
        <f t="shared" si="13"/>
        <v>0</v>
      </c>
      <c r="AG174" s="1">
        <f t="shared" si="13"/>
        <v>0</v>
      </c>
      <c r="AH174" s="1">
        <f t="shared" si="11"/>
        <v>33933</v>
      </c>
    </row>
    <row r="175" spans="1:34" ht="12.75">
      <c r="A175" s="4" t="s">
        <v>50</v>
      </c>
      <c r="B175" s="1">
        <f aca="true" t="shared" si="14" ref="B175:AA175">SUM(B87,B94,B97,B100,B103,B106,B109,B112,B115,B118,B121,B124,B127,B130,B133,B136,B139,B142,B145,B148,B151,B154,B157,B160,B163,B166,B169,B172)</f>
        <v>1000</v>
      </c>
      <c r="C175" s="1">
        <f t="shared" si="14"/>
        <v>1630</v>
      </c>
      <c r="D175" s="1">
        <f t="shared" si="14"/>
        <v>28</v>
      </c>
      <c r="E175" s="1">
        <f t="shared" si="14"/>
        <v>5993</v>
      </c>
      <c r="F175" s="1">
        <f t="shared" si="14"/>
        <v>28120</v>
      </c>
      <c r="G175" s="1">
        <f t="shared" si="14"/>
        <v>3000</v>
      </c>
      <c r="H175" s="1">
        <f t="shared" si="14"/>
        <v>4236</v>
      </c>
      <c r="I175" s="1">
        <f t="shared" si="14"/>
        <v>878</v>
      </c>
      <c r="J175" s="1">
        <f t="shared" si="14"/>
        <v>137</v>
      </c>
      <c r="K175" s="1">
        <f t="shared" si="14"/>
        <v>0</v>
      </c>
      <c r="L175" s="1">
        <f t="shared" si="14"/>
        <v>0</v>
      </c>
      <c r="M175" s="1">
        <f t="shared" si="14"/>
        <v>0</v>
      </c>
      <c r="N175" s="1">
        <f t="shared" si="14"/>
        <v>0</v>
      </c>
      <c r="O175" s="1">
        <f t="shared" si="14"/>
        <v>0</v>
      </c>
      <c r="P175" s="1">
        <f t="shared" si="14"/>
        <v>0</v>
      </c>
      <c r="Q175" s="1">
        <f t="shared" si="14"/>
        <v>0</v>
      </c>
      <c r="R175" s="1">
        <f t="shared" si="14"/>
        <v>0</v>
      </c>
      <c r="S175" s="1">
        <f t="shared" si="14"/>
        <v>0</v>
      </c>
      <c r="T175" s="1">
        <f t="shared" si="14"/>
        <v>0</v>
      </c>
      <c r="U175" s="1">
        <f t="shared" si="14"/>
        <v>0</v>
      </c>
      <c r="V175" s="1">
        <f t="shared" si="14"/>
        <v>0</v>
      </c>
      <c r="W175" s="1">
        <f t="shared" si="14"/>
        <v>0</v>
      </c>
      <c r="X175" s="1">
        <f t="shared" si="14"/>
        <v>655</v>
      </c>
      <c r="Y175" s="1">
        <f t="shared" si="14"/>
        <v>5204</v>
      </c>
      <c r="Z175" s="1">
        <f t="shared" si="14"/>
        <v>0</v>
      </c>
      <c r="AA175" s="1">
        <f t="shared" si="14"/>
        <v>222</v>
      </c>
      <c r="AB175" s="1">
        <f>SUM(AB87,AB94,AB97,AB100,AB103,AB106,AB109,AB112,AB115,AB118,AB121,AB124,AB127,AB130,AB133,AB136,AB139,AB142,AB145,AB148,AB151,AB154,AB157,AB160,AB163,AB166,AB169,AB172)</f>
        <v>1624</v>
      </c>
      <c r="AC175" s="1">
        <f t="shared" si="13"/>
        <v>0</v>
      </c>
      <c r="AD175" s="1">
        <f t="shared" si="13"/>
        <v>0</v>
      </c>
      <c r="AE175" s="1">
        <f t="shared" si="13"/>
        <v>0</v>
      </c>
      <c r="AF175" s="1">
        <f t="shared" si="13"/>
        <v>0</v>
      </c>
      <c r="AG175" s="1">
        <f t="shared" si="13"/>
        <v>0</v>
      </c>
      <c r="AH175" s="1">
        <f t="shared" si="11"/>
        <v>52727</v>
      </c>
    </row>
    <row r="176" spans="1:34" ht="12.75">
      <c r="A176" s="4" t="s">
        <v>142</v>
      </c>
      <c r="B176" s="1">
        <f>SUM(B88,B95,B98,B101,B104,B107,B110,B113,B116,B119,B122,B125,B128,B131,B134,B137,B140,B143,B146,B149,B152,B155,B158,B161,B164,B167,B170,B173)</f>
        <v>171</v>
      </c>
      <c r="C176" s="1">
        <f aca="true" t="shared" si="15" ref="C176:AG176">SUM(C88,C95,C98,C101,C104,C107,C110,C113,C116,C119,C122,C125,C128,C131,C134,C137,C140,C143,C146,C149,C152,C155,C158,C161,C164,C167,C170,C173)</f>
        <v>354</v>
      </c>
      <c r="D176" s="1">
        <f t="shared" si="15"/>
        <v>49</v>
      </c>
      <c r="E176" s="1">
        <f t="shared" si="15"/>
        <v>5014</v>
      </c>
      <c r="F176" s="1">
        <f t="shared" si="15"/>
        <v>16673</v>
      </c>
      <c r="G176" s="1">
        <f t="shared" si="15"/>
        <v>1814</v>
      </c>
      <c r="H176" s="1">
        <f t="shared" si="15"/>
        <v>3718</v>
      </c>
      <c r="I176" s="1">
        <f t="shared" si="15"/>
        <v>673</v>
      </c>
      <c r="J176" s="1">
        <f t="shared" si="15"/>
        <v>0</v>
      </c>
      <c r="K176" s="1">
        <f t="shared" si="15"/>
        <v>0</v>
      </c>
      <c r="L176" s="1">
        <f t="shared" si="15"/>
        <v>0</v>
      </c>
      <c r="M176" s="1">
        <f t="shared" si="15"/>
        <v>0</v>
      </c>
      <c r="N176" s="1">
        <f t="shared" si="15"/>
        <v>0</v>
      </c>
      <c r="O176" s="1">
        <f t="shared" si="15"/>
        <v>0</v>
      </c>
      <c r="P176" s="1">
        <f t="shared" si="15"/>
        <v>0</v>
      </c>
      <c r="Q176" s="1">
        <f t="shared" si="15"/>
        <v>0</v>
      </c>
      <c r="R176" s="1">
        <f t="shared" si="15"/>
        <v>0</v>
      </c>
      <c r="S176" s="1">
        <f t="shared" si="15"/>
        <v>0</v>
      </c>
      <c r="T176" s="1">
        <f t="shared" si="15"/>
        <v>0</v>
      </c>
      <c r="U176" s="1">
        <f t="shared" si="15"/>
        <v>0</v>
      </c>
      <c r="V176" s="1">
        <f t="shared" si="15"/>
        <v>0</v>
      </c>
      <c r="W176" s="1">
        <f t="shared" si="15"/>
        <v>0</v>
      </c>
      <c r="X176" s="1">
        <f t="shared" si="15"/>
        <v>373</v>
      </c>
      <c r="Y176" s="1">
        <f t="shared" si="15"/>
        <v>5203</v>
      </c>
      <c r="Z176" s="1">
        <f t="shared" si="15"/>
        <v>0</v>
      </c>
      <c r="AA176" s="1">
        <f t="shared" si="15"/>
        <v>103</v>
      </c>
      <c r="AB176" s="1">
        <f t="shared" si="15"/>
        <v>2274</v>
      </c>
      <c r="AC176" s="1">
        <f t="shared" si="15"/>
        <v>0</v>
      </c>
      <c r="AD176" s="1">
        <f t="shared" si="15"/>
        <v>0</v>
      </c>
      <c r="AE176" s="1">
        <f t="shared" si="15"/>
        <v>0</v>
      </c>
      <c r="AF176" s="1">
        <f t="shared" si="15"/>
        <v>0</v>
      </c>
      <c r="AG176" s="1">
        <f t="shared" si="15"/>
        <v>0</v>
      </c>
      <c r="AH176" s="1">
        <f t="shared" si="11"/>
        <v>36419</v>
      </c>
    </row>
    <row r="177" spans="1:33" s="3" customFormat="1" ht="12.75">
      <c r="A177" s="6" t="s">
        <v>2</v>
      </c>
      <c r="B177" s="6"/>
      <c r="C177" s="6"/>
      <c r="D177" s="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4" s="3" customFormat="1" ht="12.75">
      <c r="A178" s="3" t="s">
        <v>0</v>
      </c>
      <c r="B178" s="3">
        <v>522001</v>
      </c>
      <c r="C178" s="3">
        <v>813000</v>
      </c>
      <c r="D178" s="3">
        <v>841112</v>
      </c>
      <c r="E178" s="3">
        <v>841402</v>
      </c>
      <c r="F178" s="3">
        <v>841403</v>
      </c>
      <c r="G178" s="3">
        <v>842541</v>
      </c>
      <c r="H178" s="3">
        <v>862301</v>
      </c>
      <c r="I178" s="3">
        <v>869041</v>
      </c>
      <c r="J178" s="3">
        <v>869042</v>
      </c>
      <c r="K178" s="3">
        <v>882111</v>
      </c>
      <c r="L178" s="3">
        <v>882113</v>
      </c>
      <c r="M178" s="3">
        <v>882116</v>
      </c>
      <c r="N178" s="3">
        <v>882118</v>
      </c>
      <c r="O178" s="3">
        <v>882122</v>
      </c>
      <c r="P178" s="3">
        <v>882123</v>
      </c>
      <c r="Q178" s="3">
        <v>882129</v>
      </c>
      <c r="R178" s="3">
        <v>882202</v>
      </c>
      <c r="S178" s="3">
        <v>882203</v>
      </c>
      <c r="T178" s="3">
        <v>889921</v>
      </c>
      <c r="U178" s="3">
        <v>890222</v>
      </c>
      <c r="V178" s="3">
        <v>890506</v>
      </c>
      <c r="W178" s="3">
        <v>890509</v>
      </c>
      <c r="X178" s="3">
        <v>910123</v>
      </c>
      <c r="Y178" s="3">
        <v>910502</v>
      </c>
      <c r="Z178" s="3">
        <v>931301</v>
      </c>
      <c r="AA178" s="3">
        <v>960302</v>
      </c>
      <c r="AB178" s="3">
        <v>842542</v>
      </c>
      <c r="AC178" s="3">
        <v>890442</v>
      </c>
      <c r="AD178" s="3">
        <v>890444</v>
      </c>
      <c r="AE178" s="3">
        <v>562912</v>
      </c>
      <c r="AF178" s="3">
        <v>562913</v>
      </c>
      <c r="AG178" s="3">
        <v>841913</v>
      </c>
      <c r="AH178" s="3">
        <v>99999999</v>
      </c>
    </row>
    <row r="179" spans="2:34" s="3" customFormat="1" ht="12.75">
      <c r="B179" s="3" t="s">
        <v>49</v>
      </c>
      <c r="C179" s="3" t="s">
        <v>14</v>
      </c>
      <c r="D179" s="3" t="s">
        <v>4</v>
      </c>
      <c r="E179" s="3" t="s">
        <v>6</v>
      </c>
      <c r="F179" s="3" t="s">
        <v>8</v>
      </c>
      <c r="G179" s="3" t="s">
        <v>10</v>
      </c>
      <c r="H179" s="3" t="s">
        <v>15</v>
      </c>
      <c r="I179" s="3" t="s">
        <v>12</v>
      </c>
      <c r="J179" s="3" t="s">
        <v>17</v>
      </c>
      <c r="K179" s="3" t="s">
        <v>18</v>
      </c>
      <c r="L179" s="3" t="s">
        <v>20</v>
      </c>
      <c r="M179" s="3" t="s">
        <v>22</v>
      </c>
      <c r="N179" s="3" t="s">
        <v>138</v>
      </c>
      <c r="O179" s="3" t="s">
        <v>24</v>
      </c>
      <c r="P179" s="3" t="s">
        <v>25</v>
      </c>
      <c r="Q179" s="3" t="s">
        <v>26</v>
      </c>
      <c r="R179" s="3" t="s">
        <v>28</v>
      </c>
      <c r="S179" s="3" t="s">
        <v>47</v>
      </c>
      <c r="T179" s="3" t="s">
        <v>30</v>
      </c>
      <c r="U179" s="3" t="s">
        <v>32</v>
      </c>
      <c r="V179" s="3" t="s">
        <v>34</v>
      </c>
      <c r="W179" s="3" t="s">
        <v>36</v>
      </c>
      <c r="X179" s="3" t="s">
        <v>38</v>
      </c>
      <c r="Y179" s="3" t="s">
        <v>40</v>
      </c>
      <c r="Z179" s="3" t="s">
        <v>42</v>
      </c>
      <c r="AA179" s="3" t="s">
        <v>44</v>
      </c>
      <c r="AB179" s="3" t="s">
        <v>124</v>
      </c>
      <c r="AC179" s="3" t="s">
        <v>126</v>
      </c>
      <c r="AE179" s="3" t="s">
        <v>128</v>
      </c>
      <c r="AF179" s="3" t="s">
        <v>130</v>
      </c>
      <c r="AG179" s="3" t="s">
        <v>132</v>
      </c>
      <c r="AH179" s="3" t="s">
        <v>1</v>
      </c>
    </row>
    <row r="180" spans="2:33" s="3" customFormat="1" ht="12.75">
      <c r="B180" s="3" t="s">
        <v>46</v>
      </c>
      <c r="C180" s="3" t="s">
        <v>3</v>
      </c>
      <c r="D180" s="3" t="s">
        <v>5</v>
      </c>
      <c r="E180" s="3" t="s">
        <v>7</v>
      </c>
      <c r="F180" s="3" t="s">
        <v>9</v>
      </c>
      <c r="G180" s="3" t="s">
        <v>11</v>
      </c>
      <c r="H180" s="3" t="s">
        <v>16</v>
      </c>
      <c r="I180" s="3" t="s">
        <v>13</v>
      </c>
      <c r="K180" s="3" t="s">
        <v>19</v>
      </c>
      <c r="L180" s="3" t="s">
        <v>21</v>
      </c>
      <c r="M180" s="3" t="s">
        <v>23</v>
      </c>
      <c r="N180" s="3" t="s">
        <v>137</v>
      </c>
      <c r="O180" s="3" t="s">
        <v>19</v>
      </c>
      <c r="P180" s="3" t="s">
        <v>19</v>
      </c>
      <c r="Q180" s="3" t="s">
        <v>27</v>
      </c>
      <c r="R180" s="3" t="s">
        <v>29</v>
      </c>
      <c r="S180" s="3" t="s">
        <v>48</v>
      </c>
      <c r="T180" s="3" t="s">
        <v>31</v>
      </c>
      <c r="U180" s="3" t="s">
        <v>33</v>
      </c>
      <c r="V180" s="3" t="s">
        <v>35</v>
      </c>
      <c r="W180" s="3" t="s">
        <v>37</v>
      </c>
      <c r="X180" s="3" t="s">
        <v>39</v>
      </c>
      <c r="Y180" s="3" t="s">
        <v>41</v>
      </c>
      <c r="Z180" s="3" t="s">
        <v>43</v>
      </c>
      <c r="AA180" s="3" t="s">
        <v>45</v>
      </c>
      <c r="AB180" s="3" t="s">
        <v>125</v>
      </c>
      <c r="AC180" s="3" t="s">
        <v>127</v>
      </c>
      <c r="AE180" s="3" t="s">
        <v>129</v>
      </c>
      <c r="AF180" s="3" t="s">
        <v>129</v>
      </c>
      <c r="AG180" s="3" t="s">
        <v>133</v>
      </c>
    </row>
    <row r="181" spans="1:34" ht="12.75">
      <c r="A181" s="4" t="s">
        <v>99</v>
      </c>
      <c r="C181" s="1"/>
      <c r="F181" s="1">
        <v>550</v>
      </c>
      <c r="AH181" s="1">
        <f>SUM(B181:AG181)</f>
        <v>550</v>
      </c>
    </row>
    <row r="182" spans="1:34" ht="12.75">
      <c r="A182" s="4" t="s">
        <v>50</v>
      </c>
      <c r="C182" s="1"/>
      <c r="F182" s="1">
        <v>550</v>
      </c>
      <c r="AH182" s="1">
        <f aca="true" t="shared" si="16" ref="AH182:AH195">SUM(B182:AG182)</f>
        <v>550</v>
      </c>
    </row>
    <row r="183" spans="1:34" ht="12.75">
      <c r="A183" s="4" t="s">
        <v>142</v>
      </c>
      <c r="C183" s="1"/>
      <c r="F183" s="3">
        <v>551</v>
      </c>
      <c r="AH183" s="1">
        <f t="shared" si="16"/>
        <v>551</v>
      </c>
    </row>
    <row r="184" spans="1:34" ht="12.75">
      <c r="A184" s="4" t="s">
        <v>117</v>
      </c>
      <c r="C184" s="1"/>
      <c r="AH184" s="1">
        <f t="shared" si="16"/>
        <v>0</v>
      </c>
    </row>
    <row r="185" spans="1:34" ht="12.75">
      <c r="A185" s="4" t="s">
        <v>50</v>
      </c>
      <c r="C185" s="1"/>
      <c r="F185" s="1">
        <v>815</v>
      </c>
      <c r="AH185" s="1">
        <f t="shared" si="16"/>
        <v>815</v>
      </c>
    </row>
    <row r="186" spans="1:34" ht="12.75">
      <c r="A186" s="4" t="s">
        <v>142</v>
      </c>
      <c r="C186" s="1"/>
      <c r="F186" s="1">
        <v>815</v>
      </c>
      <c r="AH186" s="1">
        <f t="shared" si="16"/>
        <v>815</v>
      </c>
    </row>
    <row r="187" spans="1:34" ht="12.75">
      <c r="A187" s="4" t="s">
        <v>118</v>
      </c>
      <c r="C187" s="1"/>
      <c r="AH187" s="1">
        <f t="shared" si="16"/>
        <v>0</v>
      </c>
    </row>
    <row r="188" spans="1:34" ht="12.75">
      <c r="A188" s="4" t="s">
        <v>50</v>
      </c>
      <c r="C188" s="1"/>
      <c r="F188" s="1">
        <v>227</v>
      </c>
      <c r="AH188" s="1">
        <f t="shared" si="16"/>
        <v>227</v>
      </c>
    </row>
    <row r="189" spans="1:34" ht="12.75">
      <c r="A189" s="4" t="s">
        <v>142</v>
      </c>
      <c r="C189" s="1"/>
      <c r="F189" s="1">
        <v>543</v>
      </c>
      <c r="AH189" s="1">
        <f t="shared" si="16"/>
        <v>543</v>
      </c>
    </row>
    <row r="190" spans="1:34" ht="12.75">
      <c r="A190" s="4" t="s">
        <v>119</v>
      </c>
      <c r="C190" s="1"/>
      <c r="AH190" s="1">
        <f t="shared" si="16"/>
        <v>0</v>
      </c>
    </row>
    <row r="191" spans="1:34" ht="12.75">
      <c r="A191" s="4" t="s">
        <v>50</v>
      </c>
      <c r="C191" s="1"/>
      <c r="F191" s="1">
        <v>102</v>
      </c>
      <c r="AH191" s="1">
        <f t="shared" si="16"/>
        <v>102</v>
      </c>
    </row>
    <row r="192" spans="1:34" ht="12.75">
      <c r="A192" s="4" t="s">
        <v>142</v>
      </c>
      <c r="C192" s="1"/>
      <c r="D192" s="1">
        <v>1</v>
      </c>
      <c r="F192" s="1">
        <v>97</v>
      </c>
      <c r="AH192" s="1">
        <f t="shared" si="16"/>
        <v>98</v>
      </c>
    </row>
    <row r="193" spans="1:34" s="3" customFormat="1" ht="12.75">
      <c r="A193" s="5" t="s">
        <v>100</v>
      </c>
      <c r="B193" s="3">
        <f aca="true" t="shared" si="17" ref="B193:AG193">SUM(B174,B181,B184,B187,B190)</f>
        <v>1000</v>
      </c>
      <c r="C193" s="3">
        <f t="shared" si="17"/>
        <v>1630</v>
      </c>
      <c r="D193" s="3">
        <f t="shared" si="17"/>
        <v>28</v>
      </c>
      <c r="E193" s="3">
        <f t="shared" si="17"/>
        <v>5993</v>
      </c>
      <c r="F193" s="3">
        <f t="shared" si="17"/>
        <v>12694</v>
      </c>
      <c r="G193" s="3">
        <f t="shared" si="17"/>
        <v>3000</v>
      </c>
      <c r="H193" s="3">
        <f t="shared" si="17"/>
        <v>4201</v>
      </c>
      <c r="I193" s="3">
        <f t="shared" si="17"/>
        <v>1078</v>
      </c>
      <c r="J193" s="3">
        <f t="shared" si="17"/>
        <v>137</v>
      </c>
      <c r="K193" s="3">
        <f t="shared" si="17"/>
        <v>0</v>
      </c>
      <c r="L193" s="3">
        <f t="shared" si="17"/>
        <v>0</v>
      </c>
      <c r="M193" s="3">
        <f t="shared" si="17"/>
        <v>0</v>
      </c>
      <c r="N193" s="3">
        <f t="shared" si="17"/>
        <v>0</v>
      </c>
      <c r="O193" s="3">
        <f t="shared" si="17"/>
        <v>0</v>
      </c>
      <c r="P193" s="3">
        <f t="shared" si="17"/>
        <v>0</v>
      </c>
      <c r="Q193" s="3">
        <f t="shared" si="17"/>
        <v>0</v>
      </c>
      <c r="R193" s="3">
        <f t="shared" si="17"/>
        <v>0</v>
      </c>
      <c r="S193" s="3">
        <f t="shared" si="17"/>
        <v>0</v>
      </c>
      <c r="T193" s="3">
        <f t="shared" si="17"/>
        <v>0</v>
      </c>
      <c r="U193" s="3">
        <f t="shared" si="17"/>
        <v>0</v>
      </c>
      <c r="V193" s="3">
        <f t="shared" si="17"/>
        <v>0</v>
      </c>
      <c r="W193" s="3">
        <f t="shared" si="17"/>
        <v>0</v>
      </c>
      <c r="X193" s="3">
        <f t="shared" si="17"/>
        <v>637</v>
      </c>
      <c r="Y193" s="3">
        <f t="shared" si="17"/>
        <v>3863</v>
      </c>
      <c r="Z193" s="3">
        <f t="shared" si="17"/>
        <v>0</v>
      </c>
      <c r="AA193" s="3">
        <f t="shared" si="17"/>
        <v>222</v>
      </c>
      <c r="AB193" s="3">
        <f t="shared" si="17"/>
        <v>0</v>
      </c>
      <c r="AC193" s="3">
        <f t="shared" si="17"/>
        <v>0</v>
      </c>
      <c r="AD193" s="3">
        <f t="shared" si="17"/>
        <v>0</v>
      </c>
      <c r="AE193" s="3">
        <f t="shared" si="17"/>
        <v>0</v>
      </c>
      <c r="AF193" s="3">
        <f t="shared" si="17"/>
        <v>0</v>
      </c>
      <c r="AG193" s="3">
        <f t="shared" si="17"/>
        <v>0</v>
      </c>
      <c r="AH193" s="3">
        <f t="shared" si="16"/>
        <v>34483</v>
      </c>
    </row>
    <row r="194" spans="1:34" s="3" customFormat="1" ht="12.75">
      <c r="A194" s="5" t="s">
        <v>50</v>
      </c>
      <c r="B194" s="3">
        <f aca="true" t="shared" si="18" ref="B194:AG194">SUM(B175,B182,B185,B188,B191)</f>
        <v>1000</v>
      </c>
      <c r="C194" s="3">
        <f t="shared" si="18"/>
        <v>1630</v>
      </c>
      <c r="D194" s="3">
        <f t="shared" si="18"/>
        <v>28</v>
      </c>
      <c r="E194" s="3">
        <f t="shared" si="18"/>
        <v>5993</v>
      </c>
      <c r="F194" s="3">
        <f t="shared" si="18"/>
        <v>29814</v>
      </c>
      <c r="G194" s="3">
        <f t="shared" si="18"/>
        <v>3000</v>
      </c>
      <c r="H194" s="3">
        <f t="shared" si="18"/>
        <v>4236</v>
      </c>
      <c r="I194" s="3">
        <f t="shared" si="18"/>
        <v>878</v>
      </c>
      <c r="J194" s="3">
        <f t="shared" si="18"/>
        <v>137</v>
      </c>
      <c r="K194" s="3">
        <f t="shared" si="18"/>
        <v>0</v>
      </c>
      <c r="L194" s="3">
        <f t="shared" si="18"/>
        <v>0</v>
      </c>
      <c r="M194" s="3">
        <f t="shared" si="18"/>
        <v>0</v>
      </c>
      <c r="N194" s="3">
        <f t="shared" si="18"/>
        <v>0</v>
      </c>
      <c r="O194" s="3">
        <f t="shared" si="18"/>
        <v>0</v>
      </c>
      <c r="P194" s="3">
        <f t="shared" si="18"/>
        <v>0</v>
      </c>
      <c r="Q194" s="3">
        <f t="shared" si="18"/>
        <v>0</v>
      </c>
      <c r="R194" s="3">
        <f t="shared" si="18"/>
        <v>0</v>
      </c>
      <c r="S194" s="3">
        <f t="shared" si="18"/>
        <v>0</v>
      </c>
      <c r="T194" s="3">
        <f t="shared" si="18"/>
        <v>0</v>
      </c>
      <c r="U194" s="3">
        <f t="shared" si="18"/>
        <v>0</v>
      </c>
      <c r="V194" s="3">
        <f t="shared" si="18"/>
        <v>0</v>
      </c>
      <c r="W194" s="3">
        <f t="shared" si="18"/>
        <v>0</v>
      </c>
      <c r="X194" s="3">
        <f t="shared" si="18"/>
        <v>655</v>
      </c>
      <c r="Y194" s="3">
        <f t="shared" si="18"/>
        <v>5204</v>
      </c>
      <c r="Z194" s="3">
        <f t="shared" si="18"/>
        <v>0</v>
      </c>
      <c r="AA194" s="3">
        <f t="shared" si="18"/>
        <v>222</v>
      </c>
      <c r="AB194" s="3">
        <f t="shared" si="18"/>
        <v>1624</v>
      </c>
      <c r="AC194" s="3">
        <f t="shared" si="18"/>
        <v>0</v>
      </c>
      <c r="AD194" s="3">
        <f t="shared" si="18"/>
        <v>0</v>
      </c>
      <c r="AE194" s="3">
        <f t="shared" si="18"/>
        <v>0</v>
      </c>
      <c r="AF194" s="3">
        <f t="shared" si="18"/>
        <v>0</v>
      </c>
      <c r="AG194" s="3">
        <f t="shared" si="18"/>
        <v>0</v>
      </c>
      <c r="AH194" s="3">
        <f t="shared" si="16"/>
        <v>54421</v>
      </c>
    </row>
    <row r="195" spans="1:34" s="3" customFormat="1" ht="12.75">
      <c r="A195" s="5" t="s">
        <v>142</v>
      </c>
      <c r="B195" s="3">
        <f>SUM(B176,B183,B186,B189,B192)</f>
        <v>171</v>
      </c>
      <c r="C195" s="3">
        <f aca="true" t="shared" si="19" ref="C195:AG195">SUM(C176,C183,C186,C189,C192)</f>
        <v>354</v>
      </c>
      <c r="D195" s="3">
        <f t="shared" si="19"/>
        <v>50</v>
      </c>
      <c r="E195" s="3">
        <f t="shared" si="19"/>
        <v>5014</v>
      </c>
      <c r="F195" s="3">
        <f t="shared" si="19"/>
        <v>18679</v>
      </c>
      <c r="G195" s="3">
        <f t="shared" si="19"/>
        <v>1814</v>
      </c>
      <c r="H195" s="3">
        <f t="shared" si="19"/>
        <v>3718</v>
      </c>
      <c r="I195" s="3">
        <f t="shared" si="19"/>
        <v>673</v>
      </c>
      <c r="J195" s="3">
        <f t="shared" si="19"/>
        <v>0</v>
      </c>
      <c r="K195" s="3">
        <f t="shared" si="19"/>
        <v>0</v>
      </c>
      <c r="L195" s="3">
        <f t="shared" si="19"/>
        <v>0</v>
      </c>
      <c r="M195" s="3">
        <f t="shared" si="19"/>
        <v>0</v>
      </c>
      <c r="N195" s="3">
        <f t="shared" si="19"/>
        <v>0</v>
      </c>
      <c r="O195" s="3">
        <f t="shared" si="19"/>
        <v>0</v>
      </c>
      <c r="P195" s="3">
        <f t="shared" si="19"/>
        <v>0</v>
      </c>
      <c r="Q195" s="3">
        <f t="shared" si="19"/>
        <v>0</v>
      </c>
      <c r="R195" s="3">
        <f t="shared" si="19"/>
        <v>0</v>
      </c>
      <c r="S195" s="3">
        <f t="shared" si="19"/>
        <v>0</v>
      </c>
      <c r="T195" s="3">
        <f t="shared" si="19"/>
        <v>0</v>
      </c>
      <c r="U195" s="3">
        <f t="shared" si="19"/>
        <v>0</v>
      </c>
      <c r="V195" s="3">
        <f t="shared" si="19"/>
        <v>0</v>
      </c>
      <c r="W195" s="3">
        <f t="shared" si="19"/>
        <v>0</v>
      </c>
      <c r="X195" s="3">
        <f t="shared" si="19"/>
        <v>373</v>
      </c>
      <c r="Y195" s="3">
        <f t="shared" si="19"/>
        <v>5203</v>
      </c>
      <c r="Z195" s="3">
        <f t="shared" si="19"/>
        <v>0</v>
      </c>
      <c r="AA195" s="3">
        <f t="shared" si="19"/>
        <v>103</v>
      </c>
      <c r="AB195" s="3">
        <f t="shared" si="19"/>
        <v>2274</v>
      </c>
      <c r="AC195" s="3">
        <f t="shared" si="19"/>
        <v>0</v>
      </c>
      <c r="AD195" s="3">
        <f t="shared" si="19"/>
        <v>0</v>
      </c>
      <c r="AE195" s="3">
        <f t="shared" si="19"/>
        <v>0</v>
      </c>
      <c r="AF195" s="3">
        <f t="shared" si="19"/>
        <v>0</v>
      </c>
      <c r="AG195" s="3">
        <f t="shared" si="19"/>
        <v>0</v>
      </c>
      <c r="AH195" s="3">
        <f t="shared" si="16"/>
        <v>38426</v>
      </c>
    </row>
    <row r="196" spans="1:34" ht="12.75">
      <c r="A196" s="4" t="s">
        <v>101</v>
      </c>
      <c r="B196" s="1">
        <v>14000</v>
      </c>
      <c r="C196" s="1"/>
      <c r="AH196" s="1">
        <f aca="true" t="shared" si="20" ref="AH196:AH260">SUM(B196:AG196)</f>
        <v>14000</v>
      </c>
    </row>
    <row r="197" spans="1:34" ht="12.75">
      <c r="A197" s="4" t="s">
        <v>50</v>
      </c>
      <c r="B197" s="1">
        <v>14000</v>
      </c>
      <c r="C197" s="1"/>
      <c r="AH197" s="1">
        <f t="shared" si="20"/>
        <v>14000</v>
      </c>
    </row>
    <row r="198" spans="1:34" ht="12.75">
      <c r="A198" s="4" t="s">
        <v>142</v>
      </c>
      <c r="B198" s="1">
        <v>12249</v>
      </c>
      <c r="C198" s="1"/>
      <c r="AH198" s="1">
        <f t="shared" si="20"/>
        <v>12249</v>
      </c>
    </row>
    <row r="199" spans="1:34" ht="12.75">
      <c r="A199" s="4" t="s">
        <v>102</v>
      </c>
      <c r="B199" s="1">
        <v>3780</v>
      </c>
      <c r="C199" s="1"/>
      <c r="AH199" s="1">
        <f t="shared" si="20"/>
        <v>3780</v>
      </c>
    </row>
    <row r="200" spans="1:34" ht="12.75">
      <c r="A200" s="4" t="s">
        <v>50</v>
      </c>
      <c r="B200" s="1">
        <v>3780</v>
      </c>
      <c r="C200" s="1"/>
      <c r="AH200" s="1">
        <f t="shared" si="20"/>
        <v>3780</v>
      </c>
    </row>
    <row r="201" spans="1:34" ht="12.75">
      <c r="A201" s="4" t="s">
        <v>142</v>
      </c>
      <c r="B201" s="1">
        <v>3307</v>
      </c>
      <c r="C201" s="1"/>
      <c r="AH201" s="1">
        <f t="shared" si="20"/>
        <v>3307</v>
      </c>
    </row>
    <row r="202" spans="1:34" s="3" customFormat="1" ht="12.75">
      <c r="A202" s="5" t="s">
        <v>103</v>
      </c>
      <c r="B202" s="3">
        <f aca="true" t="shared" si="21" ref="B202:AG204">SUM(B196,B199)</f>
        <v>17780</v>
      </c>
      <c r="C202" s="3">
        <f t="shared" si="21"/>
        <v>0</v>
      </c>
      <c r="D202" s="3">
        <f t="shared" si="21"/>
        <v>0</v>
      </c>
      <c r="E202" s="3">
        <f t="shared" si="21"/>
        <v>0</v>
      </c>
      <c r="F202" s="3">
        <f t="shared" si="21"/>
        <v>0</v>
      </c>
      <c r="G202" s="3">
        <f t="shared" si="21"/>
        <v>0</v>
      </c>
      <c r="H202" s="3">
        <f t="shared" si="21"/>
        <v>0</v>
      </c>
      <c r="I202" s="3">
        <f t="shared" si="21"/>
        <v>0</v>
      </c>
      <c r="J202" s="3">
        <f t="shared" si="21"/>
        <v>0</v>
      </c>
      <c r="K202" s="3">
        <f t="shared" si="21"/>
        <v>0</v>
      </c>
      <c r="L202" s="3">
        <f t="shared" si="21"/>
        <v>0</v>
      </c>
      <c r="M202" s="3">
        <f t="shared" si="21"/>
        <v>0</v>
      </c>
      <c r="N202" s="3">
        <f t="shared" si="21"/>
        <v>0</v>
      </c>
      <c r="O202" s="3">
        <f t="shared" si="21"/>
        <v>0</v>
      </c>
      <c r="P202" s="3">
        <f t="shared" si="21"/>
        <v>0</v>
      </c>
      <c r="Q202" s="3">
        <f t="shared" si="21"/>
        <v>0</v>
      </c>
      <c r="R202" s="3">
        <f t="shared" si="21"/>
        <v>0</v>
      </c>
      <c r="S202" s="3">
        <f t="shared" si="21"/>
        <v>0</v>
      </c>
      <c r="T202" s="3">
        <f t="shared" si="21"/>
        <v>0</v>
      </c>
      <c r="U202" s="3">
        <f t="shared" si="21"/>
        <v>0</v>
      </c>
      <c r="V202" s="3">
        <f t="shared" si="21"/>
        <v>0</v>
      </c>
      <c r="W202" s="3">
        <f t="shared" si="21"/>
        <v>0</v>
      </c>
      <c r="X202" s="3">
        <f t="shared" si="21"/>
        <v>0</v>
      </c>
      <c r="Y202" s="3">
        <f t="shared" si="21"/>
        <v>0</v>
      </c>
      <c r="Z202" s="3">
        <f t="shared" si="21"/>
        <v>0</v>
      </c>
      <c r="AA202" s="3">
        <f t="shared" si="21"/>
        <v>0</v>
      </c>
      <c r="AB202" s="3">
        <f t="shared" si="21"/>
        <v>0</v>
      </c>
      <c r="AC202" s="3">
        <f t="shared" si="21"/>
        <v>0</v>
      </c>
      <c r="AD202" s="3">
        <f t="shared" si="21"/>
        <v>0</v>
      </c>
      <c r="AE202" s="3">
        <f t="shared" si="21"/>
        <v>0</v>
      </c>
      <c r="AF202" s="3">
        <f t="shared" si="21"/>
        <v>0</v>
      </c>
      <c r="AG202" s="3">
        <f t="shared" si="21"/>
        <v>0</v>
      </c>
      <c r="AH202" s="3">
        <f t="shared" si="20"/>
        <v>17780</v>
      </c>
    </row>
    <row r="203" spans="1:34" s="3" customFormat="1" ht="12.75">
      <c r="A203" s="5" t="s">
        <v>50</v>
      </c>
      <c r="B203" s="3">
        <f aca="true" t="shared" si="22" ref="B203:AG203">SUM(B197,B200)</f>
        <v>17780</v>
      </c>
      <c r="C203" s="3">
        <f t="shared" si="22"/>
        <v>0</v>
      </c>
      <c r="D203" s="3">
        <f t="shared" si="22"/>
        <v>0</v>
      </c>
      <c r="E203" s="3">
        <f t="shared" si="22"/>
        <v>0</v>
      </c>
      <c r="F203" s="3">
        <f t="shared" si="22"/>
        <v>0</v>
      </c>
      <c r="G203" s="3">
        <f t="shared" si="22"/>
        <v>0</v>
      </c>
      <c r="H203" s="3">
        <f t="shared" si="22"/>
        <v>0</v>
      </c>
      <c r="I203" s="3">
        <f t="shared" si="22"/>
        <v>0</v>
      </c>
      <c r="J203" s="3">
        <f t="shared" si="22"/>
        <v>0</v>
      </c>
      <c r="K203" s="3">
        <f t="shared" si="22"/>
        <v>0</v>
      </c>
      <c r="L203" s="3">
        <f t="shared" si="22"/>
        <v>0</v>
      </c>
      <c r="M203" s="3">
        <f t="shared" si="22"/>
        <v>0</v>
      </c>
      <c r="N203" s="3">
        <f t="shared" si="22"/>
        <v>0</v>
      </c>
      <c r="O203" s="3">
        <f t="shared" si="22"/>
        <v>0</v>
      </c>
      <c r="P203" s="3">
        <f t="shared" si="22"/>
        <v>0</v>
      </c>
      <c r="Q203" s="3">
        <f t="shared" si="22"/>
        <v>0</v>
      </c>
      <c r="R203" s="3">
        <f t="shared" si="22"/>
        <v>0</v>
      </c>
      <c r="S203" s="3">
        <f t="shared" si="22"/>
        <v>0</v>
      </c>
      <c r="T203" s="3">
        <f t="shared" si="22"/>
        <v>0</v>
      </c>
      <c r="U203" s="3">
        <f t="shared" si="22"/>
        <v>0</v>
      </c>
      <c r="V203" s="3">
        <f t="shared" si="22"/>
        <v>0</v>
      </c>
      <c r="W203" s="3">
        <f t="shared" si="22"/>
        <v>0</v>
      </c>
      <c r="X203" s="3">
        <f t="shared" si="22"/>
        <v>0</v>
      </c>
      <c r="Y203" s="3">
        <f t="shared" si="22"/>
        <v>0</v>
      </c>
      <c r="Z203" s="3">
        <f t="shared" si="22"/>
        <v>0</v>
      </c>
      <c r="AA203" s="3">
        <f t="shared" si="22"/>
        <v>0</v>
      </c>
      <c r="AB203" s="3">
        <f t="shared" si="22"/>
        <v>0</v>
      </c>
      <c r="AC203" s="3">
        <f t="shared" si="22"/>
        <v>0</v>
      </c>
      <c r="AD203" s="3">
        <f t="shared" si="22"/>
        <v>0</v>
      </c>
      <c r="AE203" s="3">
        <f t="shared" si="22"/>
        <v>0</v>
      </c>
      <c r="AF203" s="3">
        <f t="shared" si="22"/>
        <v>0</v>
      </c>
      <c r="AG203" s="3">
        <f t="shared" si="22"/>
        <v>0</v>
      </c>
      <c r="AH203" s="3">
        <f t="shared" si="20"/>
        <v>17780</v>
      </c>
    </row>
    <row r="204" spans="1:34" s="3" customFormat="1" ht="12.75">
      <c r="A204" s="5" t="s">
        <v>142</v>
      </c>
      <c r="B204" s="3">
        <f t="shared" si="21"/>
        <v>15556</v>
      </c>
      <c r="C204" s="3">
        <f t="shared" si="21"/>
        <v>0</v>
      </c>
      <c r="D204" s="3">
        <f t="shared" si="21"/>
        <v>0</v>
      </c>
      <c r="E204" s="3">
        <f t="shared" si="21"/>
        <v>0</v>
      </c>
      <c r="F204" s="3">
        <f t="shared" si="21"/>
        <v>0</v>
      </c>
      <c r="G204" s="3">
        <f t="shared" si="21"/>
        <v>0</v>
      </c>
      <c r="H204" s="3">
        <f t="shared" si="21"/>
        <v>0</v>
      </c>
      <c r="I204" s="3">
        <f t="shared" si="21"/>
        <v>0</v>
      </c>
      <c r="J204" s="3">
        <f t="shared" si="21"/>
        <v>0</v>
      </c>
      <c r="K204" s="3">
        <f t="shared" si="21"/>
        <v>0</v>
      </c>
      <c r="L204" s="3">
        <f t="shared" si="21"/>
        <v>0</v>
      </c>
      <c r="M204" s="3">
        <f t="shared" si="21"/>
        <v>0</v>
      </c>
      <c r="N204" s="3">
        <f t="shared" si="21"/>
        <v>0</v>
      </c>
      <c r="O204" s="3">
        <f t="shared" si="21"/>
        <v>0</v>
      </c>
      <c r="P204" s="3">
        <f t="shared" si="21"/>
        <v>0</v>
      </c>
      <c r="Q204" s="3">
        <f t="shared" si="21"/>
        <v>0</v>
      </c>
      <c r="R204" s="3">
        <f t="shared" si="21"/>
        <v>0</v>
      </c>
      <c r="S204" s="3">
        <f t="shared" si="21"/>
        <v>0</v>
      </c>
      <c r="T204" s="3">
        <f t="shared" si="21"/>
        <v>0</v>
      </c>
      <c r="U204" s="3">
        <f t="shared" si="21"/>
        <v>0</v>
      </c>
      <c r="V204" s="3">
        <f t="shared" si="21"/>
        <v>0</v>
      </c>
      <c r="W204" s="3">
        <f t="shared" si="21"/>
        <v>0</v>
      </c>
      <c r="X204" s="3">
        <f t="shared" si="21"/>
        <v>0</v>
      </c>
      <c r="Y204" s="3">
        <f t="shared" si="21"/>
        <v>0</v>
      </c>
      <c r="Z204" s="3">
        <f t="shared" si="21"/>
        <v>0</v>
      </c>
      <c r="AA204" s="3">
        <f t="shared" si="21"/>
        <v>0</v>
      </c>
      <c r="AB204" s="3">
        <f t="shared" si="21"/>
        <v>0</v>
      </c>
      <c r="AC204" s="3">
        <f t="shared" si="21"/>
        <v>0</v>
      </c>
      <c r="AD204" s="3">
        <f t="shared" si="21"/>
        <v>0</v>
      </c>
      <c r="AE204" s="3">
        <f t="shared" si="21"/>
        <v>0</v>
      </c>
      <c r="AF204" s="3">
        <f t="shared" si="21"/>
        <v>0</v>
      </c>
      <c r="AG204" s="3">
        <f t="shared" si="21"/>
        <v>0</v>
      </c>
      <c r="AH204" s="3">
        <f t="shared" si="20"/>
        <v>15556</v>
      </c>
    </row>
    <row r="205" spans="1:34" ht="12.75">
      <c r="A205" s="4" t="s">
        <v>104</v>
      </c>
      <c r="C205" s="1"/>
      <c r="F205" s="1">
        <v>573</v>
      </c>
      <c r="AH205" s="1">
        <f t="shared" si="20"/>
        <v>573</v>
      </c>
    </row>
    <row r="206" spans="1:34" ht="12.75">
      <c r="A206" s="4" t="s">
        <v>50</v>
      </c>
      <c r="C206" s="1"/>
      <c r="F206" s="1">
        <v>1556</v>
      </c>
      <c r="AH206" s="1">
        <f t="shared" si="20"/>
        <v>1556</v>
      </c>
    </row>
    <row r="207" spans="1:34" ht="12.75">
      <c r="A207" s="4" t="s">
        <v>142</v>
      </c>
      <c r="C207" s="1"/>
      <c r="F207" s="1">
        <v>1556</v>
      </c>
      <c r="AH207" s="1">
        <f t="shared" si="20"/>
        <v>1556</v>
      </c>
    </row>
    <row r="208" spans="1:34" ht="12.75">
      <c r="A208" s="4" t="s">
        <v>105</v>
      </c>
      <c r="C208" s="1"/>
      <c r="F208" s="1">
        <v>188</v>
      </c>
      <c r="AH208" s="1">
        <f t="shared" si="20"/>
        <v>188</v>
      </c>
    </row>
    <row r="209" spans="1:34" ht="12.75">
      <c r="A209" s="4" t="s">
        <v>50</v>
      </c>
      <c r="C209" s="1"/>
      <c r="F209" s="1">
        <v>188</v>
      </c>
      <c r="AH209" s="1">
        <f t="shared" si="20"/>
        <v>188</v>
      </c>
    </row>
    <row r="210" spans="1:34" ht="12.75">
      <c r="A210" s="4" t="s">
        <v>142</v>
      </c>
      <c r="C210" s="1"/>
      <c r="F210" s="1">
        <v>188</v>
      </c>
      <c r="AH210" s="1">
        <f t="shared" si="20"/>
        <v>188</v>
      </c>
    </row>
    <row r="211" spans="1:34" ht="12.75">
      <c r="A211" s="4" t="s">
        <v>106</v>
      </c>
      <c r="C211" s="1"/>
      <c r="F211" s="1">
        <v>150</v>
      </c>
      <c r="AH211" s="1">
        <f t="shared" si="20"/>
        <v>150</v>
      </c>
    </row>
    <row r="212" spans="1:34" ht="12.75">
      <c r="A212" s="4" t="s">
        <v>50</v>
      </c>
      <c r="C212" s="1"/>
      <c r="F212" s="1">
        <v>150</v>
      </c>
      <c r="AH212" s="1">
        <f t="shared" si="20"/>
        <v>150</v>
      </c>
    </row>
    <row r="213" spans="1:34" ht="12.75">
      <c r="A213" s="4" t="s">
        <v>142</v>
      </c>
      <c r="C213" s="1"/>
      <c r="F213" s="1">
        <v>150</v>
      </c>
      <c r="AH213" s="1">
        <f t="shared" si="20"/>
        <v>150</v>
      </c>
    </row>
    <row r="214" spans="1:34" ht="12.75">
      <c r="A214" s="4" t="s">
        <v>144</v>
      </c>
      <c r="C214" s="1"/>
      <c r="F214" s="1">
        <v>650</v>
      </c>
      <c r="AH214" s="1">
        <f t="shared" si="20"/>
        <v>650</v>
      </c>
    </row>
    <row r="215" spans="1:34" ht="12.75">
      <c r="A215" s="4" t="s">
        <v>50</v>
      </c>
      <c r="C215" s="1"/>
      <c r="F215" s="1">
        <v>990</v>
      </c>
      <c r="AH215" s="1">
        <f t="shared" si="20"/>
        <v>990</v>
      </c>
    </row>
    <row r="216" spans="1:34" ht="12.75">
      <c r="A216" s="4" t="s">
        <v>142</v>
      </c>
      <c r="C216" s="1"/>
      <c r="F216" s="1">
        <v>990</v>
      </c>
      <c r="AH216" s="1">
        <f t="shared" si="20"/>
        <v>990</v>
      </c>
    </row>
    <row r="217" spans="1:34" ht="12.75">
      <c r="A217" s="4" t="s">
        <v>107</v>
      </c>
      <c r="C217" s="1"/>
      <c r="F217" s="1">
        <v>600</v>
      </c>
      <c r="U217" s="1">
        <v>120</v>
      </c>
      <c r="W217" s="1">
        <v>360</v>
      </c>
      <c r="Z217" s="1">
        <v>1200</v>
      </c>
      <c r="AH217" s="1">
        <f t="shared" si="20"/>
        <v>2280</v>
      </c>
    </row>
    <row r="218" spans="1:34" ht="12.75">
      <c r="A218" s="4" t="s">
        <v>50</v>
      </c>
      <c r="C218" s="1"/>
      <c r="F218" s="1">
        <v>600</v>
      </c>
      <c r="U218" s="1">
        <v>120</v>
      </c>
      <c r="W218" s="1">
        <v>360</v>
      </c>
      <c r="Z218" s="1">
        <v>1200</v>
      </c>
      <c r="AH218" s="1">
        <f t="shared" si="20"/>
        <v>2280</v>
      </c>
    </row>
    <row r="219" spans="1:34" ht="12.75">
      <c r="A219" s="4" t="s">
        <v>142</v>
      </c>
      <c r="C219" s="1"/>
      <c r="F219" s="1">
        <v>440</v>
      </c>
      <c r="U219" s="1">
        <v>120</v>
      </c>
      <c r="W219" s="1">
        <v>318</v>
      </c>
      <c r="Z219" s="1">
        <v>1200</v>
      </c>
      <c r="AH219" s="1">
        <f t="shared" si="20"/>
        <v>2078</v>
      </c>
    </row>
    <row r="220" spans="1:34" ht="12.75">
      <c r="A220" s="4" t="s">
        <v>108</v>
      </c>
      <c r="C220" s="1"/>
      <c r="U220" s="1">
        <v>0</v>
      </c>
      <c r="V220" s="1">
        <v>300</v>
      </c>
      <c r="AH220" s="1">
        <f t="shared" si="20"/>
        <v>300</v>
      </c>
    </row>
    <row r="221" spans="1:34" ht="12.75">
      <c r="A221" s="4" t="s">
        <v>50</v>
      </c>
      <c r="C221" s="1"/>
      <c r="V221" s="1">
        <v>300</v>
      </c>
      <c r="AH221" s="1">
        <f t="shared" si="20"/>
        <v>300</v>
      </c>
    </row>
    <row r="222" spans="1:34" ht="12.75">
      <c r="A222" s="4" t="s">
        <v>142</v>
      </c>
      <c r="C222" s="1"/>
      <c r="V222" s="1">
        <v>200</v>
      </c>
      <c r="AH222" s="1">
        <f t="shared" si="20"/>
        <v>200</v>
      </c>
    </row>
    <row r="223" spans="1:34" ht="12.75">
      <c r="A223" s="4" t="s">
        <v>143</v>
      </c>
      <c r="C223" s="1"/>
      <c r="F223" s="1">
        <v>17692</v>
      </c>
      <c r="AH223" s="1">
        <f t="shared" si="20"/>
        <v>17692</v>
      </c>
    </row>
    <row r="224" spans="1:34" ht="12.75">
      <c r="A224" s="4" t="s">
        <v>50</v>
      </c>
      <c r="C224" s="1"/>
      <c r="F224" s="1">
        <v>11200</v>
      </c>
      <c r="AH224" s="1">
        <f t="shared" si="20"/>
        <v>11200</v>
      </c>
    </row>
    <row r="225" spans="1:34" ht="12.75">
      <c r="A225" s="4" t="s">
        <v>142</v>
      </c>
      <c r="C225" s="1"/>
      <c r="AH225" s="1">
        <f t="shared" si="20"/>
        <v>0</v>
      </c>
    </row>
    <row r="226" spans="1:34" ht="12.75">
      <c r="A226" s="4" t="s">
        <v>109</v>
      </c>
      <c r="C226" s="1"/>
      <c r="AG226" s="1">
        <v>24876</v>
      </c>
      <c r="AH226" s="1">
        <f t="shared" si="20"/>
        <v>24876</v>
      </c>
    </row>
    <row r="227" spans="1:34" ht="12.75">
      <c r="A227" s="4" t="s">
        <v>50</v>
      </c>
      <c r="C227" s="1"/>
      <c r="AG227" s="1">
        <v>83577</v>
      </c>
      <c r="AH227" s="1">
        <f t="shared" si="20"/>
        <v>83577</v>
      </c>
    </row>
    <row r="228" spans="1:34" ht="12.75">
      <c r="A228" s="4" t="s">
        <v>142</v>
      </c>
      <c r="C228" s="1"/>
      <c r="Y228" s="1" t="s">
        <v>146</v>
      </c>
      <c r="AG228" s="1">
        <v>83577</v>
      </c>
      <c r="AH228" s="1">
        <f t="shared" si="20"/>
        <v>83577</v>
      </c>
    </row>
    <row r="229" spans="1:34" s="3" customFormat="1" ht="12.75">
      <c r="A229" s="5" t="s">
        <v>110</v>
      </c>
      <c r="B229" s="3">
        <f aca="true" t="shared" si="23" ref="B229:AG231">SUM(B205,B208,B211,B214,B217,B220,B223,B226)</f>
        <v>0</v>
      </c>
      <c r="C229" s="3">
        <f t="shared" si="23"/>
        <v>0</v>
      </c>
      <c r="D229" s="3">
        <f t="shared" si="23"/>
        <v>0</v>
      </c>
      <c r="E229" s="3">
        <f t="shared" si="23"/>
        <v>0</v>
      </c>
      <c r="F229" s="3">
        <f t="shared" si="23"/>
        <v>19853</v>
      </c>
      <c r="G229" s="3">
        <f t="shared" si="23"/>
        <v>0</v>
      </c>
      <c r="H229" s="3">
        <f t="shared" si="23"/>
        <v>0</v>
      </c>
      <c r="I229" s="3">
        <f t="shared" si="23"/>
        <v>0</v>
      </c>
      <c r="J229" s="3">
        <f t="shared" si="23"/>
        <v>0</v>
      </c>
      <c r="K229" s="3">
        <f t="shared" si="23"/>
        <v>0</v>
      </c>
      <c r="L229" s="3">
        <f t="shared" si="23"/>
        <v>0</v>
      </c>
      <c r="M229" s="3">
        <f t="shared" si="23"/>
        <v>0</v>
      </c>
      <c r="N229" s="3">
        <f t="shared" si="23"/>
        <v>0</v>
      </c>
      <c r="O229" s="3">
        <f t="shared" si="23"/>
        <v>0</v>
      </c>
      <c r="P229" s="3">
        <f t="shared" si="23"/>
        <v>0</v>
      </c>
      <c r="Q229" s="3">
        <f t="shared" si="23"/>
        <v>0</v>
      </c>
      <c r="R229" s="3">
        <f t="shared" si="23"/>
        <v>0</v>
      </c>
      <c r="S229" s="3">
        <f t="shared" si="23"/>
        <v>0</v>
      </c>
      <c r="T229" s="3">
        <f t="shared" si="23"/>
        <v>0</v>
      </c>
      <c r="U229" s="3">
        <f t="shared" si="23"/>
        <v>120</v>
      </c>
      <c r="V229" s="3">
        <f t="shared" si="23"/>
        <v>300</v>
      </c>
      <c r="W229" s="3">
        <f t="shared" si="23"/>
        <v>360</v>
      </c>
      <c r="X229" s="3">
        <f t="shared" si="23"/>
        <v>0</v>
      </c>
      <c r="Y229" s="3">
        <f t="shared" si="23"/>
        <v>0</v>
      </c>
      <c r="Z229" s="3">
        <f t="shared" si="23"/>
        <v>1200</v>
      </c>
      <c r="AA229" s="3">
        <f t="shared" si="23"/>
        <v>0</v>
      </c>
      <c r="AB229" s="3">
        <f t="shared" si="23"/>
        <v>0</v>
      </c>
      <c r="AC229" s="3">
        <f t="shared" si="23"/>
        <v>0</v>
      </c>
      <c r="AD229" s="3">
        <f t="shared" si="23"/>
        <v>0</v>
      </c>
      <c r="AE229" s="3">
        <f t="shared" si="23"/>
        <v>0</v>
      </c>
      <c r="AF229" s="3">
        <f t="shared" si="23"/>
        <v>0</v>
      </c>
      <c r="AG229" s="3">
        <f t="shared" si="23"/>
        <v>24876</v>
      </c>
      <c r="AH229" s="3">
        <f t="shared" si="20"/>
        <v>46709</v>
      </c>
    </row>
    <row r="230" spans="1:34" s="3" customFormat="1" ht="12.75">
      <c r="A230" s="5" t="s">
        <v>50</v>
      </c>
      <c r="B230" s="3">
        <f aca="true" t="shared" si="24" ref="B230:AG230">SUM(B206,B209,B212,B215,B218,B221,B224,B227,)</f>
        <v>0</v>
      </c>
      <c r="C230" s="3">
        <f t="shared" si="24"/>
        <v>0</v>
      </c>
      <c r="D230" s="3">
        <f t="shared" si="24"/>
        <v>0</v>
      </c>
      <c r="E230" s="3">
        <f t="shared" si="24"/>
        <v>0</v>
      </c>
      <c r="F230" s="3">
        <f t="shared" si="24"/>
        <v>14684</v>
      </c>
      <c r="G230" s="3">
        <f t="shared" si="24"/>
        <v>0</v>
      </c>
      <c r="H230" s="3">
        <f t="shared" si="24"/>
        <v>0</v>
      </c>
      <c r="I230" s="3">
        <f t="shared" si="24"/>
        <v>0</v>
      </c>
      <c r="J230" s="3">
        <f t="shared" si="24"/>
        <v>0</v>
      </c>
      <c r="K230" s="3">
        <f t="shared" si="24"/>
        <v>0</v>
      </c>
      <c r="L230" s="3">
        <f t="shared" si="24"/>
        <v>0</v>
      </c>
      <c r="M230" s="3">
        <f t="shared" si="24"/>
        <v>0</v>
      </c>
      <c r="N230" s="3">
        <f t="shared" si="24"/>
        <v>0</v>
      </c>
      <c r="O230" s="3">
        <f t="shared" si="24"/>
        <v>0</v>
      </c>
      <c r="P230" s="3">
        <f t="shared" si="24"/>
        <v>0</v>
      </c>
      <c r="Q230" s="3">
        <f t="shared" si="24"/>
        <v>0</v>
      </c>
      <c r="R230" s="3">
        <f t="shared" si="24"/>
        <v>0</v>
      </c>
      <c r="S230" s="3">
        <f t="shared" si="24"/>
        <v>0</v>
      </c>
      <c r="T230" s="3">
        <f t="shared" si="24"/>
        <v>0</v>
      </c>
      <c r="U230" s="3">
        <f t="shared" si="24"/>
        <v>120</v>
      </c>
      <c r="V230" s="3">
        <f t="shared" si="24"/>
        <v>300</v>
      </c>
      <c r="W230" s="3">
        <f t="shared" si="24"/>
        <v>360</v>
      </c>
      <c r="X230" s="3">
        <f t="shared" si="24"/>
        <v>0</v>
      </c>
      <c r="Y230" s="3">
        <f t="shared" si="24"/>
        <v>0</v>
      </c>
      <c r="Z230" s="3">
        <f t="shared" si="24"/>
        <v>1200</v>
      </c>
      <c r="AA230" s="3">
        <f t="shared" si="24"/>
        <v>0</v>
      </c>
      <c r="AB230" s="3">
        <f t="shared" si="24"/>
        <v>0</v>
      </c>
      <c r="AC230" s="3">
        <f t="shared" si="24"/>
        <v>0</v>
      </c>
      <c r="AD230" s="3">
        <f t="shared" si="24"/>
        <v>0</v>
      </c>
      <c r="AE230" s="3">
        <f t="shared" si="24"/>
        <v>0</v>
      </c>
      <c r="AF230" s="3">
        <f t="shared" si="24"/>
        <v>0</v>
      </c>
      <c r="AG230" s="3">
        <f t="shared" si="24"/>
        <v>83577</v>
      </c>
      <c r="AH230" s="3">
        <f t="shared" si="20"/>
        <v>100241</v>
      </c>
    </row>
    <row r="231" spans="1:34" s="3" customFormat="1" ht="12.75">
      <c r="A231" s="5" t="s">
        <v>142</v>
      </c>
      <c r="B231" s="3">
        <f t="shared" si="23"/>
        <v>0</v>
      </c>
      <c r="C231" s="3">
        <f t="shared" si="23"/>
        <v>0</v>
      </c>
      <c r="D231" s="3">
        <f t="shared" si="23"/>
        <v>0</v>
      </c>
      <c r="E231" s="3">
        <f t="shared" si="23"/>
        <v>0</v>
      </c>
      <c r="F231" s="3">
        <f t="shared" si="23"/>
        <v>3324</v>
      </c>
      <c r="G231" s="3">
        <f t="shared" si="23"/>
        <v>0</v>
      </c>
      <c r="H231" s="3">
        <f t="shared" si="23"/>
        <v>0</v>
      </c>
      <c r="I231" s="3">
        <f t="shared" si="23"/>
        <v>0</v>
      </c>
      <c r="J231" s="3">
        <f t="shared" si="23"/>
        <v>0</v>
      </c>
      <c r="K231" s="3">
        <f t="shared" si="23"/>
        <v>0</v>
      </c>
      <c r="L231" s="3">
        <f t="shared" si="23"/>
        <v>0</v>
      </c>
      <c r="M231" s="3">
        <f t="shared" si="23"/>
        <v>0</v>
      </c>
      <c r="N231" s="3">
        <f t="shared" si="23"/>
        <v>0</v>
      </c>
      <c r="O231" s="3">
        <f t="shared" si="23"/>
        <v>0</v>
      </c>
      <c r="P231" s="3">
        <f t="shared" si="23"/>
        <v>0</v>
      </c>
      <c r="Q231" s="3">
        <f t="shared" si="23"/>
        <v>0</v>
      </c>
      <c r="R231" s="3">
        <f t="shared" si="23"/>
        <v>0</v>
      </c>
      <c r="S231" s="3">
        <f t="shared" si="23"/>
        <v>0</v>
      </c>
      <c r="T231" s="3">
        <f t="shared" si="23"/>
        <v>0</v>
      </c>
      <c r="U231" s="3">
        <f t="shared" si="23"/>
        <v>120</v>
      </c>
      <c r="V231" s="3">
        <f t="shared" si="23"/>
        <v>200</v>
      </c>
      <c r="W231" s="3">
        <f t="shared" si="23"/>
        <v>318</v>
      </c>
      <c r="X231" s="3">
        <f t="shared" si="23"/>
        <v>0</v>
      </c>
      <c r="Y231" s="3">
        <f t="shared" si="23"/>
        <v>0</v>
      </c>
      <c r="Z231" s="3">
        <f t="shared" si="23"/>
        <v>1200</v>
      </c>
      <c r="AA231" s="3">
        <f t="shared" si="23"/>
        <v>0</v>
      </c>
      <c r="AB231" s="3">
        <f t="shared" si="23"/>
        <v>0</v>
      </c>
      <c r="AC231" s="3">
        <f t="shared" si="23"/>
        <v>0</v>
      </c>
      <c r="AD231" s="3">
        <f t="shared" si="23"/>
        <v>0</v>
      </c>
      <c r="AE231" s="3">
        <f t="shared" si="23"/>
        <v>0</v>
      </c>
      <c r="AF231" s="3">
        <f t="shared" si="23"/>
        <v>0</v>
      </c>
      <c r="AG231" s="3">
        <f t="shared" si="23"/>
        <v>83577</v>
      </c>
      <c r="AH231" s="3">
        <f t="shared" si="20"/>
        <v>88739</v>
      </c>
    </row>
    <row r="232" spans="1:34" ht="12.75">
      <c r="A232" s="4" t="s">
        <v>111</v>
      </c>
      <c r="C232" s="1"/>
      <c r="F232" s="1">
        <v>10000</v>
      </c>
      <c r="AH232" s="1">
        <f t="shared" si="20"/>
        <v>10000</v>
      </c>
    </row>
    <row r="233" spans="1:34" ht="12.75">
      <c r="A233" s="4" t="s">
        <v>50</v>
      </c>
      <c r="C233" s="1"/>
      <c r="F233" s="1">
        <v>9787</v>
      </c>
      <c r="Y233" s="1">
        <v>215</v>
      </c>
      <c r="AH233" s="1">
        <f t="shared" si="20"/>
        <v>10002</v>
      </c>
    </row>
    <row r="234" spans="1:34" ht="12.75">
      <c r="A234" s="4" t="s">
        <v>142</v>
      </c>
      <c r="C234" s="1"/>
      <c r="F234" s="1">
        <v>7997</v>
      </c>
      <c r="Y234" s="1">
        <v>215</v>
      </c>
      <c r="AH234" s="1">
        <f t="shared" si="20"/>
        <v>8212</v>
      </c>
    </row>
    <row r="235" spans="1:34" ht="12.75">
      <c r="A235" s="4" t="s">
        <v>112</v>
      </c>
      <c r="C235" s="1"/>
      <c r="F235" s="1">
        <v>3000</v>
      </c>
      <c r="AH235" s="1">
        <f t="shared" si="20"/>
        <v>3000</v>
      </c>
    </row>
    <row r="236" spans="1:34" ht="12.75">
      <c r="A236" s="4" t="s">
        <v>50</v>
      </c>
      <c r="C236" s="1"/>
      <c r="F236" s="1">
        <v>3000</v>
      </c>
      <c r="AH236" s="1">
        <f t="shared" si="20"/>
        <v>3000</v>
      </c>
    </row>
    <row r="237" spans="1:34" ht="12.75">
      <c r="A237" s="4" t="s">
        <v>142</v>
      </c>
      <c r="C237" s="1"/>
      <c r="F237" s="1">
        <v>2159</v>
      </c>
      <c r="AH237" s="1">
        <f t="shared" si="20"/>
        <v>2159</v>
      </c>
    </row>
    <row r="238" spans="1:34" s="3" customFormat="1" ht="12.75">
      <c r="A238" s="5" t="s">
        <v>113</v>
      </c>
      <c r="B238" s="3">
        <f aca="true" t="shared" si="25" ref="B238:AG240">SUM(B232,B235,)</f>
        <v>0</v>
      </c>
      <c r="C238" s="3">
        <f t="shared" si="25"/>
        <v>0</v>
      </c>
      <c r="D238" s="3">
        <f t="shared" si="25"/>
        <v>0</v>
      </c>
      <c r="E238" s="3">
        <f t="shared" si="25"/>
        <v>0</v>
      </c>
      <c r="F238" s="3">
        <f t="shared" si="25"/>
        <v>13000</v>
      </c>
      <c r="G238" s="3">
        <f t="shared" si="25"/>
        <v>0</v>
      </c>
      <c r="H238" s="3">
        <f t="shared" si="25"/>
        <v>0</v>
      </c>
      <c r="I238" s="3">
        <f t="shared" si="25"/>
        <v>0</v>
      </c>
      <c r="J238" s="3">
        <f t="shared" si="25"/>
        <v>0</v>
      </c>
      <c r="K238" s="3">
        <f t="shared" si="25"/>
        <v>0</v>
      </c>
      <c r="L238" s="3">
        <f t="shared" si="25"/>
        <v>0</v>
      </c>
      <c r="M238" s="3">
        <f t="shared" si="25"/>
        <v>0</v>
      </c>
      <c r="N238" s="3">
        <f t="shared" si="25"/>
        <v>0</v>
      </c>
      <c r="O238" s="3">
        <f t="shared" si="25"/>
        <v>0</v>
      </c>
      <c r="P238" s="3">
        <f t="shared" si="25"/>
        <v>0</v>
      </c>
      <c r="Q238" s="3">
        <f t="shared" si="25"/>
        <v>0</v>
      </c>
      <c r="R238" s="3">
        <f t="shared" si="25"/>
        <v>0</v>
      </c>
      <c r="S238" s="3">
        <f t="shared" si="25"/>
        <v>0</v>
      </c>
      <c r="T238" s="3">
        <f t="shared" si="25"/>
        <v>0</v>
      </c>
      <c r="U238" s="3">
        <f t="shared" si="25"/>
        <v>0</v>
      </c>
      <c r="V238" s="3">
        <f t="shared" si="25"/>
        <v>0</v>
      </c>
      <c r="W238" s="3">
        <f t="shared" si="25"/>
        <v>0</v>
      </c>
      <c r="X238" s="3">
        <f t="shared" si="25"/>
        <v>0</v>
      </c>
      <c r="Y238" s="3">
        <f t="shared" si="25"/>
        <v>0</v>
      </c>
      <c r="Z238" s="3">
        <f t="shared" si="25"/>
        <v>0</v>
      </c>
      <c r="AA238" s="3">
        <f t="shared" si="25"/>
        <v>0</v>
      </c>
      <c r="AB238" s="3">
        <f t="shared" si="25"/>
        <v>0</v>
      </c>
      <c r="AC238" s="3">
        <f t="shared" si="25"/>
        <v>0</v>
      </c>
      <c r="AD238" s="3">
        <f t="shared" si="25"/>
        <v>0</v>
      </c>
      <c r="AE238" s="3">
        <f t="shared" si="25"/>
        <v>0</v>
      </c>
      <c r="AF238" s="3">
        <f t="shared" si="25"/>
        <v>0</v>
      </c>
      <c r="AG238" s="3">
        <f t="shared" si="25"/>
        <v>0</v>
      </c>
      <c r="AH238" s="3">
        <f t="shared" si="20"/>
        <v>13000</v>
      </c>
    </row>
    <row r="239" spans="1:34" s="3" customFormat="1" ht="12.75">
      <c r="A239" s="5" t="s">
        <v>50</v>
      </c>
      <c r="B239" s="3">
        <f aca="true" t="shared" si="26" ref="B239:AG239">SUM(B233,B236,)</f>
        <v>0</v>
      </c>
      <c r="C239" s="3">
        <f t="shared" si="26"/>
        <v>0</v>
      </c>
      <c r="D239" s="3">
        <f t="shared" si="26"/>
        <v>0</v>
      </c>
      <c r="E239" s="3">
        <f t="shared" si="26"/>
        <v>0</v>
      </c>
      <c r="F239" s="3">
        <f t="shared" si="26"/>
        <v>12787</v>
      </c>
      <c r="G239" s="3">
        <f t="shared" si="26"/>
        <v>0</v>
      </c>
      <c r="H239" s="3">
        <f t="shared" si="26"/>
        <v>0</v>
      </c>
      <c r="I239" s="3">
        <f t="shared" si="26"/>
        <v>0</v>
      </c>
      <c r="J239" s="3">
        <f t="shared" si="26"/>
        <v>0</v>
      </c>
      <c r="K239" s="3">
        <f t="shared" si="26"/>
        <v>0</v>
      </c>
      <c r="L239" s="3">
        <f t="shared" si="26"/>
        <v>0</v>
      </c>
      <c r="M239" s="3">
        <f t="shared" si="26"/>
        <v>0</v>
      </c>
      <c r="N239" s="3">
        <f t="shared" si="26"/>
        <v>0</v>
      </c>
      <c r="O239" s="3">
        <f t="shared" si="26"/>
        <v>0</v>
      </c>
      <c r="P239" s="3">
        <f t="shared" si="26"/>
        <v>0</v>
      </c>
      <c r="Q239" s="3">
        <f t="shared" si="26"/>
        <v>0</v>
      </c>
      <c r="R239" s="3">
        <f t="shared" si="26"/>
        <v>0</v>
      </c>
      <c r="S239" s="3">
        <f t="shared" si="26"/>
        <v>0</v>
      </c>
      <c r="T239" s="3">
        <f t="shared" si="26"/>
        <v>0</v>
      </c>
      <c r="U239" s="3">
        <f t="shared" si="26"/>
        <v>0</v>
      </c>
      <c r="V239" s="3">
        <f t="shared" si="26"/>
        <v>0</v>
      </c>
      <c r="W239" s="3">
        <f t="shared" si="26"/>
        <v>0</v>
      </c>
      <c r="X239" s="3">
        <f t="shared" si="26"/>
        <v>0</v>
      </c>
      <c r="Y239" s="3">
        <f t="shared" si="26"/>
        <v>215</v>
      </c>
      <c r="Z239" s="3">
        <f t="shared" si="26"/>
        <v>0</v>
      </c>
      <c r="AA239" s="3">
        <f t="shared" si="26"/>
        <v>0</v>
      </c>
      <c r="AB239" s="3">
        <f t="shared" si="26"/>
        <v>0</v>
      </c>
      <c r="AC239" s="3">
        <f t="shared" si="26"/>
        <v>0</v>
      </c>
      <c r="AD239" s="3">
        <f t="shared" si="26"/>
        <v>0</v>
      </c>
      <c r="AE239" s="3">
        <f t="shared" si="26"/>
        <v>0</v>
      </c>
      <c r="AF239" s="3">
        <f t="shared" si="26"/>
        <v>0</v>
      </c>
      <c r="AG239" s="3">
        <f t="shared" si="26"/>
        <v>0</v>
      </c>
      <c r="AH239" s="3">
        <f t="shared" si="20"/>
        <v>13002</v>
      </c>
    </row>
    <row r="240" spans="1:34" s="3" customFormat="1" ht="12.75">
      <c r="A240" s="5" t="s">
        <v>142</v>
      </c>
      <c r="B240" s="3">
        <f t="shared" si="25"/>
        <v>0</v>
      </c>
      <c r="C240" s="3">
        <f t="shared" si="25"/>
        <v>0</v>
      </c>
      <c r="D240" s="3">
        <f t="shared" si="25"/>
        <v>0</v>
      </c>
      <c r="E240" s="3">
        <f t="shared" si="25"/>
        <v>0</v>
      </c>
      <c r="F240" s="3">
        <f t="shared" si="25"/>
        <v>10156</v>
      </c>
      <c r="G240" s="3">
        <f t="shared" si="25"/>
        <v>0</v>
      </c>
      <c r="H240" s="3">
        <f t="shared" si="25"/>
        <v>0</v>
      </c>
      <c r="I240" s="3">
        <f t="shared" si="25"/>
        <v>0</v>
      </c>
      <c r="J240" s="3">
        <f t="shared" si="25"/>
        <v>0</v>
      </c>
      <c r="K240" s="3">
        <f t="shared" si="25"/>
        <v>0</v>
      </c>
      <c r="L240" s="3">
        <f t="shared" si="25"/>
        <v>0</v>
      </c>
      <c r="M240" s="3">
        <f t="shared" si="25"/>
        <v>0</v>
      </c>
      <c r="N240" s="3">
        <f t="shared" si="25"/>
        <v>0</v>
      </c>
      <c r="O240" s="3">
        <f t="shared" si="25"/>
        <v>0</v>
      </c>
      <c r="P240" s="3">
        <f t="shared" si="25"/>
        <v>0</v>
      </c>
      <c r="Q240" s="3">
        <f t="shared" si="25"/>
        <v>0</v>
      </c>
      <c r="R240" s="3">
        <f t="shared" si="25"/>
        <v>0</v>
      </c>
      <c r="S240" s="3">
        <f t="shared" si="25"/>
        <v>0</v>
      </c>
      <c r="T240" s="3">
        <f t="shared" si="25"/>
        <v>0</v>
      </c>
      <c r="U240" s="3">
        <f t="shared" si="25"/>
        <v>0</v>
      </c>
      <c r="V240" s="3">
        <f t="shared" si="25"/>
        <v>0</v>
      </c>
      <c r="W240" s="3">
        <f t="shared" si="25"/>
        <v>0</v>
      </c>
      <c r="X240" s="3">
        <f t="shared" si="25"/>
        <v>0</v>
      </c>
      <c r="Y240" s="3">
        <f t="shared" si="25"/>
        <v>215</v>
      </c>
      <c r="Z240" s="3">
        <f t="shared" si="25"/>
        <v>0</v>
      </c>
      <c r="AA240" s="3">
        <f t="shared" si="25"/>
        <v>0</v>
      </c>
      <c r="AB240" s="3">
        <f t="shared" si="25"/>
        <v>0</v>
      </c>
      <c r="AC240" s="3">
        <f t="shared" si="25"/>
        <v>0</v>
      </c>
      <c r="AD240" s="3">
        <f t="shared" si="25"/>
        <v>0</v>
      </c>
      <c r="AE240" s="3">
        <f t="shared" si="25"/>
        <v>0</v>
      </c>
      <c r="AF240" s="3">
        <f t="shared" si="25"/>
        <v>0</v>
      </c>
      <c r="AG240" s="3">
        <f t="shared" si="25"/>
        <v>0</v>
      </c>
      <c r="AH240" s="3">
        <f t="shared" si="20"/>
        <v>10371</v>
      </c>
    </row>
    <row r="241" spans="1:34" ht="12.75">
      <c r="A241" s="4" t="s">
        <v>134</v>
      </c>
      <c r="C241" s="1"/>
      <c r="AH241" s="1">
        <f t="shared" si="20"/>
        <v>0</v>
      </c>
    </row>
    <row r="242" spans="1:34" ht="12.75">
      <c r="A242" s="4" t="s">
        <v>50</v>
      </c>
      <c r="C242" s="1"/>
      <c r="F242" s="1">
        <v>213</v>
      </c>
      <c r="AH242" s="1">
        <f t="shared" si="20"/>
        <v>213</v>
      </c>
    </row>
    <row r="243" spans="1:34" ht="12.75">
      <c r="A243" s="4" t="s">
        <v>142</v>
      </c>
      <c r="C243" s="1"/>
      <c r="F243" s="1">
        <v>210</v>
      </c>
      <c r="AH243" s="1">
        <f t="shared" si="20"/>
        <v>210</v>
      </c>
    </row>
    <row r="244" spans="1:34" ht="12.75">
      <c r="A244" s="4" t="s">
        <v>135</v>
      </c>
      <c r="C244" s="1"/>
      <c r="AH244" s="1">
        <f t="shared" si="20"/>
        <v>0</v>
      </c>
    </row>
    <row r="245" spans="1:34" ht="12.75">
      <c r="A245" s="4" t="s">
        <v>50</v>
      </c>
      <c r="C245" s="1"/>
      <c r="AH245" s="1">
        <f t="shared" si="20"/>
        <v>0</v>
      </c>
    </row>
    <row r="246" spans="1:34" ht="12.75">
      <c r="A246" s="4" t="s">
        <v>142</v>
      </c>
      <c r="C246" s="1"/>
      <c r="AH246" s="1">
        <f t="shared" si="20"/>
        <v>0</v>
      </c>
    </row>
    <row r="247" spans="1:34" s="3" customFormat="1" ht="12.75">
      <c r="A247" s="5" t="s">
        <v>136</v>
      </c>
      <c r="B247" s="3">
        <f aca="true" t="shared" si="27" ref="B247:AG249">SUM(B241,B244)</f>
        <v>0</v>
      </c>
      <c r="C247" s="3">
        <f t="shared" si="27"/>
        <v>0</v>
      </c>
      <c r="D247" s="3">
        <f t="shared" si="27"/>
        <v>0</v>
      </c>
      <c r="E247" s="3">
        <f t="shared" si="27"/>
        <v>0</v>
      </c>
      <c r="F247" s="3">
        <f t="shared" si="27"/>
        <v>0</v>
      </c>
      <c r="G247" s="3">
        <f t="shared" si="27"/>
        <v>0</v>
      </c>
      <c r="H247" s="3">
        <f t="shared" si="27"/>
        <v>0</v>
      </c>
      <c r="I247" s="3">
        <f t="shared" si="27"/>
        <v>0</v>
      </c>
      <c r="J247" s="3">
        <f t="shared" si="27"/>
        <v>0</v>
      </c>
      <c r="K247" s="3">
        <f t="shared" si="27"/>
        <v>0</v>
      </c>
      <c r="L247" s="3">
        <f t="shared" si="27"/>
        <v>0</v>
      </c>
      <c r="M247" s="3">
        <f t="shared" si="27"/>
        <v>0</v>
      </c>
      <c r="N247" s="3">
        <f t="shared" si="27"/>
        <v>0</v>
      </c>
      <c r="O247" s="3">
        <f t="shared" si="27"/>
        <v>0</v>
      </c>
      <c r="P247" s="3">
        <f t="shared" si="27"/>
        <v>0</v>
      </c>
      <c r="Q247" s="3">
        <f t="shared" si="27"/>
        <v>0</v>
      </c>
      <c r="R247" s="3">
        <f t="shared" si="27"/>
        <v>0</v>
      </c>
      <c r="S247" s="3">
        <f t="shared" si="27"/>
        <v>0</v>
      </c>
      <c r="T247" s="3">
        <f t="shared" si="27"/>
        <v>0</v>
      </c>
      <c r="U247" s="3">
        <f t="shared" si="27"/>
        <v>0</v>
      </c>
      <c r="V247" s="3">
        <f t="shared" si="27"/>
        <v>0</v>
      </c>
      <c r="W247" s="3">
        <f t="shared" si="27"/>
        <v>0</v>
      </c>
      <c r="X247" s="3">
        <f t="shared" si="27"/>
        <v>0</v>
      </c>
      <c r="Y247" s="3">
        <f t="shared" si="27"/>
        <v>0</v>
      </c>
      <c r="Z247" s="3">
        <f t="shared" si="27"/>
        <v>0</v>
      </c>
      <c r="AA247" s="3">
        <f t="shared" si="27"/>
        <v>0</v>
      </c>
      <c r="AB247" s="3">
        <f t="shared" si="27"/>
        <v>0</v>
      </c>
      <c r="AC247" s="3">
        <f t="shared" si="27"/>
        <v>0</v>
      </c>
      <c r="AD247" s="3">
        <f t="shared" si="27"/>
        <v>0</v>
      </c>
      <c r="AE247" s="3">
        <f t="shared" si="27"/>
        <v>0</v>
      </c>
      <c r="AF247" s="3">
        <f t="shared" si="27"/>
        <v>0</v>
      </c>
      <c r="AG247" s="3">
        <f t="shared" si="27"/>
        <v>0</v>
      </c>
      <c r="AH247" s="3">
        <f t="shared" si="20"/>
        <v>0</v>
      </c>
    </row>
    <row r="248" spans="1:34" s="3" customFormat="1" ht="12.75">
      <c r="A248" s="5" t="s">
        <v>50</v>
      </c>
      <c r="B248" s="3">
        <f aca="true" t="shared" si="28" ref="B248:G248">SUM(B242,B245)</f>
        <v>0</v>
      </c>
      <c r="C248" s="3">
        <f t="shared" si="28"/>
        <v>0</v>
      </c>
      <c r="D248" s="3">
        <f t="shared" si="28"/>
        <v>0</v>
      </c>
      <c r="E248" s="3">
        <f t="shared" si="28"/>
        <v>0</v>
      </c>
      <c r="F248" s="3">
        <f t="shared" si="28"/>
        <v>213</v>
      </c>
      <c r="G248" s="3">
        <f t="shared" si="28"/>
        <v>0</v>
      </c>
      <c r="H248" s="3">
        <f aca="true" t="shared" si="29" ref="H248:AG248">SUM(G242,G245)</f>
        <v>0</v>
      </c>
      <c r="I248" s="3">
        <f t="shared" si="29"/>
        <v>0</v>
      </c>
      <c r="J248" s="3">
        <f t="shared" si="29"/>
        <v>0</v>
      </c>
      <c r="K248" s="3">
        <f t="shared" si="29"/>
        <v>0</v>
      </c>
      <c r="L248" s="3">
        <f t="shared" si="29"/>
        <v>0</v>
      </c>
      <c r="M248" s="3">
        <f t="shared" si="29"/>
        <v>0</v>
      </c>
      <c r="N248" s="3">
        <f t="shared" si="29"/>
        <v>0</v>
      </c>
      <c r="O248" s="3">
        <f t="shared" si="29"/>
        <v>0</v>
      </c>
      <c r="P248" s="3">
        <f t="shared" si="29"/>
        <v>0</v>
      </c>
      <c r="Q248" s="3">
        <f t="shared" si="29"/>
        <v>0</v>
      </c>
      <c r="R248" s="3">
        <f t="shared" si="29"/>
        <v>0</v>
      </c>
      <c r="S248" s="3">
        <f t="shared" si="29"/>
        <v>0</v>
      </c>
      <c r="T248" s="3">
        <f t="shared" si="29"/>
        <v>0</v>
      </c>
      <c r="U248" s="3">
        <f t="shared" si="29"/>
        <v>0</v>
      </c>
      <c r="V248" s="3">
        <f t="shared" si="29"/>
        <v>0</v>
      </c>
      <c r="W248" s="3">
        <f t="shared" si="29"/>
        <v>0</v>
      </c>
      <c r="X248" s="3">
        <f t="shared" si="29"/>
        <v>0</v>
      </c>
      <c r="Y248" s="3">
        <f t="shared" si="29"/>
        <v>0</v>
      </c>
      <c r="Z248" s="3">
        <f t="shared" si="29"/>
        <v>0</v>
      </c>
      <c r="AA248" s="3">
        <f t="shared" si="29"/>
        <v>0</v>
      </c>
      <c r="AB248" s="3">
        <f t="shared" si="29"/>
        <v>0</v>
      </c>
      <c r="AC248" s="3">
        <f t="shared" si="29"/>
        <v>0</v>
      </c>
      <c r="AD248" s="3">
        <f>SUM(AC242,AC245)</f>
        <v>0</v>
      </c>
      <c r="AE248" s="3">
        <f>SUM(AD242,AD245)</f>
        <v>0</v>
      </c>
      <c r="AF248" s="3">
        <f t="shared" si="29"/>
        <v>0</v>
      </c>
      <c r="AG248" s="3">
        <f t="shared" si="29"/>
        <v>0</v>
      </c>
      <c r="AH248" s="3">
        <f t="shared" si="20"/>
        <v>213</v>
      </c>
    </row>
    <row r="249" spans="1:34" s="3" customFormat="1" ht="12.75">
      <c r="A249" s="5" t="s">
        <v>142</v>
      </c>
      <c r="B249" s="3">
        <f t="shared" si="27"/>
        <v>0</v>
      </c>
      <c r="C249" s="3">
        <f t="shared" si="27"/>
        <v>0</v>
      </c>
      <c r="D249" s="3">
        <f t="shared" si="27"/>
        <v>0</v>
      </c>
      <c r="E249" s="3">
        <f t="shared" si="27"/>
        <v>0</v>
      </c>
      <c r="F249" s="3">
        <f t="shared" si="27"/>
        <v>210</v>
      </c>
      <c r="G249" s="3">
        <f t="shared" si="27"/>
        <v>0</v>
      </c>
      <c r="H249" s="3">
        <f t="shared" si="27"/>
        <v>0</v>
      </c>
      <c r="I249" s="3">
        <f t="shared" si="27"/>
        <v>0</v>
      </c>
      <c r="J249" s="3">
        <f t="shared" si="27"/>
        <v>0</v>
      </c>
      <c r="K249" s="3">
        <f t="shared" si="27"/>
        <v>0</v>
      </c>
      <c r="L249" s="3">
        <f t="shared" si="27"/>
        <v>0</v>
      </c>
      <c r="M249" s="3">
        <f t="shared" si="27"/>
        <v>0</v>
      </c>
      <c r="N249" s="3">
        <f t="shared" si="27"/>
        <v>0</v>
      </c>
      <c r="O249" s="3">
        <f t="shared" si="27"/>
        <v>0</v>
      </c>
      <c r="P249" s="3">
        <f t="shared" si="27"/>
        <v>0</v>
      </c>
      <c r="Q249" s="3">
        <f t="shared" si="27"/>
        <v>0</v>
      </c>
      <c r="R249" s="3">
        <f t="shared" si="27"/>
        <v>0</v>
      </c>
      <c r="S249" s="3">
        <f t="shared" si="27"/>
        <v>0</v>
      </c>
      <c r="T249" s="3">
        <f t="shared" si="27"/>
        <v>0</v>
      </c>
      <c r="U249" s="3">
        <f t="shared" si="27"/>
        <v>0</v>
      </c>
      <c r="V249" s="3">
        <f t="shared" si="27"/>
        <v>0</v>
      </c>
      <c r="W249" s="3">
        <f t="shared" si="27"/>
        <v>0</v>
      </c>
      <c r="X249" s="3">
        <f t="shared" si="27"/>
        <v>0</v>
      </c>
      <c r="Y249" s="3">
        <f t="shared" si="27"/>
        <v>0</v>
      </c>
      <c r="Z249" s="3">
        <f t="shared" si="27"/>
        <v>0</v>
      </c>
      <c r="AA249" s="3">
        <f t="shared" si="27"/>
        <v>0</v>
      </c>
      <c r="AB249" s="3">
        <f t="shared" si="27"/>
        <v>0</v>
      </c>
      <c r="AC249" s="3">
        <f t="shared" si="27"/>
        <v>0</v>
      </c>
      <c r="AD249" s="3">
        <f t="shared" si="27"/>
        <v>0</v>
      </c>
      <c r="AE249" s="3">
        <f t="shared" si="27"/>
        <v>0</v>
      </c>
      <c r="AF249" s="3">
        <f t="shared" si="27"/>
        <v>0</v>
      </c>
      <c r="AG249" s="3">
        <f t="shared" si="27"/>
        <v>0</v>
      </c>
      <c r="AH249" s="3">
        <f t="shared" si="20"/>
        <v>210</v>
      </c>
    </row>
    <row r="250" spans="1:34" ht="12.75">
      <c r="A250" s="4" t="s">
        <v>114</v>
      </c>
      <c r="C250" s="1"/>
      <c r="F250" s="1">
        <v>125</v>
      </c>
      <c r="K250" s="1">
        <v>7456</v>
      </c>
      <c r="L250" s="1">
        <v>1638</v>
      </c>
      <c r="M250" s="1">
        <v>566</v>
      </c>
      <c r="O250" s="1">
        <v>300</v>
      </c>
      <c r="P250" s="1">
        <v>200</v>
      </c>
      <c r="Q250" s="1">
        <v>230</v>
      </c>
      <c r="R250" s="1">
        <v>150</v>
      </c>
      <c r="S250" s="1">
        <v>120</v>
      </c>
      <c r="T250" s="1">
        <v>240</v>
      </c>
      <c r="AH250" s="1">
        <f t="shared" si="20"/>
        <v>11025</v>
      </c>
    </row>
    <row r="251" spans="1:34" ht="12.75">
      <c r="A251" s="4" t="s">
        <v>50</v>
      </c>
      <c r="C251" s="1"/>
      <c r="F251" s="1">
        <v>75</v>
      </c>
      <c r="M251" s="1">
        <v>566</v>
      </c>
      <c r="O251" s="1">
        <v>385</v>
      </c>
      <c r="P251" s="1">
        <v>200</v>
      </c>
      <c r="Q251" s="1">
        <v>175</v>
      </c>
      <c r="R251" s="1">
        <v>150</v>
      </c>
      <c r="S251" s="1">
        <v>215</v>
      </c>
      <c r="T251" s="1">
        <v>240</v>
      </c>
      <c r="AE251" s="1">
        <v>3414</v>
      </c>
      <c r="AF251" s="1">
        <v>1733</v>
      </c>
      <c r="AH251" s="1">
        <f t="shared" si="20"/>
        <v>7153</v>
      </c>
    </row>
    <row r="252" spans="1:34" ht="12.75">
      <c r="A252" s="4" t="s">
        <v>142</v>
      </c>
      <c r="C252" s="1"/>
      <c r="F252" s="1">
        <v>75</v>
      </c>
      <c r="M252" s="1">
        <v>492</v>
      </c>
      <c r="O252" s="1">
        <v>382</v>
      </c>
      <c r="P252" s="1">
        <v>130</v>
      </c>
      <c r="Q252" s="1">
        <v>178</v>
      </c>
      <c r="R252" s="1">
        <v>65</v>
      </c>
      <c r="S252" s="1">
        <v>178</v>
      </c>
      <c r="T252" s="1">
        <v>245</v>
      </c>
      <c r="AE252" s="1">
        <v>1247</v>
      </c>
      <c r="AF252" s="1">
        <v>1550</v>
      </c>
      <c r="AH252" s="1">
        <f t="shared" si="20"/>
        <v>4542</v>
      </c>
    </row>
    <row r="253" spans="1:34" s="3" customFormat="1" ht="12.75">
      <c r="A253" s="5" t="s">
        <v>115</v>
      </c>
      <c r="B253" s="3">
        <f aca="true" t="shared" si="30" ref="B253:AG255">SUM(B250)</f>
        <v>0</v>
      </c>
      <c r="C253" s="3">
        <f t="shared" si="30"/>
        <v>0</v>
      </c>
      <c r="D253" s="3">
        <f t="shared" si="30"/>
        <v>0</v>
      </c>
      <c r="E253" s="3">
        <f t="shared" si="30"/>
        <v>0</v>
      </c>
      <c r="F253" s="3">
        <f t="shared" si="30"/>
        <v>125</v>
      </c>
      <c r="G253" s="3">
        <f t="shared" si="30"/>
        <v>0</v>
      </c>
      <c r="H253" s="3">
        <f t="shared" si="30"/>
        <v>0</v>
      </c>
      <c r="I253" s="3">
        <f t="shared" si="30"/>
        <v>0</v>
      </c>
      <c r="J253" s="3">
        <f t="shared" si="30"/>
        <v>0</v>
      </c>
      <c r="K253" s="3">
        <f t="shared" si="30"/>
        <v>7456</v>
      </c>
      <c r="L253" s="3">
        <f t="shared" si="30"/>
        <v>1638</v>
      </c>
      <c r="M253" s="3">
        <f t="shared" si="30"/>
        <v>566</v>
      </c>
      <c r="N253" s="3">
        <f t="shared" si="30"/>
        <v>0</v>
      </c>
      <c r="O253" s="3">
        <f t="shared" si="30"/>
        <v>300</v>
      </c>
      <c r="P253" s="3">
        <f t="shared" si="30"/>
        <v>200</v>
      </c>
      <c r="Q253" s="3">
        <f t="shared" si="30"/>
        <v>230</v>
      </c>
      <c r="R253" s="3">
        <f t="shared" si="30"/>
        <v>150</v>
      </c>
      <c r="S253" s="3">
        <f t="shared" si="30"/>
        <v>120</v>
      </c>
      <c r="T253" s="3">
        <f t="shared" si="30"/>
        <v>240</v>
      </c>
      <c r="U253" s="3">
        <f t="shared" si="30"/>
        <v>0</v>
      </c>
      <c r="V253" s="3">
        <f t="shared" si="30"/>
        <v>0</v>
      </c>
      <c r="W253" s="3">
        <f t="shared" si="30"/>
        <v>0</v>
      </c>
      <c r="X253" s="3">
        <f t="shared" si="30"/>
        <v>0</v>
      </c>
      <c r="Y253" s="3">
        <f t="shared" si="30"/>
        <v>0</v>
      </c>
      <c r="Z253" s="3">
        <f t="shared" si="30"/>
        <v>0</v>
      </c>
      <c r="AA253" s="3">
        <f t="shared" si="30"/>
        <v>0</v>
      </c>
      <c r="AB253" s="3">
        <f t="shared" si="30"/>
        <v>0</v>
      </c>
      <c r="AC253" s="3">
        <f t="shared" si="30"/>
        <v>0</v>
      </c>
      <c r="AD253" s="3">
        <f t="shared" si="30"/>
        <v>0</v>
      </c>
      <c r="AE253" s="3">
        <f t="shared" si="30"/>
        <v>0</v>
      </c>
      <c r="AF253" s="3">
        <f t="shared" si="30"/>
        <v>0</v>
      </c>
      <c r="AG253" s="3">
        <f t="shared" si="30"/>
        <v>0</v>
      </c>
      <c r="AH253" s="3">
        <f t="shared" si="20"/>
        <v>11025</v>
      </c>
    </row>
    <row r="254" spans="1:34" s="3" customFormat="1" ht="12.75">
      <c r="A254" s="5" t="s">
        <v>50</v>
      </c>
      <c r="B254" s="3">
        <f aca="true" t="shared" si="31" ref="B254:AG254">SUM(B251)</f>
        <v>0</v>
      </c>
      <c r="C254" s="3">
        <f t="shared" si="31"/>
        <v>0</v>
      </c>
      <c r="D254" s="3">
        <f t="shared" si="31"/>
        <v>0</v>
      </c>
      <c r="E254" s="3">
        <f t="shared" si="31"/>
        <v>0</v>
      </c>
      <c r="F254" s="3">
        <f t="shared" si="31"/>
        <v>75</v>
      </c>
      <c r="G254" s="3">
        <f t="shared" si="31"/>
        <v>0</v>
      </c>
      <c r="H254" s="3">
        <f t="shared" si="31"/>
        <v>0</v>
      </c>
      <c r="I254" s="3">
        <f t="shared" si="31"/>
        <v>0</v>
      </c>
      <c r="J254" s="3">
        <f t="shared" si="31"/>
        <v>0</v>
      </c>
      <c r="K254" s="3">
        <f t="shared" si="31"/>
        <v>0</v>
      </c>
      <c r="L254" s="3">
        <f t="shared" si="31"/>
        <v>0</v>
      </c>
      <c r="M254" s="3">
        <f t="shared" si="31"/>
        <v>566</v>
      </c>
      <c r="N254" s="3">
        <f t="shared" si="31"/>
        <v>0</v>
      </c>
      <c r="O254" s="3">
        <f t="shared" si="31"/>
        <v>385</v>
      </c>
      <c r="P254" s="3">
        <f t="shared" si="31"/>
        <v>200</v>
      </c>
      <c r="Q254" s="3">
        <f t="shared" si="31"/>
        <v>175</v>
      </c>
      <c r="R254" s="3">
        <f t="shared" si="31"/>
        <v>150</v>
      </c>
      <c r="S254" s="3">
        <f t="shared" si="31"/>
        <v>215</v>
      </c>
      <c r="T254" s="3">
        <f t="shared" si="31"/>
        <v>240</v>
      </c>
      <c r="U254" s="3">
        <f t="shared" si="31"/>
        <v>0</v>
      </c>
      <c r="V254" s="3">
        <f t="shared" si="31"/>
        <v>0</v>
      </c>
      <c r="W254" s="3">
        <f t="shared" si="31"/>
        <v>0</v>
      </c>
      <c r="X254" s="3">
        <f t="shared" si="31"/>
        <v>0</v>
      </c>
      <c r="Y254" s="3">
        <f t="shared" si="31"/>
        <v>0</v>
      </c>
      <c r="Z254" s="3">
        <f t="shared" si="31"/>
        <v>0</v>
      </c>
      <c r="AA254" s="3">
        <f t="shared" si="31"/>
        <v>0</v>
      </c>
      <c r="AB254" s="3">
        <f t="shared" si="31"/>
        <v>0</v>
      </c>
      <c r="AC254" s="3">
        <f t="shared" si="31"/>
        <v>0</v>
      </c>
      <c r="AD254" s="3">
        <f t="shared" si="31"/>
        <v>0</v>
      </c>
      <c r="AE254" s="3">
        <f t="shared" si="31"/>
        <v>3414</v>
      </c>
      <c r="AF254" s="3">
        <f t="shared" si="31"/>
        <v>1733</v>
      </c>
      <c r="AG254" s="3">
        <f t="shared" si="31"/>
        <v>0</v>
      </c>
      <c r="AH254" s="3">
        <f t="shared" si="20"/>
        <v>7153</v>
      </c>
    </row>
    <row r="255" spans="1:34" s="3" customFormat="1" ht="12.75">
      <c r="A255" s="5" t="s">
        <v>142</v>
      </c>
      <c r="B255" s="3">
        <f t="shared" si="30"/>
        <v>0</v>
      </c>
      <c r="C255" s="3">
        <f t="shared" si="30"/>
        <v>0</v>
      </c>
      <c r="D255" s="3">
        <f t="shared" si="30"/>
        <v>0</v>
      </c>
      <c r="E255" s="3">
        <f t="shared" si="30"/>
        <v>0</v>
      </c>
      <c r="F255" s="3">
        <f t="shared" si="30"/>
        <v>75</v>
      </c>
      <c r="G255" s="3">
        <f t="shared" si="30"/>
        <v>0</v>
      </c>
      <c r="H255" s="3">
        <f t="shared" si="30"/>
        <v>0</v>
      </c>
      <c r="I255" s="3">
        <f t="shared" si="30"/>
        <v>0</v>
      </c>
      <c r="J255" s="3">
        <f t="shared" si="30"/>
        <v>0</v>
      </c>
      <c r="K255" s="3">
        <f t="shared" si="30"/>
        <v>0</v>
      </c>
      <c r="L255" s="3">
        <f t="shared" si="30"/>
        <v>0</v>
      </c>
      <c r="M255" s="3">
        <f t="shared" si="30"/>
        <v>492</v>
      </c>
      <c r="N255" s="3">
        <f t="shared" si="30"/>
        <v>0</v>
      </c>
      <c r="O255" s="3">
        <f t="shared" si="30"/>
        <v>382</v>
      </c>
      <c r="P255" s="3">
        <f t="shared" si="30"/>
        <v>130</v>
      </c>
      <c r="Q255" s="3">
        <f t="shared" si="30"/>
        <v>178</v>
      </c>
      <c r="R255" s="3">
        <f t="shared" si="30"/>
        <v>65</v>
      </c>
      <c r="S255" s="3">
        <f t="shared" si="30"/>
        <v>178</v>
      </c>
      <c r="T255" s="3">
        <f t="shared" si="30"/>
        <v>245</v>
      </c>
      <c r="U255" s="3">
        <f t="shared" si="30"/>
        <v>0</v>
      </c>
      <c r="V255" s="3">
        <f t="shared" si="30"/>
        <v>0</v>
      </c>
      <c r="W255" s="3">
        <f t="shared" si="30"/>
        <v>0</v>
      </c>
      <c r="X255" s="3">
        <f t="shared" si="30"/>
        <v>0</v>
      </c>
      <c r="Y255" s="3">
        <f t="shared" si="30"/>
        <v>0</v>
      </c>
      <c r="Z255" s="3">
        <f t="shared" si="30"/>
        <v>0</v>
      </c>
      <c r="AA255" s="3">
        <f t="shared" si="30"/>
        <v>0</v>
      </c>
      <c r="AB255" s="3">
        <f t="shared" si="30"/>
        <v>0</v>
      </c>
      <c r="AC255" s="3">
        <f t="shared" si="30"/>
        <v>0</v>
      </c>
      <c r="AD255" s="3">
        <f t="shared" si="30"/>
        <v>0</v>
      </c>
      <c r="AE255" s="3">
        <f t="shared" si="30"/>
        <v>1247</v>
      </c>
      <c r="AF255" s="3">
        <f t="shared" si="30"/>
        <v>1550</v>
      </c>
      <c r="AG255" s="3">
        <f t="shared" si="30"/>
        <v>0</v>
      </c>
      <c r="AH255" s="3">
        <f t="shared" si="20"/>
        <v>4542</v>
      </c>
    </row>
    <row r="256" spans="1:34" s="3" customFormat="1" ht="12.75">
      <c r="A256" s="5" t="s">
        <v>140</v>
      </c>
      <c r="AH256" s="1">
        <f t="shared" si="20"/>
        <v>0</v>
      </c>
    </row>
    <row r="257" spans="1:34" s="3" customFormat="1" ht="12.75">
      <c r="A257" s="5" t="s">
        <v>50</v>
      </c>
      <c r="F257" s="3">
        <v>100</v>
      </c>
      <c r="AH257" s="1">
        <f t="shared" si="20"/>
        <v>100</v>
      </c>
    </row>
    <row r="258" spans="1:34" s="3" customFormat="1" ht="12.75">
      <c r="A258" s="5" t="s">
        <v>142</v>
      </c>
      <c r="F258" s="3">
        <v>100</v>
      </c>
      <c r="AH258" s="1">
        <f t="shared" si="20"/>
        <v>100</v>
      </c>
    </row>
    <row r="259" spans="1:34" s="3" customFormat="1" ht="12.75">
      <c r="A259" s="5" t="s">
        <v>116</v>
      </c>
      <c r="B259" s="3">
        <f aca="true" t="shared" si="32" ref="B259:AG259">SUM(B65,B77,B193,B202,B229,B238,B247,B253,B256)</f>
        <v>18780</v>
      </c>
      <c r="C259" s="3">
        <f t="shared" si="32"/>
        <v>3565</v>
      </c>
      <c r="D259" s="3">
        <f t="shared" si="32"/>
        <v>8899</v>
      </c>
      <c r="E259" s="3">
        <f t="shared" si="32"/>
        <v>5993</v>
      </c>
      <c r="F259" s="3">
        <f t="shared" si="32"/>
        <v>45672</v>
      </c>
      <c r="G259" s="3">
        <f t="shared" si="32"/>
        <v>3000</v>
      </c>
      <c r="H259" s="3">
        <f t="shared" si="32"/>
        <v>4201</v>
      </c>
      <c r="I259" s="3">
        <f t="shared" si="32"/>
        <v>4293</v>
      </c>
      <c r="J259" s="3">
        <f t="shared" si="32"/>
        <v>137</v>
      </c>
      <c r="K259" s="3">
        <f t="shared" si="32"/>
        <v>7456</v>
      </c>
      <c r="L259" s="3">
        <f t="shared" si="32"/>
        <v>1638</v>
      </c>
      <c r="M259" s="3">
        <f t="shared" si="32"/>
        <v>566</v>
      </c>
      <c r="N259" s="3">
        <f t="shared" si="32"/>
        <v>0</v>
      </c>
      <c r="O259" s="3">
        <f t="shared" si="32"/>
        <v>300</v>
      </c>
      <c r="P259" s="3">
        <f t="shared" si="32"/>
        <v>200</v>
      </c>
      <c r="Q259" s="3">
        <f t="shared" si="32"/>
        <v>230</v>
      </c>
      <c r="R259" s="3">
        <f t="shared" si="32"/>
        <v>150</v>
      </c>
      <c r="S259" s="3">
        <f t="shared" si="32"/>
        <v>120</v>
      </c>
      <c r="T259" s="3">
        <f t="shared" si="32"/>
        <v>240</v>
      </c>
      <c r="U259" s="3">
        <f t="shared" si="32"/>
        <v>120</v>
      </c>
      <c r="V259" s="3">
        <f t="shared" si="32"/>
        <v>300</v>
      </c>
      <c r="W259" s="3">
        <f t="shared" si="32"/>
        <v>360</v>
      </c>
      <c r="X259" s="3">
        <f t="shared" si="32"/>
        <v>645</v>
      </c>
      <c r="Y259" s="3">
        <f t="shared" si="32"/>
        <v>6601</v>
      </c>
      <c r="Z259" s="3">
        <f t="shared" si="32"/>
        <v>1200</v>
      </c>
      <c r="AA259" s="3">
        <f t="shared" si="32"/>
        <v>222</v>
      </c>
      <c r="AB259" s="3">
        <f t="shared" si="32"/>
        <v>0</v>
      </c>
      <c r="AC259" s="3">
        <f t="shared" si="32"/>
        <v>0</v>
      </c>
      <c r="AD259" s="3">
        <f t="shared" si="32"/>
        <v>0</v>
      </c>
      <c r="AE259" s="3">
        <f t="shared" si="32"/>
        <v>0</v>
      </c>
      <c r="AF259" s="3">
        <f t="shared" si="32"/>
        <v>0</v>
      </c>
      <c r="AG259" s="3">
        <f t="shared" si="32"/>
        <v>24876</v>
      </c>
      <c r="AH259" s="3">
        <f t="shared" si="20"/>
        <v>139764</v>
      </c>
    </row>
    <row r="260" spans="1:34" s="3" customFormat="1" ht="12.75">
      <c r="A260" s="5" t="s">
        <v>50</v>
      </c>
      <c r="B260" s="3">
        <f aca="true" t="shared" si="33" ref="B260:AG260">SUM(B66,B78,B194,B203,B230,B239,B248,B254,B257)</f>
        <v>18780</v>
      </c>
      <c r="C260" s="3">
        <f t="shared" si="33"/>
        <v>3692</v>
      </c>
      <c r="D260" s="3">
        <f t="shared" si="33"/>
        <v>8899</v>
      </c>
      <c r="E260" s="3">
        <f t="shared" si="33"/>
        <v>5993</v>
      </c>
      <c r="F260" s="3">
        <f t="shared" si="33"/>
        <v>58192</v>
      </c>
      <c r="G260" s="3">
        <f t="shared" si="33"/>
        <v>3000</v>
      </c>
      <c r="H260" s="3">
        <f t="shared" si="33"/>
        <v>4236</v>
      </c>
      <c r="I260" s="3">
        <f t="shared" si="33"/>
        <v>4258</v>
      </c>
      <c r="J260" s="3">
        <f t="shared" si="33"/>
        <v>137</v>
      </c>
      <c r="K260" s="3">
        <f t="shared" si="33"/>
        <v>0</v>
      </c>
      <c r="L260" s="3">
        <f t="shared" si="33"/>
        <v>0</v>
      </c>
      <c r="M260" s="3">
        <f t="shared" si="33"/>
        <v>566</v>
      </c>
      <c r="N260" s="3">
        <f t="shared" si="33"/>
        <v>0</v>
      </c>
      <c r="O260" s="3">
        <f t="shared" si="33"/>
        <v>385</v>
      </c>
      <c r="P260" s="3">
        <f t="shared" si="33"/>
        <v>200</v>
      </c>
      <c r="Q260" s="3">
        <f t="shared" si="33"/>
        <v>175</v>
      </c>
      <c r="R260" s="3">
        <f t="shared" si="33"/>
        <v>150</v>
      </c>
      <c r="S260" s="3">
        <f t="shared" si="33"/>
        <v>215</v>
      </c>
      <c r="T260" s="3">
        <f t="shared" si="33"/>
        <v>240</v>
      </c>
      <c r="U260" s="3">
        <f t="shared" si="33"/>
        <v>120</v>
      </c>
      <c r="V260" s="3">
        <f t="shared" si="33"/>
        <v>300</v>
      </c>
      <c r="W260" s="3">
        <f t="shared" si="33"/>
        <v>360</v>
      </c>
      <c r="X260" s="3">
        <f t="shared" si="33"/>
        <v>663</v>
      </c>
      <c r="Y260" s="3">
        <f t="shared" si="33"/>
        <v>8157</v>
      </c>
      <c r="Z260" s="3">
        <f t="shared" si="33"/>
        <v>1200</v>
      </c>
      <c r="AA260" s="3">
        <f t="shared" si="33"/>
        <v>222</v>
      </c>
      <c r="AB260" s="3">
        <f t="shared" si="33"/>
        <v>1624</v>
      </c>
      <c r="AC260" s="3">
        <f t="shared" si="33"/>
        <v>943</v>
      </c>
      <c r="AD260" s="3">
        <f t="shared" si="33"/>
        <v>0</v>
      </c>
      <c r="AE260" s="3">
        <f t="shared" si="33"/>
        <v>3414</v>
      </c>
      <c r="AF260" s="3">
        <f t="shared" si="33"/>
        <v>1733</v>
      </c>
      <c r="AG260" s="3">
        <f t="shared" si="33"/>
        <v>83577</v>
      </c>
      <c r="AH260" s="3">
        <f t="shared" si="20"/>
        <v>211431</v>
      </c>
    </row>
    <row r="261" spans="1:34" ht="12.75">
      <c r="A261" s="5" t="s">
        <v>142</v>
      </c>
      <c r="B261" s="3">
        <f>SUM(B67,B79,B195,B204,B231,B240,B249,B255,B258)</f>
        <v>15727</v>
      </c>
      <c r="C261" s="3">
        <f aca="true" t="shared" si="34" ref="C261:AG261">SUM(C67,C79,C195,C204,C231,C240,C249,C255,C258)</f>
        <v>2203</v>
      </c>
      <c r="D261" s="3">
        <f t="shared" si="34"/>
        <v>8417</v>
      </c>
      <c r="E261" s="3">
        <f t="shared" si="34"/>
        <v>5014</v>
      </c>
      <c r="F261" s="3">
        <f t="shared" si="34"/>
        <v>33066</v>
      </c>
      <c r="G261" s="3">
        <f t="shared" si="34"/>
        <v>1814</v>
      </c>
      <c r="H261" s="3">
        <f t="shared" si="34"/>
        <v>3718</v>
      </c>
      <c r="I261" s="3">
        <f>SUM(I67,I79,I195,I204,I231,I240,I249,I255,I258)</f>
        <v>4534</v>
      </c>
      <c r="J261" s="3">
        <f t="shared" si="34"/>
        <v>0</v>
      </c>
      <c r="K261" s="3">
        <f t="shared" si="34"/>
        <v>0</v>
      </c>
      <c r="L261" s="3">
        <f t="shared" si="34"/>
        <v>0</v>
      </c>
      <c r="M261" s="3">
        <f t="shared" si="34"/>
        <v>492</v>
      </c>
      <c r="N261" s="3">
        <f t="shared" si="34"/>
        <v>0</v>
      </c>
      <c r="O261" s="3">
        <f t="shared" si="34"/>
        <v>382</v>
      </c>
      <c r="P261" s="3">
        <f t="shared" si="34"/>
        <v>130</v>
      </c>
      <c r="Q261" s="3">
        <f t="shared" si="34"/>
        <v>178</v>
      </c>
      <c r="R261" s="3">
        <f t="shared" si="34"/>
        <v>65</v>
      </c>
      <c r="S261" s="3">
        <f t="shared" si="34"/>
        <v>178</v>
      </c>
      <c r="T261" s="3">
        <f t="shared" si="34"/>
        <v>245</v>
      </c>
      <c r="U261" s="3">
        <f t="shared" si="34"/>
        <v>120</v>
      </c>
      <c r="V261" s="3">
        <f t="shared" si="34"/>
        <v>200</v>
      </c>
      <c r="W261" s="3">
        <f t="shared" si="34"/>
        <v>318</v>
      </c>
      <c r="X261" s="3">
        <f t="shared" si="34"/>
        <v>373</v>
      </c>
      <c r="Y261" s="3">
        <f t="shared" si="34"/>
        <v>7739</v>
      </c>
      <c r="Z261" s="3">
        <f t="shared" si="34"/>
        <v>1200</v>
      </c>
      <c r="AA261" s="3">
        <f t="shared" si="34"/>
        <v>103</v>
      </c>
      <c r="AB261" s="3">
        <f t="shared" si="34"/>
        <v>2274</v>
      </c>
      <c r="AC261" s="3">
        <f t="shared" si="34"/>
        <v>945</v>
      </c>
      <c r="AD261" s="3">
        <f t="shared" si="34"/>
        <v>66</v>
      </c>
      <c r="AE261" s="3">
        <f t="shared" si="34"/>
        <v>1247</v>
      </c>
      <c r="AF261" s="3">
        <f t="shared" si="34"/>
        <v>1550</v>
      </c>
      <c r="AG261" s="3">
        <f t="shared" si="34"/>
        <v>83577</v>
      </c>
      <c r="AH261" s="3">
        <f>SUM(B261:AG261)</f>
        <v>175875</v>
      </c>
    </row>
  </sheetData>
  <sheetProtection/>
  <mergeCells count="3">
    <mergeCell ref="A1:D1"/>
    <mergeCell ref="A89:D89"/>
    <mergeCell ref="A177:D17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5" r:id="rId1"/>
  <headerFooter alignWithMargins="0">
    <oddHeader>&amp;R8.1. melléklet a ..../2013. önkormányzati rendelethez</oddHeader>
  </headerFooter>
  <rowBreaks count="2" manualBreakCount="2">
    <brk id="88" max="255" man="1"/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Bőny</cp:lastModifiedBy>
  <cp:lastPrinted>2013-09-03T13:21:38Z</cp:lastPrinted>
  <dcterms:created xsi:type="dcterms:W3CDTF">2013-02-07T08:56:04Z</dcterms:created>
  <dcterms:modified xsi:type="dcterms:W3CDTF">2014-04-09T12:42:49Z</dcterms:modified>
  <cp:category/>
  <cp:version/>
  <cp:contentType/>
  <cp:contentStatus/>
</cp:coreProperties>
</file>