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21"/>
  </bookViews>
  <sheets>
    <sheet name="1.kiemelt ei" sheetId="1" r:id="rId1"/>
    <sheet name="2.kiadások működés,felh.Önk." sheetId="2" r:id="rId2"/>
    <sheet name="4.kiadások működés,felh.Óvoda" sheetId="3" r:id="rId3"/>
    <sheet name="5.kiadások működés,felh Összese" sheetId="4" r:id="rId4"/>
    <sheet name="6.bevételek működésfelh Önk." sheetId="5" r:id="rId5"/>
    <sheet name="8.bevételek működés,felh.Óvoda" sheetId="6" r:id="rId6"/>
    <sheet name="9.bevételek működés,felh.Összes" sheetId="7" r:id="rId7"/>
    <sheet name="10.létszám" sheetId="8" r:id="rId8"/>
    <sheet name="11.beruházások felújítások" sheetId="9" r:id="rId9"/>
    <sheet name="12.tartalékok" sheetId="10" r:id="rId10"/>
    <sheet name="13.stabilitási 1" sheetId="11" r:id="rId11"/>
    <sheet name="14.stabilitási 2" sheetId="12" r:id="rId12"/>
    <sheet name="15. EU projektek" sheetId="13" r:id="rId13"/>
    <sheet name="16.finanszírozás" sheetId="14" r:id="rId14"/>
    <sheet name="17.szociális kiadások" sheetId="15" r:id="rId15"/>
    <sheet name="18.átadott" sheetId="16" r:id="rId16"/>
    <sheet name="19.átvett" sheetId="17" r:id="rId17"/>
    <sheet name="20.helyi adók" sheetId="18" r:id="rId18"/>
    <sheet name="21. több éves kihat. járó felad" sheetId="19" r:id="rId19"/>
    <sheet name="22.Közvetített támogatások" sheetId="20" r:id="rId20"/>
    <sheet name="23.Közfog. létszáma" sheetId="21" r:id="rId21"/>
    <sheet name="24.mérleg" sheetId="22" r:id="rId22"/>
  </sheets>
  <definedNames>
    <definedName name="_xlnm.Print_Area" localSheetId="0">'1.kiemelt ei'!$A$1:$C$28</definedName>
    <definedName name="_xlnm.Print_Area" localSheetId="1">'2.kiadások működés,felh.Önk.'!$A$1:$O$129</definedName>
    <definedName name="_xlnm.Print_Area" localSheetId="21">'24.mérleg'!$A$1:$K$54</definedName>
    <definedName name="Excel_BuiltIn_Print_Area" localSheetId="1">'2.kiadások működés,felh.Önk.'!$A$1:$J$129</definedName>
    <definedName name="Excel_BuiltIn_Print_Area" localSheetId="1">'2.kiadások működés,felh.Önk.'!$A$1:$C$129</definedName>
    <definedName name="Excel_BuiltIn_Print_Area" localSheetId="2">'4.kiadások működés,felh.Óvoda'!$A$1:$H$124</definedName>
    <definedName name="foot_4_place" localSheetId="11">'14.stabilitási 2'!$A$18</definedName>
    <definedName name="foot_5_place" localSheetId="11">'14.stabilitási 2'!#REF!</definedName>
    <definedName name="foot_53_place" localSheetId="11">'14.stabilitási 2'!$A$63</definedName>
  </definedNames>
  <calcPr fullCalcOnLoad="1"/>
</workbook>
</file>

<file path=xl/sharedStrings.xml><?xml version="1.0" encoding="utf-8"?>
<sst xmlns="http://schemas.openxmlformats.org/spreadsheetml/2006/main" count="2117" uniqueCount="752">
  <si>
    <t>Rinyabesenyő Község Önkormányzata 2016. évi költségvetése</t>
  </si>
  <si>
    <t>Az egységes rovatrend szerint a kiemelt kiadási és bevételi jogcímek</t>
  </si>
  <si>
    <t>e Ft-ban</t>
  </si>
  <si>
    <t>Önkormányzat és Intézményei összesen</t>
  </si>
  <si>
    <t>eredeti ei.</t>
  </si>
  <si>
    <t>módosított ei.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</si>
  <si>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</si>
  <si>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</si>
  <si>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</si>
  <si>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</si>
  <si>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</si>
  <si>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</si>
  <si>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</si>
  <si>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</si>
  <si>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</si>
  <si>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</si>
  <si>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</si>
  <si>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</si>
  <si>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</si>
  <si>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</si>
  <si>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</si>
  <si>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</si>
  <si>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</si>
  <si>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</si>
  <si>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</si>
  <si>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</si>
  <si>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</si>
  <si>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Kiadások (E Ft)</t>
  </si>
  <si>
    <t>ÖNKORMÁNYZATI ELŐIRÁNYZATOK</t>
  </si>
  <si>
    <t>Rovat megnevezése</t>
  </si>
  <si>
    <t>Rovat-szám</t>
  </si>
  <si>
    <t>045160</t>
  </si>
  <si>
    <t>066010</t>
  </si>
  <si>
    <t>011130</t>
  </si>
  <si>
    <t>064010</t>
  </si>
  <si>
    <t>066020</t>
  </si>
  <si>
    <t>082044</t>
  </si>
  <si>
    <t>107055</t>
  </si>
  <si>
    <t>013320</t>
  </si>
  <si>
    <t>018010</t>
  </si>
  <si>
    <t>018030</t>
  </si>
  <si>
    <t>Közfogl.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</si>
  <si>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</si>
  <si>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</si>
  <si>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</si>
  <si>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</si>
  <si>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</si>
  <si>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</si>
  <si>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</si>
  <si>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</si>
  <si>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</si>
  <si>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</si>
  <si>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</si>
  <si>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</si>
  <si>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</si>
  <si>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</si>
  <si>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</si>
  <si>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</si>
  <si>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</si>
  <si>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</si>
  <si>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</si>
  <si>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</si>
  <si>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</si>
  <si>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</si>
  <si>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</si>
  <si>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</si>
  <si>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</si>
  <si>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</si>
  <si>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</si>
  <si>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</si>
  <si>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</si>
  <si>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</si>
  <si>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</si>
  <si>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</si>
  <si>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</si>
  <si>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</si>
  <si>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</si>
  <si>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</si>
  <si>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</si>
  <si>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</si>
  <si>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</si>
  <si>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</si>
  <si>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</si>
  <si>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</si>
  <si>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</si>
  <si>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</si>
  <si>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</si>
  <si>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</si>
  <si>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</si>
  <si>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</si>
  <si>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</si>
  <si>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</si>
  <si>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</si>
  <si>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</si>
  <si>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</si>
  <si>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</si>
  <si>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</si>
  <si>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</si>
  <si>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</si>
  <si>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</si>
  <si>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</si>
  <si>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</si>
  <si>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</si>
  <si>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</si>
  <si>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</si>
  <si>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</si>
  <si>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</si>
  <si>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</si>
  <si>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</si>
  <si>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</si>
  <si>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</si>
  <si>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</si>
  <si>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</si>
  <si>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</si>
  <si>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</si>
  <si>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</si>
  <si>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</si>
  <si>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</si>
  <si>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</si>
  <si>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</si>
  <si>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</si>
  <si>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</si>
  <si>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</si>
  <si>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</si>
  <si>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</si>
  <si>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</si>
  <si>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</si>
  <si>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</si>
  <si>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</si>
  <si>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</si>
  <si>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</si>
  <si>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</si>
  <si>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</si>
  <si>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</si>
  <si>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</si>
  <si>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</si>
  <si>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</si>
  <si>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</si>
  <si>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</si>
  <si>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</si>
  <si>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</si>
  <si>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</si>
  <si>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</si>
  <si>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</si>
  <si>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</si>
  <si>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</si>
  <si>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</si>
  <si>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</si>
  <si>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</si>
  <si>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</si>
  <si>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</si>
  <si>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</si>
  <si>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</si>
  <si>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</si>
  <si>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</si>
  <si>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</si>
  <si>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</si>
  <si>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</si>
  <si>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</si>
  <si>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</si>
  <si>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</si>
  <si>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</si>
  <si>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</si>
  <si>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</si>
  <si>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</si>
  <si>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</si>
  <si>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</si>
  <si>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</si>
  <si>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</si>
  <si>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</si>
  <si>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</si>
  <si>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</si>
  <si>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</si>
  <si>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támogtások államháztartáson kivülre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</si>
  <si>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</si>
  <si>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</si>
  <si>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</si>
  <si>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</si>
  <si>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</si>
  <si>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</si>
  <si>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</si>
  <si>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</si>
  <si>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</si>
  <si>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</si>
  <si>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</si>
  <si>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</si>
  <si>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</si>
  <si>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</si>
  <si>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</si>
  <si>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</si>
  <si>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</si>
  <si>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</si>
  <si>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</si>
  <si>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</si>
  <si>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</si>
  <si>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</si>
  <si>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</si>
  <si>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</si>
  <si>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</si>
  <si>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</si>
  <si>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</si>
  <si>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</si>
  <si>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</si>
  <si>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</si>
  <si>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</si>
  <si>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</si>
  <si>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</si>
  <si>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</si>
  <si>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</si>
  <si>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</si>
  <si>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</si>
  <si>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</si>
  <si>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</si>
  <si>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</si>
  <si>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</si>
  <si>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</si>
  <si>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</si>
  <si>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</si>
  <si>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</si>
  <si>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</si>
  <si>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</si>
  <si>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</si>
  <si>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</si>
  <si>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</si>
  <si>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</si>
  <si>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</si>
  <si>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</si>
  <si>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</si>
  <si>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</si>
  <si>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</si>
  <si>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</si>
  <si>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</si>
  <si>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</si>
  <si>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</si>
  <si>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</si>
  <si>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</si>
  <si>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</si>
  <si>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</si>
  <si>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</si>
  <si>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K9122</t>
  </si>
  <si>
    <t>Kincstárjegyek beváltása</t>
  </si>
  <si>
    <t>K9123</t>
  </si>
  <si>
    <t>Éven belüli lejáratű 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</si>
  <si>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</si>
  <si>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</si>
  <si>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</si>
  <si>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</si>
  <si>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</si>
  <si>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</si>
  <si>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</si>
  <si>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</si>
  <si>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</si>
  <si>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</si>
  <si>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</si>
  <si>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</si>
  <si>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</si>
  <si>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</si>
  <si>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</si>
  <si>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</si>
  <si>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</si>
  <si>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</si>
  <si>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</si>
  <si>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 kiadás</t>
  </si>
  <si>
    <t>K919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</si>
  <si>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</si>
  <si>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</si>
  <si>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</si>
  <si>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</si>
  <si>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</si>
  <si>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</si>
  <si>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</si>
  <si>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</si>
  <si>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 kölcsönök törlesztése küldöldi kormányoknak és nemezetközi szervzeteknek</t>
  </si>
  <si>
    <t>K924</t>
  </si>
  <si>
    <t>Hitelek kölcsönök törlesztése küldöldi pénzintézeteknek</t>
  </si>
  <si>
    <t>K925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</si>
  <si>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</si>
  <si>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</si>
  <si>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</si>
  <si>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</si>
  <si>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</si>
  <si>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</si>
  <si>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 xml:space="preserve">Finanszírozási kiadások </t>
  </si>
  <si>
    <t>K9</t>
  </si>
  <si>
    <t>RINYABESENYŐI NAPKÖZIOTTHONOS ÓVODA ELŐIRÁNYZATAI</t>
  </si>
  <si>
    <t>091110</t>
  </si>
  <si>
    <t>091140</t>
  </si>
  <si>
    <t>096015</t>
  </si>
  <si>
    <t>eredeti</t>
  </si>
  <si>
    <t>módosított</t>
  </si>
  <si>
    <t>módosítottt</t>
  </si>
  <si>
    <t>ÖNKORMÁNYZAT ÉS KÖLTSÉGVETÉSI SZERVEI ELŐIRÁNYZATA MINDÖSSZESEN</t>
  </si>
  <si>
    <t>Önkormányzat</t>
  </si>
  <si>
    <t>Óvoda</t>
  </si>
  <si>
    <t>ÖSSZESEN</t>
  </si>
  <si>
    <t>Bevételek (E Ft)</t>
  </si>
  <si>
    <t>Rovat-
szám</t>
  </si>
  <si>
    <t>összes bev. Önkormányzat</t>
  </si>
  <si>
    <t>018020</t>
  </si>
  <si>
    <t>041232</t>
  </si>
  <si>
    <t>041233</t>
  </si>
  <si>
    <t>051030</t>
  </si>
  <si>
    <t>adó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</si>
  <si>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</si>
  <si>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</si>
  <si>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</si>
  <si>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</si>
  <si>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 (étkeztetés, jövedelempótló tám)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</si>
  <si>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</si>
  <si>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</si>
  <si>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</si>
  <si>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</si>
  <si>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</si>
  <si>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</si>
  <si>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</si>
  <si>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</si>
  <si>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</si>
  <si>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</si>
  <si>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</si>
  <si>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</si>
  <si>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</si>
  <si>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</si>
  <si>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</si>
  <si>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</si>
  <si>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</si>
  <si>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 (munkaügyi támogatás, tb, vagyonbiztosítás)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</si>
  <si>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</si>
  <si>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</si>
  <si>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</si>
  <si>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</si>
  <si>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</si>
  <si>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</si>
  <si>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</si>
  <si>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</si>
  <si>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</si>
  <si>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</si>
  <si>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</si>
  <si>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</si>
  <si>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</si>
  <si>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</si>
  <si>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</si>
  <si>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</si>
  <si>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</si>
  <si>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</si>
  <si>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</si>
  <si>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</si>
  <si>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</si>
  <si>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</si>
  <si>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</si>
  <si>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</si>
  <si>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</si>
  <si>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</si>
  <si>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</si>
  <si>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</si>
  <si>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</si>
  <si>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</si>
  <si>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</si>
  <si>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</si>
  <si>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</si>
  <si>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</si>
  <si>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</si>
  <si>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</si>
  <si>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</si>
  <si>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</si>
  <si>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</si>
  <si>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</si>
  <si>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</si>
  <si>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</si>
  <si>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</si>
  <si>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</si>
  <si>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</si>
  <si>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</si>
  <si>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</si>
  <si>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</si>
  <si>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</si>
  <si>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</si>
  <si>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</si>
  <si>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</si>
  <si>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</si>
  <si>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</si>
  <si>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</si>
  <si>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</si>
  <si>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</si>
  <si>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</si>
  <si>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</si>
  <si>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visszatérülésie kormányoktól és más nemeztközi szervezetektől</t>
  </si>
  <si>
    <t>B63</t>
  </si>
  <si>
    <t>Működési célú visszatérítendő támogatások, kölcsönök visszatérülése államháztartáson kivüről</t>
  </si>
  <si>
    <t>B64</t>
  </si>
  <si>
    <t>Egyéb működési célú átvett pénzeszközök</t>
  </si>
  <si>
    <t>B65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</si>
  <si>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</si>
  <si>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</si>
  <si>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</si>
  <si>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</si>
  <si>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</si>
  <si>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</si>
  <si>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</si>
  <si>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</si>
  <si>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</si>
  <si>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</si>
  <si>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</si>
  <si>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</si>
  <si>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</si>
  <si>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</si>
  <si>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</si>
  <si>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</si>
  <si>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</si>
  <si>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</si>
  <si>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</si>
  <si>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</si>
  <si>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</si>
  <si>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</si>
  <si>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</si>
  <si>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</si>
  <si>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</si>
  <si>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</si>
  <si>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</si>
  <si>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</si>
  <si>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</si>
  <si>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</si>
  <si>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nemezetközi szervezetektől</t>
  </si>
  <si>
    <t>B73</t>
  </si>
  <si>
    <t>Felhalmozási célú visszatérítendő támogatások, kölcsönök visszatérülése államháztartáson kivülről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</si>
  <si>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</si>
  <si>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</si>
  <si>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</si>
  <si>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</si>
  <si>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</si>
  <si>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</si>
  <si>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</si>
  <si>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</si>
  <si>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</si>
  <si>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</si>
  <si>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</si>
  <si>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</si>
  <si>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</si>
  <si>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</si>
  <si>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</si>
  <si>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</si>
  <si>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</si>
  <si>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</si>
  <si>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</si>
  <si>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</si>
  <si>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</si>
  <si>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</si>
  <si>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</si>
  <si>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</si>
  <si>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</si>
  <si>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</si>
  <si>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</si>
  <si>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</si>
  <si>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</si>
  <si>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</si>
  <si>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</si>
  <si>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</si>
  <si>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</si>
  <si>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</si>
  <si>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</si>
  <si>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</si>
  <si>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</si>
  <si>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</si>
  <si>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</si>
  <si>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</si>
  <si>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</si>
  <si>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megszűntetetése</t>
  </si>
  <si>
    <t>B817</t>
  </si>
  <si>
    <t>Központi költségvetés sajátos finanszírozási bevételei</t>
  </si>
  <si>
    <t>B818</t>
  </si>
  <si>
    <t>Tulajdonosi kölcsönök bevétele</t>
  </si>
  <si>
    <t>B819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</si>
  <si>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</si>
  <si>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</si>
  <si>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</si>
  <si>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</si>
  <si>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</si>
  <si>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</si>
  <si>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</si>
  <si>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</si>
  <si>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Hitelek, kölcsönök felvétele külföldi kormányoktól és nemezetközi szervezetektől </t>
  </si>
  <si>
    <t>B824</t>
  </si>
  <si>
    <t xml:space="preserve">Hitelek, kölcsönök felvétele külföldi pénzintézetektől </t>
  </si>
  <si>
    <t>B825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</si>
  <si>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</si>
  <si>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</si>
  <si>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</si>
  <si>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</si>
  <si>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</si>
  <si>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</si>
  <si>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 xml:space="preserve">Finanszírozási bevételek </t>
  </si>
  <si>
    <t>B8</t>
  </si>
  <si>
    <t>Rinyabesenyő Község Önkormányzata 2015. évi költségvetése</t>
  </si>
  <si>
    <t>Települési önkormányzatok szociális és gyermekjóléti  feladatainak támogatása</t>
  </si>
  <si>
    <t>Egyéb működési célú támogatások bevételei államháztartáson belülről</t>
  </si>
  <si>
    <t>Foglalkoztatottak létszáma (fő)</t>
  </si>
  <si>
    <t>eredeti előirányzat</t>
  </si>
  <si>
    <t>Rinyabesenyői Napköziotthonos  Óvoda</t>
  </si>
  <si>
    <t>Rinyabesenyő Községi Önkormányzat</t>
  </si>
  <si>
    <t>Beruházások és felújítások (E Ft)</t>
  </si>
  <si>
    <t>ÓVODA</t>
  </si>
  <si>
    <t>MINDÖSSZESEN</t>
  </si>
  <si>
    <t xml:space="preserve">Ingatlanok beszerzése, létesítése </t>
  </si>
  <si>
    <t>Napelem</t>
  </si>
  <si>
    <t>számítógép vásárlás</t>
  </si>
  <si>
    <t>Általános- és céltartalékok (E Ft)</t>
  </si>
  <si>
    <t xml:space="preserve"> Óvoda</t>
  </si>
  <si>
    <t>Általános tartalékok</t>
  </si>
  <si>
    <t>Céltartalékok-</t>
  </si>
  <si>
    <t>a költségvetési év azon fejlesztési céljai, amelyek megvalósításához a Stabilitási tv. 3. § (1) bekezdése szerinti adósságot keletkeztető ügylet megkötése válik vagy válhat szükségessé (E 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</si>
  <si>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</si>
  <si>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</si>
  <si>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</si>
  <si>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</si>
  <si>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</si>
  <si>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</si>
  <si>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</si>
  <si>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</si>
  <si>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</si>
  <si>
    <t xml:space="preserve">adósságot keletkeztető ügyletekből és kezességvállalásokból fennálló kötelezettségek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</si>
  <si>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</si>
  <si>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</si>
  <si>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</si>
  <si>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</si>
  <si>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>Forgatási célú belföldi értékpapírok kibocsátása</t>
  </si>
  <si>
    <t xml:space="preserve">Befektetési célú belföldi értékpapírok beváltása, értékesítése </t>
  </si>
  <si>
    <t>ebből: kárpótlási jegyek</t>
  </si>
  <si>
    <t>Befektetési célú belföldi értékpapírok kibocsátása</t>
  </si>
  <si>
    <t xml:space="preserve">Külföldi hitelek, kölcsönök felvétele </t>
  </si>
  <si>
    <t>ebből: nemzetközi fejlesztési szervezetek</t>
  </si>
  <si>
    <t>ebből: más kormányok</t>
  </si>
  <si>
    <t>ebből: külföldi pénzintézetek</t>
  </si>
  <si>
    <t>Saját bevételek 2014</t>
  </si>
  <si>
    <t>Saját bevételek 2015</t>
  </si>
  <si>
    <t>Saját bevételek 2016</t>
  </si>
  <si>
    <t>Saját bevételek 2017</t>
  </si>
  <si>
    <t>353/2011. (XII. 30.) Korm. Rendelet értelmében az önkormányzat saját bevételének minősül</t>
  </si>
  <si>
    <t>B34+B351+B355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</si>
  <si>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</si>
  <si>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</si>
  <si>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</si>
  <si>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</si>
  <si>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</si>
  <si>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</si>
  <si>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</si>
  <si>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</si>
  <si>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>Projekt megnevezése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</si>
  <si>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</si>
  <si>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</si>
  <si>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</si>
  <si>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</si>
  <si>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</si>
  <si>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</si>
  <si>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</si>
  <si>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</si>
  <si>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</si>
  <si>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Irányító szervi támogatások folyósítása (E Ft)</t>
  </si>
  <si>
    <t>Megnevezés</t>
  </si>
  <si>
    <t>Óvoda felé</t>
  </si>
  <si>
    <t>Központi, irányító szervi támogatások folyósítása működési célra</t>
  </si>
  <si>
    <t>Lakosságnak juttatott támogatások, szociális, rászorultsági jellegű ellátások (E Ft)</t>
  </si>
  <si>
    <t>Helyi megállapítású pénzben nyújtott rendkívüli gyvt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</si>
  <si>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</si>
  <si>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</si>
  <si>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</si>
  <si>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</si>
  <si>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</si>
  <si>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</si>
  <si>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</si>
  <si>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</si>
  <si>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</si>
  <si>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</si>
  <si>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</si>
  <si>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</si>
  <si>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</si>
  <si>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</si>
  <si>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</si>
  <si>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</si>
  <si>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</si>
  <si>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</si>
  <si>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</si>
  <si>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rendszeres szociális segély [Szoctv. 37. § (1) bek. a) - d) pontok]</t>
  </si>
  <si>
    <t>önkormányzati segély  [Szoctv. 45.§]</t>
  </si>
  <si>
    <t>Létfenntartási gondok enyhítéséhez nyújtott rendkívüli támogatás</t>
  </si>
  <si>
    <t>-egyedi kérelemre</t>
  </si>
  <si>
    <t>- GYES-ről, ápolási díjról visszatérő munkanélküliek támogatása (22800 Ft/3 hónapig/15 fő)</t>
  </si>
  <si>
    <t>- Szociális célú tűzifa</t>
  </si>
  <si>
    <t>- Hulladékszállítási közszolgáltatás költségeinek támogatása (8750 Ft/háztartás= két negyedév)</t>
  </si>
  <si>
    <t>Elhunyt személy eltemetéséhez nyújtott települési támogatás (30000Ft/temetés)</t>
  </si>
  <si>
    <t>Gyermekek érdekében nyújtott települési támogatás</t>
  </si>
  <si>
    <t xml:space="preserve">- szülési támogatás </t>
  </si>
  <si>
    <t>- tankönyv támogatás (teljes ingyenesség)</t>
  </si>
  <si>
    <t>- gyermekétkezetetési támogatás (teljes ingyenesség)</t>
  </si>
  <si>
    <t>- egyedi kérelmek támogatása</t>
  </si>
  <si>
    <t>Lakhatáshoz kapcsolodó rendszeres kiadások viseléséhez nyújtott települési támogatás</t>
  </si>
  <si>
    <t xml:space="preserve">Egyéb nem intézményi ellátások </t>
  </si>
  <si>
    <t>Rinyabesenyő Község Önkormányzata 2016. évi költségvetéseú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</si>
  <si>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</si>
  <si>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</si>
  <si>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</si>
  <si>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</si>
  <si>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</si>
  <si>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</si>
  <si>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</si>
  <si>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</si>
  <si>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</si>
  <si>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</si>
  <si>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</si>
  <si>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</si>
  <si>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</si>
  <si>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</si>
  <si>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</si>
  <si>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</si>
  <si>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</si>
  <si>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</si>
  <si>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</si>
  <si>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</si>
  <si>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</si>
  <si>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</si>
  <si>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</si>
  <si>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Egyéb működési célú támogatások államháztartáson kivülre</t>
  </si>
  <si>
    <t>Európai Unió  részére</t>
  </si>
  <si>
    <t xml:space="preserve">tartalékok </t>
  </si>
  <si>
    <t>Egyéb működési célú kiadások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</si>
  <si>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</si>
  <si>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</si>
  <si>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</si>
  <si>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</si>
  <si>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Egyéb felhalmozási célú támogatások államháztartáson kivülre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</si>
  <si>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</si>
  <si>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</si>
  <si>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</si>
  <si>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</si>
  <si>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</si>
  <si>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</si>
  <si>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</si>
  <si>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</si>
  <si>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</si>
  <si>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</si>
  <si>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</si>
  <si>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</si>
  <si>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</si>
  <si>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</si>
  <si>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</si>
  <si>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</si>
  <si>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Működési célú visszatérítendő támogatások, kölcsönök visszatérülése kormányoktól és nemezetközi szervezetektől</t>
  </si>
  <si>
    <t>Működési célú visszatérítendő támogatások, kölcsönök visszatérülése államháztartáson kivülről</t>
  </si>
  <si>
    <t>Felhalmozási célú visszatérítendó támogatások, kölcsönök visszatérülése kormányoktól és más nemezetközi szervezetektől</t>
  </si>
  <si>
    <t xml:space="preserve">Felhalmozási célú visszatérítendő támogatások, kölcsönök visszatérülése államháztartáson kívülről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</si>
  <si>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</si>
  <si>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</si>
  <si>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</si>
  <si>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</si>
  <si>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</si>
  <si>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</si>
  <si>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</si>
  <si>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</si>
  <si>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</si>
  <si>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</si>
  <si>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</si>
  <si>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</si>
  <si>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</si>
  <si>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</si>
  <si>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</si>
  <si>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</si>
  <si>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</si>
  <si>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</si>
  <si>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</si>
  <si>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</si>
  <si>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</si>
  <si>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</si>
  <si>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</si>
  <si>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</si>
  <si>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Rinyabesenyő Község Önkormányzata</t>
  </si>
  <si>
    <t xml:space="preserve">A többéves kihatással járó feladatok előirányzatai 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</si>
  <si>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</si>
  <si>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</si>
  <si>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</si>
  <si>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</si>
  <si>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</si>
  <si>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</si>
  <si>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</si>
  <si>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összesen:</t>
  </si>
  <si>
    <t>Rinyabesenyő Község Önkormányzatának 2016. évi Közvetett támogatásai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</si>
  <si>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</si>
  <si>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</si>
  <si>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</si>
  <si>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gépjárműadó</t>
  </si>
  <si>
    <t>helyiségek, eszközök hasznosításából származó bevételből nyújtott kedvezmény, mentesség összege</t>
  </si>
  <si>
    <t>egyéb nyújtott kedvezmény vagy kölcsön elengedésének összege</t>
  </si>
  <si>
    <t>összesen</t>
  </si>
  <si>
    <r>
      <t>Közfoglalkoztatottak éves létszám-előirányzata</t>
    </r>
    <r>
      <rPr>
        <sz val="12"/>
        <rFont val="Arial"/>
        <family val="2"/>
      </rPr>
      <t xml:space="preserve"> </t>
    </r>
  </si>
  <si>
    <t>2016 év</t>
  </si>
  <si>
    <t xml:space="preserve">Rinyabesenyő községi önkormányzat </t>
  </si>
  <si>
    <t>fő/8 órás</t>
  </si>
  <si>
    <r>
      <t>Rinyabesenyő Község Önkormányzatának összevont költségvetési 2016 évi mérlege</t>
    </r>
    <r>
      <rPr>
        <i/>
        <sz val="14"/>
        <rFont val="Arial"/>
        <family val="2"/>
      </rPr>
      <t xml:space="preserve"> </t>
    </r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</si>
  <si>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</si>
  <si>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</si>
  <si>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</si>
  <si>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</si>
  <si>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</si>
  <si>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</si>
  <si>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</si>
  <si>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</si>
  <si>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</si>
  <si>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Működési célú bevételek áh-n belülről</t>
  </si>
  <si>
    <t>Munkaadót terh. jár.és szociális hozzájárulási adó</t>
  </si>
  <si>
    <t>Közhatalmi bevételek</t>
  </si>
  <si>
    <t>Dologi és egyéb folyó kiadások</t>
  </si>
  <si>
    <t>Ellátottak személyi juttatásai</t>
  </si>
  <si>
    <t>Működési célú átvett pénzeszköz</t>
  </si>
  <si>
    <t>Egyéb működési célú kiadás</t>
  </si>
  <si>
    <t>Felhalmozási célú</t>
  </si>
  <si>
    <t xml:space="preserve"> Felhalmozási célú</t>
  </si>
  <si>
    <t>Felhalmozási bevételek</t>
  </si>
  <si>
    <t>Beruházások</t>
  </si>
  <si>
    <t>Felújítások</t>
  </si>
  <si>
    <t>Kormányzati beruházások</t>
  </si>
  <si>
    <t>Lakásépítés</t>
  </si>
  <si>
    <t>Egyéb felhalmozási kiadások kiadások</t>
  </si>
  <si>
    <t>felhalmozási célu kölcsön</t>
  </si>
  <si>
    <t>Pénzforgalmi nélküli kiadások</t>
  </si>
  <si>
    <t>Működési célú tartalékok</t>
  </si>
  <si>
    <t>Felhalmozási célú támogatások</t>
  </si>
  <si>
    <t>Általános tartalék</t>
  </si>
  <si>
    <t>áh-n belülről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</si>
  <si>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</si>
  <si>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</si>
  <si>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</si>
  <si>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</si>
  <si>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</si>
  <si>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</si>
  <si>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</si>
  <si>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visszafizetése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</si>
  <si>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</si>
  <si>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KIADÁSOK ÖSSZESEN</t>
  </si>
  <si>
    <t>Finanszírozás célú bevétel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</si>
  <si>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</si>
  <si>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</si>
  <si>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</si>
  <si>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</si>
  <si>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</si>
  <si>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</si>
  <si>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</si>
  <si>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</si>
  <si>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</si>
  <si>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</si>
  <si>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</si>
  <si>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</si>
  <si>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</si>
  <si>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</si>
  <si>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Finanszírozási bevétel</t>
  </si>
  <si>
    <t>Finanszírozási kiadás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</si>
</sst>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@"/>
    <numFmt numFmtId="167" formatCode="\ ##########"/>
    <numFmt numFmtId="168" formatCode="#,##0.0"/>
    <numFmt numFmtId="169" formatCode="0__"/>
  </numFmts>
  <fonts count="7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Bookman Old Style"/>
      <family val="1"/>
    </font>
    <font>
      <b/>
      <sz val="11"/>
      <color indexed="10"/>
      <name val="Bookman Old Style"/>
      <family val="1"/>
    </font>
    <font>
      <b/>
      <sz val="11"/>
      <color indexed="10"/>
      <name val="Calibri"/>
      <family val="2"/>
    </font>
    <font>
      <b/>
      <sz val="11"/>
      <name val="Bookman Old Style"/>
      <family val="1"/>
    </font>
    <font>
      <sz val="11"/>
      <name val="Calibri"/>
      <family val="2"/>
    </font>
    <font>
      <sz val="10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name val="Calibri"/>
      <family val="2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2"/>
      <color indexed="8"/>
      <name val="Calibri"/>
      <family val="2"/>
    </font>
    <font>
      <sz val="12"/>
      <color indexed="8"/>
      <name val="Bookman Old Style"/>
      <family val="1"/>
    </font>
    <font>
      <b/>
      <sz val="16"/>
      <color indexed="8"/>
      <name val="Calibri"/>
      <family val="2"/>
    </font>
    <font>
      <b/>
      <sz val="16"/>
      <name val="Bookman Old Style"/>
      <family val="1"/>
    </font>
    <font>
      <i/>
      <sz val="10"/>
      <name val="Bookman Old Style"/>
      <family val="1"/>
    </font>
    <font>
      <i/>
      <sz val="10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40"/>
      <name val="Bookman Old Style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0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385">
    <xf numFmtId="164" fontId="0" fillId="0" borderId="0" xfId="0" applyAlignment="1">
      <alignment/>
    </xf>
    <xf numFmtId="164" fontId="19" fillId="0" borderId="0" xfId="0" applyFont="1" applyBorder="1" applyAlignment="1">
      <alignment horizontal="center" shrinkToFit="1"/>
    </xf>
    <xf numFmtId="164" fontId="20" fillId="0" borderId="0" xfId="0" applyFont="1" applyAlignment="1">
      <alignment horizontal="center" wrapText="1"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10" xfId="0" applyFont="1" applyBorder="1" applyAlignment="1">
      <alignment/>
    </xf>
    <xf numFmtId="165" fontId="21" fillId="0" borderId="11" xfId="0" applyNumberFormat="1" applyFont="1" applyBorder="1" applyAlignment="1">
      <alignment/>
    </xf>
    <xf numFmtId="164" fontId="21" fillId="0" borderId="11" xfId="0" applyFont="1" applyBorder="1" applyAlignment="1">
      <alignment/>
    </xf>
    <xf numFmtId="164" fontId="22" fillId="0" borderId="10" xfId="0" applyFont="1" applyBorder="1" applyAlignment="1">
      <alignment/>
    </xf>
    <xf numFmtId="165" fontId="22" fillId="0" borderId="11" xfId="0" applyNumberFormat="1" applyFont="1" applyBorder="1" applyAlignment="1">
      <alignment/>
    </xf>
    <xf numFmtId="164" fontId="22" fillId="0" borderId="11" xfId="0" applyFont="1" applyBorder="1" applyAlignment="1">
      <alignment/>
    </xf>
    <xf numFmtId="164" fontId="22" fillId="0" borderId="12" xfId="0" applyFont="1" applyBorder="1" applyAlignment="1">
      <alignment/>
    </xf>
    <xf numFmtId="164" fontId="22" fillId="11" borderId="13" xfId="0" applyFont="1" applyFill="1" applyBorder="1" applyAlignment="1">
      <alignment/>
    </xf>
    <xf numFmtId="164" fontId="21" fillId="0" borderId="14" xfId="0" applyFont="1" applyBorder="1" applyAlignment="1">
      <alignment/>
    </xf>
    <xf numFmtId="164" fontId="19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15" xfId="0" applyFont="1" applyFill="1" applyBorder="1" applyAlignment="1">
      <alignment horizontal="center" vertical="center"/>
    </xf>
    <xf numFmtId="164" fontId="23" fillId="0" borderId="15" xfId="0" applyFont="1" applyFill="1" applyBorder="1" applyAlignment="1">
      <alignment horizontal="center" vertical="center" wrapText="1"/>
    </xf>
    <xf numFmtId="166" fontId="23" fillId="0" borderId="15" xfId="0" applyNumberFormat="1" applyFont="1" applyBorder="1" applyAlignment="1">
      <alignment horizontal="center" wrapText="1"/>
    </xf>
    <xf numFmtId="166" fontId="24" fillId="0" borderId="15" xfId="0" applyNumberFormat="1" applyFont="1" applyBorder="1" applyAlignment="1">
      <alignment/>
    </xf>
    <xf numFmtId="164" fontId="24" fillId="0" borderId="15" xfId="0" applyFont="1" applyBorder="1" applyAlignment="1">
      <alignment/>
    </xf>
    <xf numFmtId="164" fontId="25" fillId="0" borderId="15" xfId="0" applyFont="1" applyBorder="1" applyAlignment="1">
      <alignment/>
    </xf>
    <xf numFmtId="164" fontId="26" fillId="0" borderId="15" xfId="0" applyFont="1" applyFill="1" applyBorder="1" applyAlignment="1">
      <alignment vertical="center"/>
    </xf>
    <xf numFmtId="164" fontId="26" fillId="0" borderId="15" xfId="0" applyNumberFormat="1" applyFont="1" applyFill="1" applyBorder="1" applyAlignment="1">
      <alignment vertical="center"/>
    </xf>
    <xf numFmtId="165" fontId="21" fillId="0" borderId="15" xfId="0" applyNumberFormat="1" applyFont="1" applyBorder="1" applyAlignment="1">
      <alignment/>
    </xf>
    <xf numFmtId="164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164" fontId="9" fillId="0" borderId="15" xfId="0" applyFont="1" applyBorder="1" applyAlignment="1">
      <alignment/>
    </xf>
    <xf numFmtId="165" fontId="18" fillId="0" borderId="15" xfId="0" applyNumberFormat="1" applyFont="1" applyBorder="1" applyAlignment="1">
      <alignment/>
    </xf>
    <xf numFmtId="167" fontId="26" fillId="0" borderId="15" xfId="0" applyNumberFormat="1" applyFont="1" applyFill="1" applyBorder="1" applyAlignment="1">
      <alignment vertical="center"/>
    </xf>
    <xf numFmtId="164" fontId="26" fillId="0" borderId="15" xfId="0" applyFont="1" applyFill="1" applyBorder="1" applyAlignment="1">
      <alignment vertical="center" wrapText="1"/>
    </xf>
    <xf numFmtId="164" fontId="26" fillId="0" borderId="15" xfId="0" applyFont="1" applyFill="1" applyBorder="1" applyAlignment="1">
      <alignment horizontal="left" vertical="center" wrapText="1"/>
    </xf>
    <xf numFmtId="164" fontId="23" fillId="0" borderId="15" xfId="0" applyFont="1" applyFill="1" applyBorder="1" applyAlignment="1">
      <alignment vertical="center" wrapText="1"/>
    </xf>
    <xf numFmtId="167" fontId="23" fillId="0" borderId="15" xfId="0" applyNumberFormat="1" applyFont="1" applyFill="1" applyBorder="1" applyAlignment="1">
      <alignment vertical="center"/>
    </xf>
    <xf numFmtId="165" fontId="22" fillId="0" borderId="15" xfId="0" applyNumberFormat="1" applyFont="1" applyBorder="1" applyAlignment="1">
      <alignment/>
    </xf>
    <xf numFmtId="165" fontId="27" fillId="0" borderId="15" xfId="0" applyNumberFormat="1" applyFont="1" applyBorder="1" applyAlignment="1">
      <alignment/>
    </xf>
    <xf numFmtId="168" fontId="0" fillId="0" borderId="15" xfId="0" applyNumberFormat="1" applyBorder="1" applyAlignment="1">
      <alignment/>
    </xf>
    <xf numFmtId="164" fontId="26" fillId="0" borderId="15" xfId="0" applyFont="1" applyFill="1" applyBorder="1" applyAlignment="1">
      <alignment horizontal="left" vertical="center"/>
    </xf>
    <xf numFmtId="164" fontId="23" fillId="0" borderId="15" xfId="0" applyFont="1" applyFill="1" applyBorder="1" applyAlignment="1">
      <alignment horizontal="left" vertical="center" wrapText="1"/>
    </xf>
    <xf numFmtId="164" fontId="22" fillId="0" borderId="15" xfId="0" applyFont="1" applyFill="1" applyBorder="1" applyAlignment="1">
      <alignment vertical="center" wrapText="1"/>
    </xf>
    <xf numFmtId="167" fontId="22" fillId="0" borderId="15" xfId="0" applyNumberFormat="1" applyFont="1" applyFill="1" applyBorder="1" applyAlignment="1">
      <alignment vertical="center"/>
    </xf>
    <xf numFmtId="164" fontId="22" fillId="0" borderId="15" xfId="0" applyFont="1" applyFill="1" applyBorder="1" applyAlignment="1">
      <alignment horizontal="left" vertical="center" wrapText="1"/>
    </xf>
    <xf numFmtId="164" fontId="18" fillId="0" borderId="15" xfId="0" applyFont="1" applyBorder="1" applyAlignment="1">
      <alignment/>
    </xf>
    <xf numFmtId="164" fontId="28" fillId="0" borderId="15" xfId="0" applyFont="1" applyBorder="1" applyAlignment="1">
      <alignment/>
    </xf>
    <xf numFmtId="164" fontId="26" fillId="24" borderId="15" xfId="0" applyFont="1" applyFill="1" applyBorder="1" applyAlignment="1">
      <alignment horizontal="left" vertical="center" wrapText="1"/>
    </xf>
    <xf numFmtId="165" fontId="29" fillId="0" borderId="15" xfId="0" applyNumberFormat="1" applyFont="1" applyBorder="1" applyAlignment="1">
      <alignment/>
    </xf>
    <xf numFmtId="164" fontId="30" fillId="0" borderId="15" xfId="0" applyFont="1" applyBorder="1" applyAlignment="1">
      <alignment/>
    </xf>
    <xf numFmtId="164" fontId="31" fillId="0" borderId="15" xfId="0" applyFont="1" applyFill="1" applyBorder="1" applyAlignment="1">
      <alignment horizontal="left" vertical="center" wrapText="1"/>
    </xf>
    <xf numFmtId="164" fontId="31" fillId="24" borderId="15" xfId="0" applyFont="1" applyFill="1" applyBorder="1" applyAlignment="1">
      <alignment horizontal="left" vertical="center" wrapText="1"/>
    </xf>
    <xf numFmtId="164" fontId="29" fillId="0" borderId="15" xfId="0" applyFont="1" applyFill="1" applyBorder="1" applyAlignment="1">
      <alignment horizontal="left" vertical="center" wrapText="1"/>
    </xf>
    <xf numFmtId="164" fontId="31" fillId="0" borderId="15" xfId="0" applyFont="1" applyFill="1" applyBorder="1" applyAlignment="1">
      <alignment vertical="center" wrapText="1"/>
    </xf>
    <xf numFmtId="164" fontId="31" fillId="0" borderId="15" xfId="0" applyFont="1" applyFill="1" applyBorder="1" applyAlignment="1">
      <alignment vertical="center"/>
    </xf>
    <xf numFmtId="164" fontId="32" fillId="25" borderId="15" xfId="0" applyFont="1" applyFill="1" applyBorder="1" applyAlignment="1">
      <alignment/>
    </xf>
    <xf numFmtId="164" fontId="33" fillId="0" borderId="15" xfId="0" applyFont="1" applyBorder="1" applyAlignment="1">
      <alignment/>
    </xf>
    <xf numFmtId="169" fontId="26" fillId="0" borderId="15" xfId="0" applyNumberFormat="1" applyFont="1" applyFill="1" applyBorder="1" applyAlignment="1">
      <alignment horizontal="left" vertical="center"/>
    </xf>
    <xf numFmtId="164" fontId="22" fillId="0" borderId="15" xfId="0" applyFont="1" applyFill="1" applyBorder="1" applyAlignment="1">
      <alignment horizontal="left" vertical="center"/>
    </xf>
    <xf numFmtId="164" fontId="34" fillId="10" borderId="15" xfId="0" applyFont="1" applyFill="1" applyBorder="1" applyAlignment="1">
      <alignment horizontal="left" vertical="center"/>
    </xf>
    <xf numFmtId="167" fontId="34" fillId="10" borderId="15" xfId="0" applyNumberFormat="1" applyFont="1" applyFill="1" applyBorder="1" applyAlignment="1">
      <alignment vertical="center"/>
    </xf>
    <xf numFmtId="165" fontId="31" fillId="0" borderId="15" xfId="0" applyNumberFormat="1" applyFont="1" applyFill="1" applyBorder="1" applyAlignment="1">
      <alignment horizontal="right" vertical="center" wrapText="1"/>
    </xf>
    <xf numFmtId="164" fontId="1" fillId="0" borderId="15" xfId="0" applyFont="1" applyFill="1" applyBorder="1" applyAlignment="1">
      <alignment horizontal="left" vertical="center" wrapText="1"/>
    </xf>
    <xf numFmtId="164" fontId="35" fillId="0" borderId="15" xfId="0" applyFont="1" applyFill="1" applyBorder="1" applyAlignment="1">
      <alignment horizontal="left" vertical="center" wrapText="1"/>
    </xf>
    <xf numFmtId="165" fontId="35" fillId="0" borderId="15" xfId="0" applyNumberFormat="1" applyFont="1" applyFill="1" applyBorder="1" applyAlignment="1">
      <alignment horizontal="right" vertical="center" wrapText="1"/>
    </xf>
    <xf numFmtId="164" fontId="31" fillId="0" borderId="15" xfId="0" applyFont="1" applyFill="1" applyBorder="1" applyAlignment="1">
      <alignment horizontal="left" vertical="center"/>
    </xf>
    <xf numFmtId="165" fontId="31" fillId="0" borderId="15" xfId="0" applyNumberFormat="1" applyFont="1" applyFill="1" applyBorder="1" applyAlignment="1">
      <alignment horizontal="right" vertical="center"/>
    </xf>
    <xf numFmtId="164" fontId="1" fillId="0" borderId="15" xfId="0" applyFont="1" applyFill="1" applyBorder="1" applyAlignment="1">
      <alignment horizontal="left" vertical="center"/>
    </xf>
    <xf numFmtId="164" fontId="35" fillId="0" borderId="15" xfId="0" applyFont="1" applyFill="1" applyBorder="1" applyAlignment="1">
      <alignment horizontal="left" vertical="center"/>
    </xf>
    <xf numFmtId="165" fontId="35" fillId="0" borderId="15" xfId="0" applyNumberFormat="1" applyFont="1" applyFill="1" applyBorder="1" applyAlignment="1">
      <alignment horizontal="right" vertical="center"/>
    </xf>
    <xf numFmtId="165" fontId="1" fillId="0" borderId="15" xfId="0" applyNumberFormat="1" applyFont="1" applyFill="1" applyBorder="1" applyAlignment="1">
      <alignment horizontal="right" vertical="center"/>
    </xf>
    <xf numFmtId="164" fontId="36" fillId="0" borderId="15" xfId="0" applyFont="1" applyFill="1" applyBorder="1" applyAlignment="1">
      <alignment horizontal="left" vertical="center"/>
    </xf>
    <xf numFmtId="165" fontId="36" fillId="0" borderId="15" xfId="0" applyNumberFormat="1" applyFont="1" applyFill="1" applyBorder="1" applyAlignment="1">
      <alignment horizontal="left" vertical="center"/>
    </xf>
    <xf numFmtId="164" fontId="29" fillId="0" borderId="15" xfId="0" applyFont="1" applyFill="1" applyBorder="1" applyAlignment="1">
      <alignment horizontal="left" vertical="center"/>
    </xf>
    <xf numFmtId="164" fontId="37" fillId="10" borderId="15" xfId="0" applyFont="1" applyFill="1" applyBorder="1" applyAlignment="1">
      <alignment horizontal="left" vertical="center"/>
    </xf>
    <xf numFmtId="164" fontId="34" fillId="10" borderId="15" xfId="0" applyFont="1" applyFill="1" applyBorder="1" applyAlignment="1">
      <alignment horizontal="left" vertical="center" wrapText="1"/>
    </xf>
    <xf numFmtId="164" fontId="34" fillId="11" borderId="15" xfId="0" applyFont="1" applyFill="1" applyBorder="1" applyAlignment="1">
      <alignment/>
    </xf>
    <xf numFmtId="164" fontId="0" fillId="0" borderId="0" xfId="0" applyBorder="1" applyAlignment="1">
      <alignment/>
    </xf>
    <xf numFmtId="164" fontId="19" fillId="0" borderId="11" xfId="0" applyFont="1" applyBorder="1" applyAlignment="1">
      <alignment horizontal="center" wrapText="1"/>
    </xf>
    <xf numFmtId="164" fontId="0" fillId="0" borderId="11" xfId="0" applyBorder="1" applyAlignment="1">
      <alignment/>
    </xf>
    <xf numFmtId="164" fontId="20" fillId="0" borderId="11" xfId="0" applyFont="1" applyBorder="1" applyAlignment="1">
      <alignment horizontal="center" wrapText="1"/>
    </xf>
    <xf numFmtId="164" fontId="20" fillId="0" borderId="11" xfId="0" applyFont="1" applyBorder="1" applyAlignment="1">
      <alignment/>
    </xf>
    <xf numFmtId="164" fontId="23" fillId="0" borderId="11" xfId="0" applyFont="1" applyFill="1" applyBorder="1" applyAlignment="1">
      <alignment horizontal="center" vertical="center"/>
    </xf>
    <xf numFmtId="164" fontId="23" fillId="0" borderId="11" xfId="0" applyFont="1" applyFill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wrapText="1"/>
    </xf>
    <xf numFmtId="164" fontId="18" fillId="0" borderId="11" xfId="0" applyFont="1" applyBorder="1" applyAlignment="1">
      <alignment/>
    </xf>
    <xf numFmtId="166" fontId="23" fillId="0" borderId="10" xfId="0" applyNumberFormat="1" applyFont="1" applyBorder="1" applyAlignment="1">
      <alignment horizontal="center" wrapText="1"/>
    </xf>
    <xf numFmtId="166" fontId="23" fillId="0" borderId="16" xfId="0" applyNumberFormat="1" applyFont="1" applyBorder="1" applyAlignment="1">
      <alignment horizontal="center" wrapText="1"/>
    </xf>
    <xf numFmtId="164" fontId="26" fillId="0" borderId="11" xfId="0" applyFont="1" applyFill="1" applyBorder="1" applyAlignment="1">
      <alignment vertical="center"/>
    </xf>
    <xf numFmtId="164" fontId="26" fillId="0" borderId="11" xfId="0" applyNumberFormat="1" applyFont="1" applyFill="1" applyBorder="1" applyAlignment="1">
      <alignment vertical="center"/>
    </xf>
    <xf numFmtId="165" fontId="18" fillId="0" borderId="11" xfId="0" applyNumberFormat="1" applyFont="1" applyBorder="1" applyAlignment="1">
      <alignment/>
    </xf>
    <xf numFmtId="167" fontId="26" fillId="0" borderId="11" xfId="0" applyNumberFormat="1" applyFont="1" applyFill="1" applyBorder="1" applyAlignment="1">
      <alignment vertical="center"/>
    </xf>
    <xf numFmtId="164" fontId="26" fillId="0" borderId="11" xfId="0" applyFont="1" applyFill="1" applyBorder="1" applyAlignment="1">
      <alignment vertical="center" wrapText="1"/>
    </xf>
    <xf numFmtId="164" fontId="26" fillId="0" borderId="11" xfId="0" applyFont="1" applyFill="1" applyBorder="1" applyAlignment="1">
      <alignment horizontal="left" vertical="center" wrapText="1"/>
    </xf>
    <xf numFmtId="164" fontId="23" fillId="0" borderId="11" xfId="0" applyFont="1" applyFill="1" applyBorder="1" applyAlignment="1">
      <alignment vertical="center" wrapText="1"/>
    </xf>
    <xf numFmtId="167" fontId="23" fillId="0" borderId="11" xfId="0" applyNumberFormat="1" applyFont="1" applyFill="1" applyBorder="1" applyAlignment="1">
      <alignment vertical="center"/>
    </xf>
    <xf numFmtId="165" fontId="18" fillId="0" borderId="0" xfId="0" applyNumberFormat="1" applyFont="1" applyAlignment="1">
      <alignment/>
    </xf>
    <xf numFmtId="164" fontId="26" fillId="0" borderId="11" xfId="0" applyFont="1" applyFill="1" applyBorder="1" applyAlignment="1">
      <alignment horizontal="left" vertical="center"/>
    </xf>
    <xf numFmtId="164" fontId="23" fillId="0" borderId="11" xfId="0" applyFont="1" applyFill="1" applyBorder="1" applyAlignment="1">
      <alignment horizontal="left" vertical="center" wrapText="1"/>
    </xf>
    <xf numFmtId="164" fontId="22" fillId="0" borderId="11" xfId="0" applyFont="1" applyFill="1" applyBorder="1" applyAlignment="1">
      <alignment vertical="center" wrapText="1"/>
    </xf>
    <xf numFmtId="167" fontId="22" fillId="0" borderId="11" xfId="0" applyNumberFormat="1" applyFont="1" applyFill="1" applyBorder="1" applyAlignment="1">
      <alignment vertical="center"/>
    </xf>
    <xf numFmtId="164" fontId="22" fillId="0" borderId="11" xfId="0" applyFont="1" applyFill="1" applyBorder="1" applyAlignment="1">
      <alignment horizontal="left" vertical="center" wrapText="1"/>
    </xf>
    <xf numFmtId="164" fontId="26" fillId="24" borderId="11" xfId="0" applyFont="1" applyFill="1" applyBorder="1" applyAlignment="1">
      <alignment horizontal="left" vertical="center" wrapText="1"/>
    </xf>
    <xf numFmtId="164" fontId="31" fillId="0" borderId="11" xfId="0" applyFont="1" applyFill="1" applyBorder="1" applyAlignment="1">
      <alignment horizontal="left" vertical="center" wrapText="1"/>
    </xf>
    <xf numFmtId="164" fontId="31" fillId="24" borderId="11" xfId="0" applyFont="1" applyFill="1" applyBorder="1" applyAlignment="1">
      <alignment horizontal="left" vertical="center" wrapText="1"/>
    </xf>
    <xf numFmtId="164" fontId="29" fillId="0" borderId="11" xfId="0" applyFont="1" applyFill="1" applyBorder="1" applyAlignment="1">
      <alignment horizontal="left" vertical="center" wrapText="1"/>
    </xf>
    <xf numFmtId="164" fontId="31" fillId="0" borderId="11" xfId="0" applyFont="1" applyFill="1" applyBorder="1" applyAlignment="1">
      <alignment vertical="center" wrapText="1"/>
    </xf>
    <xf numFmtId="164" fontId="31" fillId="0" borderId="11" xfId="0" applyFont="1" applyFill="1" applyBorder="1" applyAlignment="1">
      <alignment vertical="center"/>
    </xf>
    <xf numFmtId="164" fontId="32" fillId="25" borderId="11" xfId="0" applyFont="1" applyFill="1" applyBorder="1" applyAlignment="1">
      <alignment/>
    </xf>
    <xf numFmtId="169" fontId="26" fillId="0" borderId="11" xfId="0" applyNumberFormat="1" applyFont="1" applyFill="1" applyBorder="1" applyAlignment="1">
      <alignment horizontal="left" vertical="center"/>
    </xf>
    <xf numFmtId="164" fontId="22" fillId="0" borderId="11" xfId="0" applyFont="1" applyFill="1" applyBorder="1" applyAlignment="1">
      <alignment horizontal="left" vertical="center"/>
    </xf>
    <xf numFmtId="164" fontId="34" fillId="10" borderId="11" xfId="0" applyFont="1" applyFill="1" applyBorder="1" applyAlignment="1">
      <alignment horizontal="left" vertical="center"/>
    </xf>
    <xf numFmtId="167" fontId="34" fillId="10" borderId="11" xfId="0" applyNumberFormat="1" applyFont="1" applyFill="1" applyBorder="1" applyAlignment="1">
      <alignment vertical="center"/>
    </xf>
    <xf numFmtId="165" fontId="31" fillId="0" borderId="11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center" wrapText="1"/>
    </xf>
    <xf numFmtId="165" fontId="35" fillId="0" borderId="11" xfId="0" applyNumberFormat="1" applyFont="1" applyFill="1" applyBorder="1" applyAlignment="1">
      <alignment horizontal="right" vertical="center" wrapText="1"/>
    </xf>
    <xf numFmtId="164" fontId="36" fillId="0" borderId="0" xfId="0" applyFont="1" applyFill="1" applyBorder="1" applyAlignment="1">
      <alignment horizontal="left" vertical="center" wrapText="1"/>
    </xf>
    <xf numFmtId="164" fontId="35" fillId="0" borderId="11" xfId="0" applyFont="1" applyFill="1" applyBorder="1" applyAlignment="1">
      <alignment horizontal="left" vertical="center" wrapText="1"/>
    </xf>
    <xf numFmtId="165" fontId="31" fillId="0" borderId="11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>
      <alignment horizontal="left" vertical="center"/>
    </xf>
    <xf numFmtId="164" fontId="31" fillId="0" borderId="11" xfId="0" applyFont="1" applyFill="1" applyBorder="1" applyAlignment="1">
      <alignment horizontal="left" vertical="center"/>
    </xf>
    <xf numFmtId="165" fontId="35" fillId="0" borderId="11" xfId="0" applyNumberFormat="1" applyFont="1" applyFill="1" applyBorder="1" applyAlignment="1">
      <alignment horizontal="right" vertical="center"/>
    </xf>
    <xf numFmtId="164" fontId="36" fillId="0" borderId="0" xfId="0" applyFont="1" applyFill="1" applyBorder="1" applyAlignment="1">
      <alignment horizontal="left" vertical="center"/>
    </xf>
    <xf numFmtId="164" fontId="35" fillId="0" borderId="11" xfId="0" applyFont="1" applyFill="1" applyBorder="1" applyAlignment="1">
      <alignment horizontal="left" vertical="center"/>
    </xf>
    <xf numFmtId="164" fontId="29" fillId="0" borderId="11" xfId="0" applyFont="1" applyFill="1" applyBorder="1" applyAlignment="1">
      <alignment horizontal="left" vertical="center"/>
    </xf>
    <xf numFmtId="164" fontId="18" fillId="0" borderId="0" xfId="0" applyFont="1" applyBorder="1" applyAlignment="1">
      <alignment/>
    </xf>
    <xf numFmtId="164" fontId="37" fillId="10" borderId="11" xfId="0" applyFont="1" applyFill="1" applyBorder="1" applyAlignment="1">
      <alignment horizontal="left" vertical="center"/>
    </xf>
    <xf numFmtId="164" fontId="34" fillId="10" borderId="11" xfId="0" applyFont="1" applyFill="1" applyBorder="1" applyAlignment="1">
      <alignment horizontal="left" vertical="center" wrapText="1"/>
    </xf>
    <xf numFmtId="164" fontId="34" fillId="11" borderId="11" xfId="0" applyFont="1" applyFill="1" applyBorder="1" applyAlignment="1">
      <alignment/>
    </xf>
    <xf numFmtId="165" fontId="0" fillId="0" borderId="11" xfId="0" applyNumberFormat="1" applyBorder="1" applyAlignment="1">
      <alignment/>
    </xf>
    <xf numFmtId="164" fontId="23" fillId="0" borderId="11" xfId="0" applyFont="1" applyBorder="1" applyAlignment="1">
      <alignment horizontal="center" wrapText="1"/>
    </xf>
    <xf numFmtId="164" fontId="23" fillId="0" borderId="11" xfId="0" applyFont="1" applyFill="1" applyBorder="1" applyAlignment="1">
      <alignment horizontal="center" wrapText="1"/>
    </xf>
    <xf numFmtId="164" fontId="18" fillId="0" borderId="17" xfId="0" applyFont="1" applyBorder="1" applyAlignment="1">
      <alignment/>
    </xf>
    <xf numFmtId="164" fontId="0" fillId="0" borderId="17" xfId="0" applyBorder="1" applyAlignment="1">
      <alignment/>
    </xf>
    <xf numFmtId="164" fontId="27" fillId="0" borderId="0" xfId="0" applyFont="1" applyAlignment="1">
      <alignment/>
    </xf>
    <xf numFmtId="164" fontId="26" fillId="0" borderId="10" xfId="0" applyFont="1" applyBorder="1" applyAlignment="1">
      <alignment horizontal="center" wrapText="1"/>
    </xf>
    <xf numFmtId="166" fontId="26" fillId="0" borderId="11" xfId="0" applyNumberFormat="1" applyFont="1" applyBorder="1" applyAlignment="1">
      <alignment horizontal="right" wrapText="1"/>
    </xf>
    <xf numFmtId="166" fontId="0" fillId="0" borderId="11" xfId="0" applyNumberFormat="1" applyFont="1" applyBorder="1" applyAlignment="1">
      <alignment/>
    </xf>
    <xf numFmtId="166" fontId="0" fillId="0" borderId="0" xfId="0" applyNumberFormat="1" applyAlignment="1">
      <alignment/>
    </xf>
    <xf numFmtId="165" fontId="18" fillId="0" borderId="10" xfId="0" applyNumberFormat="1" applyFont="1" applyBorder="1" applyAlignment="1">
      <alignment/>
    </xf>
    <xf numFmtId="164" fontId="38" fillId="0" borderId="0" xfId="0" applyFont="1" applyAlignment="1">
      <alignment/>
    </xf>
    <xf numFmtId="164" fontId="23" fillId="0" borderId="11" xfId="0" applyFont="1" applyFill="1" applyBorder="1" applyAlignment="1">
      <alignment horizontal="left" vertical="center"/>
    </xf>
    <xf numFmtId="165" fontId="28" fillId="0" borderId="11" xfId="0" applyNumberFormat="1" applyFont="1" applyBorder="1" applyAlignment="1">
      <alignment/>
    </xf>
    <xf numFmtId="164" fontId="22" fillId="25" borderId="11" xfId="0" applyFont="1" applyFill="1" applyBorder="1" applyAlignment="1">
      <alignment horizontal="left" vertical="center"/>
    </xf>
    <xf numFmtId="164" fontId="32" fillId="25" borderId="18" xfId="0" applyFont="1" applyFill="1" applyBorder="1" applyAlignment="1">
      <alignment/>
    </xf>
    <xf numFmtId="164" fontId="22" fillId="25" borderId="18" xfId="0" applyFont="1" applyFill="1" applyBorder="1" applyAlignment="1">
      <alignment horizontal="left" vertical="center"/>
    </xf>
    <xf numFmtId="164" fontId="37" fillId="10" borderId="19" xfId="0" applyFont="1" applyFill="1" applyBorder="1" applyAlignment="1">
      <alignment horizontal="left" vertical="center" wrapText="1"/>
    </xf>
    <xf numFmtId="164" fontId="34" fillId="10" borderId="19" xfId="0" applyFont="1" applyFill="1" applyBorder="1" applyAlignment="1">
      <alignment horizontal="left" vertical="center"/>
    </xf>
    <xf numFmtId="164" fontId="34" fillId="5" borderId="20" xfId="0" applyFont="1" applyFill="1" applyBorder="1" applyAlignment="1">
      <alignment/>
    </xf>
    <xf numFmtId="164" fontId="34" fillId="5" borderId="20" xfId="0" applyFont="1" applyFill="1" applyBorder="1" applyAlignment="1">
      <alignment horizontal="left" vertical="center"/>
    </xf>
    <xf numFmtId="164" fontId="34" fillId="5" borderId="11" xfId="0" applyFont="1" applyFill="1" applyBorder="1" applyAlignment="1">
      <alignment/>
    </xf>
    <xf numFmtId="164" fontId="34" fillId="5" borderId="11" xfId="0" applyFont="1" applyFill="1" applyBorder="1" applyAlignment="1">
      <alignment horizontal="left" vertical="center"/>
    </xf>
    <xf numFmtId="164" fontId="35" fillId="0" borderId="18" xfId="0" applyFont="1" applyFill="1" applyBorder="1" applyAlignment="1">
      <alignment horizontal="left" vertical="center" wrapText="1"/>
    </xf>
    <xf numFmtId="164" fontId="23" fillId="0" borderId="18" xfId="0" applyFont="1" applyFill="1" applyBorder="1" applyAlignment="1">
      <alignment horizontal="left" vertical="center" wrapText="1"/>
    </xf>
    <xf numFmtId="164" fontId="35" fillId="0" borderId="0" xfId="0" applyFont="1" applyFill="1" applyBorder="1" applyAlignment="1">
      <alignment horizontal="left" vertical="center" wrapText="1"/>
    </xf>
    <xf numFmtId="164" fontId="23" fillId="0" borderId="0" xfId="0" applyFont="1" applyFill="1" applyBorder="1" applyAlignment="1">
      <alignment horizontal="left" vertical="center" wrapText="1"/>
    </xf>
    <xf numFmtId="164" fontId="37" fillId="10" borderId="19" xfId="0" applyFont="1" applyFill="1" applyBorder="1" applyAlignment="1">
      <alignment horizontal="left" vertical="center"/>
    </xf>
    <xf numFmtId="164" fontId="34" fillId="10" borderId="19" xfId="0" applyFont="1" applyFill="1" applyBorder="1" applyAlignment="1">
      <alignment horizontal="left" vertical="center" wrapText="1"/>
    </xf>
    <xf numFmtId="164" fontId="34" fillId="11" borderId="19" xfId="0" applyFont="1" applyFill="1" applyBorder="1" applyAlignment="1">
      <alignment/>
    </xf>
    <xf numFmtId="164" fontId="39" fillId="11" borderId="19" xfId="0" applyFont="1" applyFill="1" applyBorder="1" applyAlignment="1">
      <alignment/>
    </xf>
    <xf numFmtId="165" fontId="33" fillId="0" borderId="10" xfId="0" applyNumberFormat="1" applyFont="1" applyBorder="1" applyAlignment="1">
      <alignment/>
    </xf>
    <xf numFmtId="164" fontId="9" fillId="0" borderId="0" xfId="0" applyFont="1" applyAlignment="1">
      <alignment/>
    </xf>
    <xf numFmtId="164" fontId="26" fillId="0" borderId="11" xfId="0" applyFont="1" applyBorder="1" applyAlignment="1">
      <alignment horizontal="center" wrapText="1"/>
    </xf>
    <xf numFmtId="164" fontId="37" fillId="10" borderId="11" xfId="0" applyFont="1" applyFill="1" applyBorder="1" applyAlignment="1">
      <alignment horizontal="left" vertical="center" wrapText="1"/>
    </xf>
    <xf numFmtId="164" fontId="39" fillId="11" borderId="11" xfId="0" applyFont="1" applyFill="1" applyBorder="1" applyAlignment="1">
      <alignment/>
    </xf>
    <xf numFmtId="164" fontId="26" fillId="0" borderId="11" xfId="0" applyFont="1" applyFill="1" applyBorder="1" applyAlignment="1">
      <alignment horizontal="center" wrapText="1"/>
    </xf>
    <xf numFmtId="165" fontId="0" fillId="0" borderId="18" xfId="0" applyNumberFormat="1" applyBorder="1" applyAlignment="1">
      <alignment/>
    </xf>
    <xf numFmtId="165" fontId="18" fillId="0" borderId="19" xfId="0" applyNumberFormat="1" applyFont="1" applyBorder="1" applyAlignment="1">
      <alignment/>
    </xf>
    <xf numFmtId="165" fontId="0" fillId="0" borderId="20" xfId="0" applyNumberFormat="1" applyBorder="1" applyAlignment="1">
      <alignment/>
    </xf>
    <xf numFmtId="165" fontId="18" fillId="0" borderId="12" xfId="0" applyNumberFormat="1" applyFont="1" applyBorder="1" applyAlignment="1">
      <alignment/>
    </xf>
    <xf numFmtId="165" fontId="18" fillId="0" borderId="13" xfId="0" applyNumberFormat="1" applyFont="1" applyBorder="1" applyAlignment="1">
      <alignment/>
    </xf>
    <xf numFmtId="165" fontId="18" fillId="0" borderId="14" xfId="0" applyNumberFormat="1" applyFont="1" applyBorder="1" applyAlignment="1">
      <alignment/>
    </xf>
    <xf numFmtId="165" fontId="18" fillId="0" borderId="18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4" fontId="0" fillId="0" borderId="0" xfId="0" applyAlignment="1">
      <alignment/>
    </xf>
    <xf numFmtId="164" fontId="40" fillId="0" borderId="15" xfId="0" applyFont="1" applyBorder="1" applyAlignment="1">
      <alignment/>
    </xf>
    <xf numFmtId="164" fontId="40" fillId="0" borderId="15" xfId="0" applyFont="1" applyBorder="1" applyAlignment="1">
      <alignment/>
    </xf>
    <xf numFmtId="164" fontId="41" fillId="0" borderId="15" xfId="58" applyFont="1" applyFill="1" applyBorder="1" applyAlignment="1">
      <alignment horizontal="left" vertical="center" wrapText="1"/>
      <protection/>
    </xf>
    <xf numFmtId="164" fontId="41" fillId="0" borderId="15" xfId="0" applyFont="1" applyFill="1" applyBorder="1" applyAlignment="1">
      <alignment horizontal="left" vertical="center" wrapText="1"/>
    </xf>
    <xf numFmtId="164" fontId="35" fillId="0" borderId="0" xfId="0" applyFont="1" applyFill="1" applyBorder="1" applyAlignment="1">
      <alignment horizontal="center" vertical="center" wrapText="1"/>
    </xf>
    <xf numFmtId="164" fontId="41" fillId="0" borderId="15" xfId="58" applyFont="1" applyFill="1" applyBorder="1" applyAlignment="1">
      <alignment vertical="center" wrapText="1"/>
      <protection/>
    </xf>
    <xf numFmtId="164" fontId="31" fillId="0" borderId="0" xfId="58" applyFont="1" applyFill="1" applyBorder="1" applyAlignment="1">
      <alignment horizontal="left" vertical="center" wrapText="1"/>
      <protection/>
    </xf>
    <xf numFmtId="164" fontId="31" fillId="0" borderId="0" xfId="0" applyFont="1" applyFill="1" applyBorder="1" applyAlignment="1">
      <alignment horizontal="center" vertical="center" wrapText="1"/>
    </xf>
    <xf numFmtId="164" fontId="35" fillId="0" borderId="0" xfId="58" applyFont="1" applyFill="1" applyBorder="1" applyAlignment="1">
      <alignment horizontal="left" vertical="center" wrapText="1"/>
      <protection/>
    </xf>
    <xf numFmtId="164" fontId="22" fillId="0" borderId="0" xfId="0" applyFont="1" applyFill="1" applyBorder="1" applyAlignment="1">
      <alignment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26" fillId="0" borderId="10" xfId="0" applyFont="1" applyBorder="1" applyAlignment="1">
      <alignment wrapText="1"/>
    </xf>
    <xf numFmtId="164" fontId="26" fillId="0" borderId="11" xfId="0" applyFont="1" applyBorder="1" applyAlignment="1">
      <alignment wrapText="1"/>
    </xf>
    <xf numFmtId="164" fontId="23" fillId="0" borderId="16" xfId="0" applyFont="1" applyBorder="1" applyAlignment="1">
      <alignment wrapText="1"/>
    </xf>
    <xf numFmtId="164" fontId="0" fillId="0" borderId="10" xfId="0" applyBorder="1" applyAlignment="1">
      <alignment/>
    </xf>
    <xf numFmtId="164" fontId="0" fillId="0" borderId="16" xfId="0" applyBorder="1" applyAlignment="1">
      <alignment/>
    </xf>
    <xf numFmtId="164" fontId="42" fillId="0" borderId="11" xfId="0" applyFont="1" applyFill="1" applyBorder="1" applyAlignment="1">
      <alignment horizontal="left" vertical="center" wrapText="1"/>
    </xf>
    <xf numFmtId="165" fontId="0" fillId="0" borderId="10" xfId="0" applyNumberFormat="1" applyBorder="1" applyAlignment="1">
      <alignment/>
    </xf>
    <xf numFmtId="164" fontId="43" fillId="0" borderId="11" xfId="0" applyFont="1" applyFill="1" applyBorder="1" applyAlignment="1">
      <alignment horizontal="left" vertical="center" wrapText="1"/>
    </xf>
    <xf numFmtId="164" fontId="23" fillId="0" borderId="18" xfId="0" applyFont="1" applyFill="1" applyBorder="1" applyAlignment="1">
      <alignment horizontal="left" vertical="center"/>
    </xf>
    <xf numFmtId="164" fontId="37" fillId="26" borderId="19" xfId="0" applyFont="1" applyFill="1" applyBorder="1" applyAlignment="1">
      <alignment horizontal="left" vertical="center" wrapText="1"/>
    </xf>
    <xf numFmtId="164" fontId="23" fillId="26" borderId="19" xfId="0" applyFont="1" applyFill="1" applyBorder="1" applyAlignment="1">
      <alignment horizontal="left" vertical="center"/>
    </xf>
    <xf numFmtId="165" fontId="18" fillId="0" borderId="16" xfId="0" applyNumberFormat="1" applyFont="1" applyBorder="1" applyAlignment="1">
      <alignment/>
    </xf>
    <xf numFmtId="164" fontId="31" fillId="0" borderId="18" xfId="0" applyFont="1" applyFill="1" applyBorder="1" applyAlignment="1">
      <alignment horizontal="left" vertical="center" wrapText="1"/>
    </xf>
    <xf numFmtId="164" fontId="26" fillId="0" borderId="18" xfId="0" applyFont="1" applyFill="1" applyBorder="1" applyAlignment="1">
      <alignment horizontal="left" vertical="center"/>
    </xf>
    <xf numFmtId="165" fontId="0" fillId="0" borderId="12" xfId="0" applyNumberFormat="1" applyBorder="1" applyAlignment="1">
      <alignment/>
    </xf>
    <xf numFmtId="164" fontId="37" fillId="26" borderId="15" xfId="0" applyFont="1" applyFill="1" applyBorder="1" applyAlignment="1">
      <alignment horizontal="left" vertical="center" wrapText="1"/>
    </xf>
    <xf numFmtId="164" fontId="23" fillId="26" borderId="15" xfId="0" applyFont="1" applyFill="1" applyBorder="1" applyAlignment="1">
      <alignment horizontal="left" vertical="center"/>
    </xf>
    <xf numFmtId="164" fontId="23" fillId="0" borderId="11" xfId="0" applyFont="1" applyBorder="1" applyAlignment="1">
      <alignment wrapText="1"/>
    </xf>
    <xf numFmtId="164" fontId="0" fillId="0" borderId="0" xfId="0" applyAlignment="1">
      <alignment horizontal="center" wrapText="1"/>
    </xf>
    <xf numFmtId="164" fontId="44" fillId="0" borderId="11" xfId="0" applyFont="1" applyBorder="1" applyAlignment="1">
      <alignment wrapText="1"/>
    </xf>
    <xf numFmtId="164" fontId="44" fillId="0" borderId="11" xfId="0" applyFont="1" applyBorder="1" applyAlignment="1">
      <alignment/>
    </xf>
    <xf numFmtId="164" fontId="37" fillId="26" borderId="11" xfId="0" applyFont="1" applyFill="1" applyBorder="1" applyAlignment="1">
      <alignment horizontal="left" vertical="center" wrapText="1"/>
    </xf>
    <xf numFmtId="164" fontId="23" fillId="26" borderId="11" xfId="0" applyFont="1" applyFill="1" applyBorder="1" applyAlignment="1">
      <alignment horizontal="left" vertical="center"/>
    </xf>
    <xf numFmtId="164" fontId="37" fillId="0" borderId="11" xfId="0" applyFont="1" applyFill="1" applyBorder="1" applyAlignment="1">
      <alignment horizontal="left" vertical="center" wrapText="1"/>
    </xf>
    <xf numFmtId="164" fontId="45" fillId="0" borderId="0" xfId="0" applyFont="1" applyAlignment="1">
      <alignment horizontal="center" wrapText="1"/>
    </xf>
    <xf numFmtId="164" fontId="34" fillId="0" borderId="0" xfId="0" applyFont="1" applyAlignment="1">
      <alignment horizontal="center" wrapText="1"/>
    </xf>
    <xf numFmtId="164" fontId="46" fillId="0" borderId="11" xfId="0" applyFont="1" applyFill="1" applyBorder="1" applyAlignment="1">
      <alignment horizontal="left" vertical="center" wrapText="1"/>
    </xf>
    <xf numFmtId="164" fontId="35" fillId="0" borderId="11" xfId="0" applyFont="1" applyFill="1" applyBorder="1" applyAlignment="1">
      <alignment vertical="center" wrapText="1"/>
    </xf>
    <xf numFmtId="164" fontId="47" fillId="0" borderId="11" xfId="0" applyFont="1" applyFill="1" applyBorder="1" applyAlignment="1">
      <alignment vertical="center"/>
    </xf>
    <xf numFmtId="164" fontId="48" fillId="0" borderId="11" xfId="0" applyFont="1" applyFill="1" applyBorder="1" applyAlignment="1">
      <alignment horizontal="left" vertical="center" wrapText="1"/>
    </xf>
    <xf numFmtId="164" fontId="29" fillId="0" borderId="11" xfId="0" applyFont="1" applyFill="1" applyBorder="1" applyAlignment="1">
      <alignment vertical="center"/>
    </xf>
    <xf numFmtId="164" fontId="29" fillId="0" borderId="0" xfId="0" applyFont="1" applyFill="1" applyBorder="1" applyAlignment="1">
      <alignment vertical="center"/>
    </xf>
    <xf numFmtId="164" fontId="22" fillId="0" borderId="0" xfId="0" applyFont="1" applyFill="1" applyBorder="1" applyAlignment="1">
      <alignment horizontal="left" vertical="center" wrapText="1"/>
    </xf>
    <xf numFmtId="164" fontId="0" fillId="0" borderId="11" xfId="0" applyFont="1" applyBorder="1" applyAlignment="1">
      <alignment shrinkToFit="1"/>
    </xf>
    <xf numFmtId="164" fontId="49" fillId="0" borderId="11" xfId="0" applyFont="1" applyBorder="1" applyAlignment="1">
      <alignment wrapText="1"/>
    </xf>
    <xf numFmtId="164" fontId="51" fillId="0" borderId="0" xfId="20" applyNumberFormat="1" applyFont="1" applyFill="1" applyBorder="1" applyAlignment="1" applyProtection="1">
      <alignment/>
      <protection/>
    </xf>
    <xf numFmtId="164" fontId="52" fillId="0" borderId="0" xfId="0" applyFont="1" applyAlignment="1">
      <alignment/>
    </xf>
    <xf numFmtId="164" fontId="34" fillId="0" borderId="0" xfId="0" applyFont="1" applyBorder="1" applyAlignment="1">
      <alignment wrapText="1"/>
    </xf>
    <xf numFmtId="164" fontId="34" fillId="0" borderId="0" xfId="0" applyFont="1" applyAlignment="1">
      <alignment/>
    </xf>
    <xf numFmtId="164" fontId="53" fillId="0" borderId="0" xfId="0" applyFont="1" applyAlignment="1">
      <alignment/>
    </xf>
    <xf numFmtId="164" fontId="49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19" fillId="0" borderId="11" xfId="0" applyFont="1" applyBorder="1" applyAlignment="1">
      <alignment/>
    </xf>
    <xf numFmtId="165" fontId="21" fillId="0" borderId="10" xfId="0" applyNumberFormat="1" applyFont="1" applyBorder="1" applyAlignment="1">
      <alignment/>
    </xf>
    <xf numFmtId="164" fontId="21" fillId="0" borderId="11" xfId="0" applyFont="1" applyBorder="1" applyAlignment="1">
      <alignment wrapText="1"/>
    </xf>
    <xf numFmtId="164" fontId="22" fillId="11" borderId="11" xfId="0" applyFont="1" applyFill="1" applyBorder="1" applyAlignment="1">
      <alignment/>
    </xf>
    <xf numFmtId="165" fontId="21" fillId="11" borderId="10" xfId="0" applyNumberFormat="1" applyFont="1" applyFill="1" applyBorder="1" applyAlignment="1">
      <alignment/>
    </xf>
    <xf numFmtId="164" fontId="54" fillId="0" borderId="11" xfId="0" applyFont="1" applyFill="1" applyBorder="1" applyAlignment="1">
      <alignment horizontal="left" vertical="center" wrapText="1"/>
    </xf>
    <xf numFmtId="164" fontId="21" fillId="0" borderId="11" xfId="0" applyFont="1" applyFill="1" applyBorder="1" applyAlignment="1">
      <alignment horizontal="left" vertical="center" wrapText="1"/>
    </xf>
    <xf numFmtId="164" fontId="37" fillId="0" borderId="11" xfId="0" applyFont="1" applyFill="1" applyBorder="1" applyAlignment="1">
      <alignment vertical="center" wrapText="1"/>
    </xf>
    <xf numFmtId="165" fontId="34" fillId="0" borderId="10" xfId="0" applyNumberFormat="1" applyFont="1" applyFill="1" applyBorder="1" applyAlignment="1">
      <alignment horizontal="right" vertical="center" wrapText="1"/>
    </xf>
    <xf numFmtId="165" fontId="39" fillId="11" borderId="10" xfId="0" applyNumberFormat="1" applyFont="1" applyFill="1" applyBorder="1" applyAlignment="1">
      <alignment/>
    </xf>
    <xf numFmtId="164" fontId="55" fillId="0" borderId="0" xfId="0" applyFont="1" applyFill="1" applyBorder="1" applyAlignment="1">
      <alignment horizontal="center" vertical="center" wrapText="1"/>
    </xf>
    <xf numFmtId="164" fontId="23" fillId="0" borderId="11" xfId="0" applyFont="1" applyBorder="1" applyAlignment="1">
      <alignment/>
    </xf>
    <xf numFmtId="164" fontId="54" fillId="0" borderId="11" xfId="0" applyFont="1" applyFill="1" applyBorder="1" applyAlignment="1">
      <alignment horizontal="left" vertical="center"/>
    </xf>
    <xf numFmtId="164" fontId="22" fillId="0" borderId="19" xfId="0" applyFont="1" applyBorder="1" applyAlignment="1">
      <alignment/>
    </xf>
    <xf numFmtId="164" fontId="56" fillId="0" borderId="0" xfId="0" applyFont="1" applyAlignment="1">
      <alignment horizontal="center" wrapText="1"/>
    </xf>
    <xf numFmtId="164" fontId="22" fillId="0" borderId="10" xfId="0" applyFont="1" applyBorder="1" applyAlignment="1">
      <alignment horizontal="center"/>
    </xf>
    <xf numFmtId="164" fontId="57" fillId="0" borderId="11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164" fontId="35" fillId="24" borderId="11" xfId="0" applyFont="1" applyFill="1" applyBorder="1" applyAlignment="1">
      <alignment horizontal="left" vertical="center" wrapText="1"/>
    </xf>
    <xf numFmtId="166" fontId="31" fillId="0" borderId="11" xfId="0" applyNumberFormat="1" applyFont="1" applyFill="1" applyBorder="1" applyAlignment="1">
      <alignment horizontal="left" vertical="center" wrapText="1"/>
    </xf>
    <xf numFmtId="166" fontId="31" fillId="0" borderId="18" xfId="0" applyNumberFormat="1" applyFont="1" applyFill="1" applyBorder="1" applyAlignment="1">
      <alignment horizontal="left" vertical="center" wrapText="1"/>
    </xf>
    <xf numFmtId="164" fontId="35" fillId="0" borderId="18" xfId="0" applyFont="1" applyFill="1" applyBorder="1" applyAlignment="1">
      <alignment vertical="center" wrapText="1"/>
    </xf>
    <xf numFmtId="164" fontId="35" fillId="0" borderId="18" xfId="0" applyFont="1" applyFill="1" applyBorder="1" applyAlignment="1">
      <alignment horizontal="left" vertical="center"/>
    </xf>
    <xf numFmtId="165" fontId="37" fillId="26" borderId="19" xfId="0" applyNumberFormat="1" applyFont="1" applyFill="1" applyBorder="1" applyAlignment="1">
      <alignment vertical="center" wrapText="1"/>
    </xf>
    <xf numFmtId="165" fontId="23" fillId="26" borderId="13" xfId="0" applyNumberFormat="1" applyFont="1" applyFill="1" applyBorder="1" applyAlignment="1">
      <alignment horizontal="left" vertical="center"/>
    </xf>
    <xf numFmtId="165" fontId="18" fillId="0" borderId="22" xfId="0" applyNumberFormat="1" applyFont="1" applyBorder="1" applyAlignment="1">
      <alignment/>
    </xf>
    <xf numFmtId="164" fontId="22" fillId="0" borderId="11" xfId="0" applyFont="1" applyBorder="1" applyAlignment="1">
      <alignment horizontal="center"/>
    </xf>
    <xf numFmtId="164" fontId="23" fillId="0" borderId="19" xfId="0" applyFont="1" applyFill="1" applyBorder="1" applyAlignment="1">
      <alignment horizontal="left" vertical="center" wrapText="1"/>
    </xf>
    <xf numFmtId="164" fontId="23" fillId="0" borderId="19" xfId="0" applyFont="1" applyFill="1" applyBorder="1" applyAlignment="1">
      <alignment horizontal="left" vertical="center"/>
    </xf>
    <xf numFmtId="165" fontId="28" fillId="0" borderId="13" xfId="0" applyNumberFormat="1" applyFont="1" applyBorder="1" applyAlignment="1">
      <alignment/>
    </xf>
    <xf numFmtId="164" fontId="31" fillId="0" borderId="20" xfId="0" applyFont="1" applyFill="1" applyBorder="1" applyAlignment="1">
      <alignment horizontal="left" vertical="center" wrapText="1"/>
    </xf>
    <xf numFmtId="164" fontId="26" fillId="0" borderId="20" xfId="0" applyFont="1" applyFill="1" applyBorder="1" applyAlignment="1">
      <alignment horizontal="left" vertical="center"/>
    </xf>
    <xf numFmtId="165" fontId="0" fillId="0" borderId="14" xfId="0" applyNumberFormat="1" applyBorder="1" applyAlignment="1">
      <alignment/>
    </xf>
    <xf numFmtId="165" fontId="9" fillId="0" borderId="10" xfId="0" applyNumberFormat="1" applyFont="1" applyBorder="1" applyAlignment="1">
      <alignment/>
    </xf>
    <xf numFmtId="164" fontId="26" fillId="0" borderId="18" xfId="0" applyFont="1" applyFill="1" applyBorder="1" applyAlignment="1">
      <alignment horizontal="left" vertical="center" wrapText="1"/>
    </xf>
    <xf numFmtId="164" fontId="46" fillId="0" borderId="20" xfId="0" applyFont="1" applyFill="1" applyBorder="1" applyAlignment="1">
      <alignment horizontal="left" vertical="center" wrapText="1"/>
    </xf>
    <xf numFmtId="164" fontId="46" fillId="0" borderId="18" xfId="0" applyFont="1" applyFill="1" applyBorder="1" applyAlignment="1">
      <alignment horizontal="left" vertical="center" wrapText="1"/>
    </xf>
    <xf numFmtId="164" fontId="26" fillId="0" borderId="20" xfId="0" applyFont="1" applyFill="1" applyBorder="1" applyAlignment="1">
      <alignment horizontal="left" vertical="center" wrapText="1"/>
    </xf>
    <xf numFmtId="164" fontId="36" fillId="0" borderId="0" xfId="0" applyFont="1" applyBorder="1" applyAlignment="1">
      <alignment/>
    </xf>
    <xf numFmtId="164" fontId="36" fillId="0" borderId="0" xfId="0" applyFont="1" applyAlignment="1">
      <alignment/>
    </xf>
    <xf numFmtId="164" fontId="1" fillId="0" borderId="11" xfId="0" applyFont="1" applyBorder="1" applyAlignment="1">
      <alignment/>
    </xf>
    <xf numFmtId="164" fontId="0" fillId="0" borderId="11" xfId="0" applyFont="1" applyBorder="1" applyAlignment="1">
      <alignment wrapText="1"/>
    </xf>
    <xf numFmtId="164" fontId="0" fillId="0" borderId="18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24" xfId="0" applyBorder="1" applyAlignment="1">
      <alignment/>
    </xf>
    <xf numFmtId="164" fontId="0" fillId="0" borderId="22" xfId="0" applyBorder="1" applyAlignment="1">
      <alignment/>
    </xf>
    <xf numFmtId="164" fontId="36" fillId="0" borderId="0" xfId="0" applyFont="1" applyBorder="1" applyAlignment="1">
      <alignment/>
    </xf>
    <xf numFmtId="164" fontId="58" fillId="0" borderId="11" xfId="0" applyFont="1" applyBorder="1" applyAlignment="1">
      <alignment/>
    </xf>
    <xf numFmtId="164" fontId="36" fillId="0" borderId="11" xfId="0" applyFont="1" applyBorder="1" applyAlignment="1">
      <alignment/>
    </xf>
    <xf numFmtId="164" fontId="59" fillId="0" borderId="0" xfId="0" applyFont="1" applyAlignment="1">
      <alignment/>
    </xf>
    <xf numFmtId="164" fontId="60" fillId="0" borderId="0" xfId="0" applyFont="1" applyAlignment="1">
      <alignment/>
    </xf>
    <xf numFmtId="164" fontId="60" fillId="0" borderId="0" xfId="0" applyFont="1" applyBorder="1" applyAlignment="1">
      <alignment horizontal="center"/>
    </xf>
    <xf numFmtId="164" fontId="36" fillId="0" borderId="0" xfId="0" applyFont="1" applyBorder="1" applyAlignment="1">
      <alignment horizontal="center"/>
    </xf>
    <xf numFmtId="164" fontId="60" fillId="0" borderId="25" xfId="0" applyFont="1" applyBorder="1" applyAlignment="1">
      <alignment/>
    </xf>
    <xf numFmtId="164" fontId="60" fillId="0" borderId="26" xfId="0" applyFont="1" applyBorder="1" applyAlignment="1">
      <alignment horizontal="center"/>
    </xf>
    <xf numFmtId="164" fontId="36" fillId="0" borderId="27" xfId="0" applyFont="1" applyBorder="1" applyAlignment="1">
      <alignment/>
    </xf>
    <xf numFmtId="164" fontId="60" fillId="0" borderId="11" xfId="0" applyFont="1" applyBorder="1" applyAlignment="1">
      <alignment horizontal="center"/>
    </xf>
    <xf numFmtId="164" fontId="36" fillId="0" borderId="28" xfId="0" applyFont="1" applyBorder="1" applyAlignment="1">
      <alignment/>
    </xf>
    <xf numFmtId="164" fontId="61" fillId="0" borderId="0" xfId="0" applyFont="1" applyAlignment="1">
      <alignment/>
    </xf>
    <xf numFmtId="164" fontId="62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59" fillId="0" borderId="29" xfId="59" applyFont="1" applyBorder="1" applyAlignment="1">
      <alignment horizontal="center"/>
      <protection/>
    </xf>
    <xf numFmtId="164" fontId="64" fillId="0" borderId="26" xfId="59" applyFont="1" applyFill="1" applyBorder="1" applyAlignment="1">
      <alignment horizontal="center" vertical="center"/>
      <protection/>
    </xf>
    <xf numFmtId="164" fontId="65" fillId="0" borderId="30" xfId="59" applyFont="1" applyFill="1" applyBorder="1" applyAlignment="1">
      <alignment horizontal="center" vertical="center"/>
      <protection/>
    </xf>
    <xf numFmtId="164" fontId="59" fillId="0" borderId="31" xfId="59" applyFont="1" applyFill="1" applyBorder="1" applyAlignment="1">
      <alignment horizontal="center" vertical="center" wrapText="1"/>
      <protection/>
    </xf>
    <xf numFmtId="164" fontId="64" fillId="0" borderId="32" xfId="59" applyFont="1" applyFill="1" applyBorder="1" applyAlignment="1">
      <alignment horizontal="center" vertical="center"/>
      <protection/>
    </xf>
    <xf numFmtId="164" fontId="65" fillId="0" borderId="33" xfId="59" applyFont="1" applyFill="1" applyBorder="1" applyAlignment="1">
      <alignment horizontal="center" vertical="center"/>
      <protection/>
    </xf>
    <xf numFmtId="164" fontId="60" fillId="0" borderId="25" xfId="0" applyFont="1" applyBorder="1" applyAlignment="1">
      <alignment horizontal="center"/>
    </xf>
    <xf numFmtId="164" fontId="36" fillId="0" borderId="28" xfId="59" applyFont="1" applyFill="1" applyBorder="1" applyAlignment="1">
      <alignment horizontal="center"/>
      <protection/>
    </xf>
    <xf numFmtId="164" fontId="66" fillId="0" borderId="34" xfId="59" applyFont="1" applyFill="1" applyBorder="1" applyAlignment="1">
      <alignment horizontal="center"/>
      <protection/>
    </xf>
    <xf numFmtId="165" fontId="60" fillId="0" borderId="35" xfId="59" applyNumberFormat="1" applyFont="1" applyFill="1" applyBorder="1" applyAlignment="1">
      <alignment horizontal="center"/>
      <protection/>
    </xf>
    <xf numFmtId="164" fontId="36" fillId="0" borderId="36" xfId="59" applyFont="1" applyFill="1" applyBorder="1" applyAlignment="1">
      <alignment horizontal="center"/>
      <protection/>
    </xf>
    <xf numFmtId="164" fontId="66" fillId="0" borderId="35" xfId="59" applyFont="1" applyFill="1" applyBorder="1" applyAlignment="1">
      <alignment horizontal="center"/>
      <protection/>
    </xf>
    <xf numFmtId="164" fontId="60" fillId="0" borderId="27" xfId="0" applyFont="1" applyBorder="1" applyAlignment="1">
      <alignment horizontal="center"/>
    </xf>
    <xf numFmtId="164" fontId="67" fillId="0" borderId="11" xfId="59" applyFont="1" applyBorder="1">
      <alignment/>
      <protection/>
    </xf>
    <xf numFmtId="165" fontId="36" fillId="0" borderId="28" xfId="59" applyNumberFormat="1" applyFont="1" applyFill="1" applyBorder="1">
      <alignment/>
      <protection/>
    </xf>
    <xf numFmtId="165" fontId="36" fillId="0" borderId="34" xfId="59" applyNumberFormat="1" applyFont="1" applyFill="1" applyBorder="1">
      <alignment/>
      <protection/>
    </xf>
    <xf numFmtId="165" fontId="60" fillId="0" borderId="34" xfId="59" applyNumberFormat="1" applyFont="1" applyFill="1" applyBorder="1">
      <alignment/>
      <protection/>
    </xf>
    <xf numFmtId="164" fontId="64" fillId="0" borderId="36" xfId="59" applyFont="1" applyBorder="1" applyAlignment="1">
      <alignment horizontal="left"/>
      <protection/>
    </xf>
    <xf numFmtId="165" fontId="36" fillId="0" borderId="35" xfId="0" applyNumberFormat="1" applyFont="1" applyBorder="1" applyAlignment="1">
      <alignment/>
    </xf>
    <xf numFmtId="165" fontId="60" fillId="0" borderId="27" xfId="0" applyNumberFormat="1" applyFont="1" applyBorder="1" applyAlignment="1">
      <alignment/>
    </xf>
    <xf numFmtId="164" fontId="64" fillId="4" borderId="28" xfId="59" applyFont="1" applyFill="1" applyBorder="1" applyAlignment="1">
      <alignment horizontal="left"/>
      <protection/>
    </xf>
    <xf numFmtId="165" fontId="36" fillId="4" borderId="34" xfId="59" applyNumberFormat="1" applyFont="1" applyFill="1" applyBorder="1">
      <alignment/>
      <protection/>
    </xf>
    <xf numFmtId="165" fontId="60" fillId="4" borderId="34" xfId="59" applyNumberFormat="1" applyFont="1" applyFill="1" applyBorder="1">
      <alignment/>
      <protection/>
    </xf>
    <xf numFmtId="164" fontId="64" fillId="4" borderId="36" xfId="59" applyFont="1" applyFill="1" applyBorder="1" applyAlignment="1">
      <alignment horizontal="left"/>
      <protection/>
    </xf>
    <xf numFmtId="165" fontId="36" fillId="4" borderId="35" xfId="0" applyNumberFormat="1" applyFont="1" applyFill="1" applyBorder="1" applyAlignment="1">
      <alignment/>
    </xf>
    <xf numFmtId="165" fontId="60" fillId="4" borderId="27" xfId="0" applyNumberFormat="1" applyFont="1" applyFill="1" applyBorder="1" applyAlignment="1">
      <alignment/>
    </xf>
    <xf numFmtId="164" fontId="36" fillId="0" borderId="28" xfId="60" applyFont="1" applyFill="1" applyBorder="1" applyAlignment="1">
      <alignment horizontal="left"/>
      <protection/>
    </xf>
    <xf numFmtId="164" fontId="1" fillId="0" borderId="36" xfId="60" applyFont="1" applyFill="1" applyBorder="1" applyAlignment="1">
      <alignment horizontal="left"/>
      <protection/>
    </xf>
    <xf numFmtId="165" fontId="0" fillId="0" borderId="35" xfId="0" applyNumberFormat="1" applyBorder="1" applyAlignment="1">
      <alignment/>
    </xf>
    <xf numFmtId="165" fontId="61" fillId="0" borderId="27" xfId="0" applyNumberFormat="1" applyFont="1" applyBorder="1" applyAlignment="1">
      <alignment/>
    </xf>
    <xf numFmtId="164" fontId="68" fillId="0" borderId="28" xfId="60" applyFont="1" applyFill="1" applyBorder="1" applyAlignment="1">
      <alignment horizontal="left"/>
      <protection/>
    </xf>
    <xf numFmtId="165" fontId="1" fillId="0" borderId="34" xfId="59" applyNumberFormat="1" applyFont="1" applyFill="1" applyBorder="1">
      <alignment/>
      <protection/>
    </xf>
    <xf numFmtId="165" fontId="61" fillId="0" borderId="34" xfId="59" applyNumberFormat="1" applyFont="1" applyFill="1" applyBorder="1">
      <alignment/>
      <protection/>
    </xf>
    <xf numFmtId="164" fontId="1" fillId="0" borderId="28" xfId="60" applyFont="1" applyFill="1" applyBorder="1" applyAlignment="1">
      <alignment horizontal="left"/>
      <protection/>
    </xf>
    <xf numFmtId="164" fontId="58" fillId="0" borderId="28" xfId="60" applyFont="1" applyFill="1" applyBorder="1" applyAlignment="1">
      <alignment horizontal="left"/>
      <protection/>
    </xf>
    <xf numFmtId="165" fontId="69" fillId="0" borderId="34" xfId="59" applyNumberFormat="1" applyFont="1" applyFill="1" applyBorder="1">
      <alignment/>
      <protection/>
    </xf>
    <xf numFmtId="164" fontId="0" fillId="0" borderId="28" xfId="0" applyBorder="1" applyAlignment="1">
      <alignment horizontal="center"/>
    </xf>
    <xf numFmtId="164" fontId="0" fillId="0" borderId="37" xfId="0" applyBorder="1" applyAlignment="1">
      <alignment/>
    </xf>
    <xf numFmtId="164" fontId="61" fillId="0" borderId="37" xfId="0" applyFont="1" applyBorder="1" applyAlignment="1">
      <alignment/>
    </xf>
    <xf numFmtId="164" fontId="36" fillId="0" borderId="36" xfId="60" applyFont="1" applyFill="1" applyBorder="1" applyAlignment="1">
      <alignment horizontal="left"/>
      <protection/>
    </xf>
    <xf numFmtId="164" fontId="64" fillId="23" borderId="28" xfId="59" applyFont="1" applyFill="1" applyBorder="1" applyAlignment="1">
      <alignment horizontal="left"/>
      <protection/>
    </xf>
    <xf numFmtId="165" fontId="36" fillId="23" borderId="34" xfId="59" applyNumberFormat="1" applyFont="1" applyFill="1" applyBorder="1">
      <alignment/>
      <protection/>
    </xf>
    <xf numFmtId="165" fontId="60" fillId="23" borderId="34" xfId="59" applyNumberFormat="1" applyFont="1" applyFill="1" applyBorder="1">
      <alignment/>
      <protection/>
    </xf>
    <xf numFmtId="164" fontId="64" fillId="23" borderId="36" xfId="59" applyFont="1" applyFill="1" applyBorder="1" applyAlignment="1">
      <alignment horizontal="left"/>
      <protection/>
    </xf>
    <xf numFmtId="164" fontId="36" fillId="23" borderId="35" xfId="0" applyFont="1" applyFill="1" applyBorder="1" applyAlignment="1">
      <alignment/>
    </xf>
    <xf numFmtId="164" fontId="60" fillId="23" borderId="27" xfId="0" applyFont="1" applyFill="1" applyBorder="1" applyAlignment="1">
      <alignment/>
    </xf>
    <xf numFmtId="164" fontId="0" fillId="0" borderId="35" xfId="0" applyBorder="1" applyAlignment="1">
      <alignment/>
    </xf>
    <xf numFmtId="164" fontId="61" fillId="0" borderId="27" xfId="0" applyFont="1" applyBorder="1" applyAlignment="1">
      <alignment/>
    </xf>
    <xf numFmtId="164" fontId="70" fillId="0" borderId="28" xfId="60" applyFont="1" applyFill="1" applyBorder="1" applyAlignment="1">
      <alignment horizontal="left"/>
      <protection/>
    </xf>
    <xf numFmtId="165" fontId="1" fillId="0" borderId="35" xfId="59" applyNumberFormat="1" applyFont="1" applyFill="1" applyBorder="1" applyAlignment="1">
      <alignment horizontal="left"/>
      <protection/>
    </xf>
    <xf numFmtId="164" fontId="71" fillId="0" borderId="28" xfId="59" applyFont="1" applyBorder="1" applyAlignment="1">
      <alignment horizontal="left"/>
      <protection/>
    </xf>
    <xf numFmtId="164" fontId="72" fillId="0" borderId="38" xfId="59" applyFont="1" applyBorder="1" applyAlignment="1">
      <alignment/>
      <protection/>
    </xf>
    <xf numFmtId="164" fontId="72" fillId="0" borderId="37" xfId="59" applyFont="1" applyBorder="1" applyAlignment="1">
      <alignment/>
      <protection/>
    </xf>
    <xf numFmtId="164" fontId="72" fillId="0" borderId="39" xfId="59" applyFont="1" applyBorder="1" applyAlignment="1">
      <alignment horizontal="center"/>
      <protection/>
    </xf>
    <xf numFmtId="164" fontId="62" fillId="0" borderId="38" xfId="59" applyFont="1" applyFill="1" applyBorder="1" applyAlignment="1">
      <alignment horizontal="center"/>
      <protection/>
    </xf>
    <xf numFmtId="164" fontId="62" fillId="0" borderId="37" xfId="59" applyFont="1" applyFill="1" applyBorder="1" applyAlignment="1">
      <alignment horizontal="center"/>
      <protection/>
    </xf>
    <xf numFmtId="164" fontId="36" fillId="0" borderId="36" xfId="59" applyFont="1" applyFill="1" applyBorder="1" applyAlignment="1">
      <alignment horizontal="left"/>
      <protection/>
    </xf>
    <xf numFmtId="165" fontId="1" fillId="0" borderId="40" xfId="59" applyNumberFormat="1" applyFont="1" applyFill="1" applyBorder="1">
      <alignment/>
      <protection/>
    </xf>
    <xf numFmtId="165" fontId="61" fillId="0" borderId="40" xfId="59" applyNumberFormat="1" applyFont="1" applyFill="1" applyBorder="1">
      <alignment/>
      <protection/>
    </xf>
    <xf numFmtId="164" fontId="1" fillId="0" borderId="41" xfId="60" applyFont="1" applyFill="1" applyBorder="1" applyAlignment="1">
      <alignment horizontal="left"/>
      <protection/>
    </xf>
    <xf numFmtId="165" fontId="0" fillId="0" borderId="42" xfId="0" applyNumberFormat="1" applyBorder="1" applyAlignment="1">
      <alignment/>
    </xf>
    <xf numFmtId="165" fontId="61" fillId="0" borderId="43" xfId="0" applyNumberFormat="1" applyFont="1" applyBorder="1" applyAlignment="1">
      <alignment/>
    </xf>
    <xf numFmtId="164" fontId="36" fillId="0" borderId="22" xfId="59" applyFont="1" applyFill="1" applyBorder="1" applyAlignment="1">
      <alignment horizontal="center" wrapText="1"/>
      <protection/>
    </xf>
    <xf numFmtId="165" fontId="36" fillId="0" borderId="19" xfId="59" applyNumberFormat="1" applyFont="1" applyFill="1" applyBorder="1">
      <alignment/>
      <protection/>
    </xf>
    <xf numFmtId="165" fontId="60" fillId="0" borderId="19" xfId="59" applyNumberFormat="1" applyFont="1" applyFill="1" applyBorder="1">
      <alignment/>
      <protection/>
    </xf>
    <xf numFmtId="164" fontId="36" fillId="0" borderId="13" xfId="59" applyFont="1" applyFill="1" applyBorder="1" applyAlignment="1">
      <alignment horizontal="left"/>
      <protection/>
    </xf>
    <xf numFmtId="165" fontId="36" fillId="0" borderId="19" xfId="0" applyNumberFormat="1" applyFont="1" applyBorder="1" applyAlignment="1">
      <alignment/>
    </xf>
    <xf numFmtId="165" fontId="60" fillId="0" borderId="23" xfId="0" applyNumberFormat="1" applyFont="1" applyBorder="1" applyAlignment="1">
      <alignment/>
    </xf>
    <xf numFmtId="164" fontId="60" fillId="0" borderId="44" xfId="59" applyFont="1" applyFill="1" applyBorder="1" applyAlignment="1">
      <alignment horizontal="center"/>
      <protection/>
    </xf>
    <xf numFmtId="165" fontId="1" fillId="0" borderId="45" xfId="59" applyNumberFormat="1" applyFont="1" applyFill="1" applyBorder="1">
      <alignment/>
      <protection/>
    </xf>
    <xf numFmtId="165" fontId="61" fillId="0" borderId="45" xfId="59" applyNumberFormat="1" applyFont="1" applyFill="1" applyBorder="1">
      <alignment/>
      <protection/>
    </xf>
    <xf numFmtId="164" fontId="36" fillId="0" borderId="46" xfId="59" applyFont="1" applyFill="1" applyBorder="1">
      <alignment/>
      <protection/>
    </xf>
    <xf numFmtId="165" fontId="36" fillId="0" borderId="20" xfId="59" applyNumberFormat="1" applyFont="1" applyFill="1" applyBorder="1">
      <alignment/>
      <protection/>
    </xf>
    <xf numFmtId="164" fontId="1" fillId="0" borderId="20" xfId="0" applyFont="1" applyBorder="1" applyAlignment="1">
      <alignment/>
    </xf>
    <xf numFmtId="164" fontId="1" fillId="0" borderId="14" xfId="0" applyFont="1" applyBorder="1" applyAlignment="1">
      <alignment/>
    </xf>
    <xf numFmtId="165" fontId="36" fillId="0" borderId="47" xfId="0" applyNumberFormat="1" applyFont="1" applyBorder="1" applyAlignment="1">
      <alignment/>
    </xf>
    <xf numFmtId="165" fontId="60" fillId="0" borderId="48" xfId="0" applyNumberFormat="1" applyFont="1" applyBorder="1" applyAlignment="1">
      <alignment/>
    </xf>
    <xf numFmtId="164" fontId="1" fillId="0" borderId="28" xfId="59" applyFont="1" applyFill="1" applyBorder="1" applyAlignment="1">
      <alignment horizontal="center"/>
      <protection/>
    </xf>
    <xf numFmtId="164" fontId="1" fillId="0" borderId="49" xfId="60" applyFont="1" applyFill="1" applyBorder="1" applyAlignment="1">
      <alignment horizontal="center"/>
      <protection/>
    </xf>
    <xf numFmtId="164" fontId="36" fillId="0" borderId="28" xfId="59" applyFont="1" applyFill="1" applyBorder="1" applyAlignment="1">
      <alignment horizontal="left"/>
      <protection/>
    </xf>
    <xf numFmtId="164" fontId="62" fillId="0" borderId="36" xfId="59" applyFont="1" applyFill="1" applyBorder="1" applyAlignment="1">
      <alignment horizontal="center"/>
      <protection/>
    </xf>
    <xf numFmtId="164" fontId="64" fillId="0" borderId="28" xfId="59" applyFont="1" applyBorder="1" applyAlignment="1">
      <alignment horizontal="left"/>
      <protection/>
    </xf>
    <xf numFmtId="164" fontId="71" fillId="0" borderId="11" xfId="59" applyFont="1" applyBorder="1">
      <alignment/>
      <protection/>
    </xf>
    <xf numFmtId="165" fontId="1" fillId="0" borderId="28" xfId="59" applyNumberFormat="1" applyFont="1" applyFill="1" applyBorder="1">
      <alignment/>
      <protection/>
    </xf>
    <xf numFmtId="164" fontId="74" fillId="22" borderId="11" xfId="59" applyFont="1" applyFill="1" applyBorder="1">
      <alignment/>
      <protection/>
    </xf>
    <xf numFmtId="165" fontId="36" fillId="22" borderId="28" xfId="59" applyNumberFormat="1" applyFont="1" applyFill="1" applyBorder="1">
      <alignment/>
      <protection/>
    </xf>
    <xf numFmtId="165" fontId="36" fillId="22" borderId="34" xfId="59" applyNumberFormat="1" applyFont="1" applyFill="1" applyBorder="1">
      <alignment/>
      <protection/>
    </xf>
    <xf numFmtId="165" fontId="60" fillId="22" borderId="34" xfId="59" applyNumberFormat="1" applyFont="1" applyFill="1" applyBorder="1">
      <alignment/>
      <protection/>
    </xf>
    <xf numFmtId="164" fontId="36" fillId="22" borderId="36" xfId="59" applyFont="1" applyFill="1" applyBorder="1" applyAlignment="1">
      <alignment horizontal="left"/>
      <protection/>
    </xf>
    <xf numFmtId="165" fontId="36" fillId="22" borderId="35" xfId="0" applyNumberFormat="1" applyFont="1" applyFill="1" applyBorder="1" applyAlignment="1">
      <alignment/>
    </xf>
    <xf numFmtId="165" fontId="60" fillId="22" borderId="27" xfId="0" applyNumberFormat="1" applyFont="1" applyFill="1" applyBorder="1" applyAlignment="1">
      <alignment/>
    </xf>
    <xf numFmtId="164" fontId="0" fillId="0" borderId="41" xfId="0" applyFont="1" applyBorder="1" applyAlignment="1">
      <alignment horizontal="left"/>
    </xf>
    <xf numFmtId="165" fontId="61" fillId="0" borderId="37" xfId="59" applyNumberFormat="1" applyFont="1" applyFill="1" applyBorder="1">
      <alignment/>
      <protection/>
    </xf>
    <xf numFmtId="164" fontId="75" fillId="0" borderId="50" xfId="0" applyFont="1" applyBorder="1" applyAlignment="1">
      <alignment horizontal="left"/>
    </xf>
    <xf numFmtId="165" fontId="76" fillId="0" borderId="0" xfId="0" applyNumberFormat="1" applyFont="1" applyAlignment="1">
      <alignment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1. jelölőszín" xfId="21"/>
    <cellStyle name="20% - 2. jelölőszín" xfId="22"/>
    <cellStyle name="20% - 3. jelölőszín" xfId="23"/>
    <cellStyle name="20% - 4. jelölőszín" xfId="24"/>
    <cellStyle name="20% - 5. jelölőszín" xfId="25"/>
    <cellStyle name="20% - 6. jelölőszín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al_KTRSZJ" xfId="58"/>
    <cellStyle name="Normál 11" xfId="59"/>
    <cellStyle name="Normál 2 2" xfId="60"/>
    <cellStyle name="Rossz" xfId="61"/>
    <cellStyle name="Semleges" xfId="62"/>
    <cellStyle name="Számítás" xfId="63"/>
    <cellStyle name="Összese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262" zoomScaleSheetLayoutView="262" workbookViewId="0" topLeftCell="A1">
      <selection activeCell="C25" sqref="C25"/>
    </sheetView>
  </sheetViews>
  <sheetFormatPr defaultColWidth="9.140625" defaultRowHeight="15"/>
  <cols>
    <col min="1" max="1" width="73.7109375" style="0" customWidth="1"/>
    <col min="2" max="2" width="19.57421875" style="0" customWidth="1"/>
    <col min="3" max="3" width="14.421875" style="0" customWidth="1"/>
  </cols>
  <sheetData>
    <row r="1" spans="1:2" ht="12.75">
      <c r="A1" s="1" t="s">
        <v>0</v>
      </c>
      <c r="B1" s="1"/>
    </row>
    <row r="2" ht="50.25" customHeight="1">
      <c r="A2" s="2" t="s">
        <v>1</v>
      </c>
    </row>
    <row r="3" ht="12.75">
      <c r="B3" s="3" t="s">
        <v>2</v>
      </c>
    </row>
    <row r="4" spans="1:9" ht="12.75">
      <c r="A4" s="4" t="s">
        <v>3</v>
      </c>
      <c r="B4" s="5" t="s">
        <v>4</v>
      </c>
      <c r="C4" s="5" t="s">
        <v>5</v>
      </c>
      <c r="D4" s="5"/>
      <c r="E4" s="5"/>
      <c r="F4" s="5"/>
      <c r="G4" s="5"/>
      <c r="H4" s="5"/>
      <c r="I4" s="5"/>
    </row>
    <row r="5" spans="1:9" ht="12.75">
      <c r="A5" s="6" t="s">
        <v>6</v>
      </c>
      <c r="B5" s="7">
        <v>24902000</v>
      </c>
      <c r="C5" s="8">
        <v>33132048</v>
      </c>
      <c r="D5" s="5"/>
      <c r="E5" s="5"/>
      <c r="F5" s="5"/>
      <c r="G5" s="5"/>
      <c r="H5" s="5"/>
      <c r="I5" s="5"/>
    </row>
    <row r="6" spans="1:9" ht="12.75">
      <c r="A6" s="6" t="s">
        <v>7</v>
      </c>
      <c r="B6" s="7">
        <v>5251000</v>
      </c>
      <c r="C6" s="8">
        <v>5693952</v>
      </c>
      <c r="D6" s="5"/>
      <c r="E6" s="5"/>
      <c r="F6" s="5"/>
      <c r="G6" s="5"/>
      <c r="H6" s="5"/>
      <c r="I6" s="5"/>
    </row>
    <row r="7" spans="1:9" ht="12.75">
      <c r="A7" s="6" t="s">
        <v>8</v>
      </c>
      <c r="B7" s="7">
        <v>10574728</v>
      </c>
      <c r="C7" s="8">
        <v>11450727</v>
      </c>
      <c r="D7" s="5"/>
      <c r="E7" s="5"/>
      <c r="F7" s="5"/>
      <c r="G7" s="5"/>
      <c r="H7" s="5"/>
      <c r="I7" s="5"/>
    </row>
    <row r="8" spans="1:9" ht="12.75">
      <c r="A8" s="6" t="s">
        <v>9</v>
      </c>
      <c r="B8" s="7">
        <v>4460000</v>
      </c>
      <c r="C8" s="8">
        <v>4606686</v>
      </c>
      <c r="D8" s="5"/>
      <c r="E8" s="5"/>
      <c r="F8" s="5"/>
      <c r="G8" s="5"/>
      <c r="H8" s="5"/>
      <c r="I8" s="5"/>
    </row>
    <row r="9" spans="1:9" ht="12.75">
      <c r="A9" s="6" t="s">
        <v>10</v>
      </c>
      <c r="B9" s="7">
        <v>1900000</v>
      </c>
      <c r="C9" s="8">
        <v>1015832</v>
      </c>
      <c r="D9" s="5"/>
      <c r="E9" s="5"/>
      <c r="F9" s="5"/>
      <c r="G9" s="5"/>
      <c r="H9" s="5"/>
      <c r="I9" s="5"/>
    </row>
    <row r="10" spans="1:9" ht="12.75">
      <c r="A10" s="6" t="s">
        <v>11</v>
      </c>
      <c r="B10" s="7">
        <v>1844000</v>
      </c>
      <c r="C10" s="8">
        <v>1844000</v>
      </c>
      <c r="D10" s="5"/>
      <c r="E10" s="5"/>
      <c r="F10" s="5"/>
      <c r="G10" s="5"/>
      <c r="H10" s="5"/>
      <c r="I10" s="5"/>
    </row>
    <row r="11" spans="1:9" ht="12.75">
      <c r="A11" s="6" t="s">
        <v>12</v>
      </c>
      <c r="B11" s="7"/>
      <c r="C11" s="8">
        <v>128000</v>
      </c>
      <c r="D11" s="5"/>
      <c r="E11" s="5"/>
      <c r="F11" s="5"/>
      <c r="G11" s="5"/>
      <c r="H11" s="5"/>
      <c r="I11" s="5"/>
    </row>
    <row r="12" spans="1:9" ht="12.75">
      <c r="A12" s="6" t="s">
        <v>13</v>
      </c>
      <c r="B12" s="7"/>
      <c r="C12" s="8"/>
      <c r="D12" s="5"/>
      <c r="E12" s="5"/>
      <c r="F12" s="5"/>
      <c r="G12" s="5"/>
      <c r="H12" s="5"/>
      <c r="I12" s="5"/>
    </row>
    <row r="13" spans="1:9" ht="12.75">
      <c r="A13" s="9" t="s">
        <v>14</v>
      </c>
      <c r="B13" s="10">
        <f>SUM(B5:B12)</f>
        <v>48931728</v>
      </c>
      <c r="C13" s="11">
        <f>SUM(C5:C12)</f>
        <v>57871245</v>
      </c>
      <c r="D13" s="5"/>
      <c r="E13" s="5"/>
      <c r="F13" s="5"/>
      <c r="G13" s="5"/>
      <c r="H13" s="5"/>
      <c r="I13" s="5"/>
    </row>
    <row r="14" spans="1:9" ht="12.75">
      <c r="A14" s="12" t="s">
        <v>15</v>
      </c>
      <c r="B14" s="10"/>
      <c r="C14" s="8">
        <v>987956</v>
      </c>
      <c r="D14" s="5"/>
      <c r="E14" s="5"/>
      <c r="F14" s="5"/>
      <c r="G14" s="5"/>
      <c r="H14" s="5"/>
      <c r="I14" s="5"/>
    </row>
    <row r="15" spans="1:9" ht="12.75">
      <c r="A15" s="13" t="s">
        <v>16</v>
      </c>
      <c r="B15" s="10">
        <f>B13+B14</f>
        <v>48931728</v>
      </c>
      <c r="C15" s="11">
        <f>SUM(C13:C14)</f>
        <v>58859201</v>
      </c>
      <c r="D15" s="5"/>
      <c r="E15" s="5"/>
      <c r="F15" s="5"/>
      <c r="G15" s="5"/>
      <c r="H15" s="5"/>
      <c r="I15" s="5"/>
    </row>
    <row r="16" spans="1:9" ht="12.75">
      <c r="A16" s="14" t="s">
        <v>17</v>
      </c>
      <c r="B16" s="7">
        <v>35985487</v>
      </c>
      <c r="C16" s="8">
        <v>45873833</v>
      </c>
      <c r="D16" s="5"/>
      <c r="E16" s="5"/>
      <c r="F16" s="5"/>
      <c r="G16" s="5"/>
      <c r="H16" s="5"/>
      <c r="I16" s="5"/>
    </row>
    <row r="17" spans="1:9" ht="12.75">
      <c r="A17" s="6" t="s">
        <v>18</v>
      </c>
      <c r="B17" s="7"/>
      <c r="C17" s="8"/>
      <c r="D17" s="5"/>
      <c r="E17" s="5"/>
      <c r="F17" s="5"/>
      <c r="G17" s="5"/>
      <c r="H17" s="5"/>
      <c r="I17" s="5"/>
    </row>
    <row r="18" spans="1:9" ht="12.75">
      <c r="A18" s="6" t="s">
        <v>19</v>
      </c>
      <c r="B18" s="7">
        <v>1580000</v>
      </c>
      <c r="C18" s="8">
        <v>1580000</v>
      </c>
      <c r="D18" s="5"/>
      <c r="E18" s="5"/>
      <c r="F18" s="5"/>
      <c r="G18" s="5"/>
      <c r="H18" s="5"/>
      <c r="I18" s="5"/>
    </row>
    <row r="19" spans="1:9" ht="12.75">
      <c r="A19" s="6" t="s">
        <v>20</v>
      </c>
      <c r="B19" s="7">
        <v>364000</v>
      </c>
      <c r="C19" s="8">
        <v>403127</v>
      </c>
      <c r="D19" s="5"/>
      <c r="E19" s="5"/>
      <c r="F19" s="5"/>
      <c r="G19" s="5"/>
      <c r="H19" s="5"/>
      <c r="I19" s="5"/>
    </row>
    <row r="20" spans="1:9" ht="12.75">
      <c r="A20" s="6" t="s">
        <v>21</v>
      </c>
      <c r="B20" s="7"/>
      <c r="C20" s="8"/>
      <c r="D20" s="5"/>
      <c r="E20" s="5"/>
      <c r="F20" s="5"/>
      <c r="G20" s="5"/>
      <c r="H20" s="5"/>
      <c r="I20" s="5"/>
    </row>
    <row r="21" spans="1:9" ht="12.75">
      <c r="A21" s="6" t="s">
        <v>22</v>
      </c>
      <c r="B21" s="7">
        <v>258000</v>
      </c>
      <c r="C21" s="8">
        <v>258000</v>
      </c>
      <c r="D21" s="5"/>
      <c r="E21" s="5"/>
      <c r="F21" s="5"/>
      <c r="G21" s="5"/>
      <c r="H21" s="5"/>
      <c r="I21" s="5"/>
    </row>
    <row r="22" spans="1:9" ht="12.75">
      <c r="A22" s="6" t="s">
        <v>23</v>
      </c>
      <c r="B22" s="7"/>
      <c r="C22" s="8"/>
      <c r="D22" s="5"/>
      <c r="E22" s="5"/>
      <c r="F22" s="5"/>
      <c r="G22" s="5"/>
      <c r="H22" s="5"/>
      <c r="I22" s="5"/>
    </row>
    <row r="23" spans="1:9" ht="12.75">
      <c r="A23" s="9" t="s">
        <v>24</v>
      </c>
      <c r="B23" s="10">
        <f>SUM(B16:B22)</f>
        <v>38187487</v>
      </c>
      <c r="C23" s="11">
        <f>SUM(C16:C22)</f>
        <v>48114960</v>
      </c>
      <c r="D23" s="5"/>
      <c r="E23" s="5"/>
      <c r="F23" s="5"/>
      <c r="G23" s="5"/>
      <c r="H23" s="5"/>
      <c r="I23" s="5"/>
    </row>
    <row r="24" spans="1:9" ht="12.75">
      <c r="A24" s="12" t="s">
        <v>25</v>
      </c>
      <c r="B24" s="10">
        <v>10744241</v>
      </c>
      <c r="C24" s="11">
        <v>10744241</v>
      </c>
      <c r="D24" s="5"/>
      <c r="E24" s="5"/>
      <c r="F24" s="5"/>
      <c r="G24" s="5"/>
      <c r="H24" s="5"/>
      <c r="I24" s="5"/>
    </row>
    <row r="25" spans="1:9" ht="12.75">
      <c r="A25" s="13" t="s">
        <v>26</v>
      </c>
      <c r="B25" s="10">
        <f>B23+B24</f>
        <v>48931728</v>
      </c>
      <c r="C25" s="11">
        <f>SUM(C23:C24)</f>
        <v>58859201</v>
      </c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80"/>
  <headerFooter alignWithMargins="0">
    <oddHeader>&amp;C&amp;"Times New Roman,Normál"&amp;12 1. melléklet a 9/2016. (IX. 6.)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57421875" style="0" customWidth="1"/>
    <col min="5" max="5" width="17.7109375" style="0" customWidth="1"/>
  </cols>
  <sheetData>
    <row r="1" spans="1:5" ht="24" customHeight="1">
      <c r="A1" s="15" t="s">
        <v>0</v>
      </c>
      <c r="B1" s="15"/>
      <c r="C1" s="15"/>
      <c r="D1" s="15"/>
      <c r="E1" s="15"/>
    </row>
    <row r="2" spans="1:5" ht="23.25" customHeight="1">
      <c r="A2" s="16" t="s">
        <v>504</v>
      </c>
      <c r="B2" s="16"/>
      <c r="C2" s="16"/>
      <c r="D2" s="16"/>
      <c r="E2" s="16"/>
    </row>
    <row r="3" ht="12.75">
      <c r="A3" s="17"/>
    </row>
    <row r="5" spans="1:5" ht="12.75">
      <c r="A5" s="82" t="s">
        <v>29</v>
      </c>
      <c r="B5" s="83" t="s">
        <v>30</v>
      </c>
      <c r="C5" s="187" t="s">
        <v>28</v>
      </c>
      <c r="D5" s="187" t="s">
        <v>505</v>
      </c>
      <c r="E5" s="203" t="s">
        <v>500</v>
      </c>
    </row>
    <row r="6" spans="1:5" ht="12.75">
      <c r="A6" s="79"/>
      <c r="B6" s="79"/>
      <c r="C6" s="79"/>
      <c r="D6" s="79"/>
      <c r="E6" s="79"/>
    </row>
    <row r="7" spans="1:5" ht="12.75">
      <c r="A7" s="79"/>
      <c r="B7" s="79"/>
      <c r="C7" s="79"/>
      <c r="D7" s="79"/>
      <c r="E7" s="79"/>
    </row>
    <row r="8" spans="1:5" ht="12.75">
      <c r="A8" s="79"/>
      <c r="B8" s="79"/>
      <c r="C8" s="79"/>
      <c r="D8" s="79"/>
      <c r="E8" s="79"/>
    </row>
    <row r="9" spans="1:5" ht="12.75">
      <c r="A9" s="79"/>
      <c r="B9" s="79"/>
      <c r="C9" s="79"/>
      <c r="D9" s="79"/>
      <c r="E9" s="79"/>
    </row>
    <row r="10" spans="1:5" ht="12.75">
      <c r="A10" s="117" t="s">
        <v>506</v>
      </c>
      <c r="B10" s="141" t="s">
        <v>176</v>
      </c>
      <c r="C10" s="90"/>
      <c r="D10" s="90"/>
      <c r="E10" s="90"/>
    </row>
    <row r="11" spans="1:5" ht="12.75">
      <c r="A11" s="117"/>
      <c r="B11" s="141"/>
      <c r="C11" s="129"/>
      <c r="D11" s="129"/>
      <c r="E11" s="129"/>
    </row>
    <row r="12" spans="1:5" ht="12.75">
      <c r="A12" s="117"/>
      <c r="B12" s="141"/>
      <c r="C12" s="129"/>
      <c r="D12" s="129"/>
      <c r="E12" s="129"/>
    </row>
    <row r="13" spans="1:5" ht="12.75">
      <c r="A13" s="117"/>
      <c r="B13" s="141"/>
      <c r="C13" s="129"/>
      <c r="D13" s="129"/>
      <c r="E13" s="129"/>
    </row>
    <row r="14" spans="1:5" ht="12.75">
      <c r="A14" s="117"/>
      <c r="B14" s="141"/>
      <c r="C14" s="129"/>
      <c r="D14" s="129"/>
      <c r="E14" s="129"/>
    </row>
    <row r="15" spans="1:5" ht="12.75">
      <c r="A15" s="117" t="s">
        <v>507</v>
      </c>
      <c r="B15" s="141" t="s">
        <v>176</v>
      </c>
      <c r="C15" s="129">
        <v>0</v>
      </c>
      <c r="D15" s="129">
        <v>0</v>
      </c>
      <c r="E15" s="129">
        <v>0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10. melléklet a 9/2016. (IX. 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46.5" customHeight="1">
      <c r="A2" s="16" t="s">
        <v>508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6.5" customHeight="1">
      <c r="A3" s="2"/>
      <c r="B3" s="204"/>
      <c r="C3" s="204"/>
      <c r="D3" s="204"/>
      <c r="E3" s="204"/>
      <c r="F3" s="204"/>
      <c r="G3" s="204"/>
      <c r="H3" s="204"/>
      <c r="I3" s="204"/>
      <c r="J3" s="204"/>
    </row>
    <row r="4" ht="12.75">
      <c r="A4" s="18" t="s">
        <v>28</v>
      </c>
    </row>
    <row r="5" spans="1:10" ht="61.5" customHeight="1">
      <c r="A5" s="82" t="s">
        <v>29</v>
      </c>
      <c r="B5" s="83" t="s">
        <v>30</v>
      </c>
      <c r="C5" s="187" t="s">
        <v>509</v>
      </c>
      <c r="D5" s="187" t="s">
        <v>510</v>
      </c>
      <c r="E5" s="187" t="s">
        <v>511</v>
      </c>
      <c r="F5" s="187" t="s">
        <v>512</v>
      </c>
      <c r="G5" s="187" t="s">
        <v>513</v>
      </c>
      <c r="H5" s="187" t="s">
        <v>514</v>
      </c>
      <c r="I5" s="187" t="s">
        <v>515</v>
      </c>
      <c r="J5" s="187" t="s">
        <v>516</v>
      </c>
    </row>
    <row r="6" spans="1:10" ht="12.75">
      <c r="A6" s="8"/>
      <c r="B6" s="8"/>
      <c r="C6" s="8"/>
      <c r="D6" s="8"/>
      <c r="E6" s="8"/>
      <c r="F6" s="205"/>
      <c r="G6" s="206"/>
      <c r="H6" s="8"/>
      <c r="I6" s="8"/>
      <c r="J6" s="8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7"/>
      <c r="D8" s="7"/>
      <c r="E8" s="8"/>
      <c r="F8" s="8"/>
      <c r="G8" s="8"/>
      <c r="H8" s="8"/>
      <c r="I8" s="8"/>
      <c r="J8" s="8"/>
    </row>
    <row r="9" spans="1:10" ht="12.75">
      <c r="A9" s="8"/>
      <c r="B9" s="8"/>
      <c r="C9" s="7"/>
      <c r="D9" s="7"/>
      <c r="E9" s="8"/>
      <c r="F9" s="8"/>
      <c r="G9" s="8"/>
      <c r="H9" s="8"/>
      <c r="I9" s="8"/>
      <c r="J9" s="8"/>
    </row>
    <row r="10" spans="1:10" ht="12.75">
      <c r="A10" s="103" t="s">
        <v>180</v>
      </c>
      <c r="B10" s="97" t="s">
        <v>181</v>
      </c>
      <c r="C10" s="7"/>
      <c r="D10" s="7"/>
      <c r="E10" s="8"/>
      <c r="F10" s="8"/>
      <c r="G10" s="8"/>
      <c r="H10" s="8"/>
      <c r="I10" s="8"/>
      <c r="J10" s="8"/>
    </row>
    <row r="11" spans="1:10" ht="12.75">
      <c r="A11" s="103"/>
      <c r="B11" s="97"/>
      <c r="C11" s="7"/>
      <c r="D11" s="7"/>
      <c r="E11" s="8"/>
      <c r="F11" s="8"/>
      <c r="G11" s="8"/>
      <c r="H11" s="8"/>
      <c r="I11" s="8"/>
      <c r="J11" s="8"/>
    </row>
    <row r="12" spans="1:10" ht="12.75">
      <c r="A12" s="103"/>
      <c r="B12" s="97"/>
      <c r="C12" s="7"/>
      <c r="D12" s="7"/>
      <c r="E12" s="8"/>
      <c r="F12" s="8"/>
      <c r="G12" s="8"/>
      <c r="H12" s="8"/>
      <c r="I12" s="8"/>
      <c r="J12" s="8"/>
    </row>
    <row r="13" spans="1:10" ht="12.75">
      <c r="A13" s="103"/>
      <c r="B13" s="97"/>
      <c r="C13" s="7"/>
      <c r="D13" s="7"/>
      <c r="E13" s="8"/>
      <c r="F13" s="8"/>
      <c r="G13" s="8"/>
      <c r="H13" s="8"/>
      <c r="I13" s="8"/>
      <c r="J13" s="8"/>
    </row>
    <row r="14" spans="1:10" ht="12.75">
      <c r="A14" s="103"/>
      <c r="B14" s="97"/>
      <c r="C14" s="7"/>
      <c r="D14" s="7"/>
      <c r="E14" s="8"/>
      <c r="F14" s="8"/>
      <c r="G14" s="8"/>
      <c r="H14" s="8"/>
      <c r="I14" s="8"/>
      <c r="J14" s="8"/>
    </row>
    <row r="15" spans="1:10" ht="12.75">
      <c r="A15" s="103" t="s">
        <v>501</v>
      </c>
      <c r="B15" s="97" t="s">
        <v>183</v>
      </c>
      <c r="C15" s="7"/>
      <c r="D15" s="7"/>
      <c r="E15" s="8"/>
      <c r="F15" s="8"/>
      <c r="G15" s="8"/>
      <c r="H15" s="8"/>
      <c r="I15" s="8"/>
      <c r="J15" s="8"/>
    </row>
    <row r="16" spans="1:10" ht="12.75">
      <c r="A16" s="103"/>
      <c r="B16" s="97"/>
      <c r="C16" s="7"/>
      <c r="D16" s="7"/>
      <c r="E16" s="8"/>
      <c r="F16" s="8"/>
      <c r="G16" s="8"/>
      <c r="H16" s="8"/>
      <c r="I16" s="8"/>
      <c r="J16" s="8"/>
    </row>
    <row r="17" spans="1:10" ht="12.75">
      <c r="A17" s="103"/>
      <c r="B17" s="97"/>
      <c r="C17" s="7"/>
      <c r="D17" s="7"/>
      <c r="E17" s="8"/>
      <c r="F17" s="8"/>
      <c r="G17" s="8"/>
      <c r="H17" s="8"/>
      <c r="I17" s="8"/>
      <c r="J17" s="8"/>
    </row>
    <row r="18" spans="1:10" ht="12.75">
      <c r="A18" s="103"/>
      <c r="B18" s="97"/>
      <c r="C18" s="7"/>
      <c r="D18" s="7"/>
      <c r="E18" s="8"/>
      <c r="F18" s="8"/>
      <c r="G18" s="8"/>
      <c r="H18" s="8"/>
      <c r="I18" s="8"/>
      <c r="J18" s="8"/>
    </row>
    <row r="19" spans="1:10" ht="12.75">
      <c r="A19" s="103"/>
      <c r="B19" s="97"/>
      <c r="C19" s="7"/>
      <c r="D19" s="7"/>
      <c r="E19" s="8"/>
      <c r="F19" s="8"/>
      <c r="G19" s="8"/>
      <c r="H19" s="8"/>
      <c r="I19" s="8"/>
      <c r="J19" s="8"/>
    </row>
    <row r="20" spans="1:10" ht="12.75">
      <c r="A20" s="93" t="s">
        <v>184</v>
      </c>
      <c r="B20" s="97" t="s">
        <v>185</v>
      </c>
      <c r="C20" s="7"/>
      <c r="D20" s="7"/>
      <c r="E20" s="8"/>
      <c r="F20" s="8"/>
      <c r="G20" s="8"/>
      <c r="H20" s="8"/>
      <c r="I20" s="8"/>
      <c r="J20" s="8"/>
    </row>
    <row r="21" spans="1:10" ht="12.75">
      <c r="A21" s="93"/>
      <c r="B21" s="97"/>
      <c r="C21" s="7"/>
      <c r="D21" s="7"/>
      <c r="E21" s="8"/>
      <c r="F21" s="8"/>
      <c r="G21" s="8"/>
      <c r="H21" s="8"/>
      <c r="I21" s="8"/>
      <c r="J21" s="8"/>
    </row>
    <row r="22" spans="1:10" ht="12.75">
      <c r="A22" s="93"/>
      <c r="B22" s="97"/>
      <c r="C22" s="7"/>
      <c r="D22" s="7"/>
      <c r="E22" s="8"/>
      <c r="F22" s="8"/>
      <c r="G22" s="8"/>
      <c r="H22" s="8"/>
      <c r="I22" s="8"/>
      <c r="J22" s="8"/>
    </row>
    <row r="23" spans="1:10" ht="12.75">
      <c r="A23" s="103" t="s">
        <v>186</v>
      </c>
      <c r="B23" s="97" t="s">
        <v>187</v>
      </c>
      <c r="C23" s="7"/>
      <c r="D23" s="7"/>
      <c r="E23" s="8"/>
      <c r="F23" s="8"/>
      <c r="G23" s="8"/>
      <c r="H23" s="8"/>
      <c r="I23" s="8"/>
      <c r="J23" s="8"/>
    </row>
    <row r="24" spans="1:10" ht="12.75">
      <c r="A24" s="103"/>
      <c r="B24" s="97"/>
      <c r="C24" s="7"/>
      <c r="D24" s="7"/>
      <c r="E24" s="8"/>
      <c r="F24" s="8"/>
      <c r="G24" s="8"/>
      <c r="H24" s="8"/>
      <c r="I24" s="8"/>
      <c r="J24" s="8"/>
    </row>
    <row r="25" spans="1:10" ht="12.75">
      <c r="A25" s="103"/>
      <c r="B25" s="97"/>
      <c r="C25" s="7"/>
      <c r="D25" s="7"/>
      <c r="E25" s="8"/>
      <c r="F25" s="8"/>
      <c r="G25" s="8"/>
      <c r="H25" s="8"/>
      <c r="I25" s="8"/>
      <c r="J25" s="8"/>
    </row>
    <row r="26" spans="1:10" ht="12.75">
      <c r="A26" s="103" t="s">
        <v>188</v>
      </c>
      <c r="B26" s="97" t="s">
        <v>189</v>
      </c>
      <c r="C26" s="7"/>
      <c r="D26" s="7"/>
      <c r="E26" s="8"/>
      <c r="F26" s="8"/>
      <c r="G26" s="8"/>
      <c r="H26" s="8"/>
      <c r="I26" s="8"/>
      <c r="J26" s="8"/>
    </row>
    <row r="27" spans="1:10" ht="12.75">
      <c r="A27" s="103"/>
      <c r="B27" s="97"/>
      <c r="C27" s="7"/>
      <c r="D27" s="7"/>
      <c r="E27" s="8"/>
      <c r="F27" s="8"/>
      <c r="G27" s="8"/>
      <c r="H27" s="8"/>
      <c r="I27" s="8"/>
      <c r="J27" s="8"/>
    </row>
    <row r="28" spans="1:10" ht="12.75">
      <c r="A28" s="103"/>
      <c r="B28" s="97"/>
      <c r="C28" s="7"/>
      <c r="D28" s="7"/>
      <c r="E28" s="8"/>
      <c r="F28" s="8"/>
      <c r="G28" s="8"/>
      <c r="H28" s="8"/>
      <c r="I28" s="8"/>
      <c r="J28" s="8"/>
    </row>
    <row r="29" spans="1:10" ht="12.75">
      <c r="A29" s="93" t="s">
        <v>190</v>
      </c>
      <c r="B29" s="97" t="s">
        <v>191</v>
      </c>
      <c r="C29" s="7"/>
      <c r="D29" s="7"/>
      <c r="E29" s="8"/>
      <c r="F29" s="8"/>
      <c r="G29" s="8"/>
      <c r="H29" s="8"/>
      <c r="I29" s="8"/>
      <c r="J29" s="8"/>
    </row>
    <row r="30" spans="1:10" ht="12.75">
      <c r="A30" s="93" t="s">
        <v>192</v>
      </c>
      <c r="B30" s="97" t="s">
        <v>193</v>
      </c>
      <c r="C30" s="7"/>
      <c r="D30" s="7"/>
      <c r="E30" s="8"/>
      <c r="F30" s="8"/>
      <c r="G30" s="8"/>
      <c r="H30" s="8"/>
      <c r="I30" s="8"/>
      <c r="J30" s="8"/>
    </row>
    <row r="31" spans="1:10" ht="12.75">
      <c r="A31" s="207" t="s">
        <v>194</v>
      </c>
      <c r="B31" s="208" t="s">
        <v>195</v>
      </c>
      <c r="C31" s="10"/>
      <c r="D31" s="10"/>
      <c r="E31" s="8"/>
      <c r="F31" s="8"/>
      <c r="G31" s="8"/>
      <c r="H31" s="8"/>
      <c r="I31" s="8"/>
      <c r="J31" s="8"/>
    </row>
    <row r="32" spans="1:10" ht="12.75">
      <c r="A32" s="209"/>
      <c r="B32" s="141"/>
      <c r="C32" s="7"/>
      <c r="D32" s="7"/>
      <c r="E32" s="8"/>
      <c r="F32" s="8"/>
      <c r="G32" s="8"/>
      <c r="H32" s="8"/>
      <c r="I32" s="8"/>
      <c r="J32" s="8"/>
    </row>
    <row r="33" spans="1:10" ht="12.75">
      <c r="A33" s="209"/>
      <c r="B33" s="141"/>
      <c r="C33" s="7"/>
      <c r="D33" s="7"/>
      <c r="E33" s="8"/>
      <c r="F33" s="8"/>
      <c r="G33" s="8"/>
      <c r="H33" s="8"/>
      <c r="I33" s="8"/>
      <c r="J33" s="8"/>
    </row>
    <row r="34" spans="1:10" ht="12.75">
      <c r="A34" s="209"/>
      <c r="B34" s="141"/>
      <c r="C34" s="7"/>
      <c r="D34" s="7"/>
      <c r="E34" s="8"/>
      <c r="F34" s="8"/>
      <c r="G34" s="8"/>
      <c r="H34" s="8"/>
      <c r="I34" s="8"/>
      <c r="J34" s="8"/>
    </row>
    <row r="35" spans="1:10" ht="12.75">
      <c r="A35" s="209"/>
      <c r="B35" s="141"/>
      <c r="C35" s="7"/>
      <c r="D35" s="7"/>
      <c r="E35" s="8"/>
      <c r="F35" s="8"/>
      <c r="G35" s="8"/>
      <c r="H35" s="8"/>
      <c r="I35" s="8"/>
      <c r="J35" s="8"/>
    </row>
    <row r="36" spans="1:10" ht="12.75">
      <c r="A36" s="103" t="s">
        <v>196</v>
      </c>
      <c r="B36" s="97" t="s">
        <v>197</v>
      </c>
      <c r="C36" s="7"/>
      <c r="D36" s="7"/>
      <c r="E36" s="8"/>
      <c r="F36" s="8"/>
      <c r="G36" s="8"/>
      <c r="H36" s="8"/>
      <c r="I36" s="8"/>
      <c r="J36" s="8"/>
    </row>
    <row r="37" spans="1:10" ht="12.75">
      <c r="A37" s="103"/>
      <c r="B37" s="97"/>
      <c r="C37" s="7"/>
      <c r="D37" s="7"/>
      <c r="E37" s="8"/>
      <c r="F37" s="8"/>
      <c r="G37" s="8"/>
      <c r="H37" s="8"/>
      <c r="I37" s="8"/>
      <c r="J37" s="8"/>
    </row>
    <row r="38" spans="1:10" ht="12.75">
      <c r="A38" s="103"/>
      <c r="B38" s="97"/>
      <c r="C38" s="7"/>
      <c r="D38" s="7"/>
      <c r="E38" s="8"/>
      <c r="F38" s="8"/>
      <c r="G38" s="8"/>
      <c r="H38" s="8"/>
      <c r="I38" s="8"/>
      <c r="J38" s="8"/>
    </row>
    <row r="39" spans="1:10" ht="12.75">
      <c r="A39" s="103"/>
      <c r="B39" s="97"/>
      <c r="C39" s="7"/>
      <c r="D39" s="7"/>
      <c r="E39" s="8"/>
      <c r="F39" s="8"/>
      <c r="G39" s="8"/>
      <c r="H39" s="8"/>
      <c r="I39" s="8"/>
      <c r="J39" s="8"/>
    </row>
    <row r="40" spans="1:10" ht="12.75">
      <c r="A40" s="103"/>
      <c r="B40" s="97"/>
      <c r="C40" s="7"/>
      <c r="D40" s="7"/>
      <c r="E40" s="8"/>
      <c r="F40" s="8"/>
      <c r="G40" s="8"/>
      <c r="H40" s="8"/>
      <c r="I40" s="8"/>
      <c r="J40" s="8"/>
    </row>
    <row r="41" spans="1:10" ht="12.75">
      <c r="A41" s="103" t="s">
        <v>198</v>
      </c>
      <c r="B41" s="97" t="s">
        <v>199</v>
      </c>
      <c r="C41" s="7"/>
      <c r="D41" s="7"/>
      <c r="E41" s="8"/>
      <c r="F41" s="8"/>
      <c r="G41" s="8"/>
      <c r="H41" s="8"/>
      <c r="I41" s="8"/>
      <c r="J41" s="8"/>
    </row>
    <row r="42" spans="1:10" ht="12.75">
      <c r="A42" s="103"/>
      <c r="B42" s="97"/>
      <c r="C42" s="7"/>
      <c r="D42" s="7"/>
      <c r="E42" s="8"/>
      <c r="F42" s="8"/>
      <c r="G42" s="8"/>
      <c r="H42" s="8"/>
      <c r="I42" s="8"/>
      <c r="J42" s="8"/>
    </row>
    <row r="43" spans="1:10" ht="12.75">
      <c r="A43" s="103"/>
      <c r="B43" s="97"/>
      <c r="C43" s="7"/>
      <c r="D43" s="7"/>
      <c r="E43" s="8"/>
      <c r="F43" s="8"/>
      <c r="G43" s="8"/>
      <c r="H43" s="8"/>
      <c r="I43" s="8"/>
      <c r="J43" s="8"/>
    </row>
    <row r="44" spans="1:10" ht="12.75">
      <c r="A44" s="103"/>
      <c r="B44" s="97"/>
      <c r="C44" s="7"/>
      <c r="D44" s="7"/>
      <c r="E44" s="8"/>
      <c r="F44" s="8"/>
      <c r="G44" s="8"/>
      <c r="H44" s="8"/>
      <c r="I44" s="8"/>
      <c r="J44" s="8"/>
    </row>
    <row r="45" spans="1:10" ht="12.75">
      <c r="A45" s="103"/>
      <c r="B45" s="97"/>
      <c r="C45" s="7"/>
      <c r="D45" s="7"/>
      <c r="E45" s="8"/>
      <c r="F45" s="8"/>
      <c r="G45" s="8"/>
      <c r="H45" s="8"/>
      <c r="I45" s="8"/>
      <c r="J45" s="8"/>
    </row>
    <row r="46" spans="1:10" ht="12.75">
      <c r="A46" s="103" t="s">
        <v>200</v>
      </c>
      <c r="B46" s="97" t="s">
        <v>201</v>
      </c>
      <c r="C46" s="7"/>
      <c r="D46" s="7"/>
      <c r="E46" s="8"/>
      <c r="F46" s="8"/>
      <c r="G46" s="8"/>
      <c r="H46" s="8"/>
      <c r="I46" s="8"/>
      <c r="J46" s="8"/>
    </row>
    <row r="47" spans="1:10" ht="12.75">
      <c r="A47" s="103" t="s">
        <v>202</v>
      </c>
      <c r="B47" s="97" t="s">
        <v>203</v>
      </c>
      <c r="C47" s="7"/>
      <c r="D47" s="7"/>
      <c r="E47" s="8"/>
      <c r="F47" s="8"/>
      <c r="G47" s="8"/>
      <c r="H47" s="8"/>
      <c r="I47" s="8"/>
      <c r="J47" s="8"/>
    </row>
    <row r="48" spans="1:10" ht="12.75">
      <c r="A48" s="207" t="s">
        <v>204</v>
      </c>
      <c r="B48" s="208" t="s">
        <v>205</v>
      </c>
      <c r="C48" s="10"/>
      <c r="D48" s="10"/>
      <c r="E48" s="8"/>
      <c r="F48" s="8"/>
      <c r="G48" s="8"/>
      <c r="H48" s="8"/>
      <c r="I48" s="8"/>
      <c r="J48" s="8"/>
    </row>
  </sheetData>
  <sheetProtection selectLockedCells="1" selectUnlockedCells="1"/>
  <mergeCells count="2">
    <mergeCell ref="A1:J1"/>
    <mergeCell ref="A2:J2"/>
  </mergeCell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landscape" paperSize="9"/>
  <headerFooter alignWithMargins="0">
    <oddHeader>&amp;C11. melléklet a 9/2016. (IX. 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82.5" customHeight="1">
      <c r="A2" s="16" t="s">
        <v>517</v>
      </c>
      <c r="B2" s="16"/>
      <c r="C2" s="16"/>
      <c r="D2" s="16"/>
      <c r="E2" s="16"/>
      <c r="F2" s="16"/>
      <c r="G2" s="16"/>
      <c r="H2" s="16"/>
    </row>
    <row r="3" spans="1:8" ht="20.25" customHeight="1">
      <c r="A3" s="210"/>
      <c r="B3" s="211"/>
      <c r="C3" s="211"/>
      <c r="D3" s="211"/>
      <c r="E3" s="211"/>
      <c r="F3" s="211"/>
      <c r="G3" s="211"/>
      <c r="H3" s="211"/>
    </row>
    <row r="4" ht="12.75">
      <c r="A4" s="18" t="s">
        <v>28</v>
      </c>
    </row>
    <row r="5" spans="1:5" ht="86.25" customHeight="1">
      <c r="A5" s="82" t="s">
        <v>29</v>
      </c>
      <c r="B5" s="83" t="s">
        <v>30</v>
      </c>
      <c r="C5" s="187" t="s">
        <v>514</v>
      </c>
      <c r="D5" s="187" t="s">
        <v>515</v>
      </c>
      <c r="E5" s="187" t="s">
        <v>518</v>
      </c>
    </row>
    <row r="6" spans="1:5" ht="12.75">
      <c r="A6" s="107" t="s">
        <v>433</v>
      </c>
      <c r="B6" s="93" t="s">
        <v>434</v>
      </c>
      <c r="C6" s="8"/>
      <c r="D6" s="8"/>
      <c r="E6" s="206"/>
    </row>
    <row r="7" spans="1:5" ht="12.75">
      <c r="A7" s="212" t="s">
        <v>519</v>
      </c>
      <c r="B7" s="212" t="s">
        <v>434</v>
      </c>
      <c r="C7" s="8"/>
      <c r="D7" s="8"/>
      <c r="E7" s="8"/>
    </row>
    <row r="8" spans="1:5" ht="12.75">
      <c r="A8" s="106" t="s">
        <v>435</v>
      </c>
      <c r="B8" s="93" t="s">
        <v>436</v>
      </c>
      <c r="C8" s="8"/>
      <c r="D8" s="8"/>
      <c r="E8" s="8"/>
    </row>
    <row r="9" spans="1:5" ht="12.75">
      <c r="A9" s="107" t="s">
        <v>520</v>
      </c>
      <c r="B9" s="93" t="s">
        <v>438</v>
      </c>
      <c r="C9" s="8"/>
      <c r="D9" s="8"/>
      <c r="E9" s="8"/>
    </row>
    <row r="10" spans="1:5" ht="12.75">
      <c r="A10" s="212" t="s">
        <v>519</v>
      </c>
      <c r="B10" s="212" t="s">
        <v>438</v>
      </c>
      <c r="C10" s="8"/>
      <c r="D10" s="8"/>
      <c r="E10" s="8"/>
    </row>
    <row r="11" spans="1:5" ht="12.75">
      <c r="A11" s="213" t="s">
        <v>439</v>
      </c>
      <c r="B11" s="98" t="s">
        <v>440</v>
      </c>
      <c r="C11" s="8"/>
      <c r="D11" s="8"/>
      <c r="E11" s="8"/>
    </row>
    <row r="12" spans="1:5" ht="12.75">
      <c r="A12" s="106" t="s">
        <v>521</v>
      </c>
      <c r="B12" s="93" t="s">
        <v>442</v>
      </c>
      <c r="C12" s="8"/>
      <c r="D12" s="8"/>
      <c r="E12" s="8"/>
    </row>
    <row r="13" spans="1:5" ht="12.75">
      <c r="A13" s="212" t="s">
        <v>522</v>
      </c>
      <c r="B13" s="212" t="s">
        <v>442</v>
      </c>
      <c r="C13" s="8"/>
      <c r="D13" s="8"/>
      <c r="E13" s="8"/>
    </row>
    <row r="14" spans="1:5" ht="12.75">
      <c r="A14" s="107" t="s">
        <v>523</v>
      </c>
      <c r="B14" s="93" t="s">
        <v>444</v>
      </c>
      <c r="C14" s="8"/>
      <c r="D14" s="8"/>
      <c r="E14" s="8"/>
    </row>
    <row r="15" spans="1:5" ht="12.75">
      <c r="A15" s="103" t="s">
        <v>524</v>
      </c>
      <c r="B15" s="93" t="s">
        <v>446</v>
      </c>
      <c r="C15" s="79"/>
      <c r="D15" s="79"/>
      <c r="E15" s="79"/>
    </row>
    <row r="16" spans="1:5" ht="12.75">
      <c r="A16" s="212" t="s">
        <v>525</v>
      </c>
      <c r="B16" s="212" t="s">
        <v>446</v>
      </c>
      <c r="C16" s="79"/>
      <c r="D16" s="79"/>
      <c r="E16" s="79"/>
    </row>
    <row r="17" spans="1:5" ht="12.75">
      <c r="A17" s="107" t="s">
        <v>526</v>
      </c>
      <c r="B17" s="93" t="s">
        <v>448</v>
      </c>
      <c r="C17" s="79"/>
      <c r="D17" s="79"/>
      <c r="E17" s="79"/>
    </row>
    <row r="18" spans="1:5" ht="12.75">
      <c r="A18" s="214" t="s">
        <v>449</v>
      </c>
      <c r="B18" s="98" t="s">
        <v>450</v>
      </c>
      <c r="C18" s="79"/>
      <c r="D18" s="79"/>
      <c r="E18" s="79"/>
    </row>
    <row r="19" spans="1:5" ht="12.75">
      <c r="A19" s="106" t="s">
        <v>473</v>
      </c>
      <c r="B19" s="93" t="s">
        <v>474</v>
      </c>
      <c r="C19" s="79"/>
      <c r="D19" s="79"/>
      <c r="E19" s="79"/>
    </row>
    <row r="20" spans="1:5" ht="12.75">
      <c r="A20" s="103" t="s">
        <v>475</v>
      </c>
      <c r="B20" s="93" t="s">
        <v>476</v>
      </c>
      <c r="C20" s="79"/>
      <c r="D20" s="79"/>
      <c r="E20" s="79"/>
    </row>
    <row r="21" spans="1:5" ht="12.75">
      <c r="A21" s="107" t="s">
        <v>477</v>
      </c>
      <c r="B21" s="93" t="s">
        <v>478</v>
      </c>
      <c r="C21" s="79"/>
      <c r="D21" s="79"/>
      <c r="E21" s="79"/>
    </row>
    <row r="22" spans="1:5" ht="12.75">
      <c r="A22" s="107" t="s">
        <v>527</v>
      </c>
      <c r="B22" s="93" t="s">
        <v>480</v>
      </c>
      <c r="C22" s="79"/>
      <c r="D22" s="79"/>
      <c r="E22" s="79"/>
    </row>
    <row r="23" spans="1:5" ht="12.75">
      <c r="A23" s="212" t="s">
        <v>528</v>
      </c>
      <c r="B23" s="212" t="s">
        <v>480</v>
      </c>
      <c r="C23" s="79"/>
      <c r="D23" s="79"/>
      <c r="E23" s="79"/>
    </row>
    <row r="24" spans="1:5" ht="12.75">
      <c r="A24" s="212" t="s">
        <v>529</v>
      </c>
      <c r="B24" s="212" t="s">
        <v>480</v>
      </c>
      <c r="C24" s="79"/>
      <c r="D24" s="79"/>
      <c r="E24" s="79"/>
    </row>
    <row r="25" spans="1:5" ht="12.75">
      <c r="A25" s="215" t="s">
        <v>530</v>
      </c>
      <c r="B25" s="215" t="s">
        <v>480</v>
      </c>
      <c r="C25" s="79"/>
      <c r="D25" s="79"/>
      <c r="E25" s="79"/>
    </row>
    <row r="26" spans="1:5" ht="12.75">
      <c r="A26" s="216" t="s">
        <v>483</v>
      </c>
      <c r="B26" s="101" t="s">
        <v>484</v>
      </c>
      <c r="C26" s="79"/>
      <c r="D26" s="79"/>
      <c r="E26" s="79"/>
    </row>
    <row r="27" spans="1:2" ht="12.75">
      <c r="A27" s="217"/>
      <c r="B27" s="218"/>
    </row>
    <row r="28" spans="1:6" ht="24.75" customHeight="1">
      <c r="A28" s="82" t="s">
        <v>29</v>
      </c>
      <c r="B28" s="83" t="s">
        <v>30</v>
      </c>
      <c r="C28" s="219" t="s">
        <v>531</v>
      </c>
      <c r="D28" s="219" t="s">
        <v>532</v>
      </c>
      <c r="E28" s="79" t="s">
        <v>533</v>
      </c>
      <c r="F28" s="219" t="s">
        <v>534</v>
      </c>
    </row>
    <row r="29" spans="1:6" ht="12.75">
      <c r="A29" s="203" t="s">
        <v>535</v>
      </c>
      <c r="B29" s="101" t="s">
        <v>536</v>
      </c>
      <c r="C29" s="79"/>
      <c r="D29" s="79"/>
      <c r="E29" s="79"/>
      <c r="F29" s="79"/>
    </row>
    <row r="30" spans="1:6" ht="12.75">
      <c r="A30" s="220" t="s">
        <v>537</v>
      </c>
      <c r="B30" s="101"/>
      <c r="C30" s="129"/>
      <c r="D30" s="129"/>
      <c r="E30" s="129"/>
      <c r="F30" s="129"/>
    </row>
    <row r="31" spans="1:6" ht="12.75">
      <c r="A31" s="220" t="s">
        <v>538</v>
      </c>
      <c r="B31" s="101"/>
      <c r="C31" s="129"/>
      <c r="D31" s="129"/>
      <c r="E31" s="129"/>
      <c r="F31" s="129"/>
    </row>
    <row r="32" spans="1:6" ht="12.75">
      <c r="A32" s="220" t="s">
        <v>539</v>
      </c>
      <c r="B32" s="101"/>
      <c r="C32" s="129"/>
      <c r="D32" s="129"/>
      <c r="E32" s="129"/>
      <c r="F32" s="129"/>
    </row>
    <row r="33" spans="1:6" ht="12.75">
      <c r="A33" s="220" t="s">
        <v>540</v>
      </c>
      <c r="B33" s="101"/>
      <c r="C33" s="129"/>
      <c r="D33" s="129"/>
      <c r="E33" s="129"/>
      <c r="F33" s="129"/>
    </row>
    <row r="34" spans="1:6" ht="12.75">
      <c r="A34" s="220" t="s">
        <v>541</v>
      </c>
      <c r="B34" s="101" t="s">
        <v>354</v>
      </c>
      <c r="C34" s="129"/>
      <c r="D34" s="129"/>
      <c r="E34" s="129"/>
      <c r="F34" s="129"/>
    </row>
    <row r="35" spans="1:6" ht="12.75">
      <c r="A35" s="220" t="s">
        <v>542</v>
      </c>
      <c r="B35" s="101"/>
      <c r="C35" s="129"/>
      <c r="D35" s="129"/>
      <c r="E35" s="129"/>
      <c r="F35" s="129"/>
    </row>
    <row r="36" spans="1:6" ht="12.75">
      <c r="A36" s="216" t="s">
        <v>543</v>
      </c>
      <c r="B36" s="101"/>
      <c r="C36" s="90"/>
      <c r="D36" s="90"/>
      <c r="E36" s="90"/>
      <c r="F36" s="90"/>
    </row>
    <row r="37" spans="1:2" ht="12.75">
      <c r="A37" s="217"/>
      <c r="B37" s="218"/>
    </row>
    <row r="38" spans="1:2" ht="12.75">
      <c r="A38" s="217"/>
      <c r="B38" s="218"/>
    </row>
    <row r="39" spans="1:2" ht="12.75">
      <c r="A39" s="217"/>
      <c r="B39" s="218"/>
    </row>
    <row r="40" spans="1:2" ht="12.75">
      <c r="A40" s="217"/>
      <c r="B40" s="218"/>
    </row>
    <row r="41" spans="1:2" ht="12.75">
      <c r="A41" s="217"/>
      <c r="B41" s="218"/>
    </row>
    <row r="42" spans="1:2" ht="12.75">
      <c r="A42" s="217"/>
      <c r="B42" s="218"/>
    </row>
    <row r="43" spans="1:2" ht="12.75">
      <c r="A43" s="217"/>
      <c r="B43" s="218"/>
    </row>
    <row r="44" spans="1:2" ht="12.75">
      <c r="A44" s="217"/>
      <c r="B44" s="218"/>
    </row>
    <row r="45" spans="1:2" ht="12.75">
      <c r="A45" s="217"/>
      <c r="B45" s="218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221"/>
      <c r="B48" s="5"/>
      <c r="C48" s="5"/>
      <c r="D48" s="5"/>
      <c r="E48" s="5"/>
      <c r="F48" s="5"/>
      <c r="G48" s="5"/>
    </row>
    <row r="49" spans="1:7" ht="12.75">
      <c r="A49" s="222"/>
      <c r="B49" s="5"/>
      <c r="C49" s="5"/>
      <c r="D49" s="5"/>
      <c r="E49" s="5"/>
      <c r="F49" s="5"/>
      <c r="G49" s="5"/>
    </row>
    <row r="50" spans="1:7" ht="12.75">
      <c r="A50" s="222"/>
      <c r="B50" s="5"/>
      <c r="C50" s="5"/>
      <c r="D50" s="5"/>
      <c r="E50" s="5"/>
      <c r="F50" s="5"/>
      <c r="G50" s="5"/>
    </row>
    <row r="51" spans="1:7" ht="12.75">
      <c r="A51" s="222"/>
      <c r="B51" s="5"/>
      <c r="C51" s="5"/>
      <c r="D51" s="5"/>
      <c r="E51" s="5"/>
      <c r="F51" s="5"/>
      <c r="G51" s="5"/>
    </row>
    <row r="52" spans="1:7" ht="12.75">
      <c r="A52" s="222"/>
      <c r="B52" s="5"/>
      <c r="C52" s="5"/>
      <c r="D52" s="5"/>
      <c r="E52" s="5"/>
      <c r="F52" s="5"/>
      <c r="G52" s="5"/>
    </row>
    <row r="53" spans="1:7" ht="12.75">
      <c r="A53" s="222"/>
      <c r="B53" s="5"/>
      <c r="C53" s="5"/>
      <c r="D53" s="5"/>
      <c r="E53" s="5"/>
      <c r="F53" s="5"/>
      <c r="G53" s="5"/>
    </row>
    <row r="54" spans="1:7" ht="12.75">
      <c r="A54" s="221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8" ht="45.75" customHeight="1">
      <c r="A56" s="223"/>
      <c r="B56" s="223"/>
      <c r="C56" s="223"/>
      <c r="D56" s="223"/>
      <c r="E56" s="223"/>
      <c r="F56" s="223"/>
      <c r="G56" s="223"/>
      <c r="H56" s="223"/>
    </row>
    <row r="59" ht="12.75">
      <c r="A59" s="224"/>
    </row>
    <row r="60" ht="12.75">
      <c r="A60" s="222"/>
    </row>
    <row r="61" ht="12.75">
      <c r="A61" s="222"/>
    </row>
    <row r="62" ht="12.75">
      <c r="A62" s="222"/>
    </row>
    <row r="63" ht="12.75">
      <c r="A63" s="221"/>
    </row>
    <row r="64" ht="12.75">
      <c r="A64" s="222"/>
    </row>
    <row r="66" ht="12.75">
      <c r="A66" s="225"/>
    </row>
    <row r="67" ht="12.75">
      <c r="A67" s="225"/>
    </row>
    <row r="68" ht="12.75">
      <c r="A68" s="226"/>
    </row>
    <row r="69" ht="12.75">
      <c r="A69" s="226"/>
    </row>
    <row r="70" ht="12.75">
      <c r="A70" s="226"/>
    </row>
    <row r="71" ht="12.75">
      <c r="A71" s="226"/>
    </row>
    <row r="72" ht="12.75">
      <c r="A72" s="226"/>
    </row>
    <row r="73" ht="12.75">
      <c r="A73" s="226"/>
    </row>
  </sheetData>
  <sheetProtection selectLockedCells="1" selectUnlockedCells="1"/>
  <mergeCells count="3">
    <mergeCell ref="A1:H1"/>
    <mergeCell ref="A2:H2"/>
    <mergeCell ref="A56:H56"/>
  </mergeCells>
  <hyperlinks>
    <hyperlink ref="A18" r:id="rId1" display="Belföldi értékpapírok bevételei "/>
  </hyperlink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landscape" paperSize="9"/>
  <headerFooter alignWithMargins="0">
    <oddHeader>&amp;C12. melléklet a 9/2016. (IX. 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67.8515625" style="0" customWidth="1"/>
    <col min="2" max="2" width="48.7109375" style="0" customWidth="1"/>
    <col min="3" max="3" width="37.421875" style="0" customWidth="1"/>
  </cols>
  <sheetData>
    <row r="1" spans="1:2" ht="12.75" customHeight="1">
      <c r="A1" s="15" t="s">
        <v>0</v>
      </c>
      <c r="B1" s="15"/>
    </row>
    <row r="2" spans="1:3" ht="18" customHeight="1">
      <c r="A2" s="16" t="s">
        <v>544</v>
      </c>
      <c r="B2" s="16"/>
      <c r="C2" s="227"/>
    </row>
    <row r="3" spans="1:3" ht="12.75">
      <c r="A3" s="2"/>
      <c r="B3" s="2"/>
      <c r="C3" s="227"/>
    </row>
    <row r="4" ht="12.75">
      <c r="A4" s="18" t="s">
        <v>28</v>
      </c>
    </row>
    <row r="5" spans="1:3" ht="12.75">
      <c r="A5" s="228" t="s">
        <v>545</v>
      </c>
      <c r="B5" s="9"/>
      <c r="C5" s="79"/>
    </row>
    <row r="6" spans="1:3" ht="12.75">
      <c r="A6" s="8" t="s">
        <v>6</v>
      </c>
      <c r="B6" s="229">
        <v>0</v>
      </c>
      <c r="C6" s="79"/>
    </row>
    <row r="7" spans="1:3" ht="29.25" customHeight="1">
      <c r="A7" s="230" t="s">
        <v>7</v>
      </c>
      <c r="B7" s="229">
        <v>0</v>
      </c>
      <c r="C7" s="79"/>
    </row>
    <row r="8" spans="1:3" ht="12.75">
      <c r="A8" s="8" t="s">
        <v>8</v>
      </c>
      <c r="B8" s="229">
        <v>0</v>
      </c>
      <c r="C8" s="79"/>
    </row>
    <row r="9" spans="1:3" ht="12.75">
      <c r="A9" s="8" t="s">
        <v>9</v>
      </c>
      <c r="B9" s="229">
        <v>0</v>
      </c>
      <c r="C9" s="79"/>
    </row>
    <row r="10" spans="1:3" ht="12.75">
      <c r="A10" s="8" t="s">
        <v>10</v>
      </c>
      <c r="B10" s="229">
        <v>0</v>
      </c>
      <c r="C10" s="79"/>
    </row>
    <row r="11" spans="1:3" ht="12.75">
      <c r="A11" s="8" t="s">
        <v>11</v>
      </c>
      <c r="B11" s="229"/>
      <c r="C11" s="79"/>
    </row>
    <row r="12" spans="1:3" ht="12.75">
      <c r="A12" s="8" t="s">
        <v>12</v>
      </c>
      <c r="B12" s="229"/>
      <c r="C12" s="79"/>
    </row>
    <row r="13" spans="1:3" ht="12.75">
      <c r="A13" s="8" t="s">
        <v>13</v>
      </c>
      <c r="B13" s="229"/>
      <c r="C13" s="79"/>
    </row>
    <row r="14" spans="1:3" ht="12.75">
      <c r="A14" s="231" t="s">
        <v>546</v>
      </c>
      <c r="B14" s="232"/>
      <c r="C14" s="79"/>
    </row>
    <row r="15" spans="1:3" ht="12.75">
      <c r="A15" s="233" t="s">
        <v>547</v>
      </c>
      <c r="B15" s="229"/>
      <c r="C15" s="79"/>
    </row>
    <row r="16" spans="1:3" ht="51" customHeight="1">
      <c r="A16" s="233" t="s">
        <v>548</v>
      </c>
      <c r="B16" s="229"/>
      <c r="C16" s="79"/>
    </row>
    <row r="17" spans="1:3" ht="24" customHeight="1">
      <c r="A17" s="234" t="s">
        <v>549</v>
      </c>
      <c r="B17" s="229"/>
      <c r="C17" s="79"/>
    </row>
    <row r="18" spans="1:3" ht="14.25" customHeight="1">
      <c r="A18" s="234" t="s">
        <v>550</v>
      </c>
      <c r="B18" s="229"/>
      <c r="C18" s="79"/>
    </row>
    <row r="19" spans="1:3" ht="12.75">
      <c r="A19" s="8" t="s">
        <v>551</v>
      </c>
      <c r="B19" s="229"/>
      <c r="C19" s="79"/>
    </row>
    <row r="20" spans="1:3" ht="24.75" customHeight="1">
      <c r="A20" s="105" t="s">
        <v>552</v>
      </c>
      <c r="B20" s="229"/>
      <c r="C20" s="79"/>
    </row>
    <row r="21" spans="1:3" ht="32.25" customHeight="1">
      <c r="A21" s="235" t="s">
        <v>553</v>
      </c>
      <c r="B21" s="236"/>
      <c r="C21" s="79"/>
    </row>
    <row r="22" spans="1:3" ht="12.75">
      <c r="A22" s="128" t="s">
        <v>554</v>
      </c>
      <c r="B22" s="237"/>
      <c r="C22" s="79"/>
    </row>
  </sheetData>
  <sheetProtection selectLockedCells="1" selectUnlockedCells="1"/>
  <mergeCells count="2">
    <mergeCell ref="A1:B1"/>
    <mergeCell ref="A2:B2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 scale="52"/>
  <headerFooter alignWithMargins="0">
    <oddHeader>&amp;C13. melléklet a 9/2016. (IX. 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1.57421875" style="0" customWidth="1"/>
    <col min="4" max="4" width="19.57421875" style="0" customWidth="1"/>
  </cols>
  <sheetData>
    <row r="1" spans="1:4" ht="23.25" customHeight="1">
      <c r="A1" s="15" t="s">
        <v>0</v>
      </c>
      <c r="B1" s="15"/>
      <c r="C1" s="15"/>
      <c r="D1" s="15"/>
    </row>
    <row r="2" spans="1:4" ht="25.5" customHeight="1">
      <c r="A2" s="238" t="s">
        <v>555</v>
      </c>
      <c r="B2" s="238"/>
      <c r="C2" s="238"/>
      <c r="D2" s="238"/>
    </row>
    <row r="3" spans="1:4" ht="21.75" customHeight="1">
      <c r="A3" s="238"/>
      <c r="B3" s="204"/>
      <c r="C3" s="204"/>
      <c r="D3" s="204"/>
    </row>
    <row r="4" ht="20.25" customHeight="1">
      <c r="A4" s="18" t="s">
        <v>28</v>
      </c>
    </row>
    <row r="5" spans="1:4" ht="12.75">
      <c r="A5" s="11" t="s">
        <v>556</v>
      </c>
      <c r="B5" s="83" t="s">
        <v>30</v>
      </c>
      <c r="C5" s="239" t="s">
        <v>557</v>
      </c>
      <c r="D5" s="11" t="s">
        <v>294</v>
      </c>
    </row>
    <row r="6" spans="1:4" ht="26.25" customHeight="1">
      <c r="A6" s="240" t="s">
        <v>558</v>
      </c>
      <c r="B6" s="93" t="s">
        <v>255</v>
      </c>
      <c r="C6" s="129">
        <v>15779056</v>
      </c>
      <c r="D6" s="90">
        <f>SUM(C6:C6)</f>
        <v>15779056</v>
      </c>
    </row>
    <row r="7" spans="1:4" ht="22.5" customHeight="1">
      <c r="A7" s="241" t="s">
        <v>543</v>
      </c>
      <c r="B7" s="241"/>
      <c r="C7" s="167">
        <f>SUM(C6)</f>
        <v>15779056</v>
      </c>
      <c r="D7" s="167">
        <f>SUM(D6)</f>
        <v>15779056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14. melléklet a 9/2016. (IX. 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view="pageBreakPreview" zoomScaleSheetLayoutView="100" workbookViewId="0" topLeftCell="A1">
      <selection activeCell="A4" sqref="A4"/>
    </sheetView>
  </sheetViews>
  <sheetFormatPr defaultColWidth="9.140625" defaultRowHeight="15"/>
  <cols>
    <col min="1" max="1" width="90.00390625" style="0" customWidth="1"/>
    <col min="3" max="3" width="11.140625" style="0" customWidth="1"/>
    <col min="4" max="4" width="14.00390625" style="0" customWidth="1"/>
  </cols>
  <sheetData>
    <row r="1" spans="1:3" ht="28.5" customHeight="1">
      <c r="A1" s="15" t="s">
        <v>0</v>
      </c>
      <c r="B1" s="15"/>
      <c r="C1" s="15"/>
    </row>
    <row r="2" spans="1:3" ht="26.25" customHeight="1">
      <c r="A2" s="16" t="s">
        <v>559</v>
      </c>
      <c r="B2" s="16"/>
      <c r="C2" s="16"/>
    </row>
    <row r="3" spans="1:3" ht="18.75" customHeight="1">
      <c r="A3" s="238"/>
      <c r="B3" s="242"/>
      <c r="C3" s="242"/>
    </row>
    <row r="4" ht="23.25" customHeight="1">
      <c r="A4" s="18" t="s">
        <v>28</v>
      </c>
    </row>
    <row r="5" spans="1:4" ht="12.75">
      <c r="A5" s="11" t="s">
        <v>556</v>
      </c>
      <c r="B5" s="83" t="s">
        <v>30</v>
      </c>
      <c r="C5" s="243" t="s">
        <v>4</v>
      </c>
      <c r="D5" s="244" t="s">
        <v>5</v>
      </c>
    </row>
    <row r="6" spans="1:4" ht="12.75">
      <c r="A6" s="8" t="s">
        <v>560</v>
      </c>
      <c r="B6" s="93" t="s">
        <v>136</v>
      </c>
      <c r="C6" s="245"/>
      <c r="D6" s="79"/>
    </row>
    <row r="7" spans="1:4" ht="12.75">
      <c r="A7" s="11" t="s">
        <v>135</v>
      </c>
      <c r="B7" s="98" t="s">
        <v>136</v>
      </c>
      <c r="C7" s="246"/>
      <c r="D7" s="85"/>
    </row>
    <row r="8" spans="1:4" ht="12.75">
      <c r="A8" s="106" t="s">
        <v>561</v>
      </c>
      <c r="B8" s="97" t="s">
        <v>140</v>
      </c>
      <c r="C8" s="192"/>
      <c r="D8" s="79"/>
    </row>
    <row r="9" spans="1:4" ht="12.75">
      <c r="A9" s="106" t="s">
        <v>562</v>
      </c>
      <c r="B9" s="97" t="s">
        <v>140</v>
      </c>
      <c r="C9" s="192"/>
      <c r="D9" s="79"/>
    </row>
    <row r="10" spans="1:4" ht="12.75">
      <c r="A10" s="106" t="s">
        <v>563</v>
      </c>
      <c r="B10" s="97" t="s">
        <v>140</v>
      </c>
      <c r="C10" s="192"/>
      <c r="D10" s="79"/>
    </row>
    <row r="11" spans="1:4" ht="12.75">
      <c r="A11" s="106" t="s">
        <v>564</v>
      </c>
      <c r="B11" s="97" t="s">
        <v>140</v>
      </c>
      <c r="C11" s="192"/>
      <c r="D11" s="79"/>
    </row>
    <row r="12" spans="1:4" ht="12.75">
      <c r="A12" s="103" t="s">
        <v>565</v>
      </c>
      <c r="B12" s="97" t="s">
        <v>140</v>
      </c>
      <c r="C12" s="192"/>
      <c r="D12" s="79"/>
    </row>
    <row r="13" spans="1:4" ht="12.75">
      <c r="A13" s="103" t="s">
        <v>566</v>
      </c>
      <c r="B13" s="97" t="s">
        <v>140</v>
      </c>
      <c r="C13" s="192"/>
      <c r="D13" s="79"/>
    </row>
    <row r="14" spans="1:4" ht="12.75">
      <c r="A14" s="117" t="s">
        <v>567</v>
      </c>
      <c r="B14" s="123" t="s">
        <v>140</v>
      </c>
      <c r="C14" s="139"/>
      <c r="D14" s="79"/>
    </row>
    <row r="15" spans="1:4" ht="12.75">
      <c r="A15" s="106" t="s">
        <v>568</v>
      </c>
      <c r="B15" s="97" t="s">
        <v>142</v>
      </c>
      <c r="C15" s="192"/>
      <c r="D15" s="129"/>
    </row>
    <row r="16" spans="1:4" ht="12.75">
      <c r="A16" s="247" t="s">
        <v>569</v>
      </c>
      <c r="B16" s="123" t="s">
        <v>142</v>
      </c>
      <c r="C16" s="139"/>
      <c r="D16" s="129"/>
    </row>
    <row r="17" spans="1:4" ht="12.75">
      <c r="A17" s="106" t="s">
        <v>570</v>
      </c>
      <c r="B17" s="97" t="s">
        <v>144</v>
      </c>
      <c r="C17" s="192"/>
      <c r="D17" s="79"/>
    </row>
    <row r="18" spans="1:4" ht="12.75">
      <c r="A18" s="106" t="s">
        <v>571</v>
      </c>
      <c r="B18" s="97" t="s">
        <v>144</v>
      </c>
      <c r="C18" s="192"/>
      <c r="D18" s="79"/>
    </row>
    <row r="19" spans="1:4" ht="12.75">
      <c r="A19" s="103" t="s">
        <v>572</v>
      </c>
      <c r="B19" s="97" t="s">
        <v>144</v>
      </c>
      <c r="C19" s="192"/>
      <c r="D19" s="129"/>
    </row>
    <row r="20" spans="1:4" ht="12.75">
      <c r="A20" s="103" t="s">
        <v>573</v>
      </c>
      <c r="B20" s="97" t="s">
        <v>144</v>
      </c>
      <c r="C20" s="192"/>
      <c r="D20" s="79"/>
    </row>
    <row r="21" spans="1:4" ht="12.75">
      <c r="A21" s="103" t="s">
        <v>574</v>
      </c>
      <c r="B21" s="97" t="s">
        <v>144</v>
      </c>
      <c r="C21" s="192"/>
      <c r="D21" s="79"/>
    </row>
    <row r="22" spans="1:4" ht="12.75">
      <c r="A22" s="104" t="s">
        <v>575</v>
      </c>
      <c r="B22" s="97" t="s">
        <v>144</v>
      </c>
      <c r="C22" s="192"/>
      <c r="D22" s="79"/>
    </row>
    <row r="23" spans="1:4" ht="12.75">
      <c r="A23" s="213" t="s">
        <v>576</v>
      </c>
      <c r="B23" s="123" t="s">
        <v>144</v>
      </c>
      <c r="C23" s="139">
        <f>SUM(C17:C22)</f>
        <v>0</v>
      </c>
      <c r="D23" s="90">
        <f>SUM(D17:D22)</f>
        <v>0</v>
      </c>
    </row>
    <row r="24" spans="1:4" ht="12.75">
      <c r="A24" s="106" t="s">
        <v>577</v>
      </c>
      <c r="B24" s="97" t="s">
        <v>146</v>
      </c>
      <c r="C24" s="192"/>
      <c r="D24" s="79"/>
    </row>
    <row r="25" spans="1:4" ht="12.75">
      <c r="A25" s="106" t="s">
        <v>578</v>
      </c>
      <c r="B25" s="97" t="s">
        <v>146</v>
      </c>
      <c r="C25" s="192"/>
      <c r="D25" s="79"/>
    </row>
    <row r="26" spans="1:4" ht="12.75">
      <c r="A26" s="213" t="s">
        <v>579</v>
      </c>
      <c r="B26" s="141" t="s">
        <v>146</v>
      </c>
      <c r="C26" s="139"/>
      <c r="D26" s="79"/>
    </row>
    <row r="27" spans="1:4" ht="12.75">
      <c r="A27" s="106" t="s">
        <v>580</v>
      </c>
      <c r="B27" s="97" t="s">
        <v>148</v>
      </c>
      <c r="C27" s="192"/>
      <c r="D27" s="129"/>
    </row>
    <row r="28" spans="1:4" ht="12.75">
      <c r="A28" s="103" t="s">
        <v>581</v>
      </c>
      <c r="B28" s="97" t="s">
        <v>148</v>
      </c>
      <c r="C28" s="192"/>
      <c r="D28" s="129">
        <v>0</v>
      </c>
    </row>
    <row r="29" spans="1:4" ht="12.75">
      <c r="A29" s="103" t="s">
        <v>582</v>
      </c>
      <c r="B29" s="97" t="s">
        <v>148</v>
      </c>
      <c r="C29" s="192"/>
      <c r="D29" s="129"/>
    </row>
    <row r="30" spans="1:4" ht="12.75">
      <c r="A30" s="248" t="s">
        <v>583</v>
      </c>
      <c r="B30" s="97" t="s">
        <v>148</v>
      </c>
      <c r="C30" s="192">
        <v>240000</v>
      </c>
      <c r="D30" s="129">
        <v>240000</v>
      </c>
    </row>
    <row r="31" spans="1:4" ht="12.75">
      <c r="A31" s="248" t="s">
        <v>584</v>
      </c>
      <c r="B31" s="97" t="s">
        <v>148</v>
      </c>
      <c r="C31" s="192"/>
      <c r="D31" s="129"/>
    </row>
    <row r="32" spans="1:4" ht="12.75">
      <c r="A32" s="248" t="s">
        <v>585</v>
      </c>
      <c r="B32" s="97" t="s">
        <v>148</v>
      </c>
      <c r="C32" s="192">
        <v>0</v>
      </c>
      <c r="D32" s="129"/>
    </row>
    <row r="33" spans="1:4" ht="12.75">
      <c r="A33" s="248" t="s">
        <v>586</v>
      </c>
      <c r="B33" s="97" t="s">
        <v>148</v>
      </c>
      <c r="C33" s="192">
        <v>455000</v>
      </c>
      <c r="D33" s="129">
        <v>455000</v>
      </c>
    </row>
    <row r="34" spans="1:4" ht="12.75">
      <c r="A34" s="248" t="s">
        <v>587</v>
      </c>
      <c r="B34" s="97" t="s">
        <v>148</v>
      </c>
      <c r="C34" s="192">
        <v>200000</v>
      </c>
      <c r="D34" s="129">
        <v>200000</v>
      </c>
    </row>
    <row r="35" spans="1:4" ht="12.75">
      <c r="A35" s="248" t="s">
        <v>588</v>
      </c>
      <c r="B35" s="97" t="s">
        <v>148</v>
      </c>
      <c r="C35" s="192"/>
      <c r="D35" s="129"/>
    </row>
    <row r="36" spans="1:4" ht="12.75">
      <c r="A36" s="248" t="s">
        <v>589</v>
      </c>
      <c r="B36" s="97" t="s">
        <v>148</v>
      </c>
      <c r="C36" s="192">
        <v>40000</v>
      </c>
      <c r="D36" s="129">
        <v>40000</v>
      </c>
    </row>
    <row r="37" spans="1:4" ht="12.75">
      <c r="A37" s="248" t="s">
        <v>590</v>
      </c>
      <c r="B37" s="97" t="s">
        <v>148</v>
      </c>
      <c r="C37" s="192"/>
      <c r="D37" s="129">
        <v>0</v>
      </c>
    </row>
    <row r="38" spans="1:4" ht="12.75">
      <c r="A38" s="248" t="s">
        <v>591</v>
      </c>
      <c r="B38" s="97" t="s">
        <v>148</v>
      </c>
      <c r="C38" s="192"/>
      <c r="D38" s="129">
        <v>146686</v>
      </c>
    </row>
    <row r="39" spans="1:4" ht="12.75">
      <c r="A39" s="249" t="s">
        <v>592</v>
      </c>
      <c r="B39" s="199" t="s">
        <v>148</v>
      </c>
      <c r="C39" s="200">
        <v>94000</v>
      </c>
      <c r="D39" s="129">
        <v>94000</v>
      </c>
    </row>
    <row r="40" spans="1:4" ht="12.75">
      <c r="A40" s="249" t="s">
        <v>593</v>
      </c>
      <c r="B40" s="199" t="s">
        <v>148</v>
      </c>
      <c r="C40" s="200">
        <v>3431000</v>
      </c>
      <c r="D40" s="129">
        <v>3431000</v>
      </c>
    </row>
    <row r="41" spans="1:4" ht="12.75">
      <c r="A41" s="250" t="s">
        <v>594</v>
      </c>
      <c r="B41" s="251" t="s">
        <v>148</v>
      </c>
      <c r="C41" s="200">
        <f>SUM(C27:C40)</f>
        <v>4460000</v>
      </c>
      <c r="D41" s="166">
        <f>SUM(D27:D40)</f>
        <v>4606686</v>
      </c>
    </row>
    <row r="42" spans="1:4" ht="12.75">
      <c r="A42" s="252" t="s">
        <v>149</v>
      </c>
      <c r="B42" s="253" t="s">
        <v>150</v>
      </c>
      <c r="C42" s="170">
        <f>C7+C14+C16+C23+C26+C41</f>
        <v>4460000</v>
      </c>
      <c r="D42" s="254">
        <f>D7+D14+D16+D23+D26+D41</f>
        <v>4606686</v>
      </c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portrait" paperSize="9"/>
  <headerFooter alignWithMargins="0">
    <oddHeader>&amp;C15. melléklet a 9/2016. (IX. 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SheetLayoutView="100" workbookViewId="0" topLeftCell="A1">
      <selection activeCell="D63" sqref="D63"/>
    </sheetView>
  </sheetViews>
  <sheetFormatPr defaultColWidth="9.140625" defaultRowHeight="15"/>
  <cols>
    <col min="1" max="1" width="56.140625" style="0" customWidth="1"/>
    <col min="2" max="2" width="10.8515625" style="0" customWidth="1"/>
    <col min="3" max="3" width="17.28125" style="0" customWidth="1"/>
    <col min="4" max="4" width="14.28125" style="0" customWidth="1"/>
  </cols>
  <sheetData>
    <row r="1" spans="1:3" ht="27" customHeight="1">
      <c r="A1" s="15" t="s">
        <v>595</v>
      </c>
      <c r="B1" s="15"/>
      <c r="C1" s="15"/>
    </row>
    <row r="2" spans="1:3" ht="27" customHeight="1">
      <c r="A2" s="16" t="s">
        <v>596</v>
      </c>
      <c r="B2" s="16"/>
      <c r="C2" s="16"/>
    </row>
    <row r="3" spans="1:3" ht="19.5" customHeight="1">
      <c r="A3" s="2"/>
      <c r="B3" s="204"/>
      <c r="C3" s="204"/>
    </row>
    <row r="4" ht="12.75">
      <c r="A4" s="18" t="s">
        <v>28</v>
      </c>
    </row>
    <row r="5" spans="1:4" ht="12.75">
      <c r="A5" s="11" t="s">
        <v>556</v>
      </c>
      <c r="B5" s="83" t="s">
        <v>30</v>
      </c>
      <c r="C5" s="255" t="s">
        <v>4</v>
      </c>
      <c r="D5" s="11" t="s">
        <v>5</v>
      </c>
    </row>
    <row r="6" spans="1:4" ht="12.75">
      <c r="A6" s="103" t="s">
        <v>597</v>
      </c>
      <c r="B6" s="97" t="s">
        <v>158</v>
      </c>
      <c r="C6" s="129"/>
      <c r="D6" s="79"/>
    </row>
    <row r="7" spans="1:4" ht="12.75">
      <c r="A7" s="103" t="s">
        <v>598</v>
      </c>
      <c r="B7" s="97" t="s">
        <v>158</v>
      </c>
      <c r="C7" s="129"/>
      <c r="D7" s="79"/>
    </row>
    <row r="8" spans="1:4" ht="12.75">
      <c r="A8" s="103" t="s">
        <v>599</v>
      </c>
      <c r="B8" s="97" t="s">
        <v>158</v>
      </c>
      <c r="C8" s="129"/>
      <c r="D8" s="79"/>
    </row>
    <row r="9" spans="1:4" ht="12.75">
      <c r="A9" s="103" t="s">
        <v>600</v>
      </c>
      <c r="B9" s="97" t="s">
        <v>158</v>
      </c>
      <c r="C9" s="129"/>
      <c r="D9" s="79"/>
    </row>
    <row r="10" spans="1:4" ht="12.75">
      <c r="A10" s="103" t="s">
        <v>601</v>
      </c>
      <c r="B10" s="97" t="s">
        <v>158</v>
      </c>
      <c r="C10" s="129"/>
      <c r="D10" s="79"/>
    </row>
    <row r="11" spans="1:4" ht="12.75">
      <c r="A11" s="103" t="s">
        <v>602</v>
      </c>
      <c r="B11" s="97" t="s">
        <v>158</v>
      </c>
      <c r="C11" s="129"/>
      <c r="D11" s="79"/>
    </row>
    <row r="12" spans="1:4" ht="12.75">
      <c r="A12" s="103" t="s">
        <v>603</v>
      </c>
      <c r="B12" s="97" t="s">
        <v>158</v>
      </c>
      <c r="C12" s="129"/>
      <c r="D12" s="79"/>
    </row>
    <row r="13" spans="1:4" ht="12.75">
      <c r="A13" s="103" t="s">
        <v>604</v>
      </c>
      <c r="B13" s="97" t="s">
        <v>158</v>
      </c>
      <c r="C13" s="129"/>
      <c r="D13" s="79"/>
    </row>
    <row r="14" spans="1:4" ht="12.75">
      <c r="A14" s="103" t="s">
        <v>605</v>
      </c>
      <c r="B14" s="97" t="s">
        <v>158</v>
      </c>
      <c r="C14" s="129"/>
      <c r="D14" s="79"/>
    </row>
    <row r="15" spans="1:4" ht="12.75">
      <c r="A15" s="103" t="s">
        <v>606</v>
      </c>
      <c r="B15" s="97" t="s">
        <v>158</v>
      </c>
      <c r="C15" s="129"/>
      <c r="D15" s="79"/>
    </row>
    <row r="16" spans="1:4" ht="12.75">
      <c r="A16" s="213" t="s">
        <v>157</v>
      </c>
      <c r="B16" s="141" t="s">
        <v>158</v>
      </c>
      <c r="C16" s="129"/>
      <c r="D16" s="79"/>
    </row>
    <row r="17" spans="1:4" ht="12.75">
      <c r="A17" s="103" t="s">
        <v>597</v>
      </c>
      <c r="B17" s="97" t="s">
        <v>160</v>
      </c>
      <c r="C17" s="129"/>
      <c r="D17" s="79"/>
    </row>
    <row r="18" spans="1:4" ht="12.75">
      <c r="A18" s="103" t="s">
        <v>598</v>
      </c>
      <c r="B18" s="97" t="s">
        <v>160</v>
      </c>
      <c r="C18" s="129"/>
      <c r="D18" s="79"/>
    </row>
    <row r="19" spans="1:4" ht="12.75">
      <c r="A19" s="103" t="s">
        <v>599</v>
      </c>
      <c r="B19" s="97" t="s">
        <v>160</v>
      </c>
      <c r="C19" s="129"/>
      <c r="D19" s="79"/>
    </row>
    <row r="20" spans="1:4" ht="12.75">
      <c r="A20" s="103" t="s">
        <v>600</v>
      </c>
      <c r="B20" s="97" t="s">
        <v>160</v>
      </c>
      <c r="C20" s="129"/>
      <c r="D20" s="79"/>
    </row>
    <row r="21" spans="1:4" ht="12.75">
      <c r="A21" s="103" t="s">
        <v>601</v>
      </c>
      <c r="B21" s="97" t="s">
        <v>160</v>
      </c>
      <c r="C21" s="129"/>
      <c r="D21" s="79"/>
    </row>
    <row r="22" spans="1:4" ht="12.75">
      <c r="A22" s="103" t="s">
        <v>602</v>
      </c>
      <c r="B22" s="97" t="s">
        <v>160</v>
      </c>
      <c r="C22" s="129"/>
      <c r="D22" s="79"/>
    </row>
    <row r="23" spans="1:4" ht="12.75">
      <c r="A23" s="103" t="s">
        <v>603</v>
      </c>
      <c r="B23" s="97" t="s">
        <v>160</v>
      </c>
      <c r="C23" s="129"/>
      <c r="D23" s="79"/>
    </row>
    <row r="24" spans="1:4" ht="12.75">
      <c r="A24" s="103" t="s">
        <v>604</v>
      </c>
      <c r="B24" s="97" t="s">
        <v>160</v>
      </c>
      <c r="C24" s="129"/>
      <c r="D24" s="79"/>
    </row>
    <row r="25" spans="1:4" ht="12.75">
      <c r="A25" s="103" t="s">
        <v>605</v>
      </c>
      <c r="B25" s="97" t="s">
        <v>160</v>
      </c>
      <c r="C25" s="129"/>
      <c r="D25" s="79"/>
    </row>
    <row r="26" spans="1:4" ht="12.75">
      <c r="A26" s="103" t="s">
        <v>606</v>
      </c>
      <c r="B26" s="97" t="s">
        <v>160</v>
      </c>
      <c r="C26" s="129"/>
      <c r="D26" s="79"/>
    </row>
    <row r="27" spans="1:4" ht="12.75">
      <c r="A27" s="213" t="s">
        <v>607</v>
      </c>
      <c r="B27" s="141" t="s">
        <v>160</v>
      </c>
      <c r="C27" s="129"/>
      <c r="D27" s="79"/>
    </row>
    <row r="28" spans="1:4" ht="12.75">
      <c r="A28" s="103" t="s">
        <v>597</v>
      </c>
      <c r="B28" s="97" t="s">
        <v>162</v>
      </c>
      <c r="C28" s="129"/>
      <c r="D28" s="79"/>
    </row>
    <row r="29" spans="1:4" ht="12.75">
      <c r="A29" s="103" t="s">
        <v>598</v>
      </c>
      <c r="B29" s="97" t="s">
        <v>162</v>
      </c>
      <c r="C29" s="129"/>
      <c r="D29" s="79"/>
    </row>
    <row r="30" spans="1:4" ht="12.75">
      <c r="A30" s="103" t="s">
        <v>599</v>
      </c>
      <c r="B30" s="97" t="s">
        <v>162</v>
      </c>
      <c r="C30" s="129"/>
      <c r="D30" s="79"/>
    </row>
    <row r="31" spans="1:4" ht="12.75">
      <c r="A31" s="103" t="s">
        <v>600</v>
      </c>
      <c r="B31" s="97" t="s">
        <v>162</v>
      </c>
      <c r="C31" s="129"/>
      <c r="D31" s="79"/>
    </row>
    <row r="32" spans="1:4" ht="12.75">
      <c r="A32" s="103" t="s">
        <v>601</v>
      </c>
      <c r="B32" s="97" t="s">
        <v>162</v>
      </c>
      <c r="C32" s="129"/>
      <c r="D32" s="79"/>
    </row>
    <row r="33" spans="1:4" ht="12.75">
      <c r="A33" s="103" t="s">
        <v>602</v>
      </c>
      <c r="B33" s="97" t="s">
        <v>162</v>
      </c>
      <c r="C33" s="129"/>
      <c r="D33" s="79"/>
    </row>
    <row r="34" spans="1:4" ht="12.75">
      <c r="A34" s="103" t="s">
        <v>603</v>
      </c>
      <c r="B34" s="97" t="s">
        <v>162</v>
      </c>
      <c r="C34" s="129">
        <v>345000</v>
      </c>
      <c r="D34" s="129">
        <v>345000</v>
      </c>
    </row>
    <row r="35" spans="1:4" ht="12.75">
      <c r="A35" s="103" t="s">
        <v>604</v>
      </c>
      <c r="B35" s="97" t="s">
        <v>162</v>
      </c>
      <c r="C35" s="129"/>
      <c r="D35" s="79"/>
    </row>
    <row r="36" spans="1:4" ht="12.75">
      <c r="A36" s="103" t="s">
        <v>605</v>
      </c>
      <c r="B36" s="97" t="s">
        <v>162</v>
      </c>
      <c r="C36" s="129"/>
      <c r="D36" s="79"/>
    </row>
    <row r="37" spans="1:4" ht="12.75">
      <c r="A37" s="103" t="s">
        <v>606</v>
      </c>
      <c r="B37" s="97" t="s">
        <v>162</v>
      </c>
      <c r="C37" s="129"/>
      <c r="D37" s="79"/>
    </row>
    <row r="38" spans="1:4" ht="12.75">
      <c r="A38" s="213" t="s">
        <v>161</v>
      </c>
      <c r="B38" s="141" t="s">
        <v>162</v>
      </c>
      <c r="C38" s="90">
        <f>SUM(C28:C37)</f>
        <v>345000</v>
      </c>
      <c r="D38" s="90">
        <v>345000</v>
      </c>
    </row>
    <row r="39" spans="1:4" ht="12.75">
      <c r="A39" s="103" t="s">
        <v>608</v>
      </c>
      <c r="B39" s="93" t="s">
        <v>166</v>
      </c>
      <c r="C39" s="129"/>
      <c r="D39" s="79"/>
    </row>
    <row r="40" spans="1:4" ht="12.75">
      <c r="A40" s="103" t="s">
        <v>609</v>
      </c>
      <c r="B40" s="93" t="s">
        <v>166</v>
      </c>
      <c r="C40" s="129"/>
      <c r="D40" s="79"/>
    </row>
    <row r="41" spans="1:4" ht="12.75">
      <c r="A41" s="103" t="s">
        <v>610</v>
      </c>
      <c r="B41" s="93" t="s">
        <v>166</v>
      </c>
      <c r="C41" s="129">
        <v>555000</v>
      </c>
      <c r="D41" s="129">
        <v>560000</v>
      </c>
    </row>
    <row r="42" spans="1:4" ht="12.75">
      <c r="A42" s="93" t="s">
        <v>611</v>
      </c>
      <c r="B42" s="93" t="s">
        <v>166</v>
      </c>
      <c r="C42" s="129"/>
      <c r="D42" s="79"/>
    </row>
    <row r="43" spans="1:4" ht="12.75">
      <c r="A43" s="93" t="s">
        <v>612</v>
      </c>
      <c r="B43" s="93" t="s">
        <v>166</v>
      </c>
      <c r="C43" s="129"/>
      <c r="D43" s="79"/>
    </row>
    <row r="44" spans="1:4" ht="12.75">
      <c r="A44" s="93" t="s">
        <v>613</v>
      </c>
      <c r="B44" s="93" t="s">
        <v>166</v>
      </c>
      <c r="C44" s="129"/>
      <c r="D44" s="79"/>
    </row>
    <row r="45" spans="1:4" ht="12.75">
      <c r="A45" s="103" t="s">
        <v>614</v>
      </c>
      <c r="B45" s="93" t="s">
        <v>166</v>
      </c>
      <c r="C45" s="129"/>
      <c r="D45" s="79"/>
    </row>
    <row r="46" spans="1:4" ht="12.75">
      <c r="A46" s="103" t="s">
        <v>615</v>
      </c>
      <c r="B46" s="93" t="s">
        <v>166</v>
      </c>
      <c r="C46" s="129"/>
      <c r="D46" s="79"/>
    </row>
    <row r="47" spans="1:4" ht="12.75">
      <c r="A47" s="103" t="s">
        <v>616</v>
      </c>
      <c r="B47" s="93" t="s">
        <v>166</v>
      </c>
      <c r="C47" s="129"/>
      <c r="D47" s="79"/>
    </row>
    <row r="48" spans="1:4" ht="12.75">
      <c r="A48" s="103" t="s">
        <v>617</v>
      </c>
      <c r="B48" s="93" t="s">
        <v>166</v>
      </c>
      <c r="C48" s="129"/>
      <c r="D48" s="79"/>
    </row>
    <row r="49" spans="1:4" ht="12.75">
      <c r="A49" s="213" t="s">
        <v>618</v>
      </c>
      <c r="B49" s="141" t="s">
        <v>166</v>
      </c>
      <c r="C49" s="90">
        <v>555000</v>
      </c>
      <c r="D49" s="90">
        <v>560000</v>
      </c>
    </row>
    <row r="50" spans="1:4" ht="12.75">
      <c r="A50" s="117" t="s">
        <v>171</v>
      </c>
      <c r="B50" s="141" t="s">
        <v>172</v>
      </c>
      <c r="C50" s="90"/>
      <c r="D50" s="79"/>
    </row>
    <row r="51" spans="1:4" ht="12.75">
      <c r="A51" s="117" t="s">
        <v>619</v>
      </c>
      <c r="B51" s="141" t="s">
        <v>174</v>
      </c>
      <c r="C51" s="90"/>
      <c r="D51" s="79">
        <v>1833</v>
      </c>
    </row>
    <row r="52" spans="1:4" ht="12.75">
      <c r="A52" s="103" t="s">
        <v>608</v>
      </c>
      <c r="B52" s="141" t="s">
        <v>174</v>
      </c>
      <c r="C52" s="90"/>
      <c r="D52" s="79"/>
    </row>
    <row r="53" spans="1:4" ht="12.75">
      <c r="A53" s="103" t="s">
        <v>609</v>
      </c>
      <c r="B53" s="141" t="s">
        <v>174</v>
      </c>
      <c r="C53" s="90"/>
      <c r="D53" s="79"/>
    </row>
    <row r="54" spans="1:4" ht="12.75">
      <c r="A54" s="103" t="s">
        <v>610</v>
      </c>
      <c r="B54" s="141" t="s">
        <v>174</v>
      </c>
      <c r="C54" s="90"/>
      <c r="D54" s="79"/>
    </row>
    <row r="55" spans="1:4" ht="12.75">
      <c r="A55" s="93" t="s">
        <v>611</v>
      </c>
      <c r="B55" s="141" t="s">
        <v>174</v>
      </c>
      <c r="C55" s="90"/>
      <c r="D55" s="79"/>
    </row>
    <row r="56" spans="1:4" ht="12.75">
      <c r="A56" s="93" t="s">
        <v>612</v>
      </c>
      <c r="B56" s="141" t="s">
        <v>174</v>
      </c>
      <c r="C56" s="90"/>
      <c r="D56" s="79"/>
    </row>
    <row r="57" spans="1:4" ht="12.75">
      <c r="A57" s="93" t="s">
        <v>613</v>
      </c>
      <c r="B57" s="141" t="s">
        <v>174</v>
      </c>
      <c r="C57" s="90"/>
      <c r="D57" s="79"/>
    </row>
    <row r="58" spans="1:4" ht="12.75">
      <c r="A58" s="103" t="s">
        <v>614</v>
      </c>
      <c r="B58" s="141" t="s">
        <v>174</v>
      </c>
      <c r="C58" s="90"/>
      <c r="D58" s="79"/>
    </row>
    <row r="59" spans="1:4" ht="12.75">
      <c r="A59" s="103" t="s">
        <v>620</v>
      </c>
      <c r="B59" s="141" t="s">
        <v>174</v>
      </c>
      <c r="C59" s="90"/>
      <c r="D59" s="79"/>
    </row>
    <row r="60" spans="1:4" ht="12.75">
      <c r="A60" s="103" t="s">
        <v>616</v>
      </c>
      <c r="B60" s="141" t="s">
        <v>174</v>
      </c>
      <c r="C60" s="90"/>
      <c r="D60" s="79"/>
    </row>
    <row r="61" spans="1:4" ht="12.75">
      <c r="A61" s="103" t="s">
        <v>617</v>
      </c>
      <c r="B61" s="141" t="s">
        <v>174</v>
      </c>
      <c r="C61" s="90"/>
      <c r="D61" s="79"/>
    </row>
    <row r="62" spans="1:4" ht="12.75">
      <c r="A62" s="103" t="s">
        <v>621</v>
      </c>
      <c r="B62" s="141" t="s">
        <v>176</v>
      </c>
      <c r="C62" s="90">
        <v>1000000</v>
      </c>
      <c r="D62" s="79"/>
    </row>
    <row r="63" spans="1:4" ht="12.75">
      <c r="A63" s="117" t="s">
        <v>622</v>
      </c>
      <c r="B63" s="141" t="s">
        <v>178</v>
      </c>
      <c r="C63" s="90">
        <f>C27+C38+C49+C51+C62</f>
        <v>1900000</v>
      </c>
      <c r="D63" s="90">
        <f>D38+D49+D51</f>
        <v>906833</v>
      </c>
    </row>
    <row r="64" spans="1:4" ht="12.75">
      <c r="A64" s="213" t="s">
        <v>623</v>
      </c>
      <c r="B64" s="141" t="s">
        <v>209</v>
      </c>
      <c r="C64" s="129"/>
      <c r="D64" s="79"/>
    </row>
    <row r="65" spans="1:4" ht="12.75">
      <c r="A65" s="213" t="s">
        <v>624</v>
      </c>
      <c r="B65" s="141" t="s">
        <v>211</v>
      </c>
      <c r="C65" s="129"/>
      <c r="D65" s="79"/>
    </row>
    <row r="66" spans="1:4" ht="12.75">
      <c r="A66" s="213" t="s">
        <v>625</v>
      </c>
      <c r="B66" s="141" t="s">
        <v>213</v>
      </c>
      <c r="C66" s="129"/>
      <c r="D66" s="79"/>
    </row>
    <row r="67" spans="1:4" ht="12.75">
      <c r="A67" s="213" t="s">
        <v>626</v>
      </c>
      <c r="B67" s="141" t="s">
        <v>217</v>
      </c>
      <c r="C67" s="129"/>
      <c r="D67" s="79"/>
    </row>
    <row r="68" spans="1:4" ht="12.75">
      <c r="A68" s="117" t="s">
        <v>220</v>
      </c>
      <c r="B68" s="141" t="s">
        <v>221</v>
      </c>
      <c r="C68" s="129"/>
      <c r="D68" s="79"/>
    </row>
    <row r="69" spans="1:4" ht="12.75">
      <c r="A69" s="103" t="s">
        <v>627</v>
      </c>
      <c r="B69" s="93" t="s">
        <v>223</v>
      </c>
      <c r="C69" s="79"/>
      <c r="D69" s="79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63"/>
  <headerFooter alignWithMargins="0">
    <oddHeader>&amp;C&amp;"Times New Roman,Normál"&amp;12 16.melléklet a 9/2016. (IX. 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77"/>
  <sheetViews>
    <sheetView view="pageBreakPreview" zoomScaleSheetLayoutView="100" workbookViewId="0" topLeftCell="A55">
      <selection activeCell="D75" sqref="D75"/>
    </sheetView>
  </sheetViews>
  <sheetFormatPr defaultColWidth="9.140625" defaultRowHeight="15"/>
  <cols>
    <col min="1" max="1" width="82.57421875" style="0" customWidth="1"/>
    <col min="3" max="3" width="16.28125" style="0" customWidth="1"/>
    <col min="4" max="4" width="10.8515625" style="0" customWidth="1"/>
  </cols>
  <sheetData>
    <row r="1" spans="1:3" ht="27" customHeight="1">
      <c r="A1" s="15" t="s">
        <v>0</v>
      </c>
      <c r="B1" s="15"/>
      <c r="C1" s="15"/>
    </row>
    <row r="2" spans="1:3" ht="25.5" customHeight="1">
      <c r="A2" s="16" t="s">
        <v>628</v>
      </c>
      <c r="B2" s="16"/>
      <c r="C2" s="16"/>
    </row>
    <row r="3" spans="1:3" ht="15.75" customHeight="1">
      <c r="A3" s="2"/>
      <c r="B3" s="204"/>
      <c r="C3" s="204"/>
    </row>
    <row r="4" ht="21" customHeight="1">
      <c r="A4" s="18" t="s">
        <v>28</v>
      </c>
    </row>
    <row r="5" spans="1:4" ht="12.75">
      <c r="A5" s="11" t="s">
        <v>556</v>
      </c>
      <c r="B5" s="83" t="s">
        <v>30</v>
      </c>
      <c r="C5" s="243" t="s">
        <v>4</v>
      </c>
      <c r="D5" s="85" t="s">
        <v>289</v>
      </c>
    </row>
    <row r="6" spans="1:4" ht="12.75">
      <c r="A6" s="103" t="s">
        <v>629</v>
      </c>
      <c r="B6" s="97" t="s">
        <v>322</v>
      </c>
      <c r="C6" s="192"/>
      <c r="D6" s="79"/>
    </row>
    <row r="7" spans="1:4" ht="12.75">
      <c r="A7" s="103" t="s">
        <v>630</v>
      </c>
      <c r="B7" s="97" t="s">
        <v>322</v>
      </c>
      <c r="C7" s="192"/>
      <c r="D7" s="79"/>
    </row>
    <row r="8" spans="1:4" ht="12.75">
      <c r="A8" s="103" t="s">
        <v>631</v>
      </c>
      <c r="B8" s="97" t="s">
        <v>322</v>
      </c>
      <c r="C8" s="192"/>
      <c r="D8" s="79"/>
    </row>
    <row r="9" spans="1:4" ht="12.75">
      <c r="A9" s="103" t="s">
        <v>632</v>
      </c>
      <c r="B9" s="97" t="s">
        <v>322</v>
      </c>
      <c r="C9" s="192"/>
      <c r="D9" s="79"/>
    </row>
    <row r="10" spans="1:4" ht="12.75">
      <c r="A10" s="103" t="s">
        <v>633</v>
      </c>
      <c r="B10" s="97" t="s">
        <v>322</v>
      </c>
      <c r="C10" s="192"/>
      <c r="D10" s="79"/>
    </row>
    <row r="11" spans="1:4" ht="12.75">
      <c r="A11" s="103" t="s">
        <v>634</v>
      </c>
      <c r="B11" s="97" t="s">
        <v>322</v>
      </c>
      <c r="C11" s="192"/>
      <c r="D11" s="79"/>
    </row>
    <row r="12" spans="1:4" ht="12.75">
      <c r="A12" s="103" t="s">
        <v>635</v>
      </c>
      <c r="B12" s="97" t="s">
        <v>322</v>
      </c>
      <c r="C12" s="192"/>
      <c r="D12" s="79"/>
    </row>
    <row r="13" spans="1:4" ht="12.75">
      <c r="A13" s="103" t="s">
        <v>636</v>
      </c>
      <c r="B13" s="97" t="s">
        <v>322</v>
      </c>
      <c r="C13" s="192"/>
      <c r="D13" s="79"/>
    </row>
    <row r="14" spans="1:4" ht="12.75">
      <c r="A14" s="103" t="s">
        <v>637</v>
      </c>
      <c r="B14" s="97" t="s">
        <v>322</v>
      </c>
      <c r="C14" s="192"/>
      <c r="D14" s="79"/>
    </row>
    <row r="15" spans="1:4" ht="12.75">
      <c r="A15" s="103" t="s">
        <v>638</v>
      </c>
      <c r="B15" s="97" t="s">
        <v>322</v>
      </c>
      <c r="C15" s="192"/>
      <c r="D15" s="129"/>
    </row>
    <row r="16" spans="1:4" ht="12.75">
      <c r="A16" s="98" t="s">
        <v>321</v>
      </c>
      <c r="B16" s="141" t="s">
        <v>322</v>
      </c>
      <c r="C16" s="192"/>
      <c r="D16" s="79"/>
    </row>
    <row r="17" spans="1:4" ht="12.75">
      <c r="A17" s="103" t="s">
        <v>629</v>
      </c>
      <c r="B17" s="97" t="s">
        <v>324</v>
      </c>
      <c r="C17" s="192"/>
      <c r="D17" s="79"/>
    </row>
    <row r="18" spans="1:4" ht="12.75">
      <c r="A18" s="103" t="s">
        <v>630</v>
      </c>
      <c r="B18" s="97" t="s">
        <v>324</v>
      </c>
      <c r="C18" s="192"/>
      <c r="D18" s="79"/>
    </row>
    <row r="19" spans="1:4" ht="12.75">
      <c r="A19" s="103" t="s">
        <v>631</v>
      </c>
      <c r="B19" s="97" t="s">
        <v>324</v>
      </c>
      <c r="C19" s="192"/>
      <c r="D19" s="79"/>
    </row>
    <row r="20" spans="1:4" ht="12.75">
      <c r="A20" s="103" t="s">
        <v>632</v>
      </c>
      <c r="B20" s="97" t="s">
        <v>324</v>
      </c>
      <c r="C20" s="192"/>
      <c r="D20" s="79"/>
    </row>
    <row r="21" spans="1:4" ht="12.75">
      <c r="A21" s="103" t="s">
        <v>633</v>
      </c>
      <c r="B21" s="97" t="s">
        <v>324</v>
      </c>
      <c r="C21" s="192"/>
      <c r="D21" s="79"/>
    </row>
    <row r="22" spans="1:4" ht="12.75">
      <c r="A22" s="103" t="s">
        <v>634</v>
      </c>
      <c r="B22" s="97" t="s">
        <v>324</v>
      </c>
      <c r="C22" s="192"/>
      <c r="D22" s="79"/>
    </row>
    <row r="23" spans="1:4" ht="12.75">
      <c r="A23" s="103" t="s">
        <v>635</v>
      </c>
      <c r="B23" s="97" t="s">
        <v>324</v>
      </c>
      <c r="C23" s="192"/>
      <c r="D23" s="79"/>
    </row>
    <row r="24" spans="1:4" ht="12.75">
      <c r="A24" s="103" t="s">
        <v>636</v>
      </c>
      <c r="B24" s="97" t="s">
        <v>324</v>
      </c>
      <c r="C24" s="192"/>
      <c r="D24" s="79"/>
    </row>
    <row r="25" spans="1:4" ht="12.75">
      <c r="A25" s="103" t="s">
        <v>637</v>
      </c>
      <c r="B25" s="97" t="s">
        <v>324</v>
      </c>
      <c r="C25" s="192"/>
      <c r="D25" s="79"/>
    </row>
    <row r="26" spans="1:4" ht="12.75">
      <c r="A26" s="103" t="s">
        <v>638</v>
      </c>
      <c r="B26" s="97" t="s">
        <v>324</v>
      </c>
      <c r="C26" s="192"/>
      <c r="D26" s="79"/>
    </row>
    <row r="27" spans="1:4" ht="12.75">
      <c r="A27" s="98" t="s">
        <v>639</v>
      </c>
      <c r="B27" s="141" t="s">
        <v>324</v>
      </c>
      <c r="C27" s="192"/>
      <c r="D27" s="79"/>
    </row>
    <row r="28" spans="1:4" ht="12.75">
      <c r="A28" s="103" t="s">
        <v>629</v>
      </c>
      <c r="B28" s="97" t="s">
        <v>326</v>
      </c>
      <c r="C28" s="192">
        <v>6885000</v>
      </c>
      <c r="D28" s="129">
        <v>16773346</v>
      </c>
    </row>
    <row r="29" spans="1:4" ht="12.75">
      <c r="A29" s="103" t="s">
        <v>630</v>
      </c>
      <c r="B29" s="97" t="s">
        <v>326</v>
      </c>
      <c r="C29" s="192"/>
      <c r="D29" s="79"/>
    </row>
    <row r="30" spans="1:4" ht="12.75">
      <c r="A30" s="103" t="s">
        <v>631</v>
      </c>
      <c r="B30" s="97" t="s">
        <v>326</v>
      </c>
      <c r="C30" s="192"/>
      <c r="D30" s="79"/>
    </row>
    <row r="31" spans="1:4" ht="12.75">
      <c r="A31" s="103" t="s">
        <v>632</v>
      </c>
      <c r="B31" s="97" t="s">
        <v>326</v>
      </c>
      <c r="C31" s="192"/>
      <c r="D31" s="79"/>
    </row>
    <row r="32" spans="1:4" ht="12.75">
      <c r="A32" s="103" t="s">
        <v>633</v>
      </c>
      <c r="B32" s="97" t="s">
        <v>326</v>
      </c>
      <c r="C32" s="192"/>
      <c r="D32" s="129"/>
    </row>
    <row r="33" spans="1:4" ht="12.75">
      <c r="A33" s="103" t="s">
        <v>634</v>
      </c>
      <c r="B33" s="97" t="s">
        <v>326</v>
      </c>
      <c r="C33" s="192"/>
      <c r="D33" s="79"/>
    </row>
    <row r="34" spans="1:4" ht="12.75">
      <c r="A34" s="103" t="s">
        <v>635</v>
      </c>
      <c r="B34" s="97" t="s">
        <v>326</v>
      </c>
      <c r="C34" s="192"/>
      <c r="D34" s="129"/>
    </row>
    <row r="35" spans="1:4" ht="12.75">
      <c r="A35" s="103" t="s">
        <v>636</v>
      </c>
      <c r="B35" s="97" t="s">
        <v>326</v>
      </c>
      <c r="C35" s="192"/>
      <c r="D35" s="79"/>
    </row>
    <row r="36" spans="1:4" ht="12.75">
      <c r="A36" s="103" t="s">
        <v>637</v>
      </c>
      <c r="B36" s="97" t="s">
        <v>326</v>
      </c>
      <c r="C36" s="192"/>
      <c r="D36" s="79"/>
    </row>
    <row r="37" spans="1:4" ht="12.75">
      <c r="A37" s="198" t="s">
        <v>638</v>
      </c>
      <c r="B37" s="199" t="s">
        <v>326</v>
      </c>
      <c r="C37" s="200"/>
      <c r="D37" s="79"/>
    </row>
    <row r="38" spans="1:4" ht="12.75">
      <c r="A38" s="256" t="s">
        <v>640</v>
      </c>
      <c r="B38" s="257" t="s">
        <v>326</v>
      </c>
      <c r="C38" s="258">
        <f>SUM(C28:C37)</f>
        <v>6885000</v>
      </c>
      <c r="D38" s="142">
        <f>SUM(D28:D37)</f>
        <v>16773346</v>
      </c>
    </row>
    <row r="39" spans="1:4" ht="12.75">
      <c r="A39" s="259" t="s">
        <v>629</v>
      </c>
      <c r="B39" s="260" t="s">
        <v>398</v>
      </c>
      <c r="C39" s="261"/>
      <c r="D39" s="79"/>
    </row>
    <row r="40" spans="1:4" ht="12.75">
      <c r="A40" s="103" t="s">
        <v>630</v>
      </c>
      <c r="B40" s="97" t="s">
        <v>398</v>
      </c>
      <c r="C40" s="192"/>
      <c r="D40" s="79"/>
    </row>
    <row r="41" spans="1:4" ht="12.75">
      <c r="A41" s="103" t="s">
        <v>631</v>
      </c>
      <c r="B41" s="97" t="s">
        <v>398</v>
      </c>
      <c r="C41" s="192"/>
      <c r="D41" s="79"/>
    </row>
    <row r="42" spans="1:4" ht="12.75">
      <c r="A42" s="103" t="s">
        <v>632</v>
      </c>
      <c r="B42" s="97" t="s">
        <v>398</v>
      </c>
      <c r="C42" s="192"/>
      <c r="D42" s="79"/>
    </row>
    <row r="43" spans="1:4" ht="12.75">
      <c r="A43" s="103" t="s">
        <v>633</v>
      </c>
      <c r="B43" s="97" t="s">
        <v>398</v>
      </c>
      <c r="C43" s="192"/>
      <c r="D43" s="79"/>
    </row>
    <row r="44" spans="1:4" ht="12.75">
      <c r="A44" s="103" t="s">
        <v>634</v>
      </c>
      <c r="B44" s="97" t="s">
        <v>398</v>
      </c>
      <c r="C44" s="192"/>
      <c r="D44" s="79"/>
    </row>
    <row r="45" spans="1:4" ht="12.75">
      <c r="A45" s="103" t="s">
        <v>635</v>
      </c>
      <c r="B45" s="97" t="s">
        <v>398</v>
      </c>
      <c r="C45" s="192"/>
      <c r="D45" s="79"/>
    </row>
    <row r="46" spans="1:4" ht="12.75">
      <c r="A46" s="103" t="s">
        <v>636</v>
      </c>
      <c r="B46" s="97" t="s">
        <v>398</v>
      </c>
      <c r="C46" s="192"/>
      <c r="D46" s="79"/>
    </row>
    <row r="47" spans="1:4" ht="12.75">
      <c r="A47" s="103" t="s">
        <v>637</v>
      </c>
      <c r="B47" s="97" t="s">
        <v>398</v>
      </c>
      <c r="C47" s="192"/>
      <c r="D47" s="79"/>
    </row>
    <row r="48" spans="1:4" ht="12.75">
      <c r="A48" s="103" t="s">
        <v>638</v>
      </c>
      <c r="B48" s="97" t="s">
        <v>398</v>
      </c>
      <c r="C48" s="192"/>
      <c r="D48" s="79"/>
    </row>
    <row r="49" spans="1:4" ht="12.75">
      <c r="A49" s="98" t="s">
        <v>641</v>
      </c>
      <c r="B49" s="141" t="s">
        <v>398</v>
      </c>
      <c r="C49" s="192"/>
      <c r="D49" s="79"/>
    </row>
    <row r="50" spans="1:4" ht="12.75">
      <c r="A50" s="103" t="s">
        <v>642</v>
      </c>
      <c r="B50" s="97" t="s">
        <v>400</v>
      </c>
      <c r="C50" s="192"/>
      <c r="D50" s="79"/>
    </row>
    <row r="51" spans="1:4" ht="12.75">
      <c r="A51" s="103" t="s">
        <v>630</v>
      </c>
      <c r="B51" s="97" t="s">
        <v>400</v>
      </c>
      <c r="C51" s="192"/>
      <c r="D51" s="79"/>
    </row>
    <row r="52" spans="1:4" ht="12.75">
      <c r="A52" s="103" t="s">
        <v>631</v>
      </c>
      <c r="B52" s="97" t="s">
        <v>400</v>
      </c>
      <c r="C52" s="192"/>
      <c r="D52" s="79"/>
    </row>
    <row r="53" spans="1:4" ht="12.75">
      <c r="A53" s="103" t="s">
        <v>632</v>
      </c>
      <c r="B53" s="97" t="s">
        <v>400</v>
      </c>
      <c r="C53" s="192"/>
      <c r="D53" s="79"/>
    </row>
    <row r="54" spans="1:4" ht="12.75">
      <c r="A54" s="103" t="s">
        <v>633</v>
      </c>
      <c r="B54" s="97" t="s">
        <v>400</v>
      </c>
      <c r="C54" s="192"/>
      <c r="D54" s="79"/>
    </row>
    <row r="55" spans="1:4" ht="12.75">
      <c r="A55" s="103" t="s">
        <v>634</v>
      </c>
      <c r="B55" s="97" t="s">
        <v>400</v>
      </c>
      <c r="C55" s="192"/>
      <c r="D55" s="79"/>
    </row>
    <row r="56" spans="1:4" ht="12.75">
      <c r="A56" s="103" t="s">
        <v>635</v>
      </c>
      <c r="B56" s="97" t="s">
        <v>400</v>
      </c>
      <c r="C56" s="192"/>
      <c r="D56" s="79"/>
    </row>
    <row r="57" spans="1:4" ht="12.75">
      <c r="A57" s="103" t="s">
        <v>636</v>
      </c>
      <c r="B57" s="97" t="s">
        <v>400</v>
      </c>
      <c r="C57" s="192"/>
      <c r="D57" s="79"/>
    </row>
    <row r="58" spans="1:4" ht="12.75">
      <c r="A58" s="103" t="s">
        <v>637</v>
      </c>
      <c r="B58" s="97" t="s">
        <v>400</v>
      </c>
      <c r="C58" s="192"/>
      <c r="D58" s="79"/>
    </row>
    <row r="59" spans="1:4" ht="12.75">
      <c r="A59" s="103" t="s">
        <v>638</v>
      </c>
      <c r="B59" s="97" t="s">
        <v>400</v>
      </c>
      <c r="C59" s="192"/>
      <c r="D59" s="79"/>
    </row>
    <row r="60" spans="1:4" ht="12.75">
      <c r="A60" s="98" t="s">
        <v>643</v>
      </c>
      <c r="B60" s="141" t="s">
        <v>400</v>
      </c>
      <c r="C60" s="192"/>
      <c r="D60" s="79"/>
    </row>
    <row r="61" spans="1:4" ht="12.75">
      <c r="A61" s="103" t="s">
        <v>629</v>
      </c>
      <c r="B61" s="97" t="s">
        <v>402</v>
      </c>
      <c r="C61" s="192"/>
      <c r="D61" s="79"/>
    </row>
    <row r="62" spans="1:4" ht="12.75">
      <c r="A62" s="103" t="s">
        <v>630</v>
      </c>
      <c r="B62" s="97" t="s">
        <v>402</v>
      </c>
      <c r="C62" s="192"/>
      <c r="D62" s="79"/>
    </row>
    <row r="63" spans="1:4" ht="12.75">
      <c r="A63" s="103" t="s">
        <v>631</v>
      </c>
      <c r="B63" s="97" t="s">
        <v>402</v>
      </c>
      <c r="C63" s="192"/>
      <c r="D63" s="79"/>
    </row>
    <row r="64" spans="1:4" ht="12.75">
      <c r="A64" s="103" t="s">
        <v>632</v>
      </c>
      <c r="B64" s="97" t="s">
        <v>402</v>
      </c>
      <c r="C64" s="192"/>
      <c r="D64" s="79"/>
    </row>
    <row r="65" spans="1:4" ht="12.75">
      <c r="A65" s="103" t="s">
        <v>633</v>
      </c>
      <c r="B65" s="97" t="s">
        <v>402</v>
      </c>
      <c r="C65" s="192"/>
      <c r="D65" s="79"/>
    </row>
    <row r="66" spans="1:4" ht="12.75">
      <c r="A66" s="103" t="s">
        <v>634</v>
      </c>
      <c r="B66" s="97" t="s">
        <v>402</v>
      </c>
      <c r="C66" s="192"/>
      <c r="D66" s="79"/>
    </row>
    <row r="67" spans="1:4" ht="12.75">
      <c r="A67" s="103" t="s">
        <v>635</v>
      </c>
      <c r="B67" s="97" t="s">
        <v>402</v>
      </c>
      <c r="C67" s="192"/>
      <c r="D67" s="79"/>
    </row>
    <row r="68" spans="1:4" ht="12.75">
      <c r="A68" s="103" t="s">
        <v>636</v>
      </c>
      <c r="B68" s="97" t="s">
        <v>402</v>
      </c>
      <c r="C68" s="192"/>
      <c r="D68" s="79"/>
    </row>
    <row r="69" spans="1:4" ht="12.75">
      <c r="A69" s="103" t="s">
        <v>637</v>
      </c>
      <c r="B69" s="97" t="s">
        <v>402</v>
      </c>
      <c r="C69" s="192"/>
      <c r="D69" s="79"/>
    </row>
    <row r="70" spans="1:4" ht="12.75">
      <c r="A70" s="103" t="s">
        <v>638</v>
      </c>
      <c r="B70" s="97" t="s">
        <v>402</v>
      </c>
      <c r="C70" s="192"/>
      <c r="D70" s="79"/>
    </row>
    <row r="71" spans="1:4" ht="12.75">
      <c r="A71" s="98" t="s">
        <v>401</v>
      </c>
      <c r="B71" s="141" t="s">
        <v>402</v>
      </c>
      <c r="C71" s="192">
        <f>SUM(C61:C70)</f>
        <v>0</v>
      </c>
      <c r="D71" s="79"/>
    </row>
    <row r="72" spans="1:4" ht="12.75">
      <c r="A72" s="256" t="s">
        <v>383</v>
      </c>
      <c r="B72" s="257" t="s">
        <v>384</v>
      </c>
      <c r="C72" s="170"/>
      <c r="D72" s="79"/>
    </row>
    <row r="73" spans="1:4" ht="12.75">
      <c r="A73" s="117" t="s">
        <v>644</v>
      </c>
      <c r="B73" s="141" t="s">
        <v>386</v>
      </c>
      <c r="C73" s="192"/>
      <c r="D73" s="79"/>
    </row>
    <row r="74" spans="1:4" ht="12.75">
      <c r="A74" s="117" t="s">
        <v>645</v>
      </c>
      <c r="B74" s="141" t="s">
        <v>388</v>
      </c>
      <c r="C74" s="262">
        <v>258000</v>
      </c>
      <c r="D74" s="79">
        <v>258000</v>
      </c>
    </row>
    <row r="75" spans="1:4" ht="12.75">
      <c r="A75" s="98" t="s">
        <v>419</v>
      </c>
      <c r="B75" s="141" t="s">
        <v>420</v>
      </c>
      <c r="C75" s="192"/>
      <c r="D75" s="79"/>
    </row>
    <row r="76" spans="1:4" ht="12.75">
      <c r="A76" s="152" t="s">
        <v>646</v>
      </c>
      <c r="B76" s="194" t="s">
        <v>422</v>
      </c>
      <c r="C76" s="200"/>
      <c r="D76" s="79"/>
    </row>
    <row r="77" spans="1:4" ht="12.75">
      <c r="A77" s="103" t="s">
        <v>647</v>
      </c>
      <c r="B77" s="93" t="s">
        <v>424</v>
      </c>
      <c r="C77" s="189"/>
      <c r="D77" s="79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17.melléklet a 9/2016. (IX. 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5" t="s">
        <v>0</v>
      </c>
      <c r="B1" s="15"/>
      <c r="C1" s="15"/>
    </row>
    <row r="2" spans="1:3" ht="26.25" customHeight="1">
      <c r="A2" s="16" t="s">
        <v>648</v>
      </c>
      <c r="B2" s="16"/>
      <c r="C2" s="16"/>
    </row>
    <row r="4" spans="1:3" ht="12.75">
      <c r="A4" s="11" t="s">
        <v>556</v>
      </c>
      <c r="B4" s="83" t="s">
        <v>30</v>
      </c>
      <c r="C4" s="255" t="s">
        <v>5</v>
      </c>
    </row>
    <row r="5" spans="1:3" ht="12.75">
      <c r="A5" s="93" t="s">
        <v>649</v>
      </c>
      <c r="B5" s="93" t="s">
        <v>340</v>
      </c>
      <c r="C5" s="129"/>
    </row>
    <row r="6" spans="1:3" ht="12.75">
      <c r="A6" s="93" t="s">
        <v>650</v>
      </c>
      <c r="B6" s="93" t="s">
        <v>340</v>
      </c>
      <c r="C6" s="129"/>
    </row>
    <row r="7" spans="1:3" ht="12.75">
      <c r="A7" s="93" t="s">
        <v>651</v>
      </c>
      <c r="B7" s="93" t="s">
        <v>340</v>
      </c>
      <c r="C7" s="129">
        <v>60000</v>
      </c>
    </row>
    <row r="8" spans="1:3" ht="12.75">
      <c r="A8" s="263" t="s">
        <v>652</v>
      </c>
      <c r="B8" s="263" t="s">
        <v>340</v>
      </c>
      <c r="C8" s="166"/>
    </row>
    <row r="9" spans="1:3" ht="12.75">
      <c r="A9" s="256" t="s">
        <v>339</v>
      </c>
      <c r="B9" s="257" t="s">
        <v>340</v>
      </c>
      <c r="C9" s="167">
        <v>60000</v>
      </c>
    </row>
    <row r="10" spans="1:3" ht="12.75">
      <c r="A10" s="256" t="s">
        <v>341</v>
      </c>
      <c r="B10" s="257" t="s">
        <v>342</v>
      </c>
      <c r="C10" s="167">
        <v>1200000</v>
      </c>
    </row>
    <row r="11" spans="1:3" ht="12.75">
      <c r="A11" s="264" t="s">
        <v>653</v>
      </c>
      <c r="B11" s="264" t="s">
        <v>342</v>
      </c>
      <c r="C11" s="168">
        <v>1200000</v>
      </c>
    </row>
    <row r="12" spans="1:3" ht="12.75">
      <c r="A12" s="265" t="s">
        <v>654</v>
      </c>
      <c r="B12" s="265" t="s">
        <v>342</v>
      </c>
      <c r="C12" s="166"/>
    </row>
    <row r="13" spans="1:3" ht="12.75">
      <c r="A13" s="256" t="s">
        <v>347</v>
      </c>
      <c r="B13" s="257" t="s">
        <v>348</v>
      </c>
      <c r="C13" s="167">
        <v>320000</v>
      </c>
    </row>
    <row r="14" spans="1:3" ht="12.75">
      <c r="A14" s="264" t="s">
        <v>655</v>
      </c>
      <c r="B14" s="264" t="s">
        <v>348</v>
      </c>
      <c r="C14" s="168"/>
    </row>
    <row r="15" spans="1:3" ht="12.75">
      <c r="A15" s="212" t="s">
        <v>656</v>
      </c>
      <c r="B15" s="212" t="s">
        <v>348</v>
      </c>
      <c r="C15" s="129">
        <v>320000</v>
      </c>
    </row>
    <row r="16" spans="1:3" ht="12.75">
      <c r="A16" s="212" t="s">
        <v>657</v>
      </c>
      <c r="B16" s="212" t="s">
        <v>348</v>
      </c>
      <c r="C16" s="129"/>
    </row>
    <row r="17" spans="1:3" ht="12.75">
      <c r="A17" s="265" t="s">
        <v>658</v>
      </c>
      <c r="B17" s="265" t="s">
        <v>348</v>
      </c>
      <c r="C17" s="166"/>
    </row>
    <row r="18" spans="1:3" ht="12.75">
      <c r="A18" s="256" t="s">
        <v>659</v>
      </c>
      <c r="B18" s="257" t="s">
        <v>350</v>
      </c>
      <c r="C18" s="167"/>
    </row>
    <row r="19" spans="1:3" ht="12.75">
      <c r="A19" s="264" t="s">
        <v>660</v>
      </c>
      <c r="B19" s="264" t="s">
        <v>350</v>
      </c>
      <c r="C19" s="168"/>
    </row>
    <row r="20" spans="1:3" ht="12.75">
      <c r="A20" s="265" t="s">
        <v>661</v>
      </c>
      <c r="B20" s="265" t="s">
        <v>350</v>
      </c>
      <c r="C20" s="166"/>
    </row>
    <row r="21" spans="1:3" ht="12.75">
      <c r="A21" s="256" t="s">
        <v>351</v>
      </c>
      <c r="B21" s="257" t="s">
        <v>352</v>
      </c>
      <c r="C21" s="167">
        <f>C10+C13</f>
        <v>1520000</v>
      </c>
    </row>
    <row r="22" spans="1:3" ht="12.75">
      <c r="A22" s="266" t="s">
        <v>662</v>
      </c>
      <c r="B22" s="266" t="s">
        <v>354</v>
      </c>
      <c r="C22" s="168"/>
    </row>
    <row r="23" spans="1:3" ht="12.75">
      <c r="A23" s="93" t="s">
        <v>663</v>
      </c>
      <c r="B23" s="93" t="s">
        <v>354</v>
      </c>
      <c r="C23" s="129"/>
    </row>
    <row r="24" spans="1:3" ht="12.75">
      <c r="A24" s="93" t="s">
        <v>664</v>
      </c>
      <c r="B24" s="93" t="s">
        <v>354</v>
      </c>
      <c r="C24" s="129"/>
    </row>
    <row r="25" spans="1:3" ht="12.75">
      <c r="A25" s="93" t="s">
        <v>665</v>
      </c>
      <c r="B25" s="93" t="s">
        <v>354</v>
      </c>
      <c r="C25" s="129"/>
    </row>
    <row r="26" spans="1:3" ht="12.75">
      <c r="A26" s="93" t="s">
        <v>666</v>
      </c>
      <c r="B26" s="93" t="s">
        <v>354</v>
      </c>
      <c r="C26" s="129"/>
    </row>
    <row r="27" spans="1:3" ht="12.75">
      <c r="A27" s="93" t="s">
        <v>667</v>
      </c>
      <c r="B27" s="93" t="s">
        <v>354</v>
      </c>
      <c r="C27" s="129"/>
    </row>
    <row r="28" spans="1:3" ht="12.75">
      <c r="A28" s="93" t="s">
        <v>668</v>
      </c>
      <c r="B28" s="93" t="s">
        <v>354</v>
      </c>
      <c r="C28" s="129"/>
    </row>
    <row r="29" spans="1:3" ht="12.75">
      <c r="A29" s="93" t="s">
        <v>669</v>
      </c>
      <c r="B29" s="93" t="s">
        <v>354</v>
      </c>
      <c r="C29" s="129"/>
    </row>
    <row r="30" spans="1:3" ht="12.75">
      <c r="A30" s="93" t="s">
        <v>670</v>
      </c>
      <c r="B30" s="93" t="s">
        <v>354</v>
      </c>
      <c r="C30" s="129"/>
    </row>
    <row r="31" spans="1:3" ht="12.75">
      <c r="A31" s="263" t="s">
        <v>671</v>
      </c>
      <c r="B31" s="263" t="s">
        <v>354</v>
      </c>
      <c r="C31" s="166"/>
    </row>
    <row r="32" spans="1:3" ht="12.75">
      <c r="A32" s="256" t="s">
        <v>353</v>
      </c>
      <c r="B32" s="257" t="s">
        <v>354</v>
      </c>
      <c r="C32" s="167"/>
    </row>
  </sheetData>
  <sheetProtection selectLockedCells="1" selectUnlockedCells="1"/>
  <mergeCells count="2">
    <mergeCell ref="A1:C1"/>
    <mergeCell ref="A2:C2"/>
  </mergeCells>
  <printOptions/>
  <pageMargins left="0.7" right="0.7" top="0.7645833333333333" bottom="0.75" header="0.5993055555555555" footer="0.5118055555555555"/>
  <pageSetup horizontalDpi="300" verticalDpi="300" orientation="portrait" paperSize="9" scale="80"/>
  <headerFooter alignWithMargins="0">
    <oddHeader>&amp;C&amp;"Times New Roman,Normál"&amp;12 18. melléklet a 9/2016. (IX. 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35.7109375" style="0" customWidth="1"/>
  </cols>
  <sheetData>
    <row r="1" ht="12.75">
      <c r="A1" s="4" t="s">
        <v>672</v>
      </c>
    </row>
    <row r="3" spans="1:7" ht="12.75">
      <c r="A3" s="267" t="s">
        <v>673</v>
      </c>
      <c r="B3" s="267"/>
      <c r="C3" s="267"/>
      <c r="D3" s="267"/>
      <c r="E3" s="267"/>
      <c r="F3" s="267"/>
      <c r="G3" s="267"/>
    </row>
    <row r="4" spans="1:7" ht="12.75">
      <c r="A4" s="268"/>
      <c r="B4" s="268"/>
      <c r="C4" s="268"/>
      <c r="D4" s="268"/>
      <c r="E4" s="268"/>
      <c r="F4" s="268"/>
      <c r="G4" s="268"/>
    </row>
    <row r="5" spans="1:7" ht="12.75">
      <c r="A5" s="268"/>
      <c r="B5" s="268"/>
      <c r="C5" s="268"/>
      <c r="D5" s="268"/>
      <c r="E5" s="268"/>
      <c r="F5" s="268"/>
      <c r="G5" s="268"/>
    </row>
    <row r="6" spans="1:7" ht="12.75">
      <c r="A6" s="268"/>
      <c r="B6" s="268"/>
      <c r="C6" s="268"/>
      <c r="D6" s="268"/>
      <c r="E6" s="268"/>
      <c r="F6" s="268"/>
      <c r="G6" s="268"/>
    </row>
    <row r="7" spans="1:7" ht="12.75">
      <c r="A7" s="268"/>
      <c r="B7" s="268"/>
      <c r="C7" s="268"/>
      <c r="D7" s="268"/>
      <c r="E7" s="268"/>
      <c r="F7" s="268"/>
      <c r="G7" s="268"/>
    </row>
    <row r="8" spans="1:7" ht="12.75">
      <c r="A8" s="268"/>
      <c r="B8" s="268"/>
      <c r="C8" s="268"/>
      <c r="D8" s="268"/>
      <c r="E8" s="268"/>
      <c r="F8" s="268"/>
      <c r="G8" s="268"/>
    </row>
    <row r="10" spans="1:7" ht="12.75">
      <c r="A10" s="79"/>
      <c r="B10" s="79"/>
      <c r="C10" s="269">
        <v>2014</v>
      </c>
      <c r="D10" s="269">
        <v>2015</v>
      </c>
      <c r="E10" s="269">
        <v>2016</v>
      </c>
      <c r="F10" s="269">
        <v>2017</v>
      </c>
      <c r="G10" s="269">
        <v>2018</v>
      </c>
    </row>
    <row r="11" spans="1:7" ht="12.75">
      <c r="A11" s="79" t="s">
        <v>674</v>
      </c>
      <c r="B11" s="79"/>
      <c r="C11" s="79"/>
      <c r="D11" s="79"/>
      <c r="E11" s="79"/>
      <c r="F11" s="79"/>
      <c r="G11" s="79"/>
    </row>
    <row r="12" spans="1:7" ht="12.75">
      <c r="A12" s="79" t="s">
        <v>675</v>
      </c>
      <c r="B12" s="79"/>
      <c r="C12" s="79"/>
      <c r="D12" s="79"/>
      <c r="E12" s="79"/>
      <c r="F12" s="79"/>
      <c r="G12" s="79"/>
    </row>
    <row r="13" spans="1:7" ht="12.75" customHeight="1">
      <c r="A13" s="270" t="s">
        <v>676</v>
      </c>
      <c r="B13" s="270"/>
      <c r="C13" s="79"/>
      <c r="D13" s="79"/>
      <c r="E13" s="79"/>
      <c r="F13" s="79"/>
      <c r="G13" s="79"/>
    </row>
    <row r="14" spans="1:7" ht="12.75" customHeight="1">
      <c r="A14" s="270" t="s">
        <v>677</v>
      </c>
      <c r="B14" s="270"/>
      <c r="C14" s="79"/>
      <c r="D14" s="79"/>
      <c r="E14" s="79"/>
      <c r="F14" s="79"/>
      <c r="G14" s="79"/>
    </row>
    <row r="15" spans="1:7" ht="12.75">
      <c r="A15" s="79" t="s">
        <v>678</v>
      </c>
      <c r="B15" s="79"/>
      <c r="C15" s="79"/>
      <c r="D15" s="79"/>
      <c r="E15" s="79"/>
      <c r="F15" s="79"/>
      <c r="G15" s="79"/>
    </row>
    <row r="16" spans="1:7" ht="12.75">
      <c r="A16" s="79" t="s">
        <v>679</v>
      </c>
      <c r="B16" s="79"/>
      <c r="C16" s="79"/>
      <c r="D16" s="79"/>
      <c r="E16" s="79"/>
      <c r="F16" s="79"/>
      <c r="G16" s="79"/>
    </row>
    <row r="17" spans="1:7" ht="12.75">
      <c r="A17" s="271" t="s">
        <v>680</v>
      </c>
      <c r="B17" s="271"/>
      <c r="C17" s="271"/>
      <c r="D17" s="271"/>
      <c r="E17" s="271"/>
      <c r="F17" s="271"/>
      <c r="G17" s="271"/>
    </row>
    <row r="18" spans="1:7" ht="12.75">
      <c r="A18" s="272" t="s">
        <v>681</v>
      </c>
      <c r="B18" s="272"/>
      <c r="C18" s="273">
        <v>0</v>
      </c>
      <c r="D18" s="273">
        <v>0</v>
      </c>
      <c r="E18" s="273">
        <v>0</v>
      </c>
      <c r="F18" s="273">
        <v>0</v>
      </c>
      <c r="G18" s="274">
        <v>0</v>
      </c>
    </row>
  </sheetData>
  <sheetProtection selectLockedCells="1" selectUnlockedCells="1"/>
  <mergeCells count="8">
    <mergeCell ref="A3:G3"/>
    <mergeCell ref="A10:B10"/>
    <mergeCell ref="A11:B11"/>
    <mergeCell ref="A12:B12"/>
    <mergeCell ref="A13:B13"/>
    <mergeCell ref="A14:B14"/>
    <mergeCell ref="A15:B15"/>
    <mergeCell ref="A18:B18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/>
  <headerFooter alignWithMargins="0">
    <oddHeader>&amp;C19.melléklet a 9/2016. (IX. 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view="pageBreakPreview" zoomScaleSheetLayoutView="100" workbookViewId="0" topLeftCell="A1">
      <pane xSplit="2" ySplit="5" topLeftCell="N122" activePane="bottomRight" state="frozen"/>
      <selection pane="topLeft" activeCell="A1" sqref="A1"/>
      <selection pane="topRight" activeCell="N1" sqref="N1"/>
      <selection pane="bottomLeft" activeCell="A122" sqref="A122"/>
      <selection pane="bottomRight" activeCell="O5" sqref="O5"/>
    </sheetView>
  </sheetViews>
  <sheetFormatPr defaultColWidth="9.140625" defaultRowHeight="15"/>
  <cols>
    <col min="1" max="1" width="83.8515625" style="0" customWidth="1"/>
    <col min="2" max="2" width="8.7109375" style="0" customWidth="1"/>
    <col min="3" max="3" width="11.421875" style="0" customWidth="1"/>
    <col min="4" max="4" width="12.7109375" style="0" customWidth="1"/>
    <col min="5" max="5" width="12.57421875" style="0" customWidth="1"/>
    <col min="6" max="6" width="9.7109375" style="0" customWidth="1"/>
    <col min="7" max="7" width="11.7109375" style="0" customWidth="1"/>
    <col min="8" max="8" width="12.421875" style="0" customWidth="1"/>
    <col min="9" max="9" width="13.00390625" style="0" customWidth="1"/>
    <col min="10" max="10" width="9.57421875" style="0" customWidth="1"/>
    <col min="11" max="11" width="12.7109375" style="0" customWidth="1"/>
    <col min="12" max="12" width="13.140625" style="0" customWidth="1"/>
    <col min="13" max="13" width="12.8515625" style="0" customWidth="1"/>
    <col min="14" max="14" width="12.7109375" style="0" customWidth="1"/>
    <col min="15" max="15" width="10.57421875" style="0" customWidth="1"/>
  </cols>
  <sheetData>
    <row r="1" spans="1:3" ht="21" customHeight="1">
      <c r="A1" s="15" t="s">
        <v>0</v>
      </c>
      <c r="B1" s="15"/>
      <c r="C1" s="15"/>
    </row>
    <row r="2" spans="1:3" ht="18.75" customHeight="1">
      <c r="A2" s="16" t="s">
        <v>27</v>
      </c>
      <c r="B2" s="16"/>
      <c r="C2" s="16"/>
    </row>
    <row r="3" ht="12.75">
      <c r="A3" s="17"/>
    </row>
    <row r="4" ht="12.75">
      <c r="A4" s="18" t="s">
        <v>28</v>
      </c>
    </row>
    <row r="5" spans="1:15" s="4" customFormat="1" ht="12.75">
      <c r="A5" s="19" t="s">
        <v>29</v>
      </c>
      <c r="B5" s="20" t="s">
        <v>30</v>
      </c>
      <c r="C5" s="21" t="s">
        <v>31</v>
      </c>
      <c r="D5" s="22" t="s">
        <v>32</v>
      </c>
      <c r="E5" s="22" t="s">
        <v>33</v>
      </c>
      <c r="F5" s="22" t="s">
        <v>34</v>
      </c>
      <c r="G5" s="22" t="s">
        <v>35</v>
      </c>
      <c r="H5" s="22" t="s">
        <v>36</v>
      </c>
      <c r="I5" s="22" t="s">
        <v>37</v>
      </c>
      <c r="J5" s="22" t="s">
        <v>38</v>
      </c>
      <c r="K5" s="22" t="s">
        <v>39</v>
      </c>
      <c r="L5" s="22" t="s">
        <v>40</v>
      </c>
      <c r="M5" s="23" t="s">
        <v>41</v>
      </c>
      <c r="N5" s="24">
        <v>107060</v>
      </c>
      <c r="O5" s="23" t="s">
        <v>42</v>
      </c>
    </row>
    <row r="6" spans="1:15" ht="12.75">
      <c r="A6" s="25" t="s">
        <v>43</v>
      </c>
      <c r="B6" s="26" t="s">
        <v>44</v>
      </c>
      <c r="C6" s="27"/>
      <c r="D6" s="28"/>
      <c r="E6" s="28"/>
      <c r="F6" s="28"/>
      <c r="G6" s="28"/>
      <c r="H6" s="28"/>
      <c r="I6" s="28">
        <v>1524000</v>
      </c>
      <c r="J6" s="28"/>
      <c r="K6" s="28"/>
      <c r="L6" s="28"/>
      <c r="M6" s="29">
        <v>19432816</v>
      </c>
      <c r="N6" s="30"/>
      <c r="O6" s="31">
        <f aca="true" t="shared" si="0" ref="O6:O37">SUM(C6:N6)</f>
        <v>20956816</v>
      </c>
    </row>
    <row r="7" spans="1:15" ht="12.75">
      <c r="A7" s="25" t="s">
        <v>45</v>
      </c>
      <c r="B7" s="32" t="s">
        <v>46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30"/>
      <c r="O7" s="31">
        <f t="shared" si="0"/>
        <v>0</v>
      </c>
    </row>
    <row r="8" spans="1:15" ht="12.75">
      <c r="A8" s="25" t="s">
        <v>47</v>
      </c>
      <c r="B8" s="32" t="s">
        <v>48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30"/>
      <c r="O8" s="31">
        <f t="shared" si="0"/>
        <v>0</v>
      </c>
    </row>
    <row r="9" spans="1:15" ht="12.75">
      <c r="A9" s="33" t="s">
        <v>49</v>
      </c>
      <c r="B9" s="32" t="s">
        <v>50</v>
      </c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30"/>
      <c r="O9" s="31">
        <f t="shared" si="0"/>
        <v>0</v>
      </c>
    </row>
    <row r="10" spans="1:15" ht="12.75">
      <c r="A10" s="33" t="s">
        <v>51</v>
      </c>
      <c r="B10" s="32" t="s">
        <v>52</v>
      </c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30"/>
      <c r="O10" s="31">
        <f t="shared" si="0"/>
        <v>0</v>
      </c>
    </row>
    <row r="11" spans="1:15" ht="12.75">
      <c r="A11" s="33" t="s">
        <v>53</v>
      </c>
      <c r="B11" s="32" t="s">
        <v>54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0"/>
      <c r="O11" s="31">
        <f t="shared" si="0"/>
        <v>0</v>
      </c>
    </row>
    <row r="12" spans="1:15" ht="12.75">
      <c r="A12" s="33" t="s">
        <v>55</v>
      </c>
      <c r="B12" s="32" t="s">
        <v>56</v>
      </c>
      <c r="C12" s="27"/>
      <c r="D12" s="28"/>
      <c r="E12" s="28"/>
      <c r="F12" s="28"/>
      <c r="G12" s="28"/>
      <c r="H12" s="28"/>
      <c r="I12" s="28">
        <v>96000</v>
      </c>
      <c r="J12" s="28"/>
      <c r="K12" s="28"/>
      <c r="L12" s="28"/>
      <c r="M12" s="28"/>
      <c r="N12" s="30"/>
      <c r="O12" s="31">
        <f t="shared" si="0"/>
        <v>96000</v>
      </c>
    </row>
    <row r="13" spans="1:15" ht="12.75">
      <c r="A13" s="33" t="s">
        <v>57</v>
      </c>
      <c r="B13" s="32" t="s">
        <v>58</v>
      </c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30"/>
      <c r="O13" s="31">
        <f t="shared" si="0"/>
        <v>0</v>
      </c>
    </row>
    <row r="14" spans="1:15" ht="12.75">
      <c r="A14" s="34" t="s">
        <v>59</v>
      </c>
      <c r="B14" s="32" t="s">
        <v>60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30"/>
      <c r="O14" s="31">
        <f t="shared" si="0"/>
        <v>0</v>
      </c>
    </row>
    <row r="15" spans="1:15" ht="12.75">
      <c r="A15" s="34" t="s">
        <v>61</v>
      </c>
      <c r="B15" s="32" t="s">
        <v>62</v>
      </c>
      <c r="C15" s="27"/>
      <c r="D15" s="28"/>
      <c r="E15" s="29">
        <v>5024</v>
      </c>
      <c r="F15" s="28"/>
      <c r="G15" s="28"/>
      <c r="H15" s="28"/>
      <c r="I15" s="28"/>
      <c r="J15" s="28"/>
      <c r="K15" s="28"/>
      <c r="L15" s="28"/>
      <c r="M15" s="28"/>
      <c r="N15" s="30"/>
      <c r="O15" s="31">
        <f t="shared" si="0"/>
        <v>5024</v>
      </c>
    </row>
    <row r="16" spans="1:15" ht="12.75">
      <c r="A16" s="34" t="s">
        <v>63</v>
      </c>
      <c r="B16" s="32" t="s">
        <v>64</v>
      </c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30"/>
      <c r="O16" s="31">
        <f t="shared" si="0"/>
        <v>0</v>
      </c>
    </row>
    <row r="17" spans="1:15" ht="12.75">
      <c r="A17" s="34" t="s">
        <v>65</v>
      </c>
      <c r="B17" s="32" t="s">
        <v>66</v>
      </c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0"/>
      <c r="O17" s="31">
        <f t="shared" si="0"/>
        <v>0</v>
      </c>
    </row>
    <row r="18" spans="1:15" ht="12.75">
      <c r="A18" s="34" t="s">
        <v>67</v>
      </c>
      <c r="B18" s="32" t="s">
        <v>68</v>
      </c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0"/>
      <c r="O18" s="31">
        <f t="shared" si="0"/>
        <v>0</v>
      </c>
    </row>
    <row r="19" spans="1:15" s="4" customFormat="1" ht="12.75">
      <c r="A19" s="35" t="s">
        <v>69</v>
      </c>
      <c r="B19" s="36" t="s">
        <v>70</v>
      </c>
      <c r="C19" s="37">
        <f aca="true" t="shared" si="1" ref="C19:N19">SUM(C6:C18)</f>
        <v>0</v>
      </c>
      <c r="D19" s="37">
        <f t="shared" si="1"/>
        <v>0</v>
      </c>
      <c r="E19" s="37">
        <f t="shared" si="1"/>
        <v>5024</v>
      </c>
      <c r="F19" s="37">
        <f t="shared" si="1"/>
        <v>0</v>
      </c>
      <c r="G19" s="37">
        <f t="shared" si="1"/>
        <v>0</v>
      </c>
      <c r="H19" s="37">
        <f t="shared" si="1"/>
        <v>0</v>
      </c>
      <c r="I19" s="37">
        <f>SUM(I6:I18)</f>
        <v>1620000</v>
      </c>
      <c r="J19" s="37">
        <f t="shared" si="1"/>
        <v>0</v>
      </c>
      <c r="K19" s="37"/>
      <c r="L19" s="37"/>
      <c r="M19" s="37">
        <f t="shared" si="1"/>
        <v>19432816</v>
      </c>
      <c r="N19" s="38">
        <f t="shared" si="1"/>
        <v>0</v>
      </c>
      <c r="O19" s="31">
        <f t="shared" si="0"/>
        <v>21057840</v>
      </c>
    </row>
    <row r="20" spans="1:15" ht="12.75">
      <c r="A20" s="34" t="s">
        <v>71</v>
      </c>
      <c r="B20" s="32" t="s">
        <v>72</v>
      </c>
      <c r="C20" s="27"/>
      <c r="D20" s="28"/>
      <c r="E20" s="39">
        <v>1572000</v>
      </c>
      <c r="F20" s="28"/>
      <c r="G20" s="28"/>
      <c r="H20" s="28"/>
      <c r="I20" s="28"/>
      <c r="J20" s="28"/>
      <c r="K20" s="28"/>
      <c r="L20" s="28"/>
      <c r="M20" s="28"/>
      <c r="N20" s="30"/>
      <c r="O20" s="31">
        <f t="shared" si="0"/>
        <v>1572000</v>
      </c>
    </row>
    <row r="21" spans="1:15" ht="12.75">
      <c r="A21" s="34" t="s">
        <v>73</v>
      </c>
      <c r="B21" s="32" t="s">
        <v>74</v>
      </c>
      <c r="C21" s="27"/>
      <c r="D21" s="28"/>
      <c r="E21" s="28"/>
      <c r="F21" s="28"/>
      <c r="G21" s="28"/>
      <c r="H21" s="28">
        <v>360000</v>
      </c>
      <c r="I21" s="28"/>
      <c r="J21" s="28"/>
      <c r="K21" s="28"/>
      <c r="L21" s="28"/>
      <c r="M21" s="28"/>
      <c r="N21" s="30"/>
      <c r="O21" s="31">
        <f t="shared" si="0"/>
        <v>360000</v>
      </c>
    </row>
    <row r="22" spans="1:15" ht="12.75">
      <c r="A22" s="40" t="s">
        <v>75</v>
      </c>
      <c r="B22" s="32" t="s">
        <v>76</v>
      </c>
      <c r="C22" s="27"/>
      <c r="D22" s="28"/>
      <c r="E22" s="29">
        <v>150000</v>
      </c>
      <c r="F22" s="28"/>
      <c r="G22" s="28"/>
      <c r="H22" s="28"/>
      <c r="I22" s="28"/>
      <c r="J22" s="28"/>
      <c r="K22" s="28"/>
      <c r="L22" s="28"/>
      <c r="M22" s="28"/>
      <c r="N22" s="30"/>
      <c r="O22" s="31">
        <f t="shared" si="0"/>
        <v>150000</v>
      </c>
    </row>
    <row r="23" spans="1:15" s="4" customFormat="1" ht="12.75">
      <c r="A23" s="41" t="s">
        <v>77</v>
      </c>
      <c r="B23" s="36" t="s">
        <v>78</v>
      </c>
      <c r="C23" s="37">
        <f aca="true" t="shared" si="2" ref="C23:N23">SUM(C20:C22)</f>
        <v>0</v>
      </c>
      <c r="D23" s="37">
        <f t="shared" si="2"/>
        <v>0</v>
      </c>
      <c r="E23" s="37">
        <f t="shared" si="2"/>
        <v>1722000</v>
      </c>
      <c r="F23" s="37">
        <f t="shared" si="2"/>
        <v>0</v>
      </c>
      <c r="G23" s="37">
        <f t="shared" si="2"/>
        <v>0</v>
      </c>
      <c r="H23" s="37">
        <f t="shared" si="2"/>
        <v>360000</v>
      </c>
      <c r="I23" s="37">
        <f>SUM(I20:I22)</f>
        <v>0</v>
      </c>
      <c r="J23" s="37">
        <f t="shared" si="2"/>
        <v>0</v>
      </c>
      <c r="K23" s="37"/>
      <c r="L23" s="37"/>
      <c r="M23" s="37">
        <f t="shared" si="2"/>
        <v>0</v>
      </c>
      <c r="N23" s="38">
        <f t="shared" si="2"/>
        <v>0</v>
      </c>
      <c r="O23" s="31">
        <f t="shared" si="0"/>
        <v>2082000</v>
      </c>
    </row>
    <row r="24" spans="1:15" s="4" customFormat="1" ht="12.75">
      <c r="A24" s="42" t="s">
        <v>79</v>
      </c>
      <c r="B24" s="43" t="s">
        <v>80</v>
      </c>
      <c r="C24" s="37">
        <f aca="true" t="shared" si="3" ref="C24:N24">C19+C23</f>
        <v>0</v>
      </c>
      <c r="D24" s="37">
        <f t="shared" si="3"/>
        <v>0</v>
      </c>
      <c r="E24" s="37">
        <f t="shared" si="3"/>
        <v>1727024</v>
      </c>
      <c r="F24" s="37">
        <f t="shared" si="3"/>
        <v>0</v>
      </c>
      <c r="G24" s="37">
        <f t="shared" si="3"/>
        <v>0</v>
      </c>
      <c r="H24" s="37">
        <f t="shared" si="3"/>
        <v>360000</v>
      </c>
      <c r="I24" s="37">
        <f>I19+I23</f>
        <v>1620000</v>
      </c>
      <c r="J24" s="37">
        <f t="shared" si="3"/>
        <v>0</v>
      </c>
      <c r="K24" s="37"/>
      <c r="L24" s="37"/>
      <c r="M24" s="37">
        <f t="shared" si="3"/>
        <v>19432816</v>
      </c>
      <c r="N24" s="38">
        <f t="shared" si="3"/>
        <v>0</v>
      </c>
      <c r="O24" s="31">
        <f t="shared" si="0"/>
        <v>23139840</v>
      </c>
    </row>
    <row r="25" spans="1:15" s="4" customFormat="1" ht="12.75">
      <c r="A25" s="44" t="s">
        <v>81</v>
      </c>
      <c r="B25" s="43" t="s">
        <v>82</v>
      </c>
      <c r="C25" s="37"/>
      <c r="D25" s="45"/>
      <c r="E25" s="31">
        <v>501000</v>
      </c>
      <c r="F25" s="45"/>
      <c r="G25" s="45"/>
      <c r="H25" s="45">
        <v>97000</v>
      </c>
      <c r="I25" s="45">
        <v>445000</v>
      </c>
      <c r="J25" s="45"/>
      <c r="K25" s="45"/>
      <c r="L25" s="45"/>
      <c r="M25" s="31">
        <v>1954720</v>
      </c>
      <c r="N25" s="46"/>
      <c r="O25" s="31">
        <f t="shared" si="0"/>
        <v>2997720</v>
      </c>
    </row>
    <row r="26" spans="1:15" ht="12.75">
      <c r="A26" s="34" t="s">
        <v>83</v>
      </c>
      <c r="B26" s="32" t="s">
        <v>84</v>
      </c>
      <c r="C26" s="27"/>
      <c r="D26" s="28"/>
      <c r="E26" s="29">
        <v>18270</v>
      </c>
      <c r="F26" s="28"/>
      <c r="G26" s="28"/>
      <c r="H26" s="28"/>
      <c r="I26" s="28"/>
      <c r="J26" s="28"/>
      <c r="K26" s="28"/>
      <c r="L26" s="28"/>
      <c r="M26" s="28"/>
      <c r="N26" s="30"/>
      <c r="O26" s="31">
        <f t="shared" si="0"/>
        <v>18270</v>
      </c>
    </row>
    <row r="27" spans="1:15" ht="12.75">
      <c r="A27" s="34" t="s">
        <v>85</v>
      </c>
      <c r="B27" s="32" t="s">
        <v>86</v>
      </c>
      <c r="C27" s="27"/>
      <c r="D27" s="29">
        <v>1872697</v>
      </c>
      <c r="E27" s="29">
        <v>60000</v>
      </c>
      <c r="F27" s="28"/>
      <c r="G27" s="28"/>
      <c r="H27" s="28">
        <v>20000</v>
      </c>
      <c r="I27" s="28">
        <v>678000</v>
      </c>
      <c r="J27" s="28">
        <v>79000</v>
      </c>
      <c r="K27" s="28"/>
      <c r="L27" s="28"/>
      <c r="M27" s="28"/>
      <c r="N27" s="30"/>
      <c r="O27" s="31">
        <f t="shared" si="0"/>
        <v>2709697</v>
      </c>
    </row>
    <row r="28" spans="1:15" ht="12.75">
      <c r="A28" s="34" t="s">
        <v>87</v>
      </c>
      <c r="B28" s="32" t="s">
        <v>88</v>
      </c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30"/>
      <c r="O28" s="31">
        <f t="shared" si="0"/>
        <v>0</v>
      </c>
    </row>
    <row r="29" spans="1:15" s="4" customFormat="1" ht="12.75">
      <c r="A29" s="41" t="s">
        <v>89</v>
      </c>
      <c r="B29" s="36" t="s">
        <v>90</v>
      </c>
      <c r="C29" s="37">
        <f aca="true" t="shared" si="4" ref="C29:N29">SUM(C26:C28)</f>
        <v>0</v>
      </c>
      <c r="D29" s="37">
        <f t="shared" si="4"/>
        <v>1872697</v>
      </c>
      <c r="E29" s="37">
        <f t="shared" si="4"/>
        <v>78270</v>
      </c>
      <c r="F29" s="37">
        <f t="shared" si="4"/>
        <v>0</v>
      </c>
      <c r="G29" s="37">
        <f t="shared" si="4"/>
        <v>0</v>
      </c>
      <c r="H29" s="37">
        <f t="shared" si="4"/>
        <v>20000</v>
      </c>
      <c r="I29" s="37">
        <v>678000</v>
      </c>
      <c r="J29" s="37">
        <f t="shared" si="4"/>
        <v>79000</v>
      </c>
      <c r="K29" s="37"/>
      <c r="L29" s="37"/>
      <c r="M29" s="37">
        <f t="shared" si="4"/>
        <v>0</v>
      </c>
      <c r="N29" s="38">
        <f t="shared" si="4"/>
        <v>0</v>
      </c>
      <c r="O29" s="31">
        <f t="shared" si="0"/>
        <v>2727967</v>
      </c>
    </row>
    <row r="30" spans="1:15" ht="12.75">
      <c r="A30" s="34" t="s">
        <v>91</v>
      </c>
      <c r="B30" s="32" t="s">
        <v>92</v>
      </c>
      <c r="C30" s="27"/>
      <c r="D30" s="28"/>
      <c r="E30" s="28"/>
      <c r="F30" s="28"/>
      <c r="G30" s="28"/>
      <c r="H30" s="28">
        <v>60000</v>
      </c>
      <c r="I30" s="28"/>
      <c r="J30" s="28"/>
      <c r="K30" s="28"/>
      <c r="L30" s="28"/>
      <c r="M30" s="28"/>
      <c r="N30" s="30"/>
      <c r="O30" s="31">
        <f t="shared" si="0"/>
        <v>60000</v>
      </c>
    </row>
    <row r="31" spans="1:15" ht="12.75">
      <c r="A31" s="34" t="s">
        <v>93</v>
      </c>
      <c r="B31" s="32" t="s">
        <v>94</v>
      </c>
      <c r="C31" s="27"/>
      <c r="D31" s="28"/>
      <c r="E31" s="28">
        <v>50000</v>
      </c>
      <c r="F31" s="28"/>
      <c r="G31" s="28"/>
      <c r="H31" s="28">
        <v>30000</v>
      </c>
      <c r="I31" s="28">
        <v>30000</v>
      </c>
      <c r="J31" s="28"/>
      <c r="K31" s="28"/>
      <c r="L31" s="28"/>
      <c r="M31" s="28"/>
      <c r="N31" s="30"/>
      <c r="O31" s="31">
        <f t="shared" si="0"/>
        <v>110000</v>
      </c>
    </row>
    <row r="32" spans="1:15" s="4" customFormat="1" ht="15" customHeight="1">
      <c r="A32" s="41" t="s">
        <v>95</v>
      </c>
      <c r="B32" s="36" t="s">
        <v>96</v>
      </c>
      <c r="C32" s="37">
        <f aca="true" t="shared" si="5" ref="C32:N32">SUM(C30:C31)</f>
        <v>0</v>
      </c>
      <c r="D32" s="37">
        <f t="shared" si="5"/>
        <v>0</v>
      </c>
      <c r="E32" s="37">
        <f t="shared" si="5"/>
        <v>50000</v>
      </c>
      <c r="F32" s="37">
        <f t="shared" si="5"/>
        <v>0</v>
      </c>
      <c r="G32" s="37">
        <f t="shared" si="5"/>
        <v>0</v>
      </c>
      <c r="H32" s="37">
        <f t="shared" si="5"/>
        <v>90000</v>
      </c>
      <c r="I32" s="37">
        <v>30000</v>
      </c>
      <c r="J32" s="37">
        <f t="shared" si="5"/>
        <v>0</v>
      </c>
      <c r="K32" s="37"/>
      <c r="L32" s="37"/>
      <c r="M32" s="37">
        <f t="shared" si="5"/>
        <v>0</v>
      </c>
      <c r="N32" s="38">
        <f t="shared" si="5"/>
        <v>0</v>
      </c>
      <c r="O32" s="31">
        <f t="shared" si="0"/>
        <v>170000</v>
      </c>
    </row>
    <row r="33" spans="1:15" ht="12.75">
      <c r="A33" s="34" t="s">
        <v>97</v>
      </c>
      <c r="B33" s="32" t="s">
        <v>98</v>
      </c>
      <c r="C33" s="27"/>
      <c r="D33" s="28"/>
      <c r="E33" s="29">
        <v>-4200</v>
      </c>
      <c r="F33" s="29">
        <v>589000</v>
      </c>
      <c r="G33" s="28"/>
      <c r="H33" s="28">
        <v>80000</v>
      </c>
      <c r="I33" s="28"/>
      <c r="J33" s="28"/>
      <c r="K33" s="28"/>
      <c r="L33" s="28"/>
      <c r="M33" s="28"/>
      <c r="N33" s="30"/>
      <c r="O33" s="31">
        <f t="shared" si="0"/>
        <v>664800</v>
      </c>
    </row>
    <row r="34" spans="1:15" ht="12.75">
      <c r="A34" s="34" t="s">
        <v>99</v>
      </c>
      <c r="B34" s="32" t="s">
        <v>100</v>
      </c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0"/>
      <c r="O34" s="31">
        <f t="shared" si="0"/>
        <v>0</v>
      </c>
    </row>
    <row r="35" spans="1:15" ht="12.75">
      <c r="A35" s="34" t="s">
        <v>101</v>
      </c>
      <c r="B35" s="32" t="s">
        <v>102</v>
      </c>
      <c r="C35" s="27"/>
      <c r="D35" s="28"/>
      <c r="E35" s="29">
        <v>7020</v>
      </c>
      <c r="F35" s="28"/>
      <c r="G35" s="28"/>
      <c r="H35" s="28"/>
      <c r="I35" s="28"/>
      <c r="J35" s="28"/>
      <c r="K35" s="28"/>
      <c r="L35" s="28"/>
      <c r="M35" s="28"/>
      <c r="N35" s="30"/>
      <c r="O35" s="31">
        <f t="shared" si="0"/>
        <v>7020</v>
      </c>
    </row>
    <row r="36" spans="1:15" ht="12.75">
      <c r="A36" s="34" t="s">
        <v>103</v>
      </c>
      <c r="B36" s="32" t="s">
        <v>104</v>
      </c>
      <c r="C36" s="27"/>
      <c r="D36" s="28"/>
      <c r="E36" s="28"/>
      <c r="F36" s="29">
        <v>142000</v>
      </c>
      <c r="G36" s="28"/>
      <c r="H36" s="28"/>
      <c r="I36" s="28">
        <v>225000</v>
      </c>
      <c r="J36" s="28"/>
      <c r="K36" s="28"/>
      <c r="L36" s="28"/>
      <c r="M36" s="28"/>
      <c r="N36" s="30"/>
      <c r="O36" s="31">
        <f t="shared" si="0"/>
        <v>367000</v>
      </c>
    </row>
    <row r="37" spans="1:15" ht="12.75">
      <c r="A37" s="47" t="s">
        <v>105</v>
      </c>
      <c r="B37" s="32" t="s">
        <v>106</v>
      </c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0"/>
      <c r="O37" s="31">
        <f t="shared" si="0"/>
        <v>0</v>
      </c>
    </row>
    <row r="38" spans="1:15" ht="12.75">
      <c r="A38" s="40" t="s">
        <v>107</v>
      </c>
      <c r="B38" s="32" t="s">
        <v>108</v>
      </c>
      <c r="C38" s="27"/>
      <c r="D38" s="28"/>
      <c r="E38" s="29">
        <v>50000</v>
      </c>
      <c r="F38" s="28"/>
      <c r="G38" s="29">
        <v>10000</v>
      </c>
      <c r="H38" s="28"/>
      <c r="I38" s="28"/>
      <c r="J38" s="28"/>
      <c r="K38" s="28"/>
      <c r="L38" s="28"/>
      <c r="M38" s="28"/>
      <c r="N38" s="30"/>
      <c r="O38" s="31">
        <f aca="true" t="shared" si="6" ref="O38:O69">SUM(C38:N38)</f>
        <v>60000</v>
      </c>
    </row>
    <row r="39" spans="1:15" ht="12.75">
      <c r="A39" s="34" t="s">
        <v>109</v>
      </c>
      <c r="B39" s="32" t="s">
        <v>110</v>
      </c>
      <c r="C39" s="27">
        <v>529000</v>
      </c>
      <c r="D39" s="28">
        <v>741000</v>
      </c>
      <c r="E39" s="29">
        <v>629353</v>
      </c>
      <c r="F39" s="28"/>
      <c r="G39" s="29">
        <v>371000</v>
      </c>
      <c r="H39" s="28">
        <v>17000</v>
      </c>
      <c r="I39" s="28">
        <v>60000</v>
      </c>
      <c r="J39" s="28"/>
      <c r="K39" s="28"/>
      <c r="L39" s="28"/>
      <c r="M39" s="28"/>
      <c r="N39" s="30"/>
      <c r="O39" s="31">
        <f t="shared" si="6"/>
        <v>2347353</v>
      </c>
    </row>
    <row r="40" spans="1:15" s="4" customFormat="1" ht="12.75">
      <c r="A40" s="41" t="s">
        <v>111</v>
      </c>
      <c r="B40" s="36" t="s">
        <v>112</v>
      </c>
      <c r="C40" s="37">
        <f aca="true" t="shared" si="7" ref="C40:N40">SUM(C33:C39)</f>
        <v>529000</v>
      </c>
      <c r="D40" s="37">
        <f t="shared" si="7"/>
        <v>741000</v>
      </c>
      <c r="E40" s="37">
        <f t="shared" si="7"/>
        <v>682173</v>
      </c>
      <c r="F40" s="37">
        <f t="shared" si="7"/>
        <v>731000</v>
      </c>
      <c r="G40" s="37">
        <f t="shared" si="7"/>
        <v>381000</v>
      </c>
      <c r="H40" s="37">
        <f t="shared" si="7"/>
        <v>97000</v>
      </c>
      <c r="I40" s="37">
        <f>SUM(I33:I39)</f>
        <v>285000</v>
      </c>
      <c r="J40" s="37">
        <f t="shared" si="7"/>
        <v>0</v>
      </c>
      <c r="K40" s="37"/>
      <c r="L40" s="37"/>
      <c r="M40" s="37">
        <f t="shared" si="7"/>
        <v>0</v>
      </c>
      <c r="N40" s="48">
        <f t="shared" si="7"/>
        <v>0</v>
      </c>
      <c r="O40" s="31">
        <f t="shared" si="6"/>
        <v>3446173</v>
      </c>
    </row>
    <row r="41" spans="1:15" ht="12.75">
      <c r="A41" s="34" t="s">
        <v>113</v>
      </c>
      <c r="B41" s="32" t="s">
        <v>114</v>
      </c>
      <c r="C41" s="27"/>
      <c r="D41" s="28"/>
      <c r="E41" s="29">
        <v>400000</v>
      </c>
      <c r="F41" s="28"/>
      <c r="G41" s="28"/>
      <c r="H41" s="28"/>
      <c r="I41" s="28"/>
      <c r="J41" s="28"/>
      <c r="K41" s="28"/>
      <c r="L41" s="28"/>
      <c r="M41" s="28"/>
      <c r="N41" s="49"/>
      <c r="O41" s="31">
        <f t="shared" si="6"/>
        <v>400000</v>
      </c>
    </row>
    <row r="42" spans="1:15" ht="12.75">
      <c r="A42" s="34" t="s">
        <v>115</v>
      </c>
      <c r="B42" s="32" t="s">
        <v>116</v>
      </c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49"/>
      <c r="O42" s="31">
        <f t="shared" si="6"/>
        <v>0</v>
      </c>
    </row>
    <row r="43" spans="1:15" s="4" customFormat="1" ht="12.75">
      <c r="A43" s="41" t="s">
        <v>117</v>
      </c>
      <c r="B43" s="36" t="s">
        <v>118</v>
      </c>
      <c r="C43" s="37">
        <f aca="true" t="shared" si="8" ref="C43:N43">SUM(C41:C42)</f>
        <v>0</v>
      </c>
      <c r="D43" s="37">
        <f t="shared" si="8"/>
        <v>0</v>
      </c>
      <c r="E43" s="37">
        <f t="shared" si="8"/>
        <v>400000</v>
      </c>
      <c r="F43" s="37">
        <f t="shared" si="8"/>
        <v>0</v>
      </c>
      <c r="G43" s="37">
        <f t="shared" si="8"/>
        <v>0</v>
      </c>
      <c r="H43" s="37">
        <f t="shared" si="8"/>
        <v>0</v>
      </c>
      <c r="I43" s="37">
        <f>SUM(I41:I42)</f>
        <v>0</v>
      </c>
      <c r="J43" s="37">
        <f t="shared" si="8"/>
        <v>0</v>
      </c>
      <c r="K43" s="37"/>
      <c r="L43" s="37"/>
      <c r="M43" s="37">
        <f t="shared" si="8"/>
        <v>0</v>
      </c>
      <c r="N43" s="48">
        <f t="shared" si="8"/>
        <v>0</v>
      </c>
      <c r="O43" s="31">
        <f t="shared" si="6"/>
        <v>400000</v>
      </c>
    </row>
    <row r="44" spans="1:15" ht="12.75">
      <c r="A44" s="34" t="s">
        <v>119</v>
      </c>
      <c r="B44" s="32" t="s">
        <v>120</v>
      </c>
      <c r="C44" s="27">
        <v>143000</v>
      </c>
      <c r="D44" s="28">
        <v>470000</v>
      </c>
      <c r="E44" s="29">
        <v>223000</v>
      </c>
      <c r="F44" s="29">
        <v>197000</v>
      </c>
      <c r="G44" s="29">
        <v>103000</v>
      </c>
      <c r="H44" s="28">
        <v>56000</v>
      </c>
      <c r="I44" s="28">
        <v>268000</v>
      </c>
      <c r="J44" s="28">
        <v>21000</v>
      </c>
      <c r="K44" s="28"/>
      <c r="L44" s="28"/>
      <c r="M44" s="28"/>
      <c r="N44" s="49"/>
      <c r="O44" s="31">
        <f t="shared" si="6"/>
        <v>1481000</v>
      </c>
    </row>
    <row r="45" spans="1:15" ht="12.75">
      <c r="A45" s="34" t="s">
        <v>121</v>
      </c>
      <c r="B45" s="32" t="s">
        <v>122</v>
      </c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49"/>
      <c r="O45" s="31">
        <f t="shared" si="6"/>
        <v>0</v>
      </c>
    </row>
    <row r="46" spans="1:15" ht="12.75">
      <c r="A46" s="34" t="s">
        <v>123</v>
      </c>
      <c r="B46" s="32" t="s">
        <v>124</v>
      </c>
      <c r="C46" s="27"/>
      <c r="D46" s="28"/>
      <c r="E46" s="29">
        <v>9107</v>
      </c>
      <c r="F46" s="28"/>
      <c r="G46" s="28"/>
      <c r="H46" s="28"/>
      <c r="I46" s="28"/>
      <c r="J46" s="28"/>
      <c r="K46" s="28"/>
      <c r="L46" s="28"/>
      <c r="M46" s="28"/>
      <c r="N46" s="49"/>
      <c r="O46" s="31">
        <f t="shared" si="6"/>
        <v>9107</v>
      </c>
    </row>
    <row r="47" spans="1:15" ht="12.75">
      <c r="A47" s="34" t="s">
        <v>125</v>
      </c>
      <c r="B47" s="32" t="s">
        <v>126</v>
      </c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49"/>
      <c r="O47" s="31">
        <f t="shared" si="6"/>
        <v>0</v>
      </c>
    </row>
    <row r="48" spans="1:15" ht="12.75">
      <c r="A48" s="34" t="s">
        <v>127</v>
      </c>
      <c r="B48" s="32" t="s">
        <v>128</v>
      </c>
      <c r="C48" s="27"/>
      <c r="D48" s="28"/>
      <c r="E48" s="28"/>
      <c r="F48" s="28"/>
      <c r="G48" s="28"/>
      <c r="H48" s="28"/>
      <c r="I48" s="28">
        <v>58000</v>
      </c>
      <c r="J48" s="28"/>
      <c r="K48" s="28"/>
      <c r="L48" s="28"/>
      <c r="M48" s="28"/>
      <c r="N48" s="49"/>
      <c r="O48" s="31">
        <f t="shared" si="6"/>
        <v>58000</v>
      </c>
    </row>
    <row r="49" spans="1:15" s="4" customFormat="1" ht="12.75">
      <c r="A49" s="41" t="s">
        <v>129</v>
      </c>
      <c r="B49" s="36" t="s">
        <v>130</v>
      </c>
      <c r="C49" s="37">
        <f aca="true" t="shared" si="9" ref="C49:N49">SUM(C44:C48)</f>
        <v>143000</v>
      </c>
      <c r="D49" s="37">
        <f t="shared" si="9"/>
        <v>470000</v>
      </c>
      <c r="E49" s="37">
        <f t="shared" si="9"/>
        <v>232107</v>
      </c>
      <c r="F49" s="37">
        <f t="shared" si="9"/>
        <v>197000</v>
      </c>
      <c r="G49" s="37">
        <f t="shared" si="9"/>
        <v>103000</v>
      </c>
      <c r="H49" s="37">
        <f t="shared" si="9"/>
        <v>56000</v>
      </c>
      <c r="I49" s="37">
        <f>SUM(I44:I48)</f>
        <v>326000</v>
      </c>
      <c r="J49" s="37">
        <f t="shared" si="9"/>
        <v>21000</v>
      </c>
      <c r="K49" s="37"/>
      <c r="L49" s="37"/>
      <c r="M49" s="37">
        <f t="shared" si="9"/>
        <v>0</v>
      </c>
      <c r="N49" s="48">
        <f t="shared" si="9"/>
        <v>0</v>
      </c>
      <c r="O49" s="31">
        <f t="shared" si="6"/>
        <v>1548107</v>
      </c>
    </row>
    <row r="50" spans="1:15" s="4" customFormat="1" ht="12.75">
      <c r="A50" s="44" t="s">
        <v>131</v>
      </c>
      <c r="B50" s="43" t="s">
        <v>132</v>
      </c>
      <c r="C50" s="37">
        <f aca="true" t="shared" si="10" ref="C50:N50">C29+C32+C40+C43+C49</f>
        <v>672000</v>
      </c>
      <c r="D50" s="37">
        <f t="shared" si="10"/>
        <v>3083697</v>
      </c>
      <c r="E50" s="37">
        <f t="shared" si="10"/>
        <v>1442550</v>
      </c>
      <c r="F50" s="37">
        <f t="shared" si="10"/>
        <v>928000</v>
      </c>
      <c r="G50" s="37">
        <f t="shared" si="10"/>
        <v>484000</v>
      </c>
      <c r="H50" s="37">
        <f t="shared" si="10"/>
        <v>263000</v>
      </c>
      <c r="I50" s="37">
        <f>I29+I32+I40+I43+I49</f>
        <v>1319000</v>
      </c>
      <c r="J50" s="37">
        <f t="shared" si="10"/>
        <v>100000</v>
      </c>
      <c r="K50" s="37"/>
      <c r="L50" s="37"/>
      <c r="M50" s="37">
        <f t="shared" si="10"/>
        <v>0</v>
      </c>
      <c r="N50" s="48">
        <f t="shared" si="10"/>
        <v>0</v>
      </c>
      <c r="O50" s="31">
        <f t="shared" si="6"/>
        <v>8292247</v>
      </c>
    </row>
    <row r="51" spans="1:15" ht="12.75">
      <c r="A51" s="50" t="s">
        <v>133</v>
      </c>
      <c r="B51" s="32" t="s">
        <v>134</v>
      </c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49"/>
      <c r="O51" s="31">
        <f t="shared" si="6"/>
        <v>0</v>
      </c>
    </row>
    <row r="52" spans="1:15" ht="12.75">
      <c r="A52" s="50" t="s">
        <v>135</v>
      </c>
      <c r="B52" s="32" t="s">
        <v>136</v>
      </c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49"/>
      <c r="O52" s="31">
        <f t="shared" si="6"/>
        <v>0</v>
      </c>
    </row>
    <row r="53" spans="1:15" ht="12.75">
      <c r="A53" s="51" t="s">
        <v>137</v>
      </c>
      <c r="B53" s="32" t="s">
        <v>138</v>
      </c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49"/>
      <c r="O53" s="31">
        <f t="shared" si="6"/>
        <v>0</v>
      </c>
    </row>
    <row r="54" spans="1:15" ht="12.75">
      <c r="A54" s="51" t="s">
        <v>139</v>
      </c>
      <c r="B54" s="32" t="s">
        <v>140</v>
      </c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49"/>
      <c r="O54" s="31">
        <f t="shared" si="6"/>
        <v>0</v>
      </c>
    </row>
    <row r="55" spans="1:15" ht="12.75">
      <c r="A55" s="51" t="s">
        <v>141</v>
      </c>
      <c r="B55" s="32" t="s">
        <v>142</v>
      </c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49"/>
      <c r="O55" s="31">
        <f t="shared" si="6"/>
        <v>0</v>
      </c>
    </row>
    <row r="56" spans="1:15" ht="12.75">
      <c r="A56" s="50" t="s">
        <v>143</v>
      </c>
      <c r="B56" s="32" t="s">
        <v>144</v>
      </c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49"/>
      <c r="O56" s="31">
        <f t="shared" si="6"/>
        <v>0</v>
      </c>
    </row>
    <row r="57" spans="1:15" ht="12.75">
      <c r="A57" s="50" t="s">
        <v>145</v>
      </c>
      <c r="B57" s="32" t="s">
        <v>146</v>
      </c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49"/>
      <c r="O57" s="31">
        <f t="shared" si="6"/>
        <v>0</v>
      </c>
    </row>
    <row r="58" spans="1:15" ht="12.75">
      <c r="A58" s="50" t="s">
        <v>147</v>
      </c>
      <c r="B58" s="32" t="s">
        <v>148</v>
      </c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49">
        <v>4606686</v>
      </c>
      <c r="O58" s="31">
        <f t="shared" si="6"/>
        <v>4606686</v>
      </c>
    </row>
    <row r="59" spans="1:15" s="4" customFormat="1" ht="12.75">
      <c r="A59" s="52" t="s">
        <v>149</v>
      </c>
      <c r="B59" s="43" t="s">
        <v>150</v>
      </c>
      <c r="C59" s="37">
        <f aca="true" t="shared" si="11" ref="C59:M59">SUM(C51:C58)</f>
        <v>0</v>
      </c>
      <c r="D59" s="37">
        <f t="shared" si="11"/>
        <v>0</v>
      </c>
      <c r="E59" s="37">
        <f t="shared" si="11"/>
        <v>0</v>
      </c>
      <c r="F59" s="37">
        <f t="shared" si="11"/>
        <v>0</v>
      </c>
      <c r="G59" s="37">
        <f t="shared" si="11"/>
        <v>0</v>
      </c>
      <c r="H59" s="37">
        <f t="shared" si="11"/>
        <v>0</v>
      </c>
      <c r="I59" s="37">
        <v>0</v>
      </c>
      <c r="J59" s="37">
        <f t="shared" si="11"/>
        <v>0</v>
      </c>
      <c r="K59" s="37"/>
      <c r="L59" s="37"/>
      <c r="M59" s="37">
        <f t="shared" si="11"/>
        <v>0</v>
      </c>
      <c r="N59" s="48">
        <f>SUM(N51:N58)</f>
        <v>4606686</v>
      </c>
      <c r="O59" s="31">
        <f t="shared" si="6"/>
        <v>4606686</v>
      </c>
    </row>
    <row r="60" spans="1:15" ht="12.75">
      <c r="A60" s="53" t="s">
        <v>151</v>
      </c>
      <c r="B60" s="32" t="s">
        <v>152</v>
      </c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49"/>
      <c r="O60" s="31">
        <f t="shared" si="6"/>
        <v>0</v>
      </c>
    </row>
    <row r="61" spans="1:15" ht="12.75">
      <c r="A61" s="53" t="s">
        <v>153</v>
      </c>
      <c r="B61" s="32" t="s">
        <v>154</v>
      </c>
      <c r="C61" s="27"/>
      <c r="D61" s="28"/>
      <c r="E61" s="28"/>
      <c r="F61" s="28"/>
      <c r="G61" s="28"/>
      <c r="H61" s="28"/>
      <c r="I61" s="28"/>
      <c r="J61" s="28"/>
      <c r="K61" s="29">
        <v>108999</v>
      </c>
      <c r="L61" s="28"/>
      <c r="M61" s="28"/>
      <c r="N61" s="49"/>
      <c r="O61" s="31">
        <f t="shared" si="6"/>
        <v>108999</v>
      </c>
    </row>
    <row r="62" spans="1:15" ht="12.75">
      <c r="A62" s="53" t="s">
        <v>155</v>
      </c>
      <c r="B62" s="32" t="s">
        <v>156</v>
      </c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49"/>
      <c r="O62" s="31">
        <f t="shared" si="6"/>
        <v>0</v>
      </c>
    </row>
    <row r="63" spans="1:15" ht="12.75">
      <c r="A63" s="53" t="s">
        <v>157</v>
      </c>
      <c r="B63" s="32" t="s">
        <v>158</v>
      </c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49"/>
      <c r="O63" s="31">
        <f t="shared" si="6"/>
        <v>0</v>
      </c>
    </row>
    <row r="64" spans="1:15" ht="12.75">
      <c r="A64" s="53" t="s">
        <v>159</v>
      </c>
      <c r="B64" s="32" t="s">
        <v>160</v>
      </c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49"/>
      <c r="O64" s="31">
        <f t="shared" si="6"/>
        <v>0</v>
      </c>
    </row>
    <row r="65" spans="1:15" ht="12.75">
      <c r="A65" s="53" t="s">
        <v>161</v>
      </c>
      <c r="B65" s="32" t="s">
        <v>162</v>
      </c>
      <c r="C65" s="27"/>
      <c r="D65" s="28"/>
      <c r="E65" s="29">
        <v>345000</v>
      </c>
      <c r="F65" s="28"/>
      <c r="G65" s="28"/>
      <c r="H65" s="28"/>
      <c r="I65" s="28"/>
      <c r="J65" s="28"/>
      <c r="K65" s="28"/>
      <c r="L65" s="28"/>
      <c r="M65" s="28"/>
      <c r="N65" s="49"/>
      <c r="O65" s="31">
        <f t="shared" si="6"/>
        <v>345000</v>
      </c>
    </row>
    <row r="66" spans="1:15" ht="12.75">
      <c r="A66" s="53" t="s">
        <v>163</v>
      </c>
      <c r="B66" s="32" t="s">
        <v>164</v>
      </c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49"/>
      <c r="O66" s="31">
        <f t="shared" si="6"/>
        <v>0</v>
      </c>
    </row>
    <row r="67" spans="1:15" ht="12.75">
      <c r="A67" s="53" t="s">
        <v>165</v>
      </c>
      <c r="B67" s="32" t="s">
        <v>166</v>
      </c>
      <c r="C67" s="27"/>
      <c r="D67" s="28"/>
      <c r="E67" s="29">
        <v>560000</v>
      </c>
      <c r="F67" s="28"/>
      <c r="G67" s="28"/>
      <c r="H67" s="28"/>
      <c r="I67" s="28"/>
      <c r="J67" s="28"/>
      <c r="K67" s="28"/>
      <c r="L67" s="28"/>
      <c r="M67" s="28"/>
      <c r="N67" s="49"/>
      <c r="O67" s="31">
        <f t="shared" si="6"/>
        <v>560000</v>
      </c>
    </row>
    <row r="68" spans="1:15" ht="12.75">
      <c r="A68" s="53" t="s">
        <v>167</v>
      </c>
      <c r="B68" s="32" t="s">
        <v>168</v>
      </c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49"/>
      <c r="O68" s="31">
        <f t="shared" si="6"/>
        <v>0</v>
      </c>
    </row>
    <row r="69" spans="1:15" ht="12.75">
      <c r="A69" s="54" t="s">
        <v>169</v>
      </c>
      <c r="B69" s="32" t="s">
        <v>170</v>
      </c>
      <c r="C69" s="2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49"/>
      <c r="O69" s="31">
        <f t="shared" si="6"/>
        <v>0</v>
      </c>
    </row>
    <row r="70" spans="1:15" ht="12.75">
      <c r="A70" s="53" t="s">
        <v>171</v>
      </c>
      <c r="B70" s="32" t="s">
        <v>172</v>
      </c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49"/>
      <c r="O70" s="31"/>
    </row>
    <row r="71" spans="1:15" ht="12.75">
      <c r="A71" s="54" t="s">
        <v>173</v>
      </c>
      <c r="B71" s="32" t="s">
        <v>174</v>
      </c>
      <c r="C71" s="27"/>
      <c r="D71" s="28"/>
      <c r="E71" s="29">
        <v>1833</v>
      </c>
      <c r="F71" s="28"/>
      <c r="G71" s="28"/>
      <c r="H71" s="28"/>
      <c r="I71" s="28"/>
      <c r="J71" s="28"/>
      <c r="K71" s="28"/>
      <c r="L71" s="28"/>
      <c r="M71" s="28"/>
      <c r="N71" s="49"/>
      <c r="O71" s="31">
        <f aca="true" t="shared" si="12" ref="O71:O95">SUM(C71:N71)</f>
        <v>1833</v>
      </c>
    </row>
    <row r="72" spans="1:15" ht="12.75">
      <c r="A72" s="54" t="s">
        <v>175</v>
      </c>
      <c r="B72" s="32" t="s">
        <v>176</v>
      </c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49"/>
      <c r="O72" s="31">
        <f t="shared" si="12"/>
        <v>0</v>
      </c>
    </row>
    <row r="73" spans="1:15" s="4" customFormat="1" ht="12.75">
      <c r="A73" s="52" t="s">
        <v>177</v>
      </c>
      <c r="B73" s="43" t="s">
        <v>178</v>
      </c>
      <c r="C73" s="37">
        <f aca="true" t="shared" si="13" ref="C73:N73">SUM(C60:C72)</f>
        <v>0</v>
      </c>
      <c r="D73" s="37">
        <f t="shared" si="13"/>
        <v>0</v>
      </c>
      <c r="E73" s="37">
        <f t="shared" si="13"/>
        <v>906833</v>
      </c>
      <c r="F73" s="37">
        <f t="shared" si="13"/>
        <v>0</v>
      </c>
      <c r="G73" s="37">
        <f t="shared" si="13"/>
        <v>0</v>
      </c>
      <c r="H73" s="37">
        <f t="shared" si="13"/>
        <v>0</v>
      </c>
      <c r="I73" s="37">
        <v>0</v>
      </c>
      <c r="J73" s="37">
        <f t="shared" si="13"/>
        <v>0</v>
      </c>
      <c r="K73" s="37">
        <v>108999</v>
      </c>
      <c r="L73" s="37"/>
      <c r="M73" s="37">
        <f t="shared" si="13"/>
        <v>0</v>
      </c>
      <c r="N73" s="48">
        <f t="shared" si="13"/>
        <v>0</v>
      </c>
      <c r="O73" s="31">
        <f t="shared" si="12"/>
        <v>1015832</v>
      </c>
    </row>
    <row r="74" spans="1:15" s="4" customFormat="1" ht="12.75">
      <c r="A74" s="55" t="s">
        <v>179</v>
      </c>
      <c r="B74" s="43"/>
      <c r="C74" s="37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56"/>
      <c r="O74" s="31">
        <f t="shared" si="12"/>
        <v>0</v>
      </c>
    </row>
    <row r="75" spans="1:15" ht="12.75">
      <c r="A75" s="57" t="s">
        <v>180</v>
      </c>
      <c r="B75" s="32" t="s">
        <v>181</v>
      </c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49"/>
      <c r="O75" s="31">
        <f t="shared" si="12"/>
        <v>0</v>
      </c>
    </row>
    <row r="76" spans="1:15" ht="12.75">
      <c r="A76" s="57" t="s">
        <v>182</v>
      </c>
      <c r="B76" s="32" t="s">
        <v>183</v>
      </c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49"/>
      <c r="O76" s="31">
        <f t="shared" si="12"/>
        <v>0</v>
      </c>
    </row>
    <row r="77" spans="1:15" ht="12.75">
      <c r="A77" s="57" t="s">
        <v>184</v>
      </c>
      <c r="B77" s="32" t="s">
        <v>185</v>
      </c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49"/>
      <c r="O77" s="31">
        <f t="shared" si="12"/>
        <v>0</v>
      </c>
    </row>
    <row r="78" spans="1:15" ht="12.75">
      <c r="A78" s="57" t="s">
        <v>186</v>
      </c>
      <c r="B78" s="32" t="s">
        <v>187</v>
      </c>
      <c r="C78" s="27"/>
      <c r="D78" s="28"/>
      <c r="E78" s="28"/>
      <c r="F78" s="28"/>
      <c r="G78" s="29">
        <v>1074000</v>
      </c>
      <c r="H78" s="28">
        <v>378000</v>
      </c>
      <c r="I78" s="28"/>
      <c r="J78" s="28"/>
      <c r="K78" s="28"/>
      <c r="L78" s="28"/>
      <c r="M78" s="28"/>
      <c r="N78" s="49"/>
      <c r="O78" s="31">
        <f t="shared" si="12"/>
        <v>1452000</v>
      </c>
    </row>
    <row r="79" spans="1:15" ht="12.75">
      <c r="A79" s="40" t="s">
        <v>188</v>
      </c>
      <c r="B79" s="32" t="s">
        <v>189</v>
      </c>
      <c r="C79" s="2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49"/>
      <c r="O79" s="31">
        <f t="shared" si="12"/>
        <v>0</v>
      </c>
    </row>
    <row r="80" spans="1:15" ht="12.75">
      <c r="A80" s="40" t="s">
        <v>190</v>
      </c>
      <c r="B80" s="32" t="s">
        <v>191</v>
      </c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49"/>
      <c r="O80" s="31">
        <f t="shared" si="12"/>
        <v>0</v>
      </c>
    </row>
    <row r="81" spans="1:15" ht="12.75">
      <c r="A81" s="40" t="s">
        <v>192</v>
      </c>
      <c r="B81" s="32" t="s">
        <v>193</v>
      </c>
      <c r="C81" s="27"/>
      <c r="D81" s="28"/>
      <c r="E81" s="28"/>
      <c r="F81" s="28"/>
      <c r="G81" s="29">
        <v>290000</v>
      </c>
      <c r="H81" s="28">
        <v>102000</v>
      </c>
      <c r="I81" s="28"/>
      <c r="J81" s="28"/>
      <c r="K81" s="28"/>
      <c r="L81" s="28"/>
      <c r="M81" s="28"/>
      <c r="N81" s="49"/>
      <c r="O81" s="31">
        <f t="shared" si="12"/>
        <v>392000</v>
      </c>
    </row>
    <row r="82" spans="1:15" s="4" customFormat="1" ht="12.75">
      <c r="A82" s="58" t="s">
        <v>194</v>
      </c>
      <c r="B82" s="43" t="s">
        <v>195</v>
      </c>
      <c r="C82" s="37">
        <f aca="true" t="shared" si="14" ref="C82:N82">SUM(C75:C81)</f>
        <v>0</v>
      </c>
      <c r="D82" s="37">
        <f t="shared" si="14"/>
        <v>0</v>
      </c>
      <c r="E82" s="37">
        <f t="shared" si="14"/>
        <v>0</v>
      </c>
      <c r="F82" s="37">
        <f t="shared" si="14"/>
        <v>0</v>
      </c>
      <c r="G82" s="37">
        <f t="shared" si="14"/>
        <v>1364000</v>
      </c>
      <c r="H82" s="37">
        <f t="shared" si="14"/>
        <v>480000</v>
      </c>
      <c r="I82" s="37">
        <v>0</v>
      </c>
      <c r="J82" s="37">
        <f t="shared" si="14"/>
        <v>0</v>
      </c>
      <c r="K82" s="37"/>
      <c r="L82" s="37"/>
      <c r="M82" s="37">
        <f t="shared" si="14"/>
        <v>0</v>
      </c>
      <c r="N82" s="48">
        <f t="shared" si="14"/>
        <v>0</v>
      </c>
      <c r="O82" s="31">
        <f t="shared" si="12"/>
        <v>1844000</v>
      </c>
    </row>
    <row r="83" spans="1:15" ht="12.75">
      <c r="A83" s="50" t="s">
        <v>196</v>
      </c>
      <c r="B83" s="32" t="s">
        <v>197</v>
      </c>
      <c r="C83" s="27"/>
      <c r="D83" s="28"/>
      <c r="E83" s="28">
        <v>128000</v>
      </c>
      <c r="F83" s="28"/>
      <c r="G83" s="28"/>
      <c r="H83" s="28"/>
      <c r="I83" s="28"/>
      <c r="J83" s="28"/>
      <c r="K83" s="28"/>
      <c r="L83" s="28"/>
      <c r="M83" s="28"/>
      <c r="N83" s="49"/>
      <c r="O83" s="31">
        <f t="shared" si="12"/>
        <v>128000</v>
      </c>
    </row>
    <row r="84" spans="1:15" ht="12.75">
      <c r="A84" s="50" t="s">
        <v>198</v>
      </c>
      <c r="B84" s="32" t="s">
        <v>199</v>
      </c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49"/>
      <c r="O84" s="31">
        <f t="shared" si="12"/>
        <v>0</v>
      </c>
    </row>
    <row r="85" spans="1:15" ht="12.75">
      <c r="A85" s="50" t="s">
        <v>200</v>
      </c>
      <c r="B85" s="32" t="s">
        <v>201</v>
      </c>
      <c r="C85" s="27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49"/>
      <c r="O85" s="31">
        <f t="shared" si="12"/>
        <v>0</v>
      </c>
    </row>
    <row r="86" spans="1:15" ht="12.75">
      <c r="A86" s="50" t="s">
        <v>202</v>
      </c>
      <c r="B86" s="32" t="s">
        <v>203</v>
      </c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49"/>
      <c r="O86" s="31">
        <f t="shared" si="12"/>
        <v>0</v>
      </c>
    </row>
    <row r="87" spans="1:15" s="4" customFormat="1" ht="12.75">
      <c r="A87" s="52" t="s">
        <v>204</v>
      </c>
      <c r="B87" s="43" t="s">
        <v>205</v>
      </c>
      <c r="C87" s="37">
        <f aca="true" t="shared" si="15" ref="C87:N87">SUM(C83:C86)</f>
        <v>0</v>
      </c>
      <c r="D87" s="37">
        <f t="shared" si="15"/>
        <v>0</v>
      </c>
      <c r="E87" s="37">
        <f t="shared" si="15"/>
        <v>128000</v>
      </c>
      <c r="F87" s="37">
        <f t="shared" si="15"/>
        <v>0</v>
      </c>
      <c r="G87" s="37">
        <f t="shared" si="15"/>
        <v>0</v>
      </c>
      <c r="H87" s="37">
        <f t="shared" si="15"/>
        <v>0</v>
      </c>
      <c r="I87" s="37">
        <v>0</v>
      </c>
      <c r="J87" s="37">
        <f t="shared" si="15"/>
        <v>0</v>
      </c>
      <c r="K87" s="37"/>
      <c r="L87" s="37"/>
      <c r="M87" s="37">
        <f t="shared" si="15"/>
        <v>0</v>
      </c>
      <c r="N87" s="48">
        <f t="shared" si="15"/>
        <v>0</v>
      </c>
      <c r="O87" s="31">
        <f t="shared" si="12"/>
        <v>128000</v>
      </c>
    </row>
    <row r="88" spans="1:15" ht="12.75">
      <c r="A88" s="50" t="s">
        <v>206</v>
      </c>
      <c r="B88" s="32" t="s">
        <v>207</v>
      </c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49"/>
      <c r="O88" s="31">
        <f t="shared" si="12"/>
        <v>0</v>
      </c>
    </row>
    <row r="89" spans="1:15" ht="12.75">
      <c r="A89" s="50" t="s">
        <v>208</v>
      </c>
      <c r="B89" s="32" t="s">
        <v>209</v>
      </c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49"/>
      <c r="O89" s="31">
        <f t="shared" si="12"/>
        <v>0</v>
      </c>
    </row>
    <row r="90" spans="1:15" ht="12.75">
      <c r="A90" s="50" t="s">
        <v>210</v>
      </c>
      <c r="B90" s="32" t="s">
        <v>211</v>
      </c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49"/>
      <c r="O90" s="31">
        <f t="shared" si="12"/>
        <v>0</v>
      </c>
    </row>
    <row r="91" spans="1:15" ht="12.75">
      <c r="A91" s="50" t="s">
        <v>212</v>
      </c>
      <c r="B91" s="32" t="s">
        <v>213</v>
      </c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49"/>
      <c r="O91" s="31">
        <f t="shared" si="12"/>
        <v>0</v>
      </c>
    </row>
    <row r="92" spans="1:15" ht="12.75">
      <c r="A92" s="50" t="s">
        <v>214</v>
      </c>
      <c r="B92" s="32" t="s">
        <v>215</v>
      </c>
      <c r="C92" s="27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49"/>
      <c r="O92" s="31">
        <f t="shared" si="12"/>
        <v>0</v>
      </c>
    </row>
    <row r="93" spans="1:15" ht="12.75">
      <c r="A93" s="50" t="s">
        <v>216</v>
      </c>
      <c r="B93" s="32" t="s">
        <v>217</v>
      </c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49"/>
      <c r="O93" s="31">
        <f t="shared" si="12"/>
        <v>0</v>
      </c>
    </row>
    <row r="94" spans="1:15" ht="12.75">
      <c r="A94" s="50" t="s">
        <v>218</v>
      </c>
      <c r="B94" s="32" t="s">
        <v>219</v>
      </c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49"/>
      <c r="O94" s="31">
        <f t="shared" si="12"/>
        <v>0</v>
      </c>
    </row>
    <row r="95" spans="1:15" ht="12.75">
      <c r="A95" s="50" t="s">
        <v>220</v>
      </c>
      <c r="B95" s="32" t="s">
        <v>221</v>
      </c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49"/>
      <c r="O95" s="31">
        <f t="shared" si="12"/>
        <v>0</v>
      </c>
    </row>
    <row r="96" spans="1:15" ht="12.75">
      <c r="A96" s="50" t="s">
        <v>222</v>
      </c>
      <c r="B96" s="32" t="s">
        <v>223</v>
      </c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49"/>
      <c r="O96" s="31"/>
    </row>
    <row r="97" spans="1:15" s="4" customFormat="1" ht="12.75">
      <c r="A97" s="52" t="s">
        <v>224</v>
      </c>
      <c r="B97" s="43" t="s">
        <v>225</v>
      </c>
      <c r="C97" s="37">
        <f aca="true" t="shared" si="16" ref="C97:N97">SUM(C88:C95)</f>
        <v>0</v>
      </c>
      <c r="D97" s="37">
        <f t="shared" si="16"/>
        <v>0</v>
      </c>
      <c r="E97" s="37">
        <f t="shared" si="16"/>
        <v>0</v>
      </c>
      <c r="F97" s="37">
        <f t="shared" si="16"/>
        <v>0</v>
      </c>
      <c r="G97" s="37">
        <f t="shared" si="16"/>
        <v>0</v>
      </c>
      <c r="H97" s="37">
        <f t="shared" si="16"/>
        <v>0</v>
      </c>
      <c r="I97" s="37">
        <v>0</v>
      </c>
      <c r="J97" s="37">
        <f t="shared" si="16"/>
        <v>0</v>
      </c>
      <c r="K97" s="37"/>
      <c r="L97" s="37"/>
      <c r="M97" s="37">
        <f t="shared" si="16"/>
        <v>0</v>
      </c>
      <c r="N97" s="48">
        <f t="shared" si="16"/>
        <v>0</v>
      </c>
      <c r="O97" s="31">
        <f aca="true" t="shared" si="17" ref="O97:O107">SUM(C97:N97)</f>
        <v>0</v>
      </c>
    </row>
    <row r="98" spans="1:15" s="4" customFormat="1" ht="12.75">
      <c r="A98" s="55" t="s">
        <v>226</v>
      </c>
      <c r="B98" s="43"/>
      <c r="C98" s="37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56"/>
      <c r="O98" s="31">
        <f t="shared" si="17"/>
        <v>0</v>
      </c>
    </row>
    <row r="99" spans="1:15" s="4" customFormat="1" ht="12.75">
      <c r="A99" s="59" t="s">
        <v>227</v>
      </c>
      <c r="B99" s="60" t="s">
        <v>228</v>
      </c>
      <c r="C99" s="37">
        <f aca="true" t="shared" si="18" ref="C99:N99">C24+C25+C50+C59+C73+C82+C87+C97</f>
        <v>672000</v>
      </c>
      <c r="D99" s="37">
        <f t="shared" si="18"/>
        <v>3083697</v>
      </c>
      <c r="E99" s="37">
        <f t="shared" si="18"/>
        <v>4705407</v>
      </c>
      <c r="F99" s="37">
        <f t="shared" si="18"/>
        <v>928000</v>
      </c>
      <c r="G99" s="37">
        <f t="shared" si="18"/>
        <v>1848000</v>
      </c>
      <c r="H99" s="37">
        <f t="shared" si="18"/>
        <v>1200000</v>
      </c>
      <c r="I99" s="37">
        <f>I24+I25+I50+I59+0</f>
        <v>3384000</v>
      </c>
      <c r="J99" s="37">
        <f t="shared" si="18"/>
        <v>100000</v>
      </c>
      <c r="K99" s="37"/>
      <c r="L99" s="37"/>
      <c r="M99" s="37">
        <f t="shared" si="18"/>
        <v>21387536</v>
      </c>
      <c r="N99" s="48">
        <f t="shared" si="18"/>
        <v>4606686</v>
      </c>
      <c r="O99" s="31">
        <f t="shared" si="17"/>
        <v>41915326</v>
      </c>
    </row>
    <row r="100" spans="1:15" ht="19.5" customHeight="1">
      <c r="A100" s="50" t="s">
        <v>229</v>
      </c>
      <c r="B100" s="34" t="s">
        <v>230</v>
      </c>
      <c r="C100" s="61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49"/>
      <c r="O100" s="31">
        <f t="shared" si="17"/>
        <v>0</v>
      </c>
    </row>
    <row r="101" spans="1:15" ht="16.5" customHeight="1">
      <c r="A101" s="50" t="s">
        <v>231</v>
      </c>
      <c r="B101" s="34" t="s">
        <v>232</v>
      </c>
      <c r="C101" s="61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49"/>
      <c r="O101" s="31">
        <f t="shared" si="17"/>
        <v>0</v>
      </c>
    </row>
    <row r="102" spans="1:15" ht="16.5" customHeight="1">
      <c r="A102" s="50" t="s">
        <v>233</v>
      </c>
      <c r="B102" s="34" t="s">
        <v>234</v>
      </c>
      <c r="C102" s="61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49"/>
      <c r="O102" s="31">
        <f t="shared" si="17"/>
        <v>0</v>
      </c>
    </row>
    <row r="103" spans="1:15" s="4" customFormat="1" ht="12.75">
      <c r="A103" s="63" t="s">
        <v>235</v>
      </c>
      <c r="B103" s="41" t="s">
        <v>236</v>
      </c>
      <c r="C103" s="64">
        <f aca="true" t="shared" si="19" ref="C103:N103">SUM(C100:C102)</f>
        <v>0</v>
      </c>
      <c r="D103" s="64">
        <f t="shared" si="19"/>
        <v>0</v>
      </c>
      <c r="E103" s="64">
        <f t="shared" si="19"/>
        <v>0</v>
      </c>
      <c r="F103" s="64">
        <f t="shared" si="19"/>
        <v>0</v>
      </c>
      <c r="G103" s="64">
        <f t="shared" si="19"/>
        <v>0</v>
      </c>
      <c r="H103" s="64">
        <f t="shared" si="19"/>
        <v>0</v>
      </c>
      <c r="I103" s="64">
        <v>0</v>
      </c>
      <c r="J103" s="64">
        <f t="shared" si="19"/>
        <v>0</v>
      </c>
      <c r="K103" s="64"/>
      <c r="L103" s="64"/>
      <c r="M103" s="64">
        <f t="shared" si="19"/>
        <v>0</v>
      </c>
      <c r="N103" s="64">
        <f t="shared" si="19"/>
        <v>0</v>
      </c>
      <c r="O103" s="31">
        <f t="shared" si="17"/>
        <v>0</v>
      </c>
    </row>
    <row r="104" spans="1:15" ht="12.75">
      <c r="A104" s="65" t="s">
        <v>237</v>
      </c>
      <c r="B104" s="34" t="s">
        <v>238</v>
      </c>
      <c r="C104" s="66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49"/>
      <c r="O104" s="31">
        <f t="shared" si="17"/>
        <v>0</v>
      </c>
    </row>
    <row r="105" spans="1:15" ht="12.75">
      <c r="A105" s="65" t="s">
        <v>237</v>
      </c>
      <c r="B105" s="34" t="s">
        <v>239</v>
      </c>
      <c r="C105" s="66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49"/>
      <c r="O105" s="31">
        <f t="shared" si="17"/>
        <v>0</v>
      </c>
    </row>
    <row r="106" spans="1:15" ht="12.75">
      <c r="A106" s="50" t="s">
        <v>240</v>
      </c>
      <c r="B106" s="34" t="s">
        <v>241</v>
      </c>
      <c r="C106" s="61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49"/>
      <c r="O106" s="31">
        <f t="shared" si="17"/>
        <v>0</v>
      </c>
    </row>
    <row r="107" spans="1:15" ht="12.75">
      <c r="A107" s="50" t="s">
        <v>242</v>
      </c>
      <c r="B107" s="34" t="s">
        <v>243</v>
      </c>
      <c r="C107" s="61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49"/>
      <c r="O107" s="31">
        <f t="shared" si="17"/>
        <v>0</v>
      </c>
    </row>
    <row r="108" spans="1:15" ht="12.75">
      <c r="A108" s="50" t="s">
        <v>244</v>
      </c>
      <c r="B108" s="34" t="s">
        <v>245</v>
      </c>
      <c r="C108" s="61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49"/>
      <c r="O108" s="31"/>
    </row>
    <row r="109" spans="1:15" ht="12.75">
      <c r="A109" s="50" t="s">
        <v>246</v>
      </c>
      <c r="B109" s="34" t="s">
        <v>247</v>
      </c>
      <c r="C109" s="61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49"/>
      <c r="O109" s="31"/>
    </row>
    <row r="110" spans="1:15" s="4" customFormat="1" ht="12.75">
      <c r="A110" s="68" t="s">
        <v>248</v>
      </c>
      <c r="B110" s="41" t="s">
        <v>249</v>
      </c>
      <c r="C110" s="69">
        <f aca="true" t="shared" si="20" ref="C110:N110">SUM(C104:C107)</f>
        <v>0</v>
      </c>
      <c r="D110" s="69">
        <f t="shared" si="20"/>
        <v>0</v>
      </c>
      <c r="E110" s="69">
        <f t="shared" si="20"/>
        <v>0</v>
      </c>
      <c r="F110" s="69">
        <f t="shared" si="20"/>
        <v>0</v>
      </c>
      <c r="G110" s="69">
        <f t="shared" si="20"/>
        <v>0</v>
      </c>
      <c r="H110" s="69">
        <f t="shared" si="20"/>
        <v>0</v>
      </c>
      <c r="I110" s="69">
        <v>0</v>
      </c>
      <c r="J110" s="69">
        <f t="shared" si="20"/>
        <v>0</v>
      </c>
      <c r="K110" s="69"/>
      <c r="L110" s="69"/>
      <c r="M110" s="69">
        <f t="shared" si="20"/>
        <v>0</v>
      </c>
      <c r="N110" s="69">
        <f t="shared" si="20"/>
        <v>0</v>
      </c>
      <c r="O110" s="31">
        <f aca="true" t="shared" si="21" ref="O110:O116">SUM(C110:N110)</f>
        <v>0</v>
      </c>
    </row>
    <row r="111" spans="1:15" ht="12.75">
      <c r="A111" s="65" t="s">
        <v>250</v>
      </c>
      <c r="B111" s="34" t="s">
        <v>251</v>
      </c>
      <c r="C111" s="66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49"/>
      <c r="O111" s="31">
        <f t="shared" si="21"/>
        <v>0</v>
      </c>
    </row>
    <row r="112" spans="1:15" ht="12.75">
      <c r="A112" s="65" t="s">
        <v>252</v>
      </c>
      <c r="B112" s="34" t="s">
        <v>253</v>
      </c>
      <c r="C112" s="66"/>
      <c r="D112" s="67"/>
      <c r="E112" s="67"/>
      <c r="F112" s="67"/>
      <c r="G112" s="67"/>
      <c r="H112" s="67"/>
      <c r="I112" s="67"/>
      <c r="J112" s="67"/>
      <c r="K112" s="70">
        <v>987956</v>
      </c>
      <c r="L112" s="67"/>
      <c r="M112" s="67"/>
      <c r="N112" s="49"/>
      <c r="O112" s="31">
        <f t="shared" si="21"/>
        <v>987956</v>
      </c>
    </row>
    <row r="113" spans="1:15" s="4" customFormat="1" ht="12.75">
      <c r="A113" s="68" t="s">
        <v>254</v>
      </c>
      <c r="B113" s="41" t="s">
        <v>255</v>
      </c>
      <c r="C113" s="69"/>
      <c r="D113" s="71"/>
      <c r="E113" s="71"/>
      <c r="F113" s="71"/>
      <c r="G113" s="71"/>
      <c r="H113" s="71"/>
      <c r="I113" s="71"/>
      <c r="J113" s="71"/>
      <c r="K113" s="71"/>
      <c r="L113" s="72">
        <v>15779056</v>
      </c>
      <c r="M113" s="71"/>
      <c r="N113" s="56"/>
      <c r="O113" s="31">
        <f t="shared" si="21"/>
        <v>15779056</v>
      </c>
    </row>
    <row r="114" spans="1:15" ht="12.75">
      <c r="A114" s="65" t="s">
        <v>256</v>
      </c>
      <c r="B114" s="34" t="s">
        <v>257</v>
      </c>
      <c r="C114" s="66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49"/>
      <c r="O114" s="31">
        <f t="shared" si="21"/>
        <v>0</v>
      </c>
    </row>
    <row r="115" spans="1:15" ht="12.75">
      <c r="A115" s="65" t="s">
        <v>258</v>
      </c>
      <c r="B115" s="34" t="s">
        <v>259</v>
      </c>
      <c r="C115" s="66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49"/>
      <c r="O115" s="31">
        <f t="shared" si="21"/>
        <v>0</v>
      </c>
    </row>
    <row r="116" spans="1:15" ht="12.75">
      <c r="A116" s="65" t="s">
        <v>260</v>
      </c>
      <c r="B116" s="34" t="s">
        <v>261</v>
      </c>
      <c r="C116" s="66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49"/>
      <c r="O116" s="31">
        <f t="shared" si="21"/>
        <v>0</v>
      </c>
    </row>
    <row r="117" spans="1:15" ht="12.75">
      <c r="A117" s="65" t="s">
        <v>262</v>
      </c>
      <c r="B117" s="34" t="s">
        <v>263</v>
      </c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49"/>
      <c r="O117" s="31"/>
    </row>
    <row r="118" spans="1:15" s="4" customFormat="1" ht="12.75">
      <c r="A118" s="73" t="s">
        <v>264</v>
      </c>
      <c r="B118" s="44" t="s">
        <v>265</v>
      </c>
      <c r="C118" s="69">
        <f aca="true" t="shared" si="22" ref="C118:N118">C103+C110+C111+C112+C113+C114+C115+C116</f>
        <v>0</v>
      </c>
      <c r="D118" s="69">
        <f t="shared" si="22"/>
        <v>0</v>
      </c>
      <c r="E118" s="69">
        <f t="shared" si="22"/>
        <v>0</v>
      </c>
      <c r="F118" s="69">
        <f t="shared" si="22"/>
        <v>0</v>
      </c>
      <c r="G118" s="69">
        <f t="shared" si="22"/>
        <v>0</v>
      </c>
      <c r="H118" s="69">
        <f t="shared" si="22"/>
        <v>0</v>
      </c>
      <c r="I118" s="69">
        <v>0</v>
      </c>
      <c r="J118" s="69">
        <f t="shared" si="22"/>
        <v>0</v>
      </c>
      <c r="K118" s="69">
        <f t="shared" si="22"/>
        <v>987956</v>
      </c>
      <c r="L118" s="69">
        <f>L113</f>
        <v>15779056</v>
      </c>
      <c r="M118" s="69">
        <f t="shared" si="22"/>
        <v>0</v>
      </c>
      <c r="N118" s="69">
        <f t="shared" si="22"/>
        <v>0</v>
      </c>
      <c r="O118" s="31">
        <f>SUM(C118:N118)</f>
        <v>16767012</v>
      </c>
    </row>
    <row r="119" spans="1:15" ht="12.75">
      <c r="A119" s="65" t="s">
        <v>266</v>
      </c>
      <c r="B119" s="34" t="s">
        <v>267</v>
      </c>
      <c r="C119" s="66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49"/>
      <c r="O119" s="31">
        <f>SUM(C119:N119)</f>
        <v>0</v>
      </c>
    </row>
    <row r="120" spans="1:15" ht="12.75">
      <c r="A120" s="50" t="s">
        <v>268</v>
      </c>
      <c r="B120" s="34" t="s">
        <v>269</v>
      </c>
      <c r="C120" s="61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49"/>
      <c r="O120" s="31">
        <f>SUM(C120:N120)</f>
        <v>0</v>
      </c>
    </row>
    <row r="121" spans="1:15" ht="12.75">
      <c r="A121" s="65" t="s">
        <v>270</v>
      </c>
      <c r="B121" s="34" t="s">
        <v>271</v>
      </c>
      <c r="C121" s="66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49"/>
      <c r="O121" s="31">
        <f>SUM(C121:N121)</f>
        <v>0</v>
      </c>
    </row>
    <row r="122" spans="1:15" ht="17.25" customHeight="1">
      <c r="A122" s="65" t="s">
        <v>272</v>
      </c>
      <c r="B122" s="34" t="s">
        <v>273</v>
      </c>
      <c r="C122" s="66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49"/>
      <c r="O122" s="31">
        <f>SUM(C122:N122)</f>
        <v>0</v>
      </c>
    </row>
    <row r="123" spans="1:15" ht="12.75">
      <c r="A123" s="65" t="s">
        <v>274</v>
      </c>
      <c r="B123" s="34" t="s">
        <v>275</v>
      </c>
      <c r="C123" s="66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49"/>
      <c r="O123" s="31"/>
    </row>
    <row r="124" spans="1:15" s="4" customFormat="1" ht="12.75">
      <c r="A124" s="73" t="s">
        <v>276</v>
      </c>
      <c r="B124" s="44" t="s">
        <v>277</v>
      </c>
      <c r="C124" s="69">
        <f aca="true" t="shared" si="23" ref="C124:N124">SUM(C119:C122)</f>
        <v>0</v>
      </c>
      <c r="D124" s="69">
        <f t="shared" si="23"/>
        <v>0</v>
      </c>
      <c r="E124" s="69">
        <f t="shared" si="23"/>
        <v>0</v>
      </c>
      <c r="F124" s="69">
        <f t="shared" si="23"/>
        <v>0</v>
      </c>
      <c r="G124" s="69">
        <f t="shared" si="23"/>
        <v>0</v>
      </c>
      <c r="H124" s="69">
        <f t="shared" si="23"/>
        <v>0</v>
      </c>
      <c r="I124" s="69">
        <v>0</v>
      </c>
      <c r="J124" s="69">
        <f>SUM(J119:J122)</f>
        <v>0</v>
      </c>
      <c r="K124" s="69">
        <f>SUM(K119:K122)</f>
        <v>0</v>
      </c>
      <c r="L124" s="69">
        <f>SUM(L119:L122)</f>
        <v>0</v>
      </c>
      <c r="M124" s="69">
        <f t="shared" si="23"/>
        <v>0</v>
      </c>
      <c r="N124" s="69">
        <f t="shared" si="23"/>
        <v>0</v>
      </c>
      <c r="O124" s="31">
        <f>SUM(C124:N124)</f>
        <v>0</v>
      </c>
    </row>
    <row r="125" spans="1:15" ht="12.75">
      <c r="A125" s="50" t="s">
        <v>278</v>
      </c>
      <c r="B125" s="34" t="s">
        <v>279</v>
      </c>
      <c r="C125" s="61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49"/>
      <c r="O125" s="31">
        <f>SUM(C125:N125)</f>
        <v>0</v>
      </c>
    </row>
    <row r="126" spans="1:15" ht="12.75">
      <c r="A126" s="50" t="s">
        <v>280</v>
      </c>
      <c r="B126" s="34" t="s">
        <v>281</v>
      </c>
      <c r="C126" s="61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49"/>
      <c r="O126" s="31"/>
    </row>
    <row r="127" spans="1:15" s="4" customFormat="1" ht="12.75">
      <c r="A127" s="74" t="s">
        <v>282</v>
      </c>
      <c r="B127" s="75" t="s">
        <v>283</v>
      </c>
      <c r="C127" s="69"/>
      <c r="D127" s="71"/>
      <c r="E127" s="71"/>
      <c r="F127" s="71"/>
      <c r="G127" s="71"/>
      <c r="H127" s="71"/>
      <c r="I127" s="71">
        <v>0</v>
      </c>
      <c r="J127" s="71"/>
      <c r="K127" s="71"/>
      <c r="L127" s="71"/>
      <c r="M127" s="71"/>
      <c r="N127" s="56"/>
      <c r="O127" s="31">
        <f>SUM(C127:N127)</f>
        <v>0</v>
      </c>
    </row>
    <row r="128" spans="1:15" s="4" customFormat="1" ht="12.75">
      <c r="A128" s="76" t="s">
        <v>16</v>
      </c>
      <c r="B128" s="76"/>
      <c r="C128" s="38">
        <f aca="true" t="shared" si="24" ref="C128:N128">C99+C127</f>
        <v>672000</v>
      </c>
      <c r="D128" s="38">
        <f t="shared" si="24"/>
        <v>3083697</v>
      </c>
      <c r="E128" s="38">
        <f t="shared" si="24"/>
        <v>4705407</v>
      </c>
      <c r="F128" s="38">
        <f t="shared" si="24"/>
        <v>928000</v>
      </c>
      <c r="G128" s="38">
        <f t="shared" si="24"/>
        <v>1848000</v>
      </c>
      <c r="H128" s="38">
        <f t="shared" si="24"/>
        <v>1200000</v>
      </c>
      <c r="I128" s="38">
        <f>I99+I127</f>
        <v>3384000</v>
      </c>
      <c r="J128" s="38">
        <f t="shared" si="24"/>
        <v>100000</v>
      </c>
      <c r="K128" s="38">
        <f>K73+K118</f>
        <v>1096955</v>
      </c>
      <c r="L128" s="38">
        <f>L118</f>
        <v>15779056</v>
      </c>
      <c r="M128" s="38">
        <f t="shared" si="24"/>
        <v>21387536</v>
      </c>
      <c r="N128" s="48">
        <f t="shared" si="24"/>
        <v>4606686</v>
      </c>
      <c r="O128" s="31">
        <f>SUM(C128:N128)</f>
        <v>58791337</v>
      </c>
    </row>
    <row r="129" spans="2:15" ht="12.75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</row>
    <row r="130" spans="2:14" ht="12.75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2:14" ht="12.75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2:14" ht="12.75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2:14" ht="12.75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2:14" ht="12.7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2:14" ht="12.75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2:14" ht="12.75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2:14" ht="12.7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2:14" ht="12.7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2:14" ht="12.7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2:14" ht="12.75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2:14" ht="12.75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2:14" ht="12.75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2:14" ht="12.75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2:14" ht="12.75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2:14" ht="12.7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2:14" ht="12.7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2:14" ht="12.7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2:14" ht="12.7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</row>
    <row r="149" spans="2:14" ht="12.7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2:14" ht="12.7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2:14" ht="12.7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2:14" ht="12.7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2:14" ht="12.7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2:14" ht="12.7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2:14" ht="12.7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2:14" ht="12.7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2:14" ht="12.7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2:14" ht="12.7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2:14" ht="12.7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2:14" ht="12.7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2:14" ht="12.7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2:14" ht="12.7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2:14" ht="12.7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2:14" ht="12.7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</row>
    <row r="165" spans="2:14" ht="12.7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2:14" ht="12.7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</row>
    <row r="167" spans="2:14" ht="12.7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2:14" ht="12.7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2:14" ht="12.7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2:14" ht="12.75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2:14" ht="12.7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2:14" ht="12.7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2:14" ht="12.75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2:14" ht="12.75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</row>
    <row r="175" spans="2:14" ht="12.75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</row>
    <row r="176" spans="2:14" ht="12.75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</row>
    <row r="177" spans="2:14" ht="12.75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</row>
  </sheetData>
  <sheetProtection selectLockedCells="1" selectUnlockedCells="1"/>
  <mergeCells count="2">
    <mergeCell ref="A1:C1"/>
    <mergeCell ref="A2:C2"/>
  </mergeCells>
  <printOptions/>
  <pageMargins left="0.39375" right="0.39375" top="0.7604166666666666" bottom="0.7479166666666667" header="0.5951388888888889" footer="0.5118055555555555"/>
  <pageSetup horizontalDpi="300" verticalDpi="300" orientation="landscape" paperSize="9" scale="45"/>
  <headerFooter alignWithMargins="0">
    <oddHeader>&amp;C&amp;"Times New Roman,Normál"&amp;12 2. melléklet a 9/2016. (IX. 6.)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7" max="7" width="7.28125" style="0" customWidth="1"/>
    <col min="8" max="8" width="7.7109375" style="0" customWidth="1"/>
    <col min="9" max="9" width="0" style="0" hidden="1" customWidth="1"/>
  </cols>
  <sheetData>
    <row r="1" spans="1:10" ht="12.75">
      <c r="A1" s="275" t="s">
        <v>682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2.75">
      <c r="A2" s="275"/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275"/>
      <c r="B3" s="275"/>
      <c r="C3" s="275"/>
      <c r="D3" s="275"/>
      <c r="E3" s="275"/>
      <c r="F3" s="275"/>
      <c r="G3" s="275"/>
      <c r="H3" s="275"/>
      <c r="I3" s="275"/>
      <c r="J3" s="275"/>
    </row>
    <row r="4" spans="1:10" ht="12.75">
      <c r="A4" s="275"/>
      <c r="B4" s="275"/>
      <c r="C4" s="275"/>
      <c r="D4" s="275"/>
      <c r="E4" s="275"/>
      <c r="F4" s="275"/>
      <c r="G4" s="275"/>
      <c r="H4" s="275"/>
      <c r="I4" s="275"/>
      <c r="J4" s="275"/>
    </row>
    <row r="5" spans="1:10" ht="12.75">
      <c r="A5" s="275"/>
      <c r="B5" s="275"/>
      <c r="C5" s="275"/>
      <c r="D5" s="275"/>
      <c r="E5" s="275"/>
      <c r="F5" s="275"/>
      <c r="G5" s="275"/>
      <c r="H5" s="275"/>
      <c r="I5" s="275"/>
      <c r="J5" s="275"/>
    </row>
    <row r="6" spans="1:10" ht="12.7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2.75">
      <c r="A7" s="276" t="s">
        <v>683</v>
      </c>
      <c r="B7" s="276"/>
      <c r="C7" s="276"/>
      <c r="D7" s="276"/>
      <c r="E7" s="276"/>
      <c r="F7" s="276"/>
      <c r="G7" s="276"/>
      <c r="H7" s="276"/>
      <c r="I7" s="276"/>
      <c r="J7" s="79">
        <v>0</v>
      </c>
    </row>
    <row r="8" spans="1:10" ht="12.75">
      <c r="A8" s="276" t="s">
        <v>684</v>
      </c>
      <c r="B8" s="276"/>
      <c r="C8" s="276"/>
      <c r="D8" s="276"/>
      <c r="E8" s="276"/>
      <c r="F8" s="276"/>
      <c r="G8" s="276"/>
      <c r="H8" s="276"/>
      <c r="I8" s="276"/>
      <c r="J8" s="79">
        <v>0</v>
      </c>
    </row>
    <row r="9" spans="1:10" ht="12.75">
      <c r="A9" s="276" t="s">
        <v>685</v>
      </c>
      <c r="B9" s="276"/>
      <c r="C9" s="276"/>
      <c r="D9" s="276"/>
      <c r="E9" s="276"/>
      <c r="F9" s="276"/>
      <c r="G9" s="276"/>
      <c r="H9" s="276"/>
      <c r="I9" s="276"/>
      <c r="J9" s="277">
        <v>0</v>
      </c>
    </row>
    <row r="10" spans="1:10" ht="12.75">
      <c r="A10" s="276" t="s">
        <v>686</v>
      </c>
      <c r="B10" s="276"/>
      <c r="C10" s="276"/>
      <c r="D10" s="276"/>
      <c r="E10" s="276"/>
      <c r="F10" s="276"/>
      <c r="G10" s="276"/>
      <c r="H10" s="276"/>
      <c r="I10" s="276"/>
      <c r="J10" s="277">
        <v>0</v>
      </c>
    </row>
    <row r="11" spans="1:10" ht="12.75">
      <c r="A11" s="276" t="s">
        <v>652</v>
      </c>
      <c r="B11" s="276"/>
      <c r="C11" s="276"/>
      <c r="D11" s="276"/>
      <c r="E11" s="276"/>
      <c r="F11" s="276"/>
      <c r="G11" s="276"/>
      <c r="H11" s="276"/>
      <c r="I11" s="276"/>
      <c r="J11" s="277">
        <v>0</v>
      </c>
    </row>
    <row r="12" spans="1:10" ht="12.75">
      <c r="A12" s="276" t="s">
        <v>687</v>
      </c>
      <c r="B12" s="276"/>
      <c r="C12" s="276"/>
      <c r="D12" s="276"/>
      <c r="E12" s="276"/>
      <c r="F12" s="276"/>
      <c r="G12" s="276"/>
      <c r="H12" s="276"/>
      <c r="I12" s="276"/>
      <c r="J12" s="79">
        <v>0</v>
      </c>
    </row>
    <row r="13" spans="1:10" ht="12.75">
      <c r="A13" s="276" t="s">
        <v>688</v>
      </c>
      <c r="B13" s="276"/>
      <c r="C13" s="276"/>
      <c r="D13" s="276"/>
      <c r="E13" s="276"/>
      <c r="F13" s="276"/>
      <c r="G13" s="276"/>
      <c r="H13" s="276"/>
      <c r="I13" s="276"/>
      <c r="J13" s="79">
        <v>0</v>
      </c>
    </row>
    <row r="14" spans="1:10" ht="12.75">
      <c r="A14" s="277" t="s">
        <v>689</v>
      </c>
      <c r="B14" s="277"/>
      <c r="C14" s="277"/>
      <c r="D14" s="277"/>
      <c r="E14" s="277"/>
      <c r="F14" s="277"/>
      <c r="G14" s="277"/>
      <c r="H14" s="277"/>
      <c r="I14" s="277"/>
      <c r="J14" s="277">
        <f>SUM(J7:J9)</f>
        <v>0</v>
      </c>
    </row>
  </sheetData>
  <sheetProtection selectLockedCells="1" selectUnlockedCells="1"/>
  <mergeCells count="10">
    <mergeCell ref="A1:J1"/>
    <mergeCell ref="A3:J3"/>
    <mergeCell ref="A7:I7"/>
    <mergeCell ref="A8:I8"/>
    <mergeCell ref="A9:I9"/>
    <mergeCell ref="A10:H10"/>
    <mergeCell ref="A11:H11"/>
    <mergeCell ref="A12:I12"/>
    <mergeCell ref="A13:I13"/>
    <mergeCell ref="A14:I14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&amp;C20.melléklet a 9/2016. (IX. 6.) önkormányzati rendlethez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A1">
      <selection activeCell="A3" sqref="A3"/>
    </sheetView>
  </sheetViews>
  <sheetFormatPr defaultColWidth="9.140625" defaultRowHeight="15"/>
  <cols>
    <col min="4" max="4" width="14.00390625" style="0" customWidth="1"/>
  </cols>
  <sheetData>
    <row r="1" ht="12.75">
      <c r="A1" s="278" t="s">
        <v>672</v>
      </c>
    </row>
    <row r="2" ht="12.75">
      <c r="A2" s="279" t="s">
        <v>690</v>
      </c>
    </row>
    <row r="3" spans="1:5" ht="12.75">
      <c r="A3" s="280" t="s">
        <v>691</v>
      </c>
      <c r="B3" s="280"/>
      <c r="C3" s="280"/>
      <c r="D3" s="280"/>
      <c r="E3" s="280"/>
    </row>
    <row r="4" spans="1:6" ht="12.75">
      <c r="A4" s="281"/>
      <c r="B4" s="281"/>
      <c r="C4" s="281"/>
      <c r="D4" s="281"/>
      <c r="E4" s="281"/>
      <c r="F4" s="77"/>
    </row>
    <row r="5" spans="1:6" ht="12.75">
      <c r="A5" s="281"/>
      <c r="B5" s="281"/>
      <c r="C5" s="281"/>
      <c r="D5" s="281"/>
      <c r="E5" s="281"/>
      <c r="F5" s="77"/>
    </row>
    <row r="6" spans="1:6" ht="12.75">
      <c r="A6" s="281"/>
      <c r="B6" s="281"/>
      <c r="C6" s="281"/>
      <c r="D6" s="281"/>
      <c r="E6" s="281"/>
      <c r="F6" s="77"/>
    </row>
    <row r="7" spans="1:6" ht="12.75">
      <c r="A7" s="281"/>
      <c r="B7" s="281"/>
      <c r="C7" s="281"/>
      <c r="D7" s="281"/>
      <c r="E7" s="281"/>
      <c r="F7" s="77"/>
    </row>
    <row r="8" spans="1:6" ht="12.75">
      <c r="A8" s="281"/>
      <c r="B8" s="281"/>
      <c r="C8" s="281"/>
      <c r="D8" s="281"/>
      <c r="E8" s="281"/>
      <c r="F8" s="77"/>
    </row>
    <row r="9" spans="1:5" ht="12.75">
      <c r="A9" s="282" t="s">
        <v>556</v>
      </c>
      <c r="B9" s="282"/>
      <c r="C9" s="282"/>
      <c r="D9" s="283" t="s">
        <v>495</v>
      </c>
      <c r="E9" s="283"/>
    </row>
    <row r="10" spans="1:5" ht="12.75">
      <c r="A10" s="284" t="s">
        <v>692</v>
      </c>
      <c r="B10" s="284"/>
      <c r="C10" s="284"/>
      <c r="D10" s="285">
        <v>4</v>
      </c>
      <c r="E10" s="286" t="s">
        <v>693</v>
      </c>
    </row>
  </sheetData>
  <sheetProtection selectLockedCells="1" selectUnlockedCells="1"/>
  <mergeCells count="4">
    <mergeCell ref="A3:E3"/>
    <mergeCell ref="A9:C9"/>
    <mergeCell ref="D9:E9"/>
    <mergeCell ref="A10:C10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&amp;C21.melléklet a 9/2016. (IX. 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SheetLayoutView="100" workbookViewId="0" topLeftCell="A34">
      <selection activeCell="V79" sqref="V79"/>
    </sheetView>
  </sheetViews>
  <sheetFormatPr defaultColWidth="9.140625" defaultRowHeight="15"/>
  <cols>
    <col min="2" max="2" width="28.28125" style="0" customWidth="1"/>
    <col min="3" max="3" width="0" style="0" hidden="1" customWidth="1"/>
    <col min="4" max="4" width="12.140625" style="0" customWidth="1"/>
    <col min="8" max="8" width="7.140625" style="0" customWidth="1"/>
    <col min="9" max="9" width="0" style="0" hidden="1" customWidth="1"/>
    <col min="10" max="10" width="0.13671875" style="0" customWidth="1"/>
    <col min="11" max="11" width="12.140625" style="0" customWidth="1"/>
  </cols>
  <sheetData>
    <row r="1" spans="4:11" ht="12.75">
      <c r="D1" s="287"/>
      <c r="K1" s="287"/>
    </row>
    <row r="2" spans="1:11" ht="18" customHeight="1">
      <c r="A2" s="288" t="s">
        <v>694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4:11" ht="12.75">
      <c r="D3" s="287"/>
      <c r="I3" s="289"/>
      <c r="J3" s="289"/>
      <c r="K3" s="287"/>
    </row>
    <row r="4" spans="1:11" ht="12.75">
      <c r="A4" s="290" t="s">
        <v>695</v>
      </c>
      <c r="B4" s="290"/>
      <c r="C4" s="290"/>
      <c r="D4" s="290"/>
      <c r="E4" s="290" t="s">
        <v>696</v>
      </c>
      <c r="F4" s="290"/>
      <c r="G4" s="290"/>
      <c r="H4" s="290"/>
      <c r="I4" s="290"/>
      <c r="J4" s="290"/>
      <c r="K4" s="290"/>
    </row>
    <row r="5" spans="1:11" ht="12.75">
      <c r="A5" s="291" t="s">
        <v>556</v>
      </c>
      <c r="B5" s="291"/>
      <c r="C5" s="292"/>
      <c r="D5" s="293"/>
      <c r="E5" s="294" t="s">
        <v>556</v>
      </c>
      <c r="F5" s="294"/>
      <c r="G5" s="294"/>
      <c r="H5" s="294"/>
      <c r="I5" s="294"/>
      <c r="J5" s="295"/>
      <c r="K5" s="296"/>
    </row>
    <row r="6" spans="1:11" ht="12.75">
      <c r="A6" s="297" t="s">
        <v>697</v>
      </c>
      <c r="B6" s="297"/>
      <c r="C6" s="298"/>
      <c r="D6" s="299"/>
      <c r="E6" s="300" t="s">
        <v>698</v>
      </c>
      <c r="F6" s="300"/>
      <c r="G6" s="300"/>
      <c r="H6" s="300"/>
      <c r="I6" s="300"/>
      <c r="J6" s="301"/>
      <c r="K6" s="302"/>
    </row>
    <row r="7" spans="1:11" ht="12.75">
      <c r="A7" s="303" t="s">
        <v>699</v>
      </c>
      <c r="B7" s="304"/>
      <c r="C7" s="305"/>
      <c r="D7" s="306"/>
      <c r="E7" s="307" t="s">
        <v>700</v>
      </c>
      <c r="F7" s="307"/>
      <c r="G7" s="307"/>
      <c r="H7" s="307"/>
      <c r="I7" s="307"/>
      <c r="J7" s="308"/>
      <c r="K7" s="309"/>
    </row>
    <row r="8" spans="1:11" ht="12.75">
      <c r="A8" s="310" t="s">
        <v>701</v>
      </c>
      <c r="B8" s="310"/>
      <c r="C8" s="311"/>
      <c r="D8" s="312"/>
      <c r="E8" s="313" t="s">
        <v>701</v>
      </c>
      <c r="F8" s="313"/>
      <c r="G8" s="313"/>
      <c r="H8" s="313"/>
      <c r="I8" s="313"/>
      <c r="J8" s="314"/>
      <c r="K8" s="315">
        <f>SUM(K9:K14)</f>
        <v>55899245</v>
      </c>
    </row>
    <row r="9" spans="1:11" ht="12.75">
      <c r="A9" s="316" t="s">
        <v>702</v>
      </c>
      <c r="B9" s="316"/>
      <c r="C9" s="305"/>
      <c r="D9" s="306">
        <f>SUM(D10:D14)</f>
        <v>48114960</v>
      </c>
      <c r="E9" s="317" t="s">
        <v>703</v>
      </c>
      <c r="F9" s="317"/>
      <c r="G9" s="317"/>
      <c r="H9" s="317"/>
      <c r="I9" s="317"/>
      <c r="J9" s="318"/>
      <c r="K9" s="319">
        <v>33132048</v>
      </c>
    </row>
    <row r="10" spans="1:11" ht="12.75">
      <c r="A10" s="320" t="s">
        <v>704</v>
      </c>
      <c r="B10" s="320"/>
      <c r="C10" s="321"/>
      <c r="D10" s="322">
        <v>45873833</v>
      </c>
      <c r="E10" s="317" t="s">
        <v>705</v>
      </c>
      <c r="F10" s="317"/>
      <c r="G10" s="317"/>
      <c r="H10" s="317"/>
      <c r="I10" s="317"/>
      <c r="J10" s="318"/>
      <c r="K10" s="319">
        <v>5693952</v>
      </c>
    </row>
    <row r="11" spans="1:11" ht="12.75">
      <c r="A11" s="323" t="s">
        <v>706</v>
      </c>
      <c r="B11" s="323"/>
      <c r="C11" s="321"/>
      <c r="D11" s="322">
        <v>1580000</v>
      </c>
      <c r="E11" s="317" t="s">
        <v>707</v>
      </c>
      <c r="F11" s="317"/>
      <c r="G11" s="317"/>
      <c r="H11" s="317"/>
      <c r="I11" s="317"/>
      <c r="J11" s="318"/>
      <c r="K11" s="319">
        <v>11450727</v>
      </c>
    </row>
    <row r="12" spans="1:11" ht="12.75">
      <c r="A12" s="323" t="s">
        <v>702</v>
      </c>
      <c r="B12" s="323"/>
      <c r="C12" s="321"/>
      <c r="D12" s="322">
        <v>403127</v>
      </c>
      <c r="E12" s="317" t="s">
        <v>708</v>
      </c>
      <c r="F12" s="317"/>
      <c r="G12" s="317"/>
      <c r="H12" s="317"/>
      <c r="I12" s="317"/>
      <c r="J12" s="318"/>
      <c r="K12" s="319">
        <v>4606686</v>
      </c>
    </row>
    <row r="13" spans="1:11" ht="12.75">
      <c r="A13" s="323" t="s">
        <v>709</v>
      </c>
      <c r="B13" s="323"/>
      <c r="C13" s="321"/>
      <c r="D13" s="322">
        <v>258000</v>
      </c>
      <c r="E13" s="317" t="s">
        <v>710</v>
      </c>
      <c r="F13" s="317"/>
      <c r="G13" s="317"/>
      <c r="H13" s="317"/>
      <c r="I13" s="317"/>
      <c r="J13" s="318">
        <v>41581</v>
      </c>
      <c r="K13" s="319">
        <v>1015832</v>
      </c>
    </row>
    <row r="14" spans="1:11" ht="12.75">
      <c r="A14" s="323"/>
      <c r="B14" s="323"/>
      <c r="C14" s="321"/>
      <c r="D14" s="322"/>
      <c r="E14" s="317"/>
      <c r="F14" s="317"/>
      <c r="G14" s="317"/>
      <c r="H14" s="317"/>
      <c r="I14" s="317"/>
      <c r="J14" s="318"/>
      <c r="K14" s="319"/>
    </row>
    <row r="15" spans="1:11" ht="12.75">
      <c r="A15" s="324"/>
      <c r="B15" s="324"/>
      <c r="C15" s="325"/>
      <c r="D15" s="322"/>
      <c r="E15" s="317"/>
      <c r="F15" s="317"/>
      <c r="G15" s="317"/>
      <c r="H15" s="317"/>
      <c r="I15" s="317"/>
      <c r="J15" s="318"/>
      <c r="K15" s="319"/>
    </row>
    <row r="16" spans="1:11" ht="12.75">
      <c r="A16" s="323"/>
      <c r="B16" s="323"/>
      <c r="C16" s="321"/>
      <c r="D16" s="322"/>
      <c r="E16" s="317"/>
      <c r="F16" s="317"/>
      <c r="G16" s="317"/>
      <c r="H16" s="317"/>
      <c r="I16" s="317"/>
      <c r="J16" s="318"/>
      <c r="K16" s="319"/>
    </row>
    <row r="17" spans="1:11" ht="12.75">
      <c r="A17" s="323"/>
      <c r="B17" s="323"/>
      <c r="C17" s="321"/>
      <c r="D17" s="322"/>
      <c r="E17" s="317"/>
      <c r="F17" s="317"/>
      <c r="G17" s="317"/>
      <c r="H17" s="317"/>
      <c r="I17" s="317"/>
      <c r="J17" s="318"/>
      <c r="K17" s="319"/>
    </row>
    <row r="18" spans="1:11" ht="12.75">
      <c r="A18" s="326"/>
      <c r="B18" s="326"/>
      <c r="C18" s="327"/>
      <c r="D18" s="328"/>
      <c r="E18" s="317"/>
      <c r="F18" s="317"/>
      <c r="G18" s="317"/>
      <c r="H18" s="317"/>
      <c r="I18" s="317"/>
      <c r="J18" s="318"/>
      <c r="K18" s="319"/>
    </row>
    <row r="19" spans="1:11" ht="12.75">
      <c r="A19" s="316"/>
      <c r="B19" s="316"/>
      <c r="C19" s="305"/>
      <c r="D19" s="306"/>
      <c r="E19" s="329"/>
      <c r="F19" s="329"/>
      <c r="G19" s="329"/>
      <c r="H19" s="329"/>
      <c r="I19" s="329"/>
      <c r="J19" s="308"/>
      <c r="K19" s="309"/>
    </row>
    <row r="20" spans="1:11" ht="12.75">
      <c r="A20" s="330" t="s">
        <v>711</v>
      </c>
      <c r="B20" s="330"/>
      <c r="C20" s="331"/>
      <c r="D20" s="332"/>
      <c r="E20" s="333" t="s">
        <v>712</v>
      </c>
      <c r="F20" s="333"/>
      <c r="G20" s="333"/>
      <c r="H20" s="333"/>
      <c r="I20" s="333"/>
      <c r="J20" s="334"/>
      <c r="K20" s="335">
        <f>SUM(K21:K22)</f>
        <v>1972000</v>
      </c>
    </row>
    <row r="21" spans="1:11" ht="12.75">
      <c r="A21" s="323" t="s">
        <v>713</v>
      </c>
      <c r="B21" s="323"/>
      <c r="C21" s="321"/>
      <c r="D21" s="322"/>
      <c r="E21" s="317" t="s">
        <v>714</v>
      </c>
      <c r="F21" s="317"/>
      <c r="G21" s="317"/>
      <c r="H21" s="317"/>
      <c r="I21" s="317"/>
      <c r="J21" s="336"/>
      <c r="K21" s="337">
        <v>1844000</v>
      </c>
    </row>
    <row r="22" spans="1:11" ht="12.75">
      <c r="A22" s="338"/>
      <c r="B22" s="338"/>
      <c r="C22" s="321"/>
      <c r="D22" s="322"/>
      <c r="E22" s="317" t="s">
        <v>715</v>
      </c>
      <c r="F22" s="317"/>
      <c r="G22" s="317"/>
      <c r="H22" s="317"/>
      <c r="I22" s="317"/>
      <c r="J22" s="336"/>
      <c r="K22" s="337">
        <v>128000</v>
      </c>
    </row>
    <row r="23" spans="1:11" ht="12.75">
      <c r="A23" s="338"/>
      <c r="B23" s="338"/>
      <c r="C23" s="321"/>
      <c r="D23" s="322"/>
      <c r="E23" s="317" t="s">
        <v>716</v>
      </c>
      <c r="F23" s="317"/>
      <c r="G23" s="317"/>
      <c r="H23" s="317"/>
      <c r="I23" s="317"/>
      <c r="J23" s="336"/>
      <c r="K23" s="337"/>
    </row>
    <row r="24" spans="1:11" ht="12.75">
      <c r="A24" s="323"/>
      <c r="B24" s="323"/>
      <c r="C24" s="321"/>
      <c r="D24" s="322"/>
      <c r="E24" s="317" t="s">
        <v>218</v>
      </c>
      <c r="F24" s="317"/>
      <c r="G24" s="317"/>
      <c r="H24" s="317"/>
      <c r="I24" s="317"/>
      <c r="J24" s="336"/>
      <c r="K24" s="337"/>
    </row>
    <row r="25" spans="1:11" ht="12.75">
      <c r="A25" s="323"/>
      <c r="B25" s="323"/>
      <c r="C25" s="321"/>
      <c r="D25" s="322"/>
      <c r="E25" s="339" t="s">
        <v>717</v>
      </c>
      <c r="F25" s="339"/>
      <c r="G25" s="339"/>
      <c r="H25" s="339"/>
      <c r="I25" s="339"/>
      <c r="J25" s="336"/>
      <c r="K25" s="337"/>
    </row>
    <row r="26" spans="1:11" ht="12.75">
      <c r="A26" s="340"/>
      <c r="B26" s="340"/>
      <c r="C26" s="321"/>
      <c r="D26" s="322"/>
      <c r="E26" s="317" t="s">
        <v>718</v>
      </c>
      <c r="F26" s="317"/>
      <c r="G26" s="317"/>
      <c r="H26" s="317"/>
      <c r="I26" s="317"/>
      <c r="J26" s="336"/>
      <c r="K26" s="337"/>
    </row>
    <row r="27" spans="1:11" ht="12.75">
      <c r="A27" s="341" t="s">
        <v>719</v>
      </c>
      <c r="B27" s="342"/>
      <c r="C27" s="321"/>
      <c r="D27" s="322"/>
      <c r="E27" s="307" t="s">
        <v>720</v>
      </c>
      <c r="F27" s="307"/>
      <c r="G27" s="307"/>
      <c r="H27" s="307"/>
      <c r="I27" s="307"/>
      <c r="J27" s="308"/>
      <c r="K27" s="309"/>
    </row>
    <row r="28" spans="1:11" ht="12.75">
      <c r="A28" s="341"/>
      <c r="B28" s="342"/>
      <c r="C28" s="321"/>
      <c r="D28" s="322"/>
      <c r="E28" s="307" t="s">
        <v>721</v>
      </c>
      <c r="F28" s="307"/>
      <c r="G28" s="307"/>
      <c r="H28" s="307"/>
      <c r="I28" s="307"/>
      <c r="J28" s="308"/>
      <c r="K28" s="309"/>
    </row>
    <row r="29" spans="1:11" ht="12.75">
      <c r="A29" s="343" t="s">
        <v>722</v>
      </c>
      <c r="B29" s="343"/>
      <c r="C29" s="321"/>
      <c r="D29" s="322"/>
      <c r="E29" s="317" t="s">
        <v>723</v>
      </c>
      <c r="F29" s="317"/>
      <c r="G29" s="317"/>
      <c r="H29" s="317"/>
      <c r="I29" s="317"/>
      <c r="J29" s="318"/>
      <c r="K29" s="319"/>
    </row>
    <row r="30" spans="1:11" ht="12.75">
      <c r="A30" s="343" t="s">
        <v>724</v>
      </c>
      <c r="B30" s="343"/>
      <c r="C30" s="321"/>
      <c r="D30" s="322"/>
      <c r="E30" s="317" t="s">
        <v>725</v>
      </c>
      <c r="F30" s="317"/>
      <c r="G30" s="317"/>
      <c r="H30" s="317"/>
      <c r="I30" s="317"/>
      <c r="J30" s="318"/>
      <c r="K30" s="319"/>
    </row>
    <row r="31" spans="1:11" ht="12.75">
      <c r="A31" s="341"/>
      <c r="B31" s="342"/>
      <c r="C31" s="321"/>
      <c r="D31" s="322"/>
      <c r="E31" s="307" t="s">
        <v>726</v>
      </c>
      <c r="F31" s="307"/>
      <c r="G31" s="307"/>
      <c r="H31" s="307"/>
      <c r="I31" s="307"/>
      <c r="J31" s="308"/>
      <c r="K31" s="309"/>
    </row>
    <row r="32" spans="1:11" ht="12.75">
      <c r="A32" s="341"/>
      <c r="B32" s="342"/>
      <c r="C32" s="321"/>
      <c r="D32" s="322"/>
      <c r="E32" s="317" t="s">
        <v>727</v>
      </c>
      <c r="F32" s="317"/>
      <c r="G32" s="317"/>
      <c r="H32" s="317"/>
      <c r="I32" s="317"/>
      <c r="J32" s="318"/>
      <c r="K32" s="319"/>
    </row>
    <row r="33" spans="1:11" ht="12.75">
      <c r="A33" s="344"/>
      <c r="B33" s="345"/>
      <c r="C33" s="321"/>
      <c r="D33" s="322"/>
      <c r="E33" s="346" t="s">
        <v>728</v>
      </c>
      <c r="F33" s="346"/>
      <c r="G33" s="346"/>
      <c r="H33" s="346"/>
      <c r="I33" s="346"/>
      <c r="J33" s="318"/>
      <c r="K33" s="319"/>
    </row>
    <row r="34" spans="1:11" ht="12.75">
      <c r="A34" s="344"/>
      <c r="B34" s="345"/>
      <c r="C34" s="321"/>
      <c r="D34" s="322"/>
      <c r="E34" s="317" t="s">
        <v>729</v>
      </c>
      <c r="F34" s="317"/>
      <c r="G34" s="317"/>
      <c r="H34" s="317"/>
      <c r="I34" s="317"/>
      <c r="J34" s="318"/>
      <c r="K34" s="319"/>
    </row>
    <row r="35" spans="1:11" ht="12.75">
      <c r="A35" s="344"/>
      <c r="B35" s="345"/>
      <c r="C35" s="321"/>
      <c r="D35" s="322"/>
      <c r="E35" s="317" t="s">
        <v>730</v>
      </c>
      <c r="F35" s="317"/>
      <c r="G35" s="317"/>
      <c r="H35" s="317"/>
      <c r="I35" s="317"/>
      <c r="J35" s="318"/>
      <c r="K35" s="319"/>
    </row>
    <row r="36" spans="1:11" ht="12.75">
      <c r="A36" s="344"/>
      <c r="B36" s="345"/>
      <c r="C36" s="321"/>
      <c r="D36" s="322"/>
      <c r="E36" s="346" t="s">
        <v>731</v>
      </c>
      <c r="F36" s="346"/>
      <c r="G36" s="346"/>
      <c r="H36" s="346"/>
      <c r="I36" s="346"/>
      <c r="J36" s="308"/>
      <c r="K36" s="309"/>
    </row>
    <row r="37" spans="1:11" ht="12.75">
      <c r="A37" s="344"/>
      <c r="B37" s="345"/>
      <c r="C37" s="321"/>
      <c r="D37" s="322"/>
      <c r="E37" s="317" t="s">
        <v>459</v>
      </c>
      <c r="F37" s="317"/>
      <c r="G37" s="317"/>
      <c r="H37" s="317"/>
      <c r="I37" s="317"/>
      <c r="J37" s="318"/>
      <c r="K37" s="319"/>
    </row>
    <row r="38" spans="1:11" ht="12.75">
      <c r="A38" s="344"/>
      <c r="B38" s="345"/>
      <c r="C38" s="347"/>
      <c r="D38" s="348"/>
      <c r="E38" s="349" t="s">
        <v>732</v>
      </c>
      <c r="F38" s="349"/>
      <c r="G38" s="349"/>
      <c r="H38" s="349"/>
      <c r="I38" s="349"/>
      <c r="J38" s="350"/>
      <c r="K38" s="351">
        <v>987956</v>
      </c>
    </row>
    <row r="39" spans="1:11" ht="12.75" customHeight="1">
      <c r="A39" s="352" t="s">
        <v>733</v>
      </c>
      <c r="B39" s="352"/>
      <c r="C39" s="353"/>
      <c r="D39" s="354"/>
      <c r="E39" s="355" t="s">
        <v>734</v>
      </c>
      <c r="F39" s="355"/>
      <c r="G39" s="355"/>
      <c r="H39" s="355"/>
      <c r="I39" s="355"/>
      <c r="J39" s="356"/>
      <c r="K39" s="357">
        <f>K8+K20+K29+K38</f>
        <v>58859201</v>
      </c>
    </row>
    <row r="40" spans="1:11" ht="12.75">
      <c r="A40" s="358" t="s">
        <v>735</v>
      </c>
      <c r="B40" s="358"/>
      <c r="C40" s="359"/>
      <c r="D40" s="360"/>
      <c r="E40" s="361" t="s">
        <v>736</v>
      </c>
      <c r="F40" s="362"/>
      <c r="G40" s="363"/>
      <c r="H40" s="363"/>
      <c r="I40" s="364"/>
      <c r="J40" s="365"/>
      <c r="K40" s="366"/>
    </row>
    <row r="41" spans="1:11" ht="12.75">
      <c r="A41" s="358"/>
      <c r="B41" s="358"/>
      <c r="C41" s="321"/>
      <c r="D41" s="322"/>
      <c r="E41" s="317" t="s">
        <v>729</v>
      </c>
      <c r="F41" s="317"/>
      <c r="G41" s="317"/>
      <c r="H41" s="317"/>
      <c r="I41" s="317"/>
      <c r="J41" s="318"/>
      <c r="K41" s="319"/>
    </row>
    <row r="42" spans="1:11" ht="12.75">
      <c r="A42" s="358"/>
      <c r="B42" s="358"/>
      <c r="C42" s="321"/>
      <c r="D42" s="322"/>
      <c r="E42" s="317" t="s">
        <v>730</v>
      </c>
      <c r="F42" s="317"/>
      <c r="G42" s="317"/>
      <c r="H42" s="317"/>
      <c r="I42" s="317"/>
      <c r="J42" s="318"/>
      <c r="K42" s="319"/>
    </row>
    <row r="43" spans="1:11" ht="12.75">
      <c r="A43" s="367" t="s">
        <v>459</v>
      </c>
      <c r="B43" s="367"/>
      <c r="C43" s="321"/>
      <c r="D43" s="322"/>
      <c r="E43" s="368"/>
      <c r="F43" s="368"/>
      <c r="G43" s="368"/>
      <c r="H43" s="368"/>
      <c r="I43" s="349"/>
      <c r="J43" s="318"/>
      <c r="K43" s="319"/>
    </row>
    <row r="44" spans="1:11" ht="12.75">
      <c r="A44" s="369" t="s">
        <v>737</v>
      </c>
      <c r="B44" s="369"/>
      <c r="C44" s="306"/>
      <c r="D44" s="306"/>
      <c r="E44" s="370"/>
      <c r="F44" s="370"/>
      <c r="G44" s="370"/>
      <c r="H44" s="370"/>
      <c r="I44" s="370"/>
      <c r="J44" s="318"/>
      <c r="K44" s="319"/>
    </row>
    <row r="45" spans="1:11" ht="12.75">
      <c r="A45" s="371" t="s">
        <v>738</v>
      </c>
      <c r="B45" s="371"/>
      <c r="C45" s="305"/>
      <c r="D45" s="306">
        <v>10744241</v>
      </c>
      <c r="E45" s="370"/>
      <c r="F45" s="370"/>
      <c r="G45" s="370"/>
      <c r="H45" s="370"/>
      <c r="I45" s="370"/>
      <c r="J45" s="318"/>
      <c r="K45" s="319"/>
    </row>
    <row r="46" spans="1:11" ht="12.75">
      <c r="A46" s="372" t="s">
        <v>739</v>
      </c>
      <c r="B46" s="373"/>
      <c r="C46" s="321"/>
      <c r="D46" s="322">
        <v>10744241</v>
      </c>
      <c r="E46" s="370"/>
      <c r="F46" s="370"/>
      <c r="G46" s="370"/>
      <c r="H46" s="370"/>
      <c r="I46" s="370"/>
      <c r="J46" s="318"/>
      <c r="K46" s="319"/>
    </row>
    <row r="47" spans="1:11" ht="12.75">
      <c r="A47" s="372" t="s">
        <v>740</v>
      </c>
      <c r="B47" s="373"/>
      <c r="C47" s="321"/>
      <c r="D47" s="322"/>
      <c r="E47" s="370"/>
      <c r="F47" s="370"/>
      <c r="G47" s="370"/>
      <c r="H47" s="370"/>
      <c r="I47" s="370"/>
      <c r="J47" s="318"/>
      <c r="K47" s="319"/>
    </row>
    <row r="48" spans="1:11" ht="12.75">
      <c r="A48" s="371" t="s">
        <v>741</v>
      </c>
      <c r="B48" s="371"/>
      <c r="C48" s="305"/>
      <c r="D48" s="306"/>
      <c r="E48" s="370"/>
      <c r="F48" s="370"/>
      <c r="G48" s="370"/>
      <c r="H48" s="370"/>
      <c r="I48" s="370"/>
      <c r="J48" s="318"/>
      <c r="K48" s="319"/>
    </row>
    <row r="49" spans="1:11" ht="12.75">
      <c r="A49" s="340" t="s">
        <v>742</v>
      </c>
      <c r="B49" s="340"/>
      <c r="C49" s="321"/>
      <c r="D49" s="322"/>
      <c r="E49" s="370"/>
      <c r="F49" s="370"/>
      <c r="G49" s="370"/>
      <c r="H49" s="370"/>
      <c r="I49" s="370"/>
      <c r="J49" s="318"/>
      <c r="K49" s="319"/>
    </row>
    <row r="50" spans="1:11" ht="12.75">
      <c r="A50" s="340" t="s">
        <v>743</v>
      </c>
      <c r="B50" s="340"/>
      <c r="C50" s="321"/>
      <c r="D50" s="322"/>
      <c r="E50" s="370"/>
      <c r="F50" s="370"/>
      <c r="G50" s="370"/>
      <c r="H50" s="370"/>
      <c r="I50" s="370"/>
      <c r="J50" s="318"/>
      <c r="K50" s="319"/>
    </row>
    <row r="51" spans="1:11" ht="12.75">
      <c r="A51" s="374" t="s">
        <v>744</v>
      </c>
      <c r="B51" s="375"/>
      <c r="C51" s="376"/>
      <c r="D51" s="377">
        <v>58859201</v>
      </c>
      <c r="E51" s="378" t="s">
        <v>745</v>
      </c>
      <c r="F51" s="378"/>
      <c r="G51" s="378"/>
      <c r="H51" s="378"/>
      <c r="I51" s="378"/>
      <c r="J51" s="379"/>
      <c r="K51" s="380">
        <f>K39</f>
        <v>58859201</v>
      </c>
    </row>
    <row r="52" spans="1:11" ht="12.75">
      <c r="A52" s="340" t="s">
        <v>746</v>
      </c>
      <c r="B52" s="340"/>
      <c r="C52" s="321"/>
      <c r="D52" s="322">
        <v>48114960</v>
      </c>
      <c r="E52" s="317" t="s">
        <v>747</v>
      </c>
      <c r="F52" s="317"/>
      <c r="G52" s="317"/>
      <c r="H52" s="317"/>
      <c r="I52" s="317"/>
      <c r="J52" s="318"/>
      <c r="K52" s="319">
        <v>55899245</v>
      </c>
    </row>
    <row r="53" spans="1:11" ht="12.75">
      <c r="A53" s="340" t="s">
        <v>748</v>
      </c>
      <c r="B53" s="340"/>
      <c r="C53" s="321"/>
      <c r="D53" s="322"/>
      <c r="E53" s="317" t="s">
        <v>749</v>
      </c>
      <c r="F53" s="317"/>
      <c r="G53" s="317"/>
      <c r="H53" s="317"/>
      <c r="I53" s="317"/>
      <c r="J53" s="318"/>
      <c r="K53" s="319">
        <v>1972000</v>
      </c>
    </row>
    <row r="54" spans="1:11" ht="12.75">
      <c r="A54" s="381" t="s">
        <v>750</v>
      </c>
      <c r="B54" s="381"/>
      <c r="D54" s="382">
        <v>10744241</v>
      </c>
      <c r="E54" s="383" t="s">
        <v>751</v>
      </c>
      <c r="F54" s="383"/>
      <c r="G54" s="383"/>
      <c r="H54" s="383"/>
      <c r="K54" s="384">
        <v>10744241</v>
      </c>
    </row>
  </sheetData>
  <sheetProtection selectLockedCells="1" selectUnlockedCells="1"/>
  <mergeCells count="80">
    <mergeCell ref="A2:K2"/>
    <mergeCell ref="A4:D4"/>
    <mergeCell ref="E4:K4"/>
    <mergeCell ref="A5:B5"/>
    <mergeCell ref="E5:I5"/>
    <mergeCell ref="A6:B6"/>
    <mergeCell ref="E6:I6"/>
    <mergeCell ref="E7:I7"/>
    <mergeCell ref="A8:B8"/>
    <mergeCell ref="E8:I8"/>
    <mergeCell ref="A9:B9"/>
    <mergeCell ref="E9:I9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A26:B26"/>
    <mergeCell ref="E26:I26"/>
    <mergeCell ref="E27:I27"/>
    <mergeCell ref="E28:I28"/>
    <mergeCell ref="A29:B29"/>
    <mergeCell ref="E29:I29"/>
    <mergeCell ref="A30:B30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A39:B39"/>
    <mergeCell ref="E39:I39"/>
    <mergeCell ref="A40:B42"/>
    <mergeCell ref="E41:I41"/>
    <mergeCell ref="E42:I42"/>
    <mergeCell ref="A43:B43"/>
    <mergeCell ref="E43:H43"/>
    <mergeCell ref="A44:B44"/>
    <mergeCell ref="E44:I50"/>
    <mergeCell ref="A45:B45"/>
    <mergeCell ref="A48:B48"/>
    <mergeCell ref="A49:B49"/>
    <mergeCell ref="A50:B50"/>
    <mergeCell ref="E51:I51"/>
    <mergeCell ref="A52:B52"/>
    <mergeCell ref="E52:I52"/>
    <mergeCell ref="A53:B53"/>
    <mergeCell ref="E53:I53"/>
    <mergeCell ref="A54:B54"/>
    <mergeCell ref="E54:H54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 scale="90"/>
  <headerFooter alignWithMargins="0">
    <oddHeader>&amp;C22.melléklet a 9/2016. (IX. 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2"/>
  <sheetViews>
    <sheetView view="pageBreakPreview" zoomScale="262" zoomScaleNormal="75" zoomScaleSheetLayoutView="262" workbookViewId="0" topLeftCell="A1">
      <selection activeCell="A1" sqref="A1"/>
    </sheetView>
  </sheetViews>
  <sheetFormatPr defaultColWidth="9.140625" defaultRowHeight="15"/>
  <cols>
    <col min="1" max="1" width="42.140625" style="0" customWidth="1"/>
    <col min="3" max="3" width="13.140625" style="0" customWidth="1"/>
    <col min="4" max="4" width="12.28125" style="0" customWidth="1"/>
    <col min="5" max="5" width="10.8515625" style="0" customWidth="1"/>
    <col min="6" max="6" width="13.28125" style="0" customWidth="1"/>
    <col min="7" max="7" width="12.57421875" style="0" customWidth="1"/>
    <col min="8" max="8" width="12.421875" style="0" customWidth="1"/>
    <col min="9" max="9" width="11.57421875" style="0" customWidth="1"/>
  </cols>
  <sheetData>
    <row r="1" spans="1:9" ht="20.25" customHeight="1">
      <c r="A1" s="78" t="s">
        <v>0</v>
      </c>
      <c r="B1" s="78"/>
      <c r="C1" s="78"/>
      <c r="D1" s="78"/>
      <c r="E1" s="78"/>
      <c r="F1" s="78"/>
      <c r="G1" s="78"/>
      <c r="H1" s="78"/>
      <c r="I1" s="79"/>
    </row>
    <row r="2" spans="1:9" ht="19.5" customHeight="1">
      <c r="A2" s="80" t="s">
        <v>27</v>
      </c>
      <c r="B2" s="80"/>
      <c r="C2" s="80"/>
      <c r="D2" s="80"/>
      <c r="E2" s="80"/>
      <c r="F2" s="80"/>
      <c r="G2" s="80"/>
      <c r="H2" s="80"/>
      <c r="I2" s="79"/>
    </row>
    <row r="3" spans="1:9" ht="12.75">
      <c r="A3" s="81"/>
      <c r="B3" s="79"/>
      <c r="C3" s="79"/>
      <c r="D3" s="79"/>
      <c r="E3" s="79"/>
      <c r="F3" s="79"/>
      <c r="G3" s="79"/>
      <c r="H3" s="79"/>
      <c r="I3" s="79"/>
    </row>
    <row r="4" spans="1:9" ht="12.75">
      <c r="A4" s="11" t="s">
        <v>284</v>
      </c>
      <c r="B4" s="79"/>
      <c r="C4" s="79"/>
      <c r="D4" s="79"/>
      <c r="E4" s="79"/>
      <c r="F4" s="79"/>
      <c r="G4" s="79"/>
      <c r="H4" s="79"/>
      <c r="I4" s="79"/>
    </row>
    <row r="5" spans="1:9" s="4" customFormat="1" ht="12.75" customHeight="1">
      <c r="A5" s="82" t="s">
        <v>29</v>
      </c>
      <c r="B5" s="83" t="s">
        <v>30</v>
      </c>
      <c r="C5" s="84" t="s">
        <v>285</v>
      </c>
      <c r="D5" s="84"/>
      <c r="E5" s="84" t="s">
        <v>286</v>
      </c>
      <c r="F5" s="84"/>
      <c r="G5" s="84" t="s">
        <v>287</v>
      </c>
      <c r="H5" s="84"/>
      <c r="I5" s="85" t="s">
        <v>42</v>
      </c>
    </row>
    <row r="6" spans="1:9" s="4" customFormat="1" ht="12.75">
      <c r="A6" s="82"/>
      <c r="B6" s="83"/>
      <c r="C6" s="86" t="s">
        <v>288</v>
      </c>
      <c r="D6" s="87" t="s">
        <v>289</v>
      </c>
      <c r="E6" s="87" t="s">
        <v>288</v>
      </c>
      <c r="F6" s="84" t="s">
        <v>290</v>
      </c>
      <c r="G6" s="84" t="s">
        <v>288</v>
      </c>
      <c r="H6" s="84" t="s">
        <v>289</v>
      </c>
      <c r="I6" s="85"/>
    </row>
    <row r="7" spans="1:9" ht="12.75">
      <c r="A7" s="88" t="s">
        <v>43</v>
      </c>
      <c r="B7" s="89" t="s">
        <v>44</v>
      </c>
      <c r="C7" s="7">
        <v>9607000</v>
      </c>
      <c r="D7" s="7">
        <v>9618014</v>
      </c>
      <c r="E7" s="7"/>
      <c r="F7" s="7"/>
      <c r="G7" s="7"/>
      <c r="H7" s="7"/>
      <c r="I7" s="90">
        <f>D7+F7+H7</f>
        <v>9618014</v>
      </c>
    </row>
    <row r="8" spans="1:9" ht="12.75">
      <c r="A8" s="88" t="s">
        <v>45</v>
      </c>
      <c r="B8" s="91" t="s">
        <v>46</v>
      </c>
      <c r="C8" s="7"/>
      <c r="D8" s="7"/>
      <c r="E8" s="7"/>
      <c r="F8" s="7"/>
      <c r="G8" s="7"/>
      <c r="H8" s="7"/>
      <c r="I8" s="90">
        <f aca="true" t="shared" si="0" ref="I8:I51">D8+F8+H8</f>
        <v>0</v>
      </c>
    </row>
    <row r="9" spans="1:9" ht="12.75">
      <c r="A9" s="88" t="s">
        <v>47</v>
      </c>
      <c r="B9" s="91" t="s">
        <v>48</v>
      </c>
      <c r="C9" s="7"/>
      <c r="D9" s="7"/>
      <c r="E9" s="7"/>
      <c r="F9" s="7"/>
      <c r="G9" s="7"/>
      <c r="H9" s="7"/>
      <c r="I9" s="90">
        <f t="shared" si="0"/>
        <v>0</v>
      </c>
    </row>
    <row r="10" spans="1:9" ht="12.75">
      <c r="A10" s="92" t="s">
        <v>49</v>
      </c>
      <c r="B10" s="91" t="s">
        <v>50</v>
      </c>
      <c r="C10" s="7"/>
      <c r="D10" s="7"/>
      <c r="E10" s="7"/>
      <c r="F10" s="7"/>
      <c r="G10" s="7"/>
      <c r="H10" s="7"/>
      <c r="I10" s="90">
        <f t="shared" si="0"/>
        <v>0</v>
      </c>
    </row>
    <row r="11" spans="1:9" ht="12.75">
      <c r="A11" s="92" t="s">
        <v>51</v>
      </c>
      <c r="B11" s="91" t="s">
        <v>52</v>
      </c>
      <c r="C11" s="7"/>
      <c r="D11" s="7"/>
      <c r="E11" s="7"/>
      <c r="F11" s="7"/>
      <c r="G11" s="7"/>
      <c r="H11" s="7"/>
      <c r="I11" s="90">
        <f t="shared" si="0"/>
        <v>0</v>
      </c>
    </row>
    <row r="12" spans="1:9" ht="12.75">
      <c r="A12" s="92" t="s">
        <v>53</v>
      </c>
      <c r="B12" s="91" t="s">
        <v>54</v>
      </c>
      <c r="C12" s="7"/>
      <c r="D12" s="7"/>
      <c r="E12" s="7"/>
      <c r="F12" s="7"/>
      <c r="G12" s="7"/>
      <c r="H12" s="7"/>
      <c r="I12" s="90">
        <f t="shared" si="0"/>
        <v>0</v>
      </c>
    </row>
    <row r="13" spans="1:9" ht="12.75">
      <c r="A13" s="92" t="s">
        <v>55</v>
      </c>
      <c r="B13" s="91" t="s">
        <v>56</v>
      </c>
      <c r="C13" s="7">
        <v>288000</v>
      </c>
      <c r="D13" s="7">
        <v>288326</v>
      </c>
      <c r="E13" s="7"/>
      <c r="F13" s="7"/>
      <c r="G13" s="7"/>
      <c r="H13" s="7"/>
      <c r="I13" s="90">
        <f t="shared" si="0"/>
        <v>288326</v>
      </c>
    </row>
    <row r="14" spans="1:9" ht="12.75">
      <c r="A14" s="92" t="s">
        <v>57</v>
      </c>
      <c r="B14" s="91" t="s">
        <v>58</v>
      </c>
      <c r="C14" s="7"/>
      <c r="D14" s="7"/>
      <c r="E14" s="7"/>
      <c r="F14" s="7"/>
      <c r="G14" s="7"/>
      <c r="H14" s="7"/>
      <c r="I14" s="90">
        <f t="shared" si="0"/>
        <v>0</v>
      </c>
    </row>
    <row r="15" spans="1:9" ht="12.75">
      <c r="A15" s="93" t="s">
        <v>59</v>
      </c>
      <c r="B15" s="91" t="s">
        <v>60</v>
      </c>
      <c r="C15" s="7">
        <v>81000</v>
      </c>
      <c r="D15" s="7">
        <v>85868</v>
      </c>
      <c r="E15" s="7"/>
      <c r="F15" s="7"/>
      <c r="G15" s="7"/>
      <c r="H15" s="7"/>
      <c r="I15" s="90">
        <f t="shared" si="0"/>
        <v>85868</v>
      </c>
    </row>
    <row r="16" spans="1:9" ht="12.75">
      <c r="A16" s="93" t="s">
        <v>61</v>
      </c>
      <c r="B16" s="91" t="s">
        <v>62</v>
      </c>
      <c r="C16" s="7"/>
      <c r="D16" s="7"/>
      <c r="E16" s="7"/>
      <c r="F16" s="7"/>
      <c r="G16" s="7"/>
      <c r="H16" s="7"/>
      <c r="I16" s="90">
        <f t="shared" si="0"/>
        <v>0</v>
      </c>
    </row>
    <row r="17" spans="1:9" ht="12.75">
      <c r="A17" s="93" t="s">
        <v>63</v>
      </c>
      <c r="B17" s="91" t="s">
        <v>64</v>
      </c>
      <c r="C17" s="7"/>
      <c r="D17" s="7"/>
      <c r="E17" s="7"/>
      <c r="F17" s="7"/>
      <c r="G17" s="7"/>
      <c r="H17" s="7"/>
      <c r="I17" s="90">
        <f t="shared" si="0"/>
        <v>0</v>
      </c>
    </row>
    <row r="18" spans="1:9" ht="12.75">
      <c r="A18" s="93" t="s">
        <v>65</v>
      </c>
      <c r="B18" s="91" t="s">
        <v>66</v>
      </c>
      <c r="C18" s="7"/>
      <c r="D18" s="7"/>
      <c r="E18" s="7"/>
      <c r="F18" s="7"/>
      <c r="G18" s="7"/>
      <c r="H18" s="7"/>
      <c r="I18" s="90">
        <f t="shared" si="0"/>
        <v>0</v>
      </c>
    </row>
    <row r="19" spans="1:9" ht="12.75">
      <c r="A19" s="93" t="s">
        <v>67</v>
      </c>
      <c r="B19" s="91" t="s">
        <v>68</v>
      </c>
      <c r="C19" s="7"/>
      <c r="D19" s="7"/>
      <c r="E19" s="7"/>
      <c r="F19" s="7"/>
      <c r="G19" s="7"/>
      <c r="H19" s="7"/>
      <c r="I19" s="90">
        <f t="shared" si="0"/>
        <v>0</v>
      </c>
    </row>
    <row r="20" spans="1:10" s="4" customFormat="1" ht="12.75">
      <c r="A20" s="94" t="s">
        <v>69</v>
      </c>
      <c r="B20" s="95" t="s">
        <v>70</v>
      </c>
      <c r="C20" s="10">
        <f aca="true" t="shared" si="1" ref="C20:H20">SUM(C7:C19)</f>
        <v>9976000</v>
      </c>
      <c r="D20" s="10">
        <f t="shared" si="1"/>
        <v>9992208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0">
        <f t="shared" si="1"/>
        <v>0</v>
      </c>
      <c r="I20" s="90">
        <f t="shared" si="0"/>
        <v>9992208</v>
      </c>
      <c r="J20" s="96"/>
    </row>
    <row r="21" spans="1:9" ht="12.75">
      <c r="A21" s="93" t="s">
        <v>71</v>
      </c>
      <c r="B21" s="91" t="s">
        <v>72</v>
      </c>
      <c r="C21" s="7"/>
      <c r="D21" s="7"/>
      <c r="E21" s="7"/>
      <c r="F21" s="7"/>
      <c r="G21" s="7"/>
      <c r="H21" s="7"/>
      <c r="I21" s="90">
        <f t="shared" si="0"/>
        <v>0</v>
      </c>
    </row>
    <row r="22" spans="1:9" ht="12.75">
      <c r="A22" s="93" t="s">
        <v>73</v>
      </c>
      <c r="B22" s="91" t="s">
        <v>74</v>
      </c>
      <c r="C22" s="7"/>
      <c r="D22" s="7"/>
      <c r="E22" s="7"/>
      <c r="F22" s="7"/>
      <c r="G22" s="7"/>
      <c r="H22" s="7"/>
      <c r="I22" s="90">
        <f t="shared" si="0"/>
        <v>0</v>
      </c>
    </row>
    <row r="23" spans="1:9" ht="12.75">
      <c r="A23" s="97" t="s">
        <v>75</v>
      </c>
      <c r="B23" s="91" t="s">
        <v>76</v>
      </c>
      <c r="C23" s="7"/>
      <c r="D23" s="7"/>
      <c r="E23" s="7"/>
      <c r="F23" s="7"/>
      <c r="G23" s="7"/>
      <c r="H23" s="7"/>
      <c r="I23" s="90">
        <f t="shared" si="0"/>
        <v>0</v>
      </c>
    </row>
    <row r="24" spans="1:9" s="4" customFormat="1" ht="12.75">
      <c r="A24" s="98" t="s">
        <v>77</v>
      </c>
      <c r="B24" s="95" t="s">
        <v>78</v>
      </c>
      <c r="C24" s="10">
        <f>SUM(C21:C23)</f>
        <v>0</v>
      </c>
      <c r="D24" s="10"/>
      <c r="E24" s="10">
        <f>SUM(E21:E23)</f>
        <v>0</v>
      </c>
      <c r="F24" s="10"/>
      <c r="G24" s="10">
        <f>SUM(G21:G23)</f>
        <v>0</v>
      </c>
      <c r="H24" s="10"/>
      <c r="I24" s="90">
        <f t="shared" si="0"/>
        <v>0</v>
      </c>
    </row>
    <row r="25" spans="1:9" s="4" customFormat="1" ht="12.75">
      <c r="A25" s="99" t="s">
        <v>79</v>
      </c>
      <c r="B25" s="100" t="s">
        <v>80</v>
      </c>
      <c r="C25" s="10">
        <f>C20+C24</f>
        <v>9976000</v>
      </c>
      <c r="D25" s="10">
        <f>D20+D24</f>
        <v>9992208</v>
      </c>
      <c r="E25" s="10">
        <f>E20+E24</f>
        <v>0</v>
      </c>
      <c r="F25" s="10">
        <f>F20</f>
        <v>0</v>
      </c>
      <c r="G25" s="10">
        <f>G20+G24</f>
        <v>0</v>
      </c>
      <c r="H25" s="10">
        <f>H20</f>
        <v>0</v>
      </c>
      <c r="I25" s="90">
        <f t="shared" si="0"/>
        <v>9992208</v>
      </c>
    </row>
    <row r="26" spans="1:9" ht="12.75">
      <c r="A26" s="101" t="s">
        <v>81</v>
      </c>
      <c r="B26" s="100" t="s">
        <v>82</v>
      </c>
      <c r="C26" s="10">
        <v>2693000</v>
      </c>
      <c r="D26" s="10">
        <v>2696232</v>
      </c>
      <c r="E26" s="10"/>
      <c r="F26" s="10"/>
      <c r="G26" s="10"/>
      <c r="H26" s="10"/>
      <c r="I26" s="90">
        <f t="shared" si="0"/>
        <v>2696232</v>
      </c>
    </row>
    <row r="27" spans="1:9" ht="12.75">
      <c r="A27" s="93" t="s">
        <v>83</v>
      </c>
      <c r="B27" s="91" t="s">
        <v>84</v>
      </c>
      <c r="C27" s="7"/>
      <c r="D27" s="7"/>
      <c r="E27" s="7"/>
      <c r="F27" s="7"/>
      <c r="G27" s="7"/>
      <c r="H27" s="7"/>
      <c r="I27" s="90">
        <f t="shared" si="0"/>
        <v>0</v>
      </c>
    </row>
    <row r="28" spans="1:9" ht="12.75">
      <c r="A28" s="93" t="s">
        <v>85</v>
      </c>
      <c r="B28" s="91" t="s">
        <v>86</v>
      </c>
      <c r="C28" s="7"/>
      <c r="D28" s="7"/>
      <c r="E28" s="7">
        <v>65000</v>
      </c>
      <c r="F28" s="7">
        <v>65000</v>
      </c>
      <c r="G28" s="7"/>
      <c r="H28" s="7"/>
      <c r="I28" s="90">
        <f t="shared" si="0"/>
        <v>65000</v>
      </c>
    </row>
    <row r="29" spans="1:9" ht="12.75">
      <c r="A29" s="93" t="s">
        <v>87</v>
      </c>
      <c r="B29" s="91" t="s">
        <v>88</v>
      </c>
      <c r="C29" s="7"/>
      <c r="D29" s="7"/>
      <c r="E29" s="7"/>
      <c r="F29" s="7"/>
      <c r="G29" s="7"/>
      <c r="H29" s="7"/>
      <c r="I29" s="90">
        <f t="shared" si="0"/>
        <v>0</v>
      </c>
    </row>
    <row r="30" spans="1:9" s="4" customFormat="1" ht="12.75">
      <c r="A30" s="98" t="s">
        <v>89</v>
      </c>
      <c r="B30" s="95" t="s">
        <v>90</v>
      </c>
      <c r="C30" s="10">
        <f aca="true" t="shared" si="2" ref="C30:H30">SUM(C27:C29)</f>
        <v>0</v>
      </c>
      <c r="D30" s="10">
        <f t="shared" si="2"/>
        <v>0</v>
      </c>
      <c r="E30" s="10">
        <f t="shared" si="2"/>
        <v>65000</v>
      </c>
      <c r="F30" s="10">
        <f t="shared" si="2"/>
        <v>65000</v>
      </c>
      <c r="G30" s="10">
        <f t="shared" si="2"/>
        <v>0</v>
      </c>
      <c r="H30" s="10">
        <f t="shared" si="2"/>
        <v>0</v>
      </c>
      <c r="I30" s="90">
        <f t="shared" si="0"/>
        <v>65000</v>
      </c>
    </row>
    <row r="31" spans="1:9" ht="12.75">
      <c r="A31" s="93" t="s">
        <v>91</v>
      </c>
      <c r="B31" s="91" t="s">
        <v>92</v>
      </c>
      <c r="C31" s="7"/>
      <c r="D31" s="7"/>
      <c r="E31" s="7"/>
      <c r="F31" s="7"/>
      <c r="G31" s="7"/>
      <c r="H31" s="7"/>
      <c r="I31" s="90">
        <f t="shared" si="0"/>
        <v>0</v>
      </c>
    </row>
    <row r="32" spans="1:9" ht="12.75">
      <c r="A32" s="93" t="s">
        <v>93</v>
      </c>
      <c r="B32" s="91" t="s">
        <v>94</v>
      </c>
      <c r="C32" s="7"/>
      <c r="D32" s="7"/>
      <c r="E32" s="7">
        <v>0</v>
      </c>
      <c r="F32" s="7">
        <v>13485</v>
      </c>
      <c r="G32" s="7"/>
      <c r="H32" s="7"/>
      <c r="I32" s="90">
        <f t="shared" si="0"/>
        <v>13485</v>
      </c>
    </row>
    <row r="33" spans="1:9" s="4" customFormat="1" ht="15" customHeight="1">
      <c r="A33" s="98" t="s">
        <v>95</v>
      </c>
      <c r="B33" s="95" t="s">
        <v>96</v>
      </c>
      <c r="C33" s="10"/>
      <c r="D33" s="10"/>
      <c r="E33" s="10">
        <f>SUM(E31:E32)</f>
        <v>0</v>
      </c>
      <c r="F33" s="10">
        <f>SUM(F31:F32)</f>
        <v>13485</v>
      </c>
      <c r="G33" s="10">
        <f>SUM(G31:G32)</f>
        <v>0</v>
      </c>
      <c r="H33" s="10"/>
      <c r="I33" s="90">
        <f t="shared" si="0"/>
        <v>13485</v>
      </c>
    </row>
    <row r="34" spans="1:9" ht="12.75">
      <c r="A34" s="93" t="s">
        <v>97</v>
      </c>
      <c r="B34" s="91" t="s">
        <v>98</v>
      </c>
      <c r="C34" s="7"/>
      <c r="D34" s="7"/>
      <c r="E34" s="7">
        <v>150000</v>
      </c>
      <c r="F34" s="7">
        <v>165842</v>
      </c>
      <c r="G34" s="7"/>
      <c r="H34" s="7"/>
      <c r="I34" s="90">
        <f t="shared" si="0"/>
        <v>165842</v>
      </c>
    </row>
    <row r="35" spans="1:9" ht="12.75">
      <c r="A35" s="93" t="s">
        <v>99</v>
      </c>
      <c r="B35" s="91" t="s">
        <v>100</v>
      </c>
      <c r="C35" s="7"/>
      <c r="D35" s="7"/>
      <c r="E35" s="7"/>
      <c r="F35" s="7"/>
      <c r="G35" s="7">
        <v>2169000</v>
      </c>
      <c r="H35" s="7">
        <v>2169000</v>
      </c>
      <c r="I35" s="90">
        <f t="shared" si="0"/>
        <v>2169000</v>
      </c>
    </row>
    <row r="36" spans="1:9" ht="12.75">
      <c r="A36" s="93" t="s">
        <v>101</v>
      </c>
      <c r="B36" s="91" t="s">
        <v>102</v>
      </c>
      <c r="C36" s="7"/>
      <c r="D36" s="7"/>
      <c r="E36" s="7"/>
      <c r="F36" s="7"/>
      <c r="G36" s="7"/>
      <c r="H36" s="7"/>
      <c r="I36" s="90">
        <f t="shared" si="0"/>
        <v>0</v>
      </c>
    </row>
    <row r="37" spans="1:9" ht="12.75">
      <c r="A37" s="93" t="s">
        <v>103</v>
      </c>
      <c r="B37" s="91" t="s">
        <v>104</v>
      </c>
      <c r="C37" s="7"/>
      <c r="D37" s="7"/>
      <c r="E37" s="7">
        <v>20000</v>
      </c>
      <c r="F37" s="7">
        <v>7807</v>
      </c>
      <c r="G37" s="7"/>
      <c r="H37" s="7"/>
      <c r="I37" s="90">
        <f t="shared" si="0"/>
        <v>7807</v>
      </c>
    </row>
    <row r="38" spans="1:9" ht="12.75">
      <c r="A38" s="102" t="s">
        <v>105</v>
      </c>
      <c r="B38" s="91" t="s">
        <v>106</v>
      </c>
      <c r="C38" s="7"/>
      <c r="D38" s="7"/>
      <c r="E38" s="7"/>
      <c r="F38" s="7"/>
      <c r="G38" s="7"/>
      <c r="H38" s="7"/>
      <c r="I38" s="90">
        <f t="shared" si="0"/>
        <v>0</v>
      </c>
    </row>
    <row r="39" spans="1:9" ht="12.75">
      <c r="A39" s="97" t="s">
        <v>107</v>
      </c>
      <c r="B39" s="91" t="s">
        <v>108</v>
      </c>
      <c r="C39" s="7"/>
      <c r="D39" s="7"/>
      <c r="E39" s="7"/>
      <c r="F39" s="7"/>
      <c r="G39" s="7"/>
      <c r="H39" s="7"/>
      <c r="I39" s="90">
        <f t="shared" si="0"/>
        <v>0</v>
      </c>
    </row>
    <row r="40" spans="1:9" ht="12.75">
      <c r="A40" s="93" t="s">
        <v>109</v>
      </c>
      <c r="B40" s="91" t="s">
        <v>110</v>
      </c>
      <c r="C40" s="7"/>
      <c r="D40" s="7"/>
      <c r="E40" s="7">
        <v>60864</v>
      </c>
      <c r="F40" s="7">
        <v>88951</v>
      </c>
      <c r="G40" s="7"/>
      <c r="H40" s="7"/>
      <c r="I40" s="90">
        <f t="shared" si="0"/>
        <v>88951</v>
      </c>
    </row>
    <row r="41" spans="1:10" s="4" customFormat="1" ht="12.75">
      <c r="A41" s="98" t="s">
        <v>111</v>
      </c>
      <c r="B41" s="95" t="s">
        <v>112</v>
      </c>
      <c r="C41" s="10">
        <f>SUM(C34:C40)</f>
        <v>0</v>
      </c>
      <c r="D41" s="10"/>
      <c r="E41" s="10">
        <f>SUM(E34:E40)</f>
        <v>230864</v>
      </c>
      <c r="F41" s="10">
        <f>SUM(F34:F40)</f>
        <v>262600</v>
      </c>
      <c r="G41" s="10">
        <f>SUM(G34:G40)</f>
        <v>2169000</v>
      </c>
      <c r="H41" s="10">
        <f>SUM(H34:H40)</f>
        <v>2169000</v>
      </c>
      <c r="I41" s="90">
        <f t="shared" si="0"/>
        <v>2431600</v>
      </c>
      <c r="J41" s="96"/>
    </row>
    <row r="42" spans="1:9" ht="12.75">
      <c r="A42" s="93" t="s">
        <v>113</v>
      </c>
      <c r="B42" s="91" t="s">
        <v>114</v>
      </c>
      <c r="C42" s="7"/>
      <c r="D42" s="7"/>
      <c r="E42" s="7">
        <v>20000</v>
      </c>
      <c r="F42" s="7">
        <v>20000</v>
      </c>
      <c r="G42" s="7"/>
      <c r="H42" s="7"/>
      <c r="I42" s="90">
        <f t="shared" si="0"/>
        <v>20000</v>
      </c>
    </row>
    <row r="43" spans="1:9" ht="12.75">
      <c r="A43" s="93" t="s">
        <v>115</v>
      </c>
      <c r="B43" s="91" t="s">
        <v>116</v>
      </c>
      <c r="C43" s="7"/>
      <c r="D43" s="7"/>
      <c r="E43" s="7"/>
      <c r="F43" s="7"/>
      <c r="G43" s="7"/>
      <c r="H43" s="7"/>
      <c r="I43" s="90">
        <f t="shared" si="0"/>
        <v>0</v>
      </c>
    </row>
    <row r="44" spans="1:9" s="4" customFormat="1" ht="12.75">
      <c r="A44" s="98" t="s">
        <v>117</v>
      </c>
      <c r="B44" s="95" t="s">
        <v>118</v>
      </c>
      <c r="C44" s="10">
        <f>SUM(C42:C43)</f>
        <v>0</v>
      </c>
      <c r="D44" s="10"/>
      <c r="E44" s="10">
        <f>SUM(E42:E43)</f>
        <v>20000</v>
      </c>
      <c r="F44" s="10">
        <f>SUM(F42:F43)</f>
        <v>20000</v>
      </c>
      <c r="G44" s="10">
        <f>SUM(G42:G43)</f>
        <v>0</v>
      </c>
      <c r="H44" s="10"/>
      <c r="I44" s="90">
        <f t="shared" si="0"/>
        <v>20000</v>
      </c>
    </row>
    <row r="45" spans="1:9" ht="12.75">
      <c r="A45" s="93" t="s">
        <v>119</v>
      </c>
      <c r="B45" s="91" t="s">
        <v>120</v>
      </c>
      <c r="C45" s="7"/>
      <c r="D45" s="7"/>
      <c r="E45" s="7">
        <v>665000</v>
      </c>
      <c r="F45" s="7">
        <v>628395</v>
      </c>
      <c r="G45" s="7"/>
      <c r="H45" s="7"/>
      <c r="I45" s="90">
        <f t="shared" si="0"/>
        <v>628395</v>
      </c>
    </row>
    <row r="46" spans="1:9" ht="12.75">
      <c r="A46" s="93" t="s">
        <v>121</v>
      </c>
      <c r="B46" s="91" t="s">
        <v>122</v>
      </c>
      <c r="C46" s="7"/>
      <c r="D46" s="7"/>
      <c r="E46" s="7"/>
      <c r="F46" s="7"/>
      <c r="G46" s="7"/>
      <c r="H46" s="7"/>
      <c r="I46" s="90">
        <f t="shared" si="0"/>
        <v>0</v>
      </c>
    </row>
    <row r="47" spans="1:9" ht="12.75">
      <c r="A47" s="93" t="s">
        <v>123</v>
      </c>
      <c r="B47" s="91" t="s">
        <v>124</v>
      </c>
      <c r="C47" s="7"/>
      <c r="D47" s="7"/>
      <c r="E47" s="7"/>
      <c r="F47" s="7"/>
      <c r="G47" s="7"/>
      <c r="H47" s="7"/>
      <c r="I47" s="90">
        <f t="shared" si="0"/>
        <v>0</v>
      </c>
    </row>
    <row r="48" spans="1:9" ht="12.75">
      <c r="A48" s="93" t="s">
        <v>125</v>
      </c>
      <c r="B48" s="91" t="s">
        <v>126</v>
      </c>
      <c r="C48" s="7"/>
      <c r="D48" s="7"/>
      <c r="E48" s="7"/>
      <c r="F48" s="7"/>
      <c r="G48" s="7"/>
      <c r="H48" s="7"/>
      <c r="I48" s="90">
        <f t="shared" si="0"/>
        <v>0</v>
      </c>
    </row>
    <row r="49" spans="1:9" ht="12.75">
      <c r="A49" s="93" t="s">
        <v>127</v>
      </c>
      <c r="B49" s="91" t="s">
        <v>128</v>
      </c>
      <c r="C49" s="7"/>
      <c r="D49" s="7"/>
      <c r="E49" s="7"/>
      <c r="F49" s="7"/>
      <c r="G49" s="7"/>
      <c r="H49" s="7"/>
      <c r="I49" s="90">
        <f t="shared" si="0"/>
        <v>0</v>
      </c>
    </row>
    <row r="50" spans="1:10" s="4" customFormat="1" ht="12.75">
      <c r="A50" s="98" t="s">
        <v>129</v>
      </c>
      <c r="B50" s="95" t="s">
        <v>130</v>
      </c>
      <c r="C50" s="10">
        <f>SUM(C45:C49)</f>
        <v>0</v>
      </c>
      <c r="D50" s="10"/>
      <c r="E50" s="10">
        <f>SUM(E45:E49)</f>
        <v>665000</v>
      </c>
      <c r="F50" s="10">
        <f>SUM(F45:F49)</f>
        <v>628395</v>
      </c>
      <c r="G50" s="10">
        <f>SUM(G45:G49)</f>
        <v>0</v>
      </c>
      <c r="H50" s="10">
        <f>SUM(H45:H49)</f>
        <v>0</v>
      </c>
      <c r="I50" s="90">
        <f t="shared" si="0"/>
        <v>628395</v>
      </c>
      <c r="J50" s="96"/>
    </row>
    <row r="51" spans="1:9" ht="12.75">
      <c r="A51" s="101" t="s">
        <v>131</v>
      </c>
      <c r="B51" s="100" t="s">
        <v>132</v>
      </c>
      <c r="C51" s="10">
        <f>C30+C33+C41+C44+C50</f>
        <v>0</v>
      </c>
      <c r="D51" s="10"/>
      <c r="E51" s="10">
        <f>E30+E33+E41+E44+E50</f>
        <v>980864</v>
      </c>
      <c r="F51" s="10">
        <f>F30+F33+F41+F44+F50</f>
        <v>989480</v>
      </c>
      <c r="G51" s="10">
        <f>G30+G33+G41+G44+G50</f>
        <v>2169000</v>
      </c>
      <c r="H51" s="10">
        <f>H30+H33+H41+H44+H50</f>
        <v>2169000</v>
      </c>
      <c r="I51" s="90">
        <f t="shared" si="0"/>
        <v>3158480</v>
      </c>
    </row>
    <row r="52" spans="1:9" ht="12.75">
      <c r="A52" s="103" t="s">
        <v>133</v>
      </c>
      <c r="B52" s="91" t="s">
        <v>134</v>
      </c>
      <c r="C52" s="7"/>
      <c r="D52" s="7"/>
      <c r="E52" s="7"/>
      <c r="F52" s="7"/>
      <c r="G52" s="7"/>
      <c r="H52" s="7"/>
      <c r="I52" s="90"/>
    </row>
    <row r="53" spans="1:9" ht="12.75">
      <c r="A53" s="103" t="s">
        <v>135</v>
      </c>
      <c r="B53" s="91" t="s">
        <v>136</v>
      </c>
      <c r="C53" s="7"/>
      <c r="D53" s="7"/>
      <c r="E53" s="7"/>
      <c r="F53" s="7"/>
      <c r="G53" s="7"/>
      <c r="H53" s="7"/>
      <c r="I53" s="90"/>
    </row>
    <row r="54" spans="1:9" ht="12.75">
      <c r="A54" s="104" t="s">
        <v>137</v>
      </c>
      <c r="B54" s="91" t="s">
        <v>138</v>
      </c>
      <c r="C54" s="7"/>
      <c r="D54" s="7"/>
      <c r="E54" s="7"/>
      <c r="F54" s="7"/>
      <c r="G54" s="7"/>
      <c r="H54" s="7"/>
      <c r="I54" s="90"/>
    </row>
    <row r="55" spans="1:9" ht="12.75">
      <c r="A55" s="104" t="s">
        <v>139</v>
      </c>
      <c r="B55" s="91" t="s">
        <v>140</v>
      </c>
      <c r="C55" s="7"/>
      <c r="D55" s="7"/>
      <c r="E55" s="7"/>
      <c r="F55" s="7"/>
      <c r="G55" s="7"/>
      <c r="H55" s="7"/>
      <c r="I55" s="90"/>
    </row>
    <row r="56" spans="1:9" ht="12.75">
      <c r="A56" s="104" t="s">
        <v>141</v>
      </c>
      <c r="B56" s="91" t="s">
        <v>142</v>
      </c>
      <c r="C56" s="7"/>
      <c r="D56" s="7"/>
      <c r="E56" s="7"/>
      <c r="F56" s="7"/>
      <c r="G56" s="7"/>
      <c r="H56" s="7"/>
      <c r="I56" s="90"/>
    </row>
    <row r="57" spans="1:9" ht="12.75">
      <c r="A57" s="103" t="s">
        <v>143</v>
      </c>
      <c r="B57" s="91" t="s">
        <v>144</v>
      </c>
      <c r="C57" s="7"/>
      <c r="D57" s="7"/>
      <c r="E57" s="7"/>
      <c r="F57" s="7"/>
      <c r="G57" s="7"/>
      <c r="H57" s="7"/>
      <c r="I57" s="90"/>
    </row>
    <row r="58" spans="1:9" ht="12.75">
      <c r="A58" s="103" t="s">
        <v>145</v>
      </c>
      <c r="B58" s="91" t="s">
        <v>146</v>
      </c>
      <c r="C58" s="7"/>
      <c r="D58" s="7"/>
      <c r="E58" s="7"/>
      <c r="F58" s="7"/>
      <c r="G58" s="7"/>
      <c r="H58" s="7"/>
      <c r="I58" s="90"/>
    </row>
    <row r="59" spans="1:9" ht="12.75">
      <c r="A59" s="103" t="s">
        <v>147</v>
      </c>
      <c r="B59" s="91" t="s">
        <v>148</v>
      </c>
      <c r="C59" s="7"/>
      <c r="D59" s="7"/>
      <c r="E59" s="7"/>
      <c r="F59" s="7"/>
      <c r="G59" s="7"/>
      <c r="H59" s="7"/>
      <c r="I59" s="90"/>
    </row>
    <row r="60" spans="1:9" ht="12.75">
      <c r="A60" s="105" t="s">
        <v>149</v>
      </c>
      <c r="B60" s="100" t="s">
        <v>150</v>
      </c>
      <c r="C60" s="10"/>
      <c r="D60" s="10"/>
      <c r="E60" s="10"/>
      <c r="F60" s="10"/>
      <c r="G60" s="10"/>
      <c r="H60" s="10"/>
      <c r="I60" s="90"/>
    </row>
    <row r="61" spans="1:9" ht="12.75">
      <c r="A61" s="106" t="s">
        <v>151</v>
      </c>
      <c r="B61" s="91" t="s">
        <v>152</v>
      </c>
      <c r="C61" s="7"/>
      <c r="D61" s="7"/>
      <c r="E61" s="7"/>
      <c r="F61" s="7"/>
      <c r="G61" s="7"/>
      <c r="H61" s="7"/>
      <c r="I61" s="90"/>
    </row>
    <row r="62" spans="1:9" ht="12.75">
      <c r="A62" s="106" t="s">
        <v>153</v>
      </c>
      <c r="B62" s="91" t="s">
        <v>154</v>
      </c>
      <c r="C62" s="7"/>
      <c r="D62" s="7"/>
      <c r="E62" s="7"/>
      <c r="F62" s="7"/>
      <c r="G62" s="7"/>
      <c r="H62" s="7"/>
      <c r="I62" s="90"/>
    </row>
    <row r="63" spans="1:9" ht="12.75">
      <c r="A63" s="106" t="s">
        <v>155</v>
      </c>
      <c r="B63" s="91" t="s">
        <v>156</v>
      </c>
      <c r="C63" s="7"/>
      <c r="D63" s="7"/>
      <c r="E63" s="7"/>
      <c r="F63" s="7"/>
      <c r="G63" s="7"/>
      <c r="H63" s="7"/>
      <c r="I63" s="90"/>
    </row>
    <row r="64" spans="1:9" ht="12.75">
      <c r="A64" s="106" t="s">
        <v>157</v>
      </c>
      <c r="B64" s="91" t="s">
        <v>158</v>
      </c>
      <c r="C64" s="7"/>
      <c r="D64" s="7"/>
      <c r="E64" s="7"/>
      <c r="F64" s="7"/>
      <c r="G64" s="7"/>
      <c r="H64" s="7"/>
      <c r="I64" s="90"/>
    </row>
    <row r="65" spans="1:9" ht="12.75">
      <c r="A65" s="106" t="s">
        <v>159</v>
      </c>
      <c r="B65" s="91" t="s">
        <v>160</v>
      </c>
      <c r="C65" s="7"/>
      <c r="D65" s="7"/>
      <c r="E65" s="7"/>
      <c r="F65" s="7"/>
      <c r="G65" s="7"/>
      <c r="H65" s="7"/>
      <c r="I65" s="90"/>
    </row>
    <row r="66" spans="1:9" ht="12.75">
      <c r="A66" s="106" t="s">
        <v>161</v>
      </c>
      <c r="B66" s="91" t="s">
        <v>162</v>
      </c>
      <c r="C66" s="7"/>
      <c r="D66" s="7"/>
      <c r="E66" s="7"/>
      <c r="F66" s="7"/>
      <c r="G66" s="7"/>
      <c r="H66" s="7"/>
      <c r="I66" s="90"/>
    </row>
    <row r="67" spans="1:9" ht="12.75">
      <c r="A67" s="106" t="s">
        <v>163</v>
      </c>
      <c r="B67" s="91" t="s">
        <v>164</v>
      </c>
      <c r="C67" s="7"/>
      <c r="D67" s="7"/>
      <c r="E67" s="7"/>
      <c r="F67" s="7"/>
      <c r="G67" s="7"/>
      <c r="H67" s="7"/>
      <c r="I67" s="90"/>
    </row>
    <row r="68" spans="1:9" ht="12.75">
      <c r="A68" s="106" t="s">
        <v>165</v>
      </c>
      <c r="B68" s="91" t="s">
        <v>166</v>
      </c>
      <c r="C68" s="7"/>
      <c r="D68" s="7"/>
      <c r="E68" s="7"/>
      <c r="F68" s="7"/>
      <c r="G68" s="7"/>
      <c r="H68" s="7"/>
      <c r="I68" s="90"/>
    </row>
    <row r="69" spans="1:9" ht="12.75">
      <c r="A69" s="106" t="s">
        <v>167</v>
      </c>
      <c r="B69" s="91" t="s">
        <v>168</v>
      </c>
      <c r="C69" s="7"/>
      <c r="D69" s="7"/>
      <c r="E69" s="7"/>
      <c r="F69" s="7"/>
      <c r="G69" s="7"/>
      <c r="H69" s="7"/>
      <c r="I69" s="90"/>
    </row>
    <row r="70" spans="1:9" ht="12.75">
      <c r="A70" s="107" t="s">
        <v>169</v>
      </c>
      <c r="B70" s="91" t="s">
        <v>170</v>
      </c>
      <c r="C70" s="7"/>
      <c r="D70" s="7"/>
      <c r="E70" s="7"/>
      <c r="F70" s="7"/>
      <c r="G70" s="7"/>
      <c r="H70" s="7"/>
      <c r="I70" s="90"/>
    </row>
    <row r="71" spans="1:9" ht="12.75">
      <c r="A71" s="106" t="s">
        <v>171</v>
      </c>
      <c r="B71" s="91" t="s">
        <v>172</v>
      </c>
      <c r="C71" s="7"/>
      <c r="D71" s="7"/>
      <c r="E71" s="7"/>
      <c r="F71" s="7"/>
      <c r="G71" s="7"/>
      <c r="H71" s="7"/>
      <c r="I71" s="90"/>
    </row>
    <row r="72" spans="1:9" ht="12.75">
      <c r="A72" s="107" t="s">
        <v>173</v>
      </c>
      <c r="B72" s="91" t="s">
        <v>174</v>
      </c>
      <c r="C72" s="7"/>
      <c r="D72" s="7"/>
      <c r="E72" s="7"/>
      <c r="F72" s="7"/>
      <c r="G72" s="7"/>
      <c r="H72" s="7"/>
      <c r="I72" s="90"/>
    </row>
    <row r="73" spans="1:9" ht="12.75">
      <c r="A73" s="107" t="s">
        <v>175</v>
      </c>
      <c r="B73" s="91" t="s">
        <v>176</v>
      </c>
      <c r="C73" s="7"/>
      <c r="D73" s="7"/>
      <c r="E73" s="7"/>
      <c r="F73" s="7"/>
      <c r="G73" s="7"/>
      <c r="H73" s="7"/>
      <c r="I73" s="90"/>
    </row>
    <row r="74" spans="1:9" ht="12.75">
      <c r="A74" s="105" t="s">
        <v>177</v>
      </c>
      <c r="B74" s="100" t="s">
        <v>178</v>
      </c>
      <c r="C74" s="10"/>
      <c r="D74" s="10"/>
      <c r="E74" s="10"/>
      <c r="F74" s="10"/>
      <c r="G74" s="10"/>
      <c r="H74" s="10"/>
      <c r="I74" s="90"/>
    </row>
    <row r="75" spans="1:9" ht="12.75">
      <c r="A75" s="108" t="s">
        <v>179</v>
      </c>
      <c r="B75" s="100"/>
      <c r="C75" s="7"/>
      <c r="D75" s="7"/>
      <c r="E75" s="7"/>
      <c r="F75" s="7"/>
      <c r="G75" s="7"/>
      <c r="H75" s="7"/>
      <c r="I75" s="90"/>
    </row>
    <row r="76" spans="1:9" ht="12.75">
      <c r="A76" s="109" t="s">
        <v>180</v>
      </c>
      <c r="B76" s="91" t="s">
        <v>181</v>
      </c>
      <c r="C76" s="7"/>
      <c r="D76" s="7"/>
      <c r="E76" s="7"/>
      <c r="F76" s="7"/>
      <c r="G76" s="7"/>
      <c r="H76" s="7"/>
      <c r="I76" s="90"/>
    </row>
    <row r="77" spans="1:9" ht="12.75">
      <c r="A77" s="109" t="s">
        <v>182</v>
      </c>
      <c r="B77" s="91" t="s">
        <v>183</v>
      </c>
      <c r="C77" s="7"/>
      <c r="D77" s="7"/>
      <c r="E77" s="7"/>
      <c r="F77" s="7"/>
      <c r="G77" s="7"/>
      <c r="H77" s="7"/>
      <c r="I77" s="90"/>
    </row>
    <row r="78" spans="1:9" ht="12.75">
      <c r="A78" s="109" t="s">
        <v>184</v>
      </c>
      <c r="B78" s="91" t="s">
        <v>185</v>
      </c>
      <c r="C78" s="7"/>
      <c r="D78" s="7"/>
      <c r="E78" s="7"/>
      <c r="F78" s="7"/>
      <c r="G78" s="7"/>
      <c r="H78" s="7"/>
      <c r="I78" s="90"/>
    </row>
    <row r="79" spans="1:9" ht="12.75">
      <c r="A79" s="109" t="s">
        <v>186</v>
      </c>
      <c r="B79" s="91" t="s">
        <v>187</v>
      </c>
      <c r="C79" s="7"/>
      <c r="D79" s="7"/>
      <c r="E79" s="7"/>
      <c r="F79" s="7"/>
      <c r="G79" s="7"/>
      <c r="H79" s="7"/>
      <c r="I79" s="90"/>
    </row>
    <row r="80" spans="1:9" ht="12.75">
      <c r="A80" s="97" t="s">
        <v>188</v>
      </c>
      <c r="B80" s="91" t="s">
        <v>189</v>
      </c>
      <c r="C80" s="7"/>
      <c r="D80" s="7"/>
      <c r="E80" s="7"/>
      <c r="F80" s="7"/>
      <c r="G80" s="7"/>
      <c r="H80" s="7"/>
      <c r="I80" s="90"/>
    </row>
    <row r="81" spans="1:9" ht="12.75">
      <c r="A81" s="97" t="s">
        <v>190</v>
      </c>
      <c r="B81" s="91" t="s">
        <v>191</v>
      </c>
      <c r="C81" s="7"/>
      <c r="D81" s="7"/>
      <c r="E81" s="7"/>
      <c r="F81" s="7"/>
      <c r="G81" s="7"/>
      <c r="H81" s="7"/>
      <c r="I81" s="90"/>
    </row>
    <row r="82" spans="1:9" ht="12.75">
      <c r="A82" s="97" t="s">
        <v>192</v>
      </c>
      <c r="B82" s="91" t="s">
        <v>193</v>
      </c>
      <c r="C82" s="7"/>
      <c r="D82" s="7"/>
      <c r="E82" s="7"/>
      <c r="F82" s="7"/>
      <c r="G82" s="7"/>
      <c r="H82" s="7"/>
      <c r="I82" s="90"/>
    </row>
    <row r="83" spans="1:9" ht="12.75">
      <c r="A83" s="110" t="s">
        <v>194</v>
      </c>
      <c r="B83" s="100" t="s">
        <v>195</v>
      </c>
      <c r="C83" s="10"/>
      <c r="D83" s="10"/>
      <c r="E83" s="10"/>
      <c r="F83" s="10"/>
      <c r="G83" s="10"/>
      <c r="H83" s="10"/>
      <c r="I83" s="90"/>
    </row>
    <row r="84" spans="1:9" ht="12.75">
      <c r="A84" s="103" t="s">
        <v>196</v>
      </c>
      <c r="B84" s="91" t="s">
        <v>197</v>
      </c>
      <c r="C84" s="7"/>
      <c r="D84" s="7"/>
      <c r="E84" s="7"/>
      <c r="F84" s="7"/>
      <c r="G84" s="7"/>
      <c r="H84" s="7"/>
      <c r="I84" s="90"/>
    </row>
    <row r="85" spans="1:9" ht="12.75">
      <c r="A85" s="103" t="s">
        <v>198</v>
      </c>
      <c r="B85" s="91" t="s">
        <v>199</v>
      </c>
      <c r="C85" s="7"/>
      <c r="D85" s="7"/>
      <c r="E85" s="7"/>
      <c r="F85" s="7"/>
      <c r="G85" s="7"/>
      <c r="H85" s="7"/>
      <c r="I85" s="90"/>
    </row>
    <row r="86" spans="1:9" ht="12.75">
      <c r="A86" s="103" t="s">
        <v>200</v>
      </c>
      <c r="B86" s="91" t="s">
        <v>201</v>
      </c>
      <c r="C86" s="7"/>
      <c r="D86" s="7"/>
      <c r="E86" s="7"/>
      <c r="F86" s="7"/>
      <c r="G86" s="7"/>
      <c r="H86" s="7"/>
      <c r="I86" s="90"/>
    </row>
    <row r="87" spans="1:9" ht="12.75">
      <c r="A87" s="103" t="s">
        <v>202</v>
      </c>
      <c r="B87" s="91" t="s">
        <v>203</v>
      </c>
      <c r="C87" s="7"/>
      <c r="D87" s="7"/>
      <c r="E87" s="7"/>
      <c r="F87" s="7"/>
      <c r="G87" s="7"/>
      <c r="H87" s="7"/>
      <c r="I87" s="90"/>
    </row>
    <row r="88" spans="1:9" ht="12.75">
      <c r="A88" s="105" t="s">
        <v>204</v>
      </c>
      <c r="B88" s="100" t="s">
        <v>205</v>
      </c>
      <c r="C88" s="10"/>
      <c r="D88" s="10"/>
      <c r="E88" s="10"/>
      <c r="F88" s="10"/>
      <c r="G88" s="10"/>
      <c r="H88" s="10"/>
      <c r="I88" s="90"/>
    </row>
    <row r="89" spans="1:9" ht="12.75">
      <c r="A89" s="103" t="s">
        <v>206</v>
      </c>
      <c r="B89" s="91" t="s">
        <v>207</v>
      </c>
      <c r="C89" s="7"/>
      <c r="D89" s="7"/>
      <c r="E89" s="7"/>
      <c r="F89" s="7"/>
      <c r="G89" s="7"/>
      <c r="H89" s="7"/>
      <c r="I89" s="90"/>
    </row>
    <row r="90" spans="1:9" ht="12.75">
      <c r="A90" s="103" t="s">
        <v>208</v>
      </c>
      <c r="B90" s="91" t="s">
        <v>209</v>
      </c>
      <c r="C90" s="7"/>
      <c r="D90" s="7"/>
      <c r="E90" s="7"/>
      <c r="F90" s="7"/>
      <c r="G90" s="7"/>
      <c r="H90" s="7"/>
      <c r="I90" s="90"/>
    </row>
    <row r="91" spans="1:9" ht="12.75">
      <c r="A91" s="103" t="s">
        <v>210</v>
      </c>
      <c r="B91" s="91" t="s">
        <v>211</v>
      </c>
      <c r="C91" s="7"/>
      <c r="D91" s="7"/>
      <c r="E91" s="7"/>
      <c r="F91" s="7"/>
      <c r="G91" s="7"/>
      <c r="H91" s="7"/>
      <c r="I91" s="90"/>
    </row>
    <row r="92" spans="1:9" ht="12.75">
      <c r="A92" s="103" t="s">
        <v>212</v>
      </c>
      <c r="B92" s="91" t="s">
        <v>213</v>
      </c>
      <c r="C92" s="7"/>
      <c r="D92" s="7"/>
      <c r="E92" s="7"/>
      <c r="F92" s="7"/>
      <c r="G92" s="7"/>
      <c r="H92" s="7"/>
      <c r="I92" s="90"/>
    </row>
    <row r="93" spans="1:9" ht="12.75">
      <c r="A93" s="103" t="s">
        <v>214</v>
      </c>
      <c r="B93" s="91" t="s">
        <v>215</v>
      </c>
      <c r="C93" s="7"/>
      <c r="D93" s="7"/>
      <c r="E93" s="7"/>
      <c r="F93" s="7"/>
      <c r="G93" s="7"/>
      <c r="H93" s="7"/>
      <c r="I93" s="90"/>
    </row>
    <row r="94" spans="1:9" ht="12.75">
      <c r="A94" s="103" t="s">
        <v>216</v>
      </c>
      <c r="B94" s="91" t="s">
        <v>217</v>
      </c>
      <c r="C94" s="7"/>
      <c r="D94" s="7"/>
      <c r="E94" s="7"/>
      <c r="F94" s="7"/>
      <c r="G94" s="7"/>
      <c r="H94" s="7"/>
      <c r="I94" s="90"/>
    </row>
    <row r="95" spans="1:9" ht="12.75">
      <c r="A95" s="103" t="s">
        <v>218</v>
      </c>
      <c r="B95" s="91" t="s">
        <v>219</v>
      </c>
      <c r="C95" s="7"/>
      <c r="D95" s="7"/>
      <c r="E95" s="7"/>
      <c r="F95" s="7"/>
      <c r="G95" s="7"/>
      <c r="H95" s="7"/>
      <c r="I95" s="90"/>
    </row>
    <row r="96" spans="1:9" ht="12.75">
      <c r="A96" s="103" t="s">
        <v>220</v>
      </c>
      <c r="B96" s="91" t="s">
        <v>221</v>
      </c>
      <c r="C96" s="7"/>
      <c r="D96" s="7"/>
      <c r="E96" s="7"/>
      <c r="F96" s="7"/>
      <c r="G96" s="7"/>
      <c r="H96" s="7"/>
      <c r="I96" s="90"/>
    </row>
    <row r="97" spans="1:9" ht="12.75">
      <c r="A97" s="103" t="s">
        <v>222</v>
      </c>
      <c r="B97" s="91" t="s">
        <v>223</v>
      </c>
      <c r="C97" s="10"/>
      <c r="D97" s="10"/>
      <c r="E97" s="10"/>
      <c r="F97" s="10"/>
      <c r="G97" s="10"/>
      <c r="H97" s="10"/>
      <c r="I97" s="90"/>
    </row>
    <row r="98" spans="1:9" ht="12.75">
      <c r="A98" s="105" t="s">
        <v>224</v>
      </c>
      <c r="B98" s="100" t="s">
        <v>225</v>
      </c>
      <c r="C98" s="7"/>
      <c r="D98" s="7"/>
      <c r="E98" s="7"/>
      <c r="F98" s="7"/>
      <c r="G98" s="7"/>
      <c r="H98" s="7"/>
      <c r="I98" s="90">
        <f>SUM(C98:H98)</f>
        <v>0</v>
      </c>
    </row>
    <row r="99" spans="1:9" ht="12.75">
      <c r="A99" s="108" t="s">
        <v>226</v>
      </c>
      <c r="B99" s="100"/>
      <c r="C99" s="10"/>
      <c r="D99" s="10"/>
      <c r="E99" s="10"/>
      <c r="F99" s="10"/>
      <c r="G99" s="10"/>
      <c r="H99" s="10"/>
      <c r="I99" s="90"/>
    </row>
    <row r="100" spans="1:27" ht="12.75">
      <c r="A100" s="111" t="s">
        <v>227</v>
      </c>
      <c r="B100" s="112" t="s">
        <v>228</v>
      </c>
      <c r="C100" s="113">
        <f aca="true" t="shared" si="3" ref="C100:I100">C25+C26+C51+C60+C74+C83+C88+C98</f>
        <v>12669000</v>
      </c>
      <c r="D100" s="113">
        <f t="shared" si="3"/>
        <v>12688440</v>
      </c>
      <c r="E100" s="113">
        <f t="shared" si="3"/>
        <v>980864</v>
      </c>
      <c r="F100" s="113">
        <f t="shared" si="3"/>
        <v>989480</v>
      </c>
      <c r="G100" s="113">
        <f t="shared" si="3"/>
        <v>2169000</v>
      </c>
      <c r="H100" s="113">
        <f t="shared" si="3"/>
        <v>2169000</v>
      </c>
      <c r="I100" s="113">
        <f t="shared" si="3"/>
        <v>15846920</v>
      </c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77"/>
      <c r="AA100" s="77"/>
    </row>
    <row r="101" spans="1:27" ht="12.75">
      <c r="A101" s="103" t="s">
        <v>229</v>
      </c>
      <c r="B101" s="93" t="s">
        <v>230</v>
      </c>
      <c r="C101" s="113"/>
      <c r="D101" s="113"/>
      <c r="E101" s="113"/>
      <c r="F101" s="113"/>
      <c r="G101" s="113"/>
      <c r="H101" s="113"/>
      <c r="I101" s="90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77"/>
      <c r="AA101" s="77"/>
    </row>
    <row r="102" spans="1:27" ht="12.75">
      <c r="A102" s="103" t="s">
        <v>231</v>
      </c>
      <c r="B102" s="93" t="s">
        <v>232</v>
      </c>
      <c r="C102" s="113"/>
      <c r="D102" s="113"/>
      <c r="E102" s="113"/>
      <c r="F102" s="113"/>
      <c r="G102" s="113"/>
      <c r="H102" s="113"/>
      <c r="I102" s="90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77"/>
      <c r="AA102" s="77"/>
    </row>
    <row r="103" spans="1:27" ht="12.75">
      <c r="A103" s="103" t="s">
        <v>233</v>
      </c>
      <c r="B103" s="93" t="s">
        <v>234</v>
      </c>
      <c r="C103" s="115"/>
      <c r="D103" s="115"/>
      <c r="E103" s="115"/>
      <c r="F103" s="115"/>
      <c r="G103" s="115"/>
      <c r="H103" s="115"/>
      <c r="I103" s="90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77"/>
      <c r="AA103" s="77"/>
    </row>
    <row r="104" spans="1:27" ht="12.75">
      <c r="A104" s="117" t="s">
        <v>235</v>
      </c>
      <c r="B104" s="98" t="s">
        <v>236</v>
      </c>
      <c r="C104" s="118"/>
      <c r="D104" s="118"/>
      <c r="E104" s="118"/>
      <c r="F104" s="118"/>
      <c r="G104" s="118"/>
      <c r="H104" s="118"/>
      <c r="I104" s="90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77"/>
      <c r="AA104" s="77"/>
    </row>
    <row r="105" spans="1:27" ht="12.75">
      <c r="A105" s="120" t="s">
        <v>237</v>
      </c>
      <c r="B105" s="93" t="s">
        <v>238</v>
      </c>
      <c r="C105" s="118"/>
      <c r="D105" s="118"/>
      <c r="E105" s="118"/>
      <c r="F105" s="118"/>
      <c r="G105" s="118"/>
      <c r="H105" s="118"/>
      <c r="I105" s="90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77"/>
      <c r="AA105" s="77"/>
    </row>
    <row r="106" spans="1:27" ht="12.75">
      <c r="A106" s="120" t="s">
        <v>237</v>
      </c>
      <c r="B106" s="93" t="s">
        <v>239</v>
      </c>
      <c r="C106" s="113"/>
      <c r="D106" s="113"/>
      <c r="E106" s="113"/>
      <c r="F106" s="113"/>
      <c r="G106" s="113"/>
      <c r="H106" s="113"/>
      <c r="I106" s="90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77"/>
      <c r="AA106" s="77"/>
    </row>
    <row r="107" spans="1:27" ht="12.75">
      <c r="A107" s="103" t="s">
        <v>240</v>
      </c>
      <c r="B107" s="93" t="s">
        <v>241</v>
      </c>
      <c r="C107" s="113"/>
      <c r="D107" s="113"/>
      <c r="E107" s="113"/>
      <c r="F107" s="113"/>
      <c r="G107" s="113"/>
      <c r="H107" s="113"/>
      <c r="I107" s="90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77"/>
      <c r="AA107" s="77"/>
    </row>
    <row r="108" spans="1:27" ht="12.75">
      <c r="A108" s="103" t="s">
        <v>242</v>
      </c>
      <c r="B108" s="93" t="s">
        <v>243</v>
      </c>
      <c r="C108" s="121"/>
      <c r="D108" s="121"/>
      <c r="E108" s="121"/>
      <c r="F108" s="121"/>
      <c r="G108" s="121"/>
      <c r="H108" s="121"/>
      <c r="I108" s="90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77"/>
      <c r="AA108" s="77"/>
    </row>
    <row r="109" spans="1:27" ht="12.75">
      <c r="A109" s="103" t="s">
        <v>244</v>
      </c>
      <c r="B109" s="93" t="s">
        <v>245</v>
      </c>
      <c r="C109" s="118"/>
      <c r="D109" s="118"/>
      <c r="E109" s="118"/>
      <c r="F109" s="118"/>
      <c r="G109" s="118"/>
      <c r="H109" s="118"/>
      <c r="I109" s="90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77"/>
      <c r="AA109" s="77"/>
    </row>
    <row r="110" spans="1:27" ht="12.75">
      <c r="A110" s="103" t="s">
        <v>246</v>
      </c>
      <c r="B110" s="93" t="s">
        <v>247</v>
      </c>
      <c r="C110" s="118"/>
      <c r="D110" s="118"/>
      <c r="E110" s="118"/>
      <c r="F110" s="118"/>
      <c r="G110" s="118"/>
      <c r="H110" s="118"/>
      <c r="I110" s="90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77"/>
      <c r="AA110" s="77"/>
    </row>
    <row r="111" spans="1:27" ht="12.75">
      <c r="A111" s="123" t="s">
        <v>248</v>
      </c>
      <c r="B111" s="98" t="s">
        <v>249</v>
      </c>
      <c r="C111" s="118"/>
      <c r="D111" s="118"/>
      <c r="E111" s="118"/>
      <c r="F111" s="118"/>
      <c r="G111" s="118"/>
      <c r="H111" s="118"/>
      <c r="I111" s="90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77"/>
      <c r="AA111" s="77"/>
    </row>
    <row r="112" spans="1:27" ht="12.75">
      <c r="A112" s="120" t="s">
        <v>250</v>
      </c>
      <c r="B112" s="93" t="s">
        <v>251</v>
      </c>
      <c r="C112" s="118"/>
      <c r="D112" s="118"/>
      <c r="E112" s="118"/>
      <c r="F112" s="118"/>
      <c r="G112" s="118"/>
      <c r="H112" s="118"/>
      <c r="I112" s="90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77"/>
      <c r="AA112" s="77"/>
    </row>
    <row r="113" spans="1:27" ht="12.75">
      <c r="A113" s="120" t="s">
        <v>252</v>
      </c>
      <c r="B113" s="93" t="s">
        <v>253</v>
      </c>
      <c r="C113" s="118"/>
      <c r="D113" s="118"/>
      <c r="E113" s="118"/>
      <c r="F113" s="118"/>
      <c r="G113" s="118"/>
      <c r="H113" s="118"/>
      <c r="I113" s="90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77"/>
      <c r="AA113" s="77"/>
    </row>
    <row r="114" spans="1:27" ht="12.75">
      <c r="A114" s="123" t="s">
        <v>254</v>
      </c>
      <c r="B114" s="98" t="s">
        <v>255</v>
      </c>
      <c r="C114" s="118"/>
      <c r="D114" s="118"/>
      <c r="E114" s="118"/>
      <c r="F114" s="118"/>
      <c r="G114" s="118"/>
      <c r="H114" s="118"/>
      <c r="I114" s="90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77"/>
      <c r="AA114" s="77"/>
    </row>
    <row r="115" spans="1:27" ht="12.75">
      <c r="A115" s="120" t="s">
        <v>256</v>
      </c>
      <c r="B115" s="93" t="s">
        <v>257</v>
      </c>
      <c r="C115" s="121"/>
      <c r="D115" s="121"/>
      <c r="E115" s="121"/>
      <c r="F115" s="121"/>
      <c r="G115" s="121"/>
      <c r="H115" s="121"/>
      <c r="I115" s="90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77"/>
      <c r="AA115" s="77"/>
    </row>
    <row r="116" spans="1:27" ht="12.75">
      <c r="A116" s="120" t="s">
        <v>258</v>
      </c>
      <c r="B116" s="93" t="s">
        <v>259</v>
      </c>
      <c r="C116" s="118"/>
      <c r="D116" s="118"/>
      <c r="E116" s="118"/>
      <c r="F116" s="118"/>
      <c r="G116" s="118"/>
      <c r="H116" s="118"/>
      <c r="I116" s="90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77"/>
      <c r="AA116" s="77"/>
    </row>
    <row r="117" spans="1:27" ht="12.75">
      <c r="A117" s="120" t="s">
        <v>260</v>
      </c>
      <c r="B117" s="93" t="s">
        <v>261</v>
      </c>
      <c r="C117" s="113"/>
      <c r="D117" s="113"/>
      <c r="E117" s="113"/>
      <c r="F117" s="113"/>
      <c r="G117" s="113"/>
      <c r="H117" s="113"/>
      <c r="I117" s="90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77"/>
      <c r="AA117" s="77"/>
    </row>
    <row r="118" spans="1:27" ht="12.75">
      <c r="A118" s="120" t="s">
        <v>262</v>
      </c>
      <c r="B118" s="93" t="s">
        <v>263</v>
      </c>
      <c r="C118" s="118"/>
      <c r="D118" s="118"/>
      <c r="E118" s="118"/>
      <c r="F118" s="118"/>
      <c r="G118" s="118"/>
      <c r="H118" s="118"/>
      <c r="I118" s="90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77"/>
      <c r="AA118" s="77"/>
    </row>
    <row r="119" spans="1:27" ht="12.75">
      <c r="A119" s="124" t="s">
        <v>264</v>
      </c>
      <c r="B119" s="101" t="s">
        <v>265</v>
      </c>
      <c r="C119" s="118"/>
      <c r="D119" s="118"/>
      <c r="E119" s="118"/>
      <c r="F119" s="118"/>
      <c r="G119" s="118"/>
      <c r="H119" s="118"/>
      <c r="I119" s="90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77"/>
      <c r="AA119" s="77"/>
    </row>
    <row r="120" spans="1:27" ht="12.75">
      <c r="A120" s="120" t="s">
        <v>266</v>
      </c>
      <c r="B120" s="93" t="s">
        <v>267</v>
      </c>
      <c r="C120" s="121"/>
      <c r="D120" s="121"/>
      <c r="E120" s="121"/>
      <c r="F120" s="121"/>
      <c r="G120" s="121"/>
      <c r="H120" s="121"/>
      <c r="I120" s="90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77"/>
      <c r="AA120" s="77"/>
    </row>
    <row r="121" spans="1:27" ht="12.75">
      <c r="A121" s="103" t="s">
        <v>268</v>
      </c>
      <c r="B121" s="93" t="s">
        <v>269</v>
      </c>
      <c r="C121" s="113"/>
      <c r="D121" s="113"/>
      <c r="E121" s="113"/>
      <c r="F121" s="113"/>
      <c r="G121" s="113"/>
      <c r="H121" s="113"/>
      <c r="I121" s="90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77"/>
      <c r="AA121" s="77"/>
    </row>
    <row r="122" spans="1:27" ht="12.75">
      <c r="A122" s="120" t="s">
        <v>270</v>
      </c>
      <c r="B122" s="93" t="s">
        <v>271</v>
      </c>
      <c r="C122" s="121"/>
      <c r="D122" s="121"/>
      <c r="E122" s="121"/>
      <c r="F122" s="121"/>
      <c r="G122" s="121"/>
      <c r="H122" s="121"/>
      <c r="I122" s="90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77"/>
      <c r="AA122" s="77"/>
    </row>
    <row r="123" spans="1:27" s="4" customFormat="1" ht="12.75">
      <c r="A123" s="120" t="s">
        <v>272</v>
      </c>
      <c r="B123" s="93" t="s">
        <v>273</v>
      </c>
      <c r="C123" s="10"/>
      <c r="D123" s="10"/>
      <c r="E123" s="10"/>
      <c r="F123" s="10"/>
      <c r="G123" s="10"/>
      <c r="H123" s="10"/>
      <c r="I123" s="90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</row>
    <row r="124" spans="1:27" ht="12.75">
      <c r="A124" s="120" t="s">
        <v>274</v>
      </c>
      <c r="B124" s="93" t="s">
        <v>275</v>
      </c>
      <c r="C124" s="79"/>
      <c r="D124" s="79"/>
      <c r="E124" s="79"/>
      <c r="F124" s="79"/>
      <c r="G124" s="79"/>
      <c r="H124" s="79"/>
      <c r="I124" s="79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</row>
    <row r="125" spans="1:27" ht="12.75">
      <c r="A125" s="124" t="s">
        <v>276</v>
      </c>
      <c r="B125" s="101" t="s">
        <v>277</v>
      </c>
      <c r="C125" s="79"/>
      <c r="D125" s="79"/>
      <c r="E125" s="79"/>
      <c r="F125" s="79"/>
      <c r="G125" s="79"/>
      <c r="H125" s="79"/>
      <c r="I125" s="79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</row>
    <row r="126" spans="1:27" ht="12.75">
      <c r="A126" s="103" t="s">
        <v>278</v>
      </c>
      <c r="B126" s="93" t="s">
        <v>279</v>
      </c>
      <c r="C126" s="79"/>
      <c r="D126" s="79"/>
      <c r="E126" s="79"/>
      <c r="F126" s="79"/>
      <c r="G126" s="79"/>
      <c r="H126" s="79"/>
      <c r="I126" s="79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</row>
    <row r="127" spans="1:27" ht="12.75">
      <c r="A127" s="103" t="s">
        <v>280</v>
      </c>
      <c r="B127" s="93" t="s">
        <v>281</v>
      </c>
      <c r="C127" s="79"/>
      <c r="D127" s="79"/>
      <c r="E127" s="79"/>
      <c r="F127" s="79"/>
      <c r="G127" s="79"/>
      <c r="H127" s="79"/>
      <c r="I127" s="79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</row>
    <row r="128" spans="1:27" ht="12.75">
      <c r="A128" s="126" t="s">
        <v>282</v>
      </c>
      <c r="B128" s="127" t="s">
        <v>283</v>
      </c>
      <c r="C128" s="79"/>
      <c r="D128" s="79"/>
      <c r="E128" s="79"/>
      <c r="F128" s="79"/>
      <c r="G128" s="79"/>
      <c r="H128" s="79"/>
      <c r="I128" s="79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</row>
    <row r="129" spans="1:27" ht="12.75">
      <c r="A129" s="128" t="s">
        <v>16</v>
      </c>
      <c r="B129" s="128"/>
      <c r="C129" s="129">
        <f aca="true" t="shared" si="4" ref="C129:I129">C100+C128</f>
        <v>12669000</v>
      </c>
      <c r="D129" s="129">
        <f t="shared" si="4"/>
        <v>12688440</v>
      </c>
      <c r="E129" s="129">
        <f t="shared" si="4"/>
        <v>980864</v>
      </c>
      <c r="F129" s="129">
        <f t="shared" si="4"/>
        <v>989480</v>
      </c>
      <c r="G129" s="129">
        <f t="shared" si="4"/>
        <v>2169000</v>
      </c>
      <c r="H129" s="129">
        <f t="shared" si="4"/>
        <v>2169000</v>
      </c>
      <c r="I129" s="129">
        <f t="shared" si="4"/>
        <v>15846920</v>
      </c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</row>
    <row r="130" spans="2:27" ht="12.75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</row>
    <row r="131" spans="2:27" ht="12.75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</row>
    <row r="132" spans="2:27" ht="12.75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</row>
    <row r="133" spans="2:27" ht="12.75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</row>
    <row r="134" spans="2:27" ht="12.7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</row>
    <row r="135" spans="2:27" ht="12.75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</row>
    <row r="136" spans="2:27" ht="12.75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</row>
    <row r="137" spans="2:27" ht="12.7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</row>
    <row r="138" spans="2:27" ht="12.7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</row>
    <row r="139" spans="2:27" ht="12.7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</row>
    <row r="140" spans="2:27" ht="12.75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</row>
    <row r="141" spans="2:27" ht="12.75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</row>
    <row r="142" spans="2:27" ht="12.75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</row>
    <row r="143" spans="2:27" ht="12.75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</row>
    <row r="144" spans="2:27" ht="12.75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</row>
    <row r="145" spans="2:27" ht="12.7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</row>
    <row r="146" spans="2:27" ht="12.7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</row>
    <row r="147" spans="2:27" ht="12.7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</row>
    <row r="148" spans="2:27" ht="12.7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</row>
    <row r="149" spans="2:27" ht="12.7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</row>
    <row r="150" spans="2:27" ht="12.7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</row>
    <row r="151" spans="2:27" ht="12.7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</row>
    <row r="152" spans="2:27" ht="12.7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</row>
    <row r="153" spans="2:27" ht="12.7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</row>
    <row r="154" spans="2:27" ht="12.7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</row>
    <row r="155" spans="2:27" ht="12.7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</row>
    <row r="156" spans="2:27" ht="12.7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</row>
    <row r="157" spans="2:27" ht="12.7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</row>
    <row r="158" spans="2:27" ht="12.7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</row>
    <row r="159" spans="2:27" ht="12.7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</row>
    <row r="160" spans="2:27" ht="12.7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</row>
    <row r="161" spans="2:27" ht="12.7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</row>
    <row r="162" spans="2:27" ht="12.7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</row>
    <row r="163" spans="2:27" ht="12.7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</row>
    <row r="164" spans="2:27" ht="12.7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</row>
    <row r="165" spans="2:27" ht="12.7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</row>
    <row r="166" spans="2:27" ht="12.7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</row>
    <row r="167" spans="2:27" ht="12.7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</row>
    <row r="168" spans="2:27" ht="12.7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</row>
    <row r="169" spans="2:27" ht="12.7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</row>
    <row r="170" spans="2:27" ht="12.75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</row>
    <row r="171" spans="2:27" ht="12.7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</row>
    <row r="172" spans="2:27" ht="12.7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</row>
  </sheetData>
  <sheetProtection selectLockedCells="1" selectUnlockedCells="1"/>
  <mergeCells count="5">
    <mergeCell ref="A1:H1"/>
    <mergeCell ref="A2:H2"/>
    <mergeCell ref="C5:D5"/>
    <mergeCell ref="E5:F5"/>
    <mergeCell ref="G5:H5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3. melléklet a 9/2016. (IX. 6.) önkormányzati rendlelethez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72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76.421875" style="0" customWidth="1"/>
    <col min="3" max="4" width="10.57421875" style="0" customWidth="1"/>
    <col min="5" max="5" width="14.140625" style="0" customWidth="1"/>
    <col min="6" max="6" width="5.8515625" style="0" customWidth="1"/>
  </cols>
  <sheetData>
    <row r="1" spans="1:5" ht="24.75" customHeight="1">
      <c r="A1" s="15" t="s">
        <v>0</v>
      </c>
      <c r="B1" s="15"/>
      <c r="C1" s="15"/>
      <c r="D1" s="15"/>
      <c r="E1" s="15"/>
    </row>
    <row r="2" spans="1:5" ht="21.75" customHeight="1">
      <c r="A2" s="16" t="s">
        <v>27</v>
      </c>
      <c r="B2" s="16"/>
      <c r="C2" s="16"/>
      <c r="D2" s="16"/>
      <c r="E2" s="16"/>
    </row>
    <row r="3" ht="12.75">
      <c r="A3" s="17"/>
    </row>
    <row r="4" ht="12.75">
      <c r="A4" s="18" t="s">
        <v>291</v>
      </c>
    </row>
    <row r="5" spans="1:6" s="4" customFormat="1" ht="12.75">
      <c r="A5" s="82" t="s">
        <v>29</v>
      </c>
      <c r="B5" s="83" t="s">
        <v>30</v>
      </c>
      <c r="C5" s="130" t="s">
        <v>292</v>
      </c>
      <c r="D5" s="130" t="s">
        <v>293</v>
      </c>
      <c r="E5" s="131" t="s">
        <v>294</v>
      </c>
      <c r="F5" s="132"/>
    </row>
    <row r="6" spans="1:6" ht="12.75">
      <c r="A6" s="88" t="s">
        <v>43</v>
      </c>
      <c r="B6" s="89" t="s">
        <v>44</v>
      </c>
      <c r="C6" s="7">
        <v>30951</v>
      </c>
      <c r="D6" s="7">
        <v>9284</v>
      </c>
      <c r="E6" s="129">
        <f>SUM(C6:D6)</f>
        <v>40235</v>
      </c>
      <c r="F6" s="133"/>
    </row>
    <row r="7" spans="1:6" ht="12.75">
      <c r="A7" s="88" t="s">
        <v>45</v>
      </c>
      <c r="B7" s="91" t="s">
        <v>46</v>
      </c>
      <c r="C7" s="7"/>
      <c r="D7" s="7"/>
      <c r="E7" s="129">
        <f aca="true" t="shared" si="0" ref="E7:E18">SUM(C7:D7)</f>
        <v>0</v>
      </c>
      <c r="F7" s="133"/>
    </row>
    <row r="8" spans="1:6" ht="12.75">
      <c r="A8" s="88" t="s">
        <v>47</v>
      </c>
      <c r="B8" s="91" t="s">
        <v>48</v>
      </c>
      <c r="C8" s="7"/>
      <c r="D8" s="7"/>
      <c r="E8" s="129">
        <f t="shared" si="0"/>
        <v>0</v>
      </c>
      <c r="F8" s="133"/>
    </row>
    <row r="9" spans="1:6" ht="12.75">
      <c r="A9" s="92" t="s">
        <v>49</v>
      </c>
      <c r="B9" s="91" t="s">
        <v>50</v>
      </c>
      <c r="C9" s="7"/>
      <c r="D9" s="7"/>
      <c r="E9" s="129">
        <f t="shared" si="0"/>
        <v>0</v>
      </c>
      <c r="F9" s="133"/>
    </row>
    <row r="10" spans="1:6" ht="12.75">
      <c r="A10" s="92" t="s">
        <v>51</v>
      </c>
      <c r="B10" s="91" t="s">
        <v>52</v>
      </c>
      <c r="C10" s="7"/>
      <c r="D10" s="7"/>
      <c r="E10" s="129">
        <f t="shared" si="0"/>
        <v>0</v>
      </c>
      <c r="F10" s="133"/>
    </row>
    <row r="11" spans="1:6" ht="12.75">
      <c r="A11" s="92" t="s">
        <v>53</v>
      </c>
      <c r="B11" s="91" t="s">
        <v>54</v>
      </c>
      <c r="C11" s="7"/>
      <c r="D11" s="7"/>
      <c r="E11" s="129">
        <f t="shared" si="0"/>
        <v>0</v>
      </c>
      <c r="F11" s="133"/>
    </row>
    <row r="12" spans="1:6" ht="12.75">
      <c r="A12" s="92" t="s">
        <v>55</v>
      </c>
      <c r="B12" s="91" t="s">
        <v>56</v>
      </c>
      <c r="C12" s="7">
        <v>184</v>
      </c>
      <c r="D12" s="7">
        <v>288</v>
      </c>
      <c r="E12" s="129">
        <f t="shared" si="0"/>
        <v>472</v>
      </c>
      <c r="F12" s="133"/>
    </row>
    <row r="13" spans="1:6" ht="12.75">
      <c r="A13" s="92" t="s">
        <v>57</v>
      </c>
      <c r="B13" s="91" t="s">
        <v>58</v>
      </c>
      <c r="C13" s="7"/>
      <c r="D13" s="7"/>
      <c r="E13" s="129">
        <f t="shared" si="0"/>
        <v>0</v>
      </c>
      <c r="F13" s="133"/>
    </row>
    <row r="14" spans="1:6" ht="12.75">
      <c r="A14" s="93" t="s">
        <v>59</v>
      </c>
      <c r="B14" s="91" t="s">
        <v>60</v>
      </c>
      <c r="C14" s="7"/>
      <c r="D14" s="7">
        <v>81</v>
      </c>
      <c r="E14" s="129">
        <f t="shared" si="0"/>
        <v>81</v>
      </c>
      <c r="F14" s="133"/>
    </row>
    <row r="15" spans="1:6" ht="12.75">
      <c r="A15" s="93" t="s">
        <v>61</v>
      </c>
      <c r="B15" s="91" t="s">
        <v>62</v>
      </c>
      <c r="C15" s="7">
        <v>5</v>
      </c>
      <c r="D15" s="7"/>
      <c r="E15" s="129">
        <f t="shared" si="0"/>
        <v>5</v>
      </c>
      <c r="F15" s="133"/>
    </row>
    <row r="16" spans="1:6" ht="12.75">
      <c r="A16" s="93" t="s">
        <v>63</v>
      </c>
      <c r="B16" s="91" t="s">
        <v>64</v>
      </c>
      <c r="C16" s="7"/>
      <c r="D16" s="7"/>
      <c r="E16" s="129">
        <f t="shared" si="0"/>
        <v>0</v>
      </c>
      <c r="F16" s="133"/>
    </row>
    <row r="17" spans="1:6" ht="12.75">
      <c r="A17" s="93" t="s">
        <v>65</v>
      </c>
      <c r="B17" s="91" t="s">
        <v>66</v>
      </c>
      <c r="C17" s="7"/>
      <c r="D17" s="7"/>
      <c r="E17" s="129">
        <f t="shared" si="0"/>
        <v>0</v>
      </c>
      <c r="F17" s="133"/>
    </row>
    <row r="18" spans="1:6" ht="12.75">
      <c r="A18" s="93" t="s">
        <v>67</v>
      </c>
      <c r="B18" s="91" t="s">
        <v>68</v>
      </c>
      <c r="C18" s="7"/>
      <c r="D18" s="7"/>
      <c r="E18" s="129">
        <f t="shared" si="0"/>
        <v>0</v>
      </c>
      <c r="F18" s="133"/>
    </row>
    <row r="19" spans="1:6" ht="12.75">
      <c r="A19" s="94" t="s">
        <v>69</v>
      </c>
      <c r="B19" s="95" t="s">
        <v>70</v>
      </c>
      <c r="C19" s="7">
        <f>SUM(C6:C18)</f>
        <v>31140</v>
      </c>
      <c r="D19" s="7">
        <f>SUM(D6:D18)</f>
        <v>9653</v>
      </c>
      <c r="E19" s="129">
        <f>SUM(E6:E18)</f>
        <v>40793</v>
      </c>
      <c r="F19" s="132"/>
    </row>
    <row r="20" spans="1:6" ht="12.75">
      <c r="A20" s="93" t="s">
        <v>71</v>
      </c>
      <c r="B20" s="91" t="s">
        <v>72</v>
      </c>
      <c r="C20" s="7">
        <v>1641</v>
      </c>
      <c r="D20" s="7"/>
      <c r="E20" s="129">
        <f>SUM(C20:D20)</f>
        <v>1641</v>
      </c>
      <c r="F20" s="133"/>
    </row>
    <row r="21" spans="1:6" ht="12.75">
      <c r="A21" s="93" t="s">
        <v>73</v>
      </c>
      <c r="B21" s="91" t="s">
        <v>74</v>
      </c>
      <c r="C21" s="7">
        <v>240</v>
      </c>
      <c r="D21" s="7"/>
      <c r="E21" s="129">
        <f>SUM(C21:D21)</f>
        <v>240</v>
      </c>
      <c r="F21" s="133"/>
    </row>
    <row r="22" spans="1:6" ht="12.75">
      <c r="A22" s="97" t="s">
        <v>75</v>
      </c>
      <c r="B22" s="91" t="s">
        <v>76</v>
      </c>
      <c r="C22" s="7">
        <v>280</v>
      </c>
      <c r="D22" s="7">
        <v>47</v>
      </c>
      <c r="E22" s="129">
        <f>SUM(C22:D22)</f>
        <v>327</v>
      </c>
      <c r="F22" s="133"/>
    </row>
    <row r="23" spans="1:6" ht="12.75">
      <c r="A23" s="98" t="s">
        <v>77</v>
      </c>
      <c r="B23" s="95" t="s">
        <v>78</v>
      </c>
      <c r="C23" s="7">
        <f>SUM(C20:C22)</f>
        <v>2161</v>
      </c>
      <c r="D23" s="7">
        <v>47</v>
      </c>
      <c r="E23" s="129">
        <f>SUM(E20:E22)</f>
        <v>2208</v>
      </c>
      <c r="F23" s="132"/>
    </row>
    <row r="24" spans="1:6" ht="12.75">
      <c r="A24" s="99" t="s">
        <v>79</v>
      </c>
      <c r="B24" s="100" t="s">
        <v>80</v>
      </c>
      <c r="C24" s="10">
        <f>C19+C23</f>
        <v>33301</v>
      </c>
      <c r="D24" s="10">
        <f>D19+D23</f>
        <v>9700</v>
      </c>
      <c r="E24" s="90">
        <f>E19+E23</f>
        <v>43001</v>
      </c>
      <c r="F24" s="132"/>
    </row>
    <row r="25" spans="1:6" ht="12.75">
      <c r="A25" s="101" t="s">
        <v>81</v>
      </c>
      <c r="B25" s="100" t="s">
        <v>82</v>
      </c>
      <c r="C25" s="10">
        <v>5406</v>
      </c>
      <c r="D25" s="10">
        <v>2634</v>
      </c>
      <c r="E25" s="90">
        <f>SUM(C25:D25)</f>
        <v>8040</v>
      </c>
      <c r="F25" s="132"/>
    </row>
    <row r="26" spans="1:6" ht="12.75">
      <c r="A26" s="93" t="s">
        <v>83</v>
      </c>
      <c r="B26" s="91" t="s">
        <v>84</v>
      </c>
      <c r="C26" s="7">
        <v>5</v>
      </c>
      <c r="D26" s="7">
        <v>39</v>
      </c>
      <c r="E26" s="90">
        <f>SUM(C26:D26)</f>
        <v>44</v>
      </c>
      <c r="F26" s="133"/>
    </row>
    <row r="27" spans="1:6" ht="12.75">
      <c r="A27" s="93" t="s">
        <v>85</v>
      </c>
      <c r="B27" s="91" t="s">
        <v>86</v>
      </c>
      <c r="C27" s="7">
        <v>4410</v>
      </c>
      <c r="D27" s="7">
        <v>361</v>
      </c>
      <c r="E27" s="90">
        <f>SUM(C27:D27)</f>
        <v>4771</v>
      </c>
      <c r="F27" s="133"/>
    </row>
    <row r="28" spans="1:6" ht="12.75">
      <c r="A28" s="93" t="s">
        <v>87</v>
      </c>
      <c r="B28" s="91" t="s">
        <v>88</v>
      </c>
      <c r="C28" s="7"/>
      <c r="D28" s="7"/>
      <c r="E28" s="90">
        <f>SUM(C28:D28)</f>
        <v>0</v>
      </c>
      <c r="F28" s="133"/>
    </row>
    <row r="29" spans="1:6" ht="12.75">
      <c r="A29" s="98" t="s">
        <v>89</v>
      </c>
      <c r="B29" s="95" t="s">
        <v>90</v>
      </c>
      <c r="C29" s="7">
        <f>SUM(C26:C28)</f>
        <v>4415</v>
      </c>
      <c r="D29" s="7">
        <f>SUM(D26:D28)</f>
        <v>400</v>
      </c>
      <c r="E29" s="90">
        <f>SUM(E26:E28)</f>
        <v>4815</v>
      </c>
      <c r="F29" s="132"/>
    </row>
    <row r="30" spans="1:6" ht="12.75">
      <c r="A30" s="93" t="s">
        <v>91</v>
      </c>
      <c r="B30" s="91" t="s">
        <v>92</v>
      </c>
      <c r="C30" s="7">
        <v>74</v>
      </c>
      <c r="D30" s="7"/>
      <c r="E30" s="90">
        <f>SUM(C30:D30)</f>
        <v>74</v>
      </c>
      <c r="F30" s="133"/>
    </row>
    <row r="31" spans="1:6" ht="12.75">
      <c r="A31" s="93" t="s">
        <v>93</v>
      </c>
      <c r="B31" s="91" t="s">
        <v>94</v>
      </c>
      <c r="C31" s="7">
        <v>158</v>
      </c>
      <c r="D31" s="7">
        <v>58</v>
      </c>
      <c r="E31" s="90">
        <f>SUM(C31:D31)</f>
        <v>216</v>
      </c>
      <c r="F31" s="133"/>
    </row>
    <row r="32" spans="1:6" ht="15" customHeight="1">
      <c r="A32" s="98" t="s">
        <v>95</v>
      </c>
      <c r="B32" s="95" t="s">
        <v>96</v>
      </c>
      <c r="C32" s="7">
        <f>SUM(C30:C31)</f>
        <v>232</v>
      </c>
      <c r="D32" s="7">
        <f>SUM(D30:D31)</f>
        <v>58</v>
      </c>
      <c r="E32" s="90">
        <f>SUM(E30:E31)</f>
        <v>290</v>
      </c>
      <c r="F32" s="132"/>
    </row>
    <row r="33" spans="1:6" ht="12.75">
      <c r="A33" s="93" t="s">
        <v>97</v>
      </c>
      <c r="B33" s="91" t="s">
        <v>98</v>
      </c>
      <c r="C33" s="7">
        <v>1318</v>
      </c>
      <c r="D33" s="7">
        <v>149</v>
      </c>
      <c r="E33" s="90">
        <f>SUM(C33:D33)</f>
        <v>1467</v>
      </c>
      <c r="F33" s="133"/>
    </row>
    <row r="34" spans="1:6" ht="12.75">
      <c r="A34" s="93" t="s">
        <v>99</v>
      </c>
      <c r="B34" s="91" t="s">
        <v>100</v>
      </c>
      <c r="C34" s="7"/>
      <c r="D34" s="7">
        <v>1308</v>
      </c>
      <c r="E34" s="90">
        <f aca="true" t="shared" si="1" ref="E34:E39">SUM(C34:D34)</f>
        <v>1308</v>
      </c>
      <c r="F34" s="133"/>
    </row>
    <row r="35" spans="1:6" ht="12.75">
      <c r="A35" s="93" t="s">
        <v>101</v>
      </c>
      <c r="B35" s="91" t="s">
        <v>102</v>
      </c>
      <c r="C35" s="7"/>
      <c r="D35" s="7"/>
      <c r="E35" s="90">
        <f t="shared" si="1"/>
        <v>0</v>
      </c>
      <c r="F35" s="133"/>
    </row>
    <row r="36" spans="1:6" ht="12.75">
      <c r="A36" s="93" t="s">
        <v>103</v>
      </c>
      <c r="B36" s="91" t="s">
        <v>104</v>
      </c>
      <c r="C36" s="7">
        <v>492</v>
      </c>
      <c r="D36" s="7">
        <v>41</v>
      </c>
      <c r="E36" s="90">
        <f t="shared" si="1"/>
        <v>533</v>
      </c>
      <c r="F36" s="133"/>
    </row>
    <row r="37" spans="1:6" ht="12.75">
      <c r="A37" s="102" t="s">
        <v>105</v>
      </c>
      <c r="B37" s="91" t="s">
        <v>106</v>
      </c>
      <c r="C37" s="7"/>
      <c r="D37" s="7"/>
      <c r="E37" s="90">
        <f t="shared" si="1"/>
        <v>0</v>
      </c>
      <c r="F37" s="133"/>
    </row>
    <row r="38" spans="1:6" ht="12.75">
      <c r="A38" s="97" t="s">
        <v>107</v>
      </c>
      <c r="B38" s="91" t="s">
        <v>108</v>
      </c>
      <c r="C38" s="7">
        <v>49</v>
      </c>
      <c r="D38" s="7"/>
      <c r="E38" s="90">
        <f t="shared" si="1"/>
        <v>49</v>
      </c>
      <c r="F38" s="133"/>
    </row>
    <row r="39" spans="1:6" ht="12.75">
      <c r="A39" s="93" t="s">
        <v>109</v>
      </c>
      <c r="B39" s="91" t="s">
        <v>110</v>
      </c>
      <c r="C39" s="7">
        <v>7357</v>
      </c>
      <c r="D39" s="7">
        <v>256</v>
      </c>
      <c r="E39" s="90">
        <f t="shared" si="1"/>
        <v>7613</v>
      </c>
      <c r="F39" s="133"/>
    </row>
    <row r="40" spans="1:6" ht="12.75">
      <c r="A40" s="98" t="s">
        <v>111</v>
      </c>
      <c r="B40" s="95" t="s">
        <v>112</v>
      </c>
      <c r="C40" s="7">
        <f>SUM(C33:C39)</f>
        <v>9216</v>
      </c>
      <c r="D40" s="7">
        <f>SUM(D33:D39)</f>
        <v>1754</v>
      </c>
      <c r="E40" s="90">
        <f>SUM(E33:E39)</f>
        <v>10970</v>
      </c>
      <c r="F40" s="132"/>
    </row>
    <row r="41" spans="1:6" ht="12.75">
      <c r="A41" s="93" t="s">
        <v>113</v>
      </c>
      <c r="B41" s="91" t="s">
        <v>114</v>
      </c>
      <c r="C41" s="7">
        <v>444</v>
      </c>
      <c r="D41" s="7">
        <v>28</v>
      </c>
      <c r="E41" s="90">
        <f>SUM(C41:D41)</f>
        <v>472</v>
      </c>
      <c r="F41" s="133"/>
    </row>
    <row r="42" spans="1:6" ht="12.75">
      <c r="A42" s="93" t="s">
        <v>115</v>
      </c>
      <c r="B42" s="91" t="s">
        <v>116</v>
      </c>
      <c r="C42" s="7"/>
      <c r="D42" s="7">
        <v>0</v>
      </c>
      <c r="E42" s="90">
        <f>SUM(C42:D42)</f>
        <v>0</v>
      </c>
      <c r="F42" s="133"/>
    </row>
    <row r="43" spans="1:6" ht="12.75">
      <c r="A43" s="98" t="s">
        <v>117</v>
      </c>
      <c r="B43" s="95" t="s">
        <v>118</v>
      </c>
      <c r="C43" s="7">
        <f>SUM(C41:C42)</f>
        <v>444</v>
      </c>
      <c r="D43" s="7">
        <f>SUM(D41:D42)</f>
        <v>28</v>
      </c>
      <c r="E43" s="90">
        <f>SUM(E41:E42)</f>
        <v>472</v>
      </c>
      <c r="F43" s="132"/>
    </row>
    <row r="44" spans="1:6" ht="12.75">
      <c r="A44" s="93" t="s">
        <v>119</v>
      </c>
      <c r="B44" s="91" t="s">
        <v>120</v>
      </c>
      <c r="C44" s="7">
        <v>2887</v>
      </c>
      <c r="D44" s="7">
        <v>516</v>
      </c>
      <c r="E44" s="90">
        <f>SUM(C44:D44)</f>
        <v>3403</v>
      </c>
      <c r="F44" s="133"/>
    </row>
    <row r="45" spans="1:6" ht="12.75">
      <c r="A45" s="93" t="s">
        <v>121</v>
      </c>
      <c r="B45" s="91" t="s">
        <v>122</v>
      </c>
      <c r="C45" s="7"/>
      <c r="D45" s="7"/>
      <c r="E45" s="90">
        <f>SUM(C45:D45)</f>
        <v>0</v>
      </c>
      <c r="F45" s="133"/>
    </row>
    <row r="46" spans="1:6" ht="12.75">
      <c r="A46" s="93" t="s">
        <v>123</v>
      </c>
      <c r="B46" s="91" t="s">
        <v>124</v>
      </c>
      <c r="C46" s="7">
        <v>20</v>
      </c>
      <c r="D46" s="7"/>
      <c r="E46" s="90">
        <f>SUM(C46:D46)</f>
        <v>20</v>
      </c>
      <c r="F46" s="133"/>
    </row>
    <row r="47" spans="1:6" ht="12.75">
      <c r="A47" s="93" t="s">
        <v>125</v>
      </c>
      <c r="B47" s="91" t="s">
        <v>126</v>
      </c>
      <c r="C47" s="7"/>
      <c r="D47" s="7"/>
      <c r="E47" s="90">
        <f>SUM(C47:D47)</f>
        <v>0</v>
      </c>
      <c r="F47" s="133"/>
    </row>
    <row r="48" spans="1:6" ht="12.75">
      <c r="A48" s="93" t="s">
        <v>127</v>
      </c>
      <c r="B48" s="91" t="s">
        <v>128</v>
      </c>
      <c r="C48" s="7">
        <v>90</v>
      </c>
      <c r="D48" s="7"/>
      <c r="E48" s="90">
        <f>SUM(C48:D48)</f>
        <v>90</v>
      </c>
      <c r="F48" s="133"/>
    </row>
    <row r="49" spans="1:6" ht="12.75">
      <c r="A49" s="98" t="s">
        <v>129</v>
      </c>
      <c r="B49" s="95" t="s">
        <v>130</v>
      </c>
      <c r="C49" s="7">
        <f>SUM(C44:C48)</f>
        <v>2997</v>
      </c>
      <c r="D49" s="7">
        <f>SUM(D44:D48)</f>
        <v>516</v>
      </c>
      <c r="E49" s="90">
        <f>SUM(E44:E48)</f>
        <v>3513</v>
      </c>
      <c r="F49" s="132"/>
    </row>
    <row r="50" spans="1:6" ht="12.75">
      <c r="A50" s="101" t="s">
        <v>131</v>
      </c>
      <c r="B50" s="100" t="s">
        <v>132</v>
      </c>
      <c r="C50" s="10">
        <f>C29+C32+C40+C43+C49</f>
        <v>17304</v>
      </c>
      <c r="D50" s="10">
        <f>D29+D32+D40+D43+D49</f>
        <v>2756</v>
      </c>
      <c r="E50" s="90">
        <f>E29+E32+E40+E43+E49</f>
        <v>20060</v>
      </c>
      <c r="F50" s="132"/>
    </row>
    <row r="51" spans="1:6" ht="12.75">
      <c r="A51" s="103" t="s">
        <v>133</v>
      </c>
      <c r="B51" s="91" t="s">
        <v>134</v>
      </c>
      <c r="C51" s="79"/>
      <c r="D51" s="7"/>
      <c r="E51" s="90"/>
      <c r="F51" s="133"/>
    </row>
    <row r="52" spans="1:6" ht="12.75">
      <c r="A52" s="103" t="s">
        <v>135</v>
      </c>
      <c r="B52" s="91" t="s">
        <v>136</v>
      </c>
      <c r="C52" s="7">
        <v>531</v>
      </c>
      <c r="D52" s="7"/>
      <c r="E52" s="90">
        <f>SUM(C52:D52)</f>
        <v>531</v>
      </c>
      <c r="F52" s="133"/>
    </row>
    <row r="53" spans="1:6" ht="12.75">
      <c r="A53" s="104" t="s">
        <v>137</v>
      </c>
      <c r="B53" s="91" t="s">
        <v>138</v>
      </c>
      <c r="C53" s="7"/>
      <c r="D53" s="7"/>
      <c r="E53" s="90"/>
      <c r="F53" s="133"/>
    </row>
    <row r="54" spans="1:6" ht="12.75">
      <c r="A54" s="104" t="s">
        <v>139</v>
      </c>
      <c r="B54" s="91" t="s">
        <v>140</v>
      </c>
      <c r="C54" s="7"/>
      <c r="D54" s="7"/>
      <c r="E54" s="90"/>
      <c r="F54" s="133"/>
    </row>
    <row r="55" spans="1:6" ht="12.75">
      <c r="A55" s="104" t="s">
        <v>141</v>
      </c>
      <c r="B55" s="91" t="s">
        <v>142</v>
      </c>
      <c r="C55" s="7">
        <v>2498</v>
      </c>
      <c r="D55" s="7"/>
      <c r="E55" s="90">
        <f>SUM(C55:D55)</f>
        <v>2498</v>
      </c>
      <c r="F55" s="133"/>
    </row>
    <row r="56" spans="1:6" ht="12.75">
      <c r="A56" s="103" t="s">
        <v>143</v>
      </c>
      <c r="B56" s="91" t="s">
        <v>144</v>
      </c>
      <c r="C56" s="7">
        <v>2258</v>
      </c>
      <c r="D56" s="7"/>
      <c r="E56" s="90">
        <f>SUM(C56:D56)</f>
        <v>2258</v>
      </c>
      <c r="F56" s="133"/>
    </row>
    <row r="57" spans="1:6" ht="12.75">
      <c r="A57" s="103" t="s">
        <v>145</v>
      </c>
      <c r="B57" s="91" t="s">
        <v>146</v>
      </c>
      <c r="C57" s="7"/>
      <c r="D57" s="7"/>
      <c r="E57" s="90">
        <f>SUM(C57:D57)</f>
        <v>0</v>
      </c>
      <c r="F57" s="133"/>
    </row>
    <row r="58" spans="1:6" ht="12.75">
      <c r="A58" s="103" t="s">
        <v>147</v>
      </c>
      <c r="B58" s="91" t="s">
        <v>148</v>
      </c>
      <c r="C58" s="7">
        <v>7839</v>
      </c>
      <c r="D58" s="7"/>
      <c r="E58" s="90">
        <f>SUM(C58:D58)</f>
        <v>7839</v>
      </c>
      <c r="F58" s="133"/>
    </row>
    <row r="59" spans="1:6" ht="12.75">
      <c r="A59" s="105" t="s">
        <v>149</v>
      </c>
      <c r="B59" s="100" t="s">
        <v>150</v>
      </c>
      <c r="C59" s="10">
        <f>SUM(C51:C58)</f>
        <v>13126</v>
      </c>
      <c r="D59" s="10"/>
      <c r="E59" s="90">
        <f>SUM(E51:E58)</f>
        <v>13126</v>
      </c>
      <c r="F59" s="132"/>
    </row>
    <row r="60" spans="1:6" ht="12.75">
      <c r="A60" s="106" t="s">
        <v>151</v>
      </c>
      <c r="B60" s="91" t="s">
        <v>152</v>
      </c>
      <c r="C60" s="7"/>
      <c r="D60" s="7"/>
      <c r="E60" s="90"/>
      <c r="F60" s="133"/>
    </row>
    <row r="61" spans="1:6" ht="12.75">
      <c r="A61" s="106" t="s">
        <v>153</v>
      </c>
      <c r="B61" s="91" t="s">
        <v>154</v>
      </c>
      <c r="C61" s="7">
        <v>5859</v>
      </c>
      <c r="D61" s="7"/>
      <c r="E61" s="90">
        <v>5859</v>
      </c>
      <c r="F61" s="133"/>
    </row>
    <row r="62" spans="1:6" ht="12.75">
      <c r="A62" s="106" t="s">
        <v>155</v>
      </c>
      <c r="B62" s="91" t="s">
        <v>156</v>
      </c>
      <c r="C62" s="7"/>
      <c r="D62" s="7"/>
      <c r="E62" s="90"/>
      <c r="F62" s="133"/>
    </row>
    <row r="63" spans="1:6" ht="12.75">
      <c r="A63" s="106" t="s">
        <v>157</v>
      </c>
      <c r="B63" s="91" t="s">
        <v>158</v>
      </c>
      <c r="C63" s="7"/>
      <c r="D63" s="7"/>
      <c r="E63" s="90"/>
      <c r="F63" s="133"/>
    </row>
    <row r="64" spans="1:6" ht="12.75">
      <c r="A64" s="106" t="s">
        <v>159</v>
      </c>
      <c r="B64" s="91" t="s">
        <v>160</v>
      </c>
      <c r="C64" s="7">
        <v>10000</v>
      </c>
      <c r="D64" s="7"/>
      <c r="E64" s="90">
        <v>10000</v>
      </c>
      <c r="F64" s="133"/>
    </row>
    <row r="65" spans="1:6" ht="12.75">
      <c r="A65" s="106" t="s">
        <v>161</v>
      </c>
      <c r="B65" s="91" t="s">
        <v>162</v>
      </c>
      <c r="C65" s="7">
        <v>268</v>
      </c>
      <c r="D65" s="7"/>
      <c r="E65" s="90">
        <f>SUM(C65:D65)</f>
        <v>268</v>
      </c>
      <c r="F65" s="133"/>
    </row>
    <row r="66" spans="1:6" ht="12.75">
      <c r="A66" s="106" t="s">
        <v>163</v>
      </c>
      <c r="B66" s="91" t="s">
        <v>164</v>
      </c>
      <c r="C66" s="7"/>
      <c r="D66" s="7"/>
      <c r="E66" s="90">
        <f aca="true" t="shared" si="2" ref="E66:E72">SUM(C66:D66)</f>
        <v>0</v>
      </c>
      <c r="F66" s="133"/>
    </row>
    <row r="67" spans="1:6" ht="12.75">
      <c r="A67" s="106" t="s">
        <v>165</v>
      </c>
      <c r="B67" s="91" t="s">
        <v>166</v>
      </c>
      <c r="C67" s="7">
        <v>875</v>
      </c>
      <c r="D67" s="7"/>
      <c r="E67" s="90">
        <f t="shared" si="2"/>
        <v>875</v>
      </c>
      <c r="F67" s="133"/>
    </row>
    <row r="68" spans="1:6" ht="12.75">
      <c r="A68" s="106" t="s">
        <v>167</v>
      </c>
      <c r="B68" s="91" t="s">
        <v>168</v>
      </c>
      <c r="C68" s="7"/>
      <c r="D68" s="7"/>
      <c r="E68" s="90">
        <f t="shared" si="2"/>
        <v>0</v>
      </c>
      <c r="F68" s="133"/>
    </row>
    <row r="69" spans="1:6" ht="12.75">
      <c r="A69" s="107" t="s">
        <v>169</v>
      </c>
      <c r="B69" s="91" t="s">
        <v>170</v>
      </c>
      <c r="C69" s="7"/>
      <c r="D69" s="7"/>
      <c r="E69" s="90">
        <f t="shared" si="2"/>
        <v>0</v>
      </c>
      <c r="F69" s="133"/>
    </row>
    <row r="70" spans="1:6" ht="12.75">
      <c r="A70" s="106" t="s">
        <v>171</v>
      </c>
      <c r="B70" s="91" t="s">
        <v>172</v>
      </c>
      <c r="C70" s="7"/>
      <c r="D70" s="7"/>
      <c r="E70" s="90">
        <f t="shared" si="2"/>
        <v>0</v>
      </c>
      <c r="F70" s="133"/>
    </row>
    <row r="71" spans="1:6" ht="12.75">
      <c r="A71" s="107" t="s">
        <v>173</v>
      </c>
      <c r="B71" s="91" t="s">
        <v>174</v>
      </c>
      <c r="C71" s="7">
        <v>3401</v>
      </c>
      <c r="D71" s="7"/>
      <c r="E71" s="90">
        <f t="shared" si="2"/>
        <v>3401</v>
      </c>
      <c r="F71" s="133"/>
    </row>
    <row r="72" spans="1:6" ht="12.75">
      <c r="A72" s="107" t="s">
        <v>175</v>
      </c>
      <c r="B72" s="91" t="s">
        <v>176</v>
      </c>
      <c r="C72" s="7"/>
      <c r="D72" s="7"/>
      <c r="E72" s="90">
        <f t="shared" si="2"/>
        <v>0</v>
      </c>
      <c r="F72" s="133"/>
    </row>
    <row r="73" spans="1:6" ht="12.75">
      <c r="A73" s="105" t="s">
        <v>177</v>
      </c>
      <c r="B73" s="100" t="s">
        <v>178</v>
      </c>
      <c r="C73" s="10">
        <f>SUM(C60:C72)</f>
        <v>20403</v>
      </c>
      <c r="D73" s="10"/>
      <c r="E73" s="90">
        <v>20403</v>
      </c>
      <c r="F73" s="132"/>
    </row>
    <row r="74" spans="1:6" ht="12.75">
      <c r="A74" s="108" t="s">
        <v>179</v>
      </c>
      <c r="B74" s="100"/>
      <c r="C74" s="7"/>
      <c r="D74" s="7"/>
      <c r="E74" s="90"/>
      <c r="F74" s="132"/>
    </row>
    <row r="75" spans="1:6" ht="12.75">
      <c r="A75" s="109" t="s">
        <v>180</v>
      </c>
      <c r="B75" s="91" t="s">
        <v>181</v>
      </c>
      <c r="C75" s="7"/>
      <c r="D75" s="7"/>
      <c r="E75" s="90"/>
      <c r="F75" s="133"/>
    </row>
    <row r="76" spans="1:6" ht="12.75">
      <c r="A76" s="109" t="s">
        <v>182</v>
      </c>
      <c r="B76" s="91" t="s">
        <v>183</v>
      </c>
      <c r="C76" s="7"/>
      <c r="D76" s="7"/>
      <c r="E76" s="90"/>
      <c r="F76" s="133"/>
    </row>
    <row r="77" spans="1:6" ht="12.75">
      <c r="A77" s="109" t="s">
        <v>184</v>
      </c>
      <c r="B77" s="91" t="s">
        <v>185</v>
      </c>
      <c r="C77" s="7"/>
      <c r="D77" s="7"/>
      <c r="E77" s="90">
        <f>SUM(C77:D77)</f>
        <v>0</v>
      </c>
      <c r="F77" s="133"/>
    </row>
    <row r="78" spans="1:6" ht="12.75">
      <c r="A78" s="109" t="s">
        <v>186</v>
      </c>
      <c r="B78" s="91" t="s">
        <v>187</v>
      </c>
      <c r="C78" s="7">
        <v>1274</v>
      </c>
      <c r="D78" s="7"/>
      <c r="E78" s="90">
        <f>SUM(C78:D78)</f>
        <v>1274</v>
      </c>
      <c r="F78" s="133"/>
    </row>
    <row r="79" spans="1:6" ht="12.75">
      <c r="A79" s="97" t="s">
        <v>188</v>
      </c>
      <c r="B79" s="91" t="s">
        <v>189</v>
      </c>
      <c r="C79" s="7"/>
      <c r="D79" s="7"/>
      <c r="E79" s="90">
        <f>SUM(C79:D79)</f>
        <v>0</v>
      </c>
      <c r="F79" s="133"/>
    </row>
    <row r="80" spans="1:6" ht="12.75">
      <c r="A80" s="97" t="s">
        <v>190</v>
      </c>
      <c r="B80" s="91" t="s">
        <v>191</v>
      </c>
      <c r="C80" s="7"/>
      <c r="D80" s="7"/>
      <c r="E80" s="90">
        <f>SUM(C80:D80)</f>
        <v>0</v>
      </c>
      <c r="F80" s="133"/>
    </row>
    <row r="81" spans="1:6" ht="12.75">
      <c r="A81" s="97" t="s">
        <v>192</v>
      </c>
      <c r="B81" s="91" t="s">
        <v>193</v>
      </c>
      <c r="C81" s="7">
        <v>344</v>
      </c>
      <c r="D81" s="7"/>
      <c r="E81" s="90">
        <f>SUM(C81:D81)</f>
        <v>344</v>
      </c>
      <c r="F81" s="133"/>
    </row>
    <row r="82" spans="1:6" ht="12.75">
      <c r="A82" s="110" t="s">
        <v>194</v>
      </c>
      <c r="B82" s="100" t="s">
        <v>195</v>
      </c>
      <c r="C82" s="10">
        <f>SUM(C75:C81)</f>
        <v>1618</v>
      </c>
      <c r="D82" s="10"/>
      <c r="E82" s="90">
        <f>SUM(E77:E81)</f>
        <v>1618</v>
      </c>
      <c r="F82" s="132"/>
    </row>
    <row r="83" spans="1:6" ht="12.75">
      <c r="A83" s="103" t="s">
        <v>196</v>
      </c>
      <c r="B83" s="91" t="s">
        <v>197</v>
      </c>
      <c r="C83" s="7"/>
      <c r="D83" s="7"/>
      <c r="E83" s="90">
        <f>SUM(C83:D83)</f>
        <v>0</v>
      </c>
      <c r="F83" s="133"/>
    </row>
    <row r="84" spans="1:6" ht="12.75">
      <c r="A84" s="103" t="s">
        <v>198</v>
      </c>
      <c r="B84" s="91" t="s">
        <v>199</v>
      </c>
      <c r="C84" s="7"/>
      <c r="D84" s="7"/>
      <c r="E84" s="90">
        <f>SUM(C84:D84)</f>
        <v>0</v>
      </c>
      <c r="F84" s="133"/>
    </row>
    <row r="85" spans="1:6" ht="12.75">
      <c r="A85" s="103" t="s">
        <v>200</v>
      </c>
      <c r="B85" s="91" t="s">
        <v>201</v>
      </c>
      <c r="C85" s="7"/>
      <c r="D85" s="7"/>
      <c r="E85" s="90">
        <f>SUM(C85:D85)</f>
        <v>0</v>
      </c>
      <c r="F85" s="133"/>
    </row>
    <row r="86" spans="1:6" ht="12.75">
      <c r="A86" s="103" t="s">
        <v>202</v>
      </c>
      <c r="B86" s="91" t="s">
        <v>203</v>
      </c>
      <c r="C86" s="7"/>
      <c r="D86" s="7"/>
      <c r="E86" s="90">
        <f>SUM(C86:D86)</f>
        <v>0</v>
      </c>
      <c r="F86" s="133"/>
    </row>
    <row r="87" spans="1:6" ht="12.75">
      <c r="A87" s="105" t="s">
        <v>204</v>
      </c>
      <c r="B87" s="100" t="s">
        <v>205</v>
      </c>
      <c r="C87" s="10">
        <f>SUM(C83:C86)</f>
        <v>0</v>
      </c>
      <c r="D87" s="10"/>
      <c r="E87" s="90">
        <f>SUM(E83:E86)</f>
        <v>0</v>
      </c>
      <c r="F87" s="132"/>
    </row>
    <row r="88" spans="1:6" ht="12.75">
      <c r="A88" s="103" t="s">
        <v>206</v>
      </c>
      <c r="B88" s="91" t="s">
        <v>207</v>
      </c>
      <c r="C88" s="7"/>
      <c r="D88" s="7"/>
      <c r="E88" s="90"/>
      <c r="F88" s="133"/>
    </row>
    <row r="89" spans="1:6" ht="12.75">
      <c r="A89" s="103" t="s">
        <v>208</v>
      </c>
      <c r="B89" s="91" t="s">
        <v>209</v>
      </c>
      <c r="C89" s="7"/>
      <c r="D89" s="7"/>
      <c r="E89" s="90"/>
      <c r="F89" s="133"/>
    </row>
    <row r="90" spans="1:6" ht="12.75">
      <c r="A90" s="103" t="s">
        <v>210</v>
      </c>
      <c r="B90" s="91" t="s">
        <v>211</v>
      </c>
      <c r="C90" s="7"/>
      <c r="D90" s="7"/>
      <c r="E90" s="90"/>
      <c r="F90" s="133"/>
    </row>
    <row r="91" spans="1:6" ht="12.75">
      <c r="A91" s="103" t="s">
        <v>212</v>
      </c>
      <c r="B91" s="91" t="s">
        <v>213</v>
      </c>
      <c r="C91" s="7"/>
      <c r="D91" s="7"/>
      <c r="E91" s="90"/>
      <c r="F91" s="133"/>
    </row>
    <row r="92" spans="1:6" ht="12.75">
      <c r="A92" s="103" t="s">
        <v>214</v>
      </c>
      <c r="B92" s="91" t="s">
        <v>215</v>
      </c>
      <c r="C92" s="7"/>
      <c r="D92" s="7"/>
      <c r="E92" s="90"/>
      <c r="F92" s="133"/>
    </row>
    <row r="93" spans="1:6" ht="12.75">
      <c r="A93" s="103" t="s">
        <v>216</v>
      </c>
      <c r="B93" s="91" t="s">
        <v>217</v>
      </c>
      <c r="C93" s="7"/>
      <c r="D93" s="7"/>
      <c r="E93" s="90"/>
      <c r="F93" s="133"/>
    </row>
    <row r="94" spans="1:6" ht="12.75">
      <c r="A94" s="103" t="s">
        <v>218</v>
      </c>
      <c r="B94" s="91" t="s">
        <v>219</v>
      </c>
      <c r="C94" s="7"/>
      <c r="D94" s="7"/>
      <c r="E94" s="90"/>
      <c r="F94" s="133"/>
    </row>
    <row r="95" spans="1:6" ht="12.75">
      <c r="A95" s="103" t="s">
        <v>220</v>
      </c>
      <c r="B95" s="91" t="s">
        <v>221</v>
      </c>
      <c r="C95" s="7"/>
      <c r="D95" s="7"/>
      <c r="E95" s="90"/>
      <c r="F95" s="133"/>
    </row>
    <row r="96" spans="1:6" ht="12.75">
      <c r="A96" s="103" t="s">
        <v>222</v>
      </c>
      <c r="B96" s="91" t="s">
        <v>223</v>
      </c>
      <c r="C96" s="10"/>
      <c r="D96" s="10"/>
      <c r="E96" s="90"/>
      <c r="F96" s="132"/>
    </row>
    <row r="97" spans="1:6" ht="12.75">
      <c r="A97" s="105" t="s">
        <v>224</v>
      </c>
      <c r="B97" s="100" t="s">
        <v>225</v>
      </c>
      <c r="C97" s="7"/>
      <c r="D97" s="7"/>
      <c r="E97" s="90"/>
      <c r="F97" s="132"/>
    </row>
    <row r="98" spans="1:6" ht="12.75">
      <c r="A98" s="108" t="s">
        <v>226</v>
      </c>
      <c r="B98" s="100"/>
      <c r="C98" s="10"/>
      <c r="D98" s="10"/>
      <c r="E98" s="90"/>
      <c r="F98" s="132"/>
    </row>
    <row r="99" spans="1:24" ht="12.75">
      <c r="A99" s="111" t="s">
        <v>227</v>
      </c>
      <c r="B99" s="112" t="s">
        <v>228</v>
      </c>
      <c r="C99" s="113">
        <f>C24+C25+C50+C59+C73+C82+C87+C97</f>
        <v>91158</v>
      </c>
      <c r="D99" s="113">
        <f>D24+D25+D50+D59+D73+D82+D87+D97</f>
        <v>15090</v>
      </c>
      <c r="E99" s="113">
        <f>E24+E25+E50+E59+E73+E82+E87+E97</f>
        <v>106248</v>
      </c>
      <c r="F99" s="13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77"/>
      <c r="X99" s="77"/>
    </row>
    <row r="100" spans="1:24" ht="12.75">
      <c r="A100" s="103" t="s">
        <v>229</v>
      </c>
      <c r="B100" s="93" t="s">
        <v>230</v>
      </c>
      <c r="C100" s="113"/>
      <c r="D100" s="113"/>
      <c r="E100" s="90"/>
      <c r="F100" s="133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77"/>
      <c r="X100" s="77"/>
    </row>
    <row r="101" spans="1:24" ht="12.75">
      <c r="A101" s="103" t="s">
        <v>231</v>
      </c>
      <c r="B101" s="93" t="s">
        <v>232</v>
      </c>
      <c r="C101" s="113"/>
      <c r="D101" s="113"/>
      <c r="E101" s="90"/>
      <c r="F101" s="133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77"/>
      <c r="X101" s="77"/>
    </row>
    <row r="102" spans="1:24" ht="12.75">
      <c r="A102" s="103" t="s">
        <v>233</v>
      </c>
      <c r="B102" s="93" t="s">
        <v>234</v>
      </c>
      <c r="C102" s="115"/>
      <c r="D102" s="115"/>
      <c r="E102" s="90"/>
      <c r="F102" s="132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77"/>
      <c r="X102" s="77"/>
    </row>
    <row r="103" spans="1:24" ht="12.75">
      <c r="A103" s="117" t="s">
        <v>235</v>
      </c>
      <c r="B103" s="98" t="s">
        <v>236</v>
      </c>
      <c r="C103" s="118"/>
      <c r="D103" s="118"/>
      <c r="E103" s="90"/>
      <c r="F103" s="133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77"/>
      <c r="X103" s="77"/>
    </row>
    <row r="104" spans="1:24" ht="12.75">
      <c r="A104" s="120" t="s">
        <v>237</v>
      </c>
      <c r="B104" s="93" t="s">
        <v>238</v>
      </c>
      <c r="C104" s="118"/>
      <c r="D104" s="118"/>
      <c r="E104" s="90"/>
      <c r="F104" s="133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77"/>
      <c r="X104" s="77"/>
    </row>
    <row r="105" spans="1:24" ht="12.75">
      <c r="A105" s="120" t="s">
        <v>237</v>
      </c>
      <c r="B105" s="93" t="s">
        <v>239</v>
      </c>
      <c r="C105" s="113"/>
      <c r="D105" s="113"/>
      <c r="E105" s="90"/>
      <c r="F105" s="133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77"/>
      <c r="X105" s="77"/>
    </row>
    <row r="106" spans="1:24" ht="12.75">
      <c r="A106" s="103" t="s">
        <v>240</v>
      </c>
      <c r="B106" s="93" t="s">
        <v>241</v>
      </c>
      <c r="C106" s="113"/>
      <c r="D106" s="113"/>
      <c r="E106" s="90"/>
      <c r="F106" s="133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77"/>
      <c r="X106" s="77"/>
    </row>
    <row r="107" spans="1:24" ht="12.75">
      <c r="A107" s="103" t="s">
        <v>242</v>
      </c>
      <c r="B107" s="93" t="s">
        <v>243</v>
      </c>
      <c r="C107" s="121"/>
      <c r="D107" s="121"/>
      <c r="E107" s="90"/>
      <c r="F107" s="13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77"/>
      <c r="X107" s="77"/>
    </row>
    <row r="108" spans="1:24" ht="12.75">
      <c r="A108" s="103" t="s">
        <v>244</v>
      </c>
      <c r="B108" s="93" t="s">
        <v>245</v>
      </c>
      <c r="C108" s="118"/>
      <c r="D108" s="118"/>
      <c r="E108" s="90"/>
      <c r="F108" s="133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77"/>
      <c r="X108" s="77"/>
    </row>
    <row r="109" spans="1:24" ht="12.75">
      <c r="A109" s="103" t="s">
        <v>246</v>
      </c>
      <c r="B109" s="93" t="s">
        <v>247</v>
      </c>
      <c r="C109" s="118"/>
      <c r="D109" s="118"/>
      <c r="E109" s="90"/>
      <c r="F109" s="133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77"/>
      <c r="X109" s="77"/>
    </row>
    <row r="110" spans="1:24" ht="12.75">
      <c r="A110" s="123" t="s">
        <v>248</v>
      </c>
      <c r="B110" s="98" t="s">
        <v>249</v>
      </c>
      <c r="C110" s="118"/>
      <c r="D110" s="118"/>
      <c r="E110" s="90"/>
      <c r="F110" s="132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77"/>
      <c r="X110" s="77"/>
    </row>
    <row r="111" spans="1:24" ht="12.75">
      <c r="A111" s="120" t="s">
        <v>250</v>
      </c>
      <c r="B111" s="93" t="s">
        <v>251</v>
      </c>
      <c r="C111" s="118"/>
      <c r="D111" s="118"/>
      <c r="E111" s="90"/>
      <c r="F111" s="133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77"/>
      <c r="X111" s="77"/>
    </row>
    <row r="112" spans="1:24" ht="12.75">
      <c r="A112" s="120" t="s">
        <v>252</v>
      </c>
      <c r="B112" s="93" t="s">
        <v>253</v>
      </c>
      <c r="C112" s="118">
        <v>1071</v>
      </c>
      <c r="D112" s="118"/>
      <c r="E112" s="90">
        <f>SUM(C112:D112)</f>
        <v>1071</v>
      </c>
      <c r="F112" s="133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77"/>
      <c r="X112" s="77"/>
    </row>
    <row r="113" spans="1:24" ht="12.75">
      <c r="A113" s="123" t="s">
        <v>254</v>
      </c>
      <c r="B113" s="98" t="s">
        <v>255</v>
      </c>
      <c r="C113" s="118">
        <v>14491</v>
      </c>
      <c r="D113" s="118"/>
      <c r="E113" s="90">
        <v>14491</v>
      </c>
      <c r="F113" s="133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77"/>
      <c r="X113" s="77"/>
    </row>
    <row r="114" spans="1:24" ht="12.75">
      <c r="A114" s="120" t="s">
        <v>256</v>
      </c>
      <c r="B114" s="93" t="s">
        <v>257</v>
      </c>
      <c r="C114" s="121"/>
      <c r="D114" s="121"/>
      <c r="E114" s="90"/>
      <c r="F114" s="13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77"/>
      <c r="X114" s="77"/>
    </row>
    <row r="115" spans="1:24" ht="12.75">
      <c r="A115" s="120" t="s">
        <v>258</v>
      </c>
      <c r="B115" s="93" t="s">
        <v>259</v>
      </c>
      <c r="C115" s="118"/>
      <c r="D115" s="118"/>
      <c r="E115" s="90"/>
      <c r="F115" s="133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77"/>
      <c r="X115" s="77"/>
    </row>
    <row r="116" spans="1:24" ht="12.75">
      <c r="A116" s="120" t="s">
        <v>260</v>
      </c>
      <c r="B116" s="93" t="s">
        <v>261</v>
      </c>
      <c r="C116" s="113"/>
      <c r="D116" s="113"/>
      <c r="E116" s="90"/>
      <c r="F116" s="133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77"/>
      <c r="X116" s="77"/>
    </row>
    <row r="117" spans="1:24" ht="12.75">
      <c r="A117" s="120" t="s">
        <v>262</v>
      </c>
      <c r="B117" s="93" t="s">
        <v>263</v>
      </c>
      <c r="C117" s="118"/>
      <c r="D117" s="118"/>
      <c r="E117" s="90"/>
      <c r="F117" s="133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77"/>
      <c r="X117" s="77"/>
    </row>
    <row r="118" spans="1:24" ht="12.75">
      <c r="A118" s="124" t="s">
        <v>264</v>
      </c>
      <c r="B118" s="101" t="s">
        <v>265</v>
      </c>
      <c r="C118" s="118">
        <v>15562</v>
      </c>
      <c r="D118" s="118"/>
      <c r="E118" s="90">
        <v>15562</v>
      </c>
      <c r="F118" s="133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77"/>
      <c r="X118" s="77"/>
    </row>
    <row r="119" spans="1:24" ht="12.75">
      <c r="A119" s="120" t="s">
        <v>266</v>
      </c>
      <c r="B119" s="93" t="s">
        <v>267</v>
      </c>
      <c r="C119" s="121"/>
      <c r="D119" s="121"/>
      <c r="E119" s="90"/>
      <c r="F119" s="13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77"/>
      <c r="X119" s="77"/>
    </row>
    <row r="120" spans="1:24" ht="12.75">
      <c r="A120" s="103" t="s">
        <v>268</v>
      </c>
      <c r="B120" s="93" t="s">
        <v>269</v>
      </c>
      <c r="C120" s="113"/>
      <c r="D120" s="113"/>
      <c r="E120" s="90"/>
      <c r="F120" s="133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77"/>
      <c r="X120" s="77"/>
    </row>
    <row r="121" spans="1:24" ht="12.75">
      <c r="A121" s="120" t="s">
        <v>270</v>
      </c>
      <c r="B121" s="93" t="s">
        <v>271</v>
      </c>
      <c r="C121" s="121"/>
      <c r="D121" s="121"/>
      <c r="E121" s="90"/>
      <c r="F121" s="13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77"/>
      <c r="X121" s="77"/>
    </row>
    <row r="122" spans="1:24" ht="12.75">
      <c r="A122" s="120" t="s">
        <v>272</v>
      </c>
      <c r="B122" s="93" t="s">
        <v>273</v>
      </c>
      <c r="C122" s="10"/>
      <c r="D122" s="10"/>
      <c r="E122" s="90"/>
      <c r="F122" s="132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</row>
    <row r="123" spans="1:24" ht="12.75">
      <c r="A123" s="120" t="s">
        <v>274</v>
      </c>
      <c r="B123" s="93" t="s">
        <v>275</v>
      </c>
      <c r="C123" s="79"/>
      <c r="D123" s="79"/>
      <c r="E123" s="79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</row>
    <row r="124" spans="1:24" ht="12.75">
      <c r="A124" s="124" t="s">
        <v>276</v>
      </c>
      <c r="B124" s="101" t="s">
        <v>277</v>
      </c>
      <c r="C124" s="79"/>
      <c r="D124" s="79"/>
      <c r="E124" s="79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</row>
    <row r="125" spans="1:24" ht="12.75">
      <c r="A125" s="103" t="s">
        <v>278</v>
      </c>
      <c r="B125" s="93" t="s">
        <v>279</v>
      </c>
      <c r="C125" s="79"/>
      <c r="D125" s="79"/>
      <c r="E125" s="79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</row>
    <row r="126" spans="1:24" ht="12.75">
      <c r="A126" s="103" t="s">
        <v>280</v>
      </c>
      <c r="B126" s="93" t="s">
        <v>281</v>
      </c>
      <c r="C126" s="79"/>
      <c r="D126" s="79"/>
      <c r="E126" s="79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</row>
    <row r="127" spans="1:24" ht="12.75">
      <c r="A127" s="126" t="s">
        <v>282</v>
      </c>
      <c r="B127" s="127" t="s">
        <v>283</v>
      </c>
      <c r="C127" s="129">
        <v>15562</v>
      </c>
      <c r="D127" s="79"/>
      <c r="E127" s="129">
        <f>SUM(C127:D127)</f>
        <v>15562</v>
      </c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</row>
    <row r="128" spans="1:24" ht="12.75">
      <c r="A128" s="128" t="s">
        <v>16</v>
      </c>
      <c r="B128" s="128"/>
      <c r="C128" s="90">
        <f>C99+C127</f>
        <v>106720</v>
      </c>
      <c r="D128" s="90">
        <f>D99+D127</f>
        <v>15090</v>
      </c>
      <c r="E128" s="90">
        <f>E99+E127</f>
        <v>121810</v>
      </c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</row>
    <row r="129" spans="2:24" ht="12.75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</row>
    <row r="130" spans="2:24" ht="12.75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</row>
    <row r="131" spans="2:24" ht="12.75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</row>
    <row r="132" spans="2:24" ht="12.75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</row>
    <row r="133" spans="2:24" ht="12.75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</row>
    <row r="134" spans="2:24" ht="12.7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</row>
    <row r="135" spans="2:24" ht="12.75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</row>
    <row r="136" spans="2:24" ht="12.75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</row>
    <row r="137" spans="2:24" ht="12.7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</row>
    <row r="138" spans="2:24" ht="12.7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</row>
    <row r="139" spans="2:24" ht="12.7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</row>
    <row r="140" spans="2:24" ht="12.75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</row>
    <row r="141" spans="2:24" ht="12.75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</row>
    <row r="142" spans="2:24" ht="12.75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</row>
    <row r="143" spans="2:24" ht="12.75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</row>
    <row r="144" spans="2:24" ht="12.75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</row>
    <row r="145" spans="2:24" ht="12.7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</row>
    <row r="146" spans="2:24" ht="12.7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</row>
    <row r="147" spans="2:24" ht="12.7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</row>
    <row r="148" spans="2:24" ht="12.7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</row>
    <row r="149" spans="2:24" ht="12.7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</row>
    <row r="150" spans="2:24" ht="12.7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</row>
    <row r="151" spans="2:24" ht="12.7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</row>
    <row r="152" spans="2:24" ht="12.7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</row>
    <row r="153" spans="2:24" ht="12.7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</row>
    <row r="154" spans="2:24" ht="12.7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</row>
    <row r="155" spans="2:24" ht="12.7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</row>
    <row r="156" spans="2:24" ht="12.7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</row>
    <row r="157" spans="2:24" ht="12.7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</row>
    <row r="158" spans="2:24" ht="12.7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</row>
    <row r="159" spans="2:24" ht="12.7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</row>
    <row r="160" spans="2:24" ht="12.7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</row>
    <row r="161" spans="2:24" ht="12.7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</row>
    <row r="162" spans="2:24" ht="12.7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</row>
    <row r="163" spans="2:24" ht="12.7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</row>
    <row r="164" spans="2:24" ht="12.7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</row>
    <row r="165" spans="2:24" ht="12.7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</row>
    <row r="166" spans="2:24" ht="12.7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</row>
    <row r="167" spans="2:24" ht="12.7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</row>
    <row r="168" spans="2:24" ht="12.7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</row>
    <row r="169" spans="2:24" ht="12.7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</row>
    <row r="170" spans="2:24" ht="12.75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</row>
    <row r="171" spans="2:24" ht="12.7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</row>
    <row r="172" ht="12.75">
      <c r="F172" s="77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4. melléklet a 9/2016. (IX. 6.)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5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21.28125" style="0" customWidth="1"/>
    <col min="3" max="3" width="15.421875" style="0" customWidth="1"/>
    <col min="4" max="6" width="9.8515625" style="0" customWidth="1"/>
    <col min="7" max="7" width="9.140625" style="0" customWidth="1"/>
    <col min="8" max="8" width="7.57421875" style="0" customWidth="1"/>
    <col min="9" max="9" width="11.7109375" style="0" customWidth="1"/>
    <col min="10" max="11" width="7.00390625" style="0" customWidth="1"/>
    <col min="12" max="14" width="8.7109375" style="0" customWidth="1"/>
    <col min="15" max="15" width="13.421875" style="0" customWidth="1"/>
  </cols>
  <sheetData>
    <row r="1" spans="1:7" ht="24" customHeight="1">
      <c r="A1" s="15" t="s">
        <v>0</v>
      </c>
      <c r="B1" s="15"/>
      <c r="C1" s="15"/>
      <c r="D1" s="15"/>
      <c r="E1" s="15"/>
      <c r="F1" s="15"/>
      <c r="G1" s="15"/>
    </row>
    <row r="2" spans="1:10" ht="24" customHeight="1">
      <c r="A2" s="16" t="s">
        <v>295</v>
      </c>
      <c r="B2" s="16"/>
      <c r="C2" s="16"/>
      <c r="D2" s="16"/>
      <c r="E2" s="16"/>
      <c r="F2" s="16"/>
      <c r="G2" s="16"/>
      <c r="J2" s="134"/>
    </row>
    <row r="3" ht="12.75">
      <c r="A3" s="17"/>
    </row>
    <row r="4" ht="12.75">
      <c r="A4" s="18" t="s">
        <v>28</v>
      </c>
    </row>
    <row r="5" spans="1:19" ht="12.75">
      <c r="A5" s="82" t="s">
        <v>29</v>
      </c>
      <c r="B5" s="83" t="s">
        <v>296</v>
      </c>
      <c r="C5" s="135" t="s">
        <v>297</v>
      </c>
      <c r="D5" s="136" t="s">
        <v>39</v>
      </c>
      <c r="E5" s="136" t="s">
        <v>298</v>
      </c>
      <c r="F5" s="136" t="s">
        <v>40</v>
      </c>
      <c r="G5" s="137" t="s">
        <v>33</v>
      </c>
      <c r="H5" s="137" t="s">
        <v>299</v>
      </c>
      <c r="I5" s="137" t="s">
        <v>300</v>
      </c>
      <c r="J5" s="137" t="s">
        <v>301</v>
      </c>
      <c r="K5" s="137" t="s">
        <v>32</v>
      </c>
      <c r="L5" s="137" t="s">
        <v>35</v>
      </c>
      <c r="M5" s="137" t="s">
        <v>36</v>
      </c>
      <c r="N5" s="137" t="s">
        <v>37</v>
      </c>
      <c r="O5" s="137" t="s">
        <v>302</v>
      </c>
      <c r="Q5" s="138"/>
      <c r="R5" s="138"/>
      <c r="S5" s="138"/>
    </row>
    <row r="6" spans="1:15" ht="12.75">
      <c r="A6" s="92" t="s">
        <v>303</v>
      </c>
      <c r="B6" s="97" t="s">
        <v>304</v>
      </c>
      <c r="C6" s="139">
        <f aca="true" t="shared" si="0" ref="C6:C16">D6+G6+H6+J6+K6+O6</f>
        <v>8085895</v>
      </c>
      <c r="D6" s="90">
        <v>8085895</v>
      </c>
      <c r="E6" s="90"/>
      <c r="F6" s="90"/>
      <c r="G6" s="79"/>
      <c r="H6" s="79"/>
      <c r="I6" s="79"/>
      <c r="J6" s="79"/>
      <c r="K6" s="79"/>
      <c r="L6" s="79"/>
      <c r="M6" s="79"/>
      <c r="N6" s="79"/>
      <c r="O6" s="79"/>
    </row>
    <row r="7" spans="1:15" ht="12.75">
      <c r="A7" s="93" t="s">
        <v>305</v>
      </c>
      <c r="B7" s="97" t="s">
        <v>306</v>
      </c>
      <c r="C7" s="139">
        <f t="shared" si="0"/>
        <v>9745267</v>
      </c>
      <c r="D7" s="90">
        <v>9745267</v>
      </c>
      <c r="E7" s="90"/>
      <c r="F7" s="90"/>
      <c r="G7" s="79"/>
      <c r="H7" s="79"/>
      <c r="I7" s="79"/>
      <c r="J7" s="79"/>
      <c r="K7" s="79"/>
      <c r="L7" s="79"/>
      <c r="M7" s="79"/>
      <c r="N7" s="79"/>
      <c r="O7" s="79"/>
    </row>
    <row r="8" spans="1:15" ht="12.75">
      <c r="A8" s="93" t="s">
        <v>307</v>
      </c>
      <c r="B8" s="97" t="s">
        <v>308</v>
      </c>
      <c r="C8" s="139">
        <f t="shared" si="0"/>
        <v>10069325</v>
      </c>
      <c r="D8" s="90">
        <v>10069325</v>
      </c>
      <c r="E8" s="90"/>
      <c r="F8" s="90"/>
      <c r="G8" s="79"/>
      <c r="H8" s="79"/>
      <c r="I8" s="79"/>
      <c r="J8" s="79"/>
      <c r="K8" s="79"/>
      <c r="L8" s="79"/>
      <c r="M8" s="79"/>
      <c r="N8" s="79"/>
      <c r="O8" s="79"/>
    </row>
    <row r="9" spans="1:19" ht="12.75">
      <c r="A9" s="93" t="s">
        <v>309</v>
      </c>
      <c r="B9" s="97" t="s">
        <v>310</v>
      </c>
      <c r="C9" s="139">
        <f t="shared" si="0"/>
        <v>1200000</v>
      </c>
      <c r="D9" s="90">
        <v>1200000</v>
      </c>
      <c r="E9" s="90"/>
      <c r="F9" s="90"/>
      <c r="G9" s="79"/>
      <c r="H9" s="79"/>
      <c r="I9" s="79"/>
      <c r="J9" s="79"/>
      <c r="K9" s="79"/>
      <c r="L9" s="79"/>
      <c r="M9" s="79"/>
      <c r="N9" s="79"/>
      <c r="O9" s="79"/>
      <c r="S9" s="140"/>
    </row>
    <row r="10" spans="1:15" ht="15" customHeight="1">
      <c r="A10" s="93" t="s">
        <v>311</v>
      </c>
      <c r="B10" s="97" t="s">
        <v>312</v>
      </c>
      <c r="C10" s="139">
        <f t="shared" si="0"/>
        <v>0</v>
      </c>
      <c r="D10" s="90"/>
      <c r="E10" s="90"/>
      <c r="F10" s="90"/>
      <c r="G10" s="79"/>
      <c r="H10" s="79"/>
      <c r="I10" s="79"/>
      <c r="J10" s="79"/>
      <c r="K10" s="79"/>
      <c r="L10" s="79"/>
      <c r="M10" s="79"/>
      <c r="N10" s="79"/>
      <c r="O10" s="79"/>
    </row>
    <row r="11" spans="1:15" ht="15" customHeight="1">
      <c r="A11" s="93" t="s">
        <v>313</v>
      </c>
      <c r="B11" s="97" t="s">
        <v>314</v>
      </c>
      <c r="C11" s="139">
        <f t="shared" si="0"/>
        <v>0</v>
      </c>
      <c r="D11" s="90"/>
      <c r="E11" s="90"/>
      <c r="F11" s="90"/>
      <c r="G11" s="79"/>
      <c r="H11" s="79"/>
      <c r="I11" s="79"/>
      <c r="J11" s="79"/>
      <c r="K11" s="79"/>
      <c r="L11" s="79"/>
      <c r="M11" s="79"/>
      <c r="N11" s="79"/>
      <c r="O11" s="79"/>
    </row>
    <row r="12" spans="1:15" ht="12.75">
      <c r="A12" s="98" t="s">
        <v>315</v>
      </c>
      <c r="B12" s="141" t="s">
        <v>316</v>
      </c>
      <c r="C12" s="139">
        <f t="shared" si="0"/>
        <v>29100487</v>
      </c>
      <c r="D12" s="90">
        <f>SUM(D6:D11)</f>
        <v>29100487</v>
      </c>
      <c r="E12" s="90"/>
      <c r="F12" s="90"/>
      <c r="G12" s="79"/>
      <c r="H12" s="79"/>
      <c r="I12" s="79"/>
      <c r="J12" s="79"/>
      <c r="K12" s="79"/>
      <c r="L12" s="79"/>
      <c r="M12" s="79"/>
      <c r="N12" s="79"/>
      <c r="O12" s="79"/>
    </row>
    <row r="13" spans="1:15" ht="12.75">
      <c r="A13" s="93" t="s">
        <v>317</v>
      </c>
      <c r="B13" s="97" t="s">
        <v>318</v>
      </c>
      <c r="C13" s="139">
        <f t="shared" si="0"/>
        <v>0</v>
      </c>
      <c r="D13" s="90"/>
      <c r="E13" s="90"/>
      <c r="F13" s="90"/>
      <c r="G13" s="79"/>
      <c r="H13" s="79"/>
      <c r="I13" s="79"/>
      <c r="J13" s="79"/>
      <c r="K13" s="79"/>
      <c r="L13" s="79"/>
      <c r="M13" s="79"/>
      <c r="N13" s="79"/>
      <c r="O13" s="79"/>
    </row>
    <row r="14" spans="1:15" ht="12.75">
      <c r="A14" s="93" t="s">
        <v>319</v>
      </c>
      <c r="B14" s="97" t="s">
        <v>320</v>
      </c>
      <c r="C14" s="139">
        <f t="shared" si="0"/>
        <v>0</v>
      </c>
      <c r="D14" s="90"/>
      <c r="E14" s="90"/>
      <c r="F14" s="90"/>
      <c r="G14" s="79"/>
      <c r="H14" s="79"/>
      <c r="I14" s="79"/>
      <c r="J14" s="79"/>
      <c r="K14" s="79"/>
      <c r="L14" s="79"/>
      <c r="M14" s="79"/>
      <c r="N14" s="79"/>
      <c r="O14" s="79"/>
    </row>
    <row r="15" spans="1:15" ht="12.75">
      <c r="A15" s="93" t="s">
        <v>321</v>
      </c>
      <c r="B15" s="97" t="s">
        <v>322</v>
      </c>
      <c r="C15" s="139">
        <f t="shared" si="0"/>
        <v>0</v>
      </c>
      <c r="D15" s="90"/>
      <c r="E15" s="90"/>
      <c r="F15" s="90"/>
      <c r="G15" s="79"/>
      <c r="H15" s="79"/>
      <c r="I15" s="79"/>
      <c r="J15" s="79"/>
      <c r="K15" s="79"/>
      <c r="L15" s="79"/>
      <c r="M15" s="79"/>
      <c r="N15" s="79"/>
      <c r="O15" s="79"/>
    </row>
    <row r="16" spans="1:15" ht="12.75">
      <c r="A16" s="93" t="s">
        <v>323</v>
      </c>
      <c r="B16" s="97" t="s">
        <v>324</v>
      </c>
      <c r="C16" s="139">
        <f t="shared" si="0"/>
        <v>0</v>
      </c>
      <c r="D16" s="90"/>
      <c r="E16" s="90"/>
      <c r="F16" s="90"/>
      <c r="G16" s="79"/>
      <c r="H16" s="79"/>
      <c r="I16" s="79"/>
      <c r="J16" s="79"/>
      <c r="K16" s="79"/>
      <c r="L16" s="79"/>
      <c r="M16" s="79"/>
      <c r="N16" s="79"/>
      <c r="O16" s="79"/>
    </row>
    <row r="17" spans="1:15" ht="12.75">
      <c r="A17" s="93" t="s">
        <v>325</v>
      </c>
      <c r="B17" s="97" t="s">
        <v>326</v>
      </c>
      <c r="C17" s="139">
        <f>D17+G17+H17+J17+K17+O17+I17</f>
        <v>16773346</v>
      </c>
      <c r="D17" s="142"/>
      <c r="E17" s="142"/>
      <c r="F17" s="142"/>
      <c r="G17" s="129">
        <v>8317360</v>
      </c>
      <c r="H17" s="79"/>
      <c r="I17" s="129">
        <v>8455986</v>
      </c>
      <c r="J17" s="79"/>
      <c r="K17" s="79"/>
      <c r="L17" s="79"/>
      <c r="M17" s="79"/>
      <c r="N17" s="79"/>
      <c r="O17" s="79"/>
    </row>
    <row r="18" spans="1:15" ht="12.75">
      <c r="A18" s="101" t="s">
        <v>327</v>
      </c>
      <c r="B18" s="110" t="s">
        <v>328</v>
      </c>
      <c r="C18" s="139">
        <f>D18+G18+H18+J18+K18+O18+I18</f>
        <v>45873833</v>
      </c>
      <c r="D18" s="90">
        <v>29100487</v>
      </c>
      <c r="E18" s="90"/>
      <c r="F18" s="90"/>
      <c r="G18" s="129">
        <v>8317360</v>
      </c>
      <c r="H18" s="85">
        <f>H12+H13+H14+H15+H16+H17</f>
        <v>0</v>
      </c>
      <c r="I18" s="129">
        <v>8455986</v>
      </c>
      <c r="J18" s="79"/>
      <c r="K18" s="79"/>
      <c r="L18" s="79"/>
      <c r="M18" s="79"/>
      <c r="N18" s="79"/>
      <c r="O18" s="79"/>
    </row>
    <row r="19" spans="1:15" ht="15" customHeight="1">
      <c r="A19" s="93" t="s">
        <v>329</v>
      </c>
      <c r="B19" s="97" t="s">
        <v>330</v>
      </c>
      <c r="C19" s="139">
        <f aca="true" t="shared" si="1" ref="C19:C29">D19+G19+H19+J19+K19+O19</f>
        <v>0</v>
      </c>
      <c r="D19" s="90"/>
      <c r="E19" s="90"/>
      <c r="F19" s="90"/>
      <c r="G19" s="79"/>
      <c r="H19" s="79"/>
      <c r="I19" s="79"/>
      <c r="J19" s="79"/>
      <c r="K19" s="79"/>
      <c r="L19" s="79"/>
      <c r="M19" s="79"/>
      <c r="N19" s="79"/>
      <c r="O19" s="79"/>
    </row>
    <row r="20" spans="1:15" ht="15" customHeight="1">
      <c r="A20" s="93" t="s">
        <v>331</v>
      </c>
      <c r="B20" s="97" t="s">
        <v>332</v>
      </c>
      <c r="C20" s="139">
        <f t="shared" si="1"/>
        <v>0</v>
      </c>
      <c r="D20" s="90"/>
      <c r="E20" s="90"/>
      <c r="F20" s="90"/>
      <c r="G20" s="79"/>
      <c r="H20" s="79"/>
      <c r="I20" s="79"/>
      <c r="J20" s="79"/>
      <c r="K20" s="79"/>
      <c r="L20" s="79"/>
      <c r="M20" s="79"/>
      <c r="N20" s="79"/>
      <c r="O20" s="79"/>
    </row>
    <row r="21" spans="1:15" ht="15" customHeight="1">
      <c r="A21" s="98" t="s">
        <v>333</v>
      </c>
      <c r="B21" s="141" t="s">
        <v>334</v>
      </c>
      <c r="C21" s="139">
        <f t="shared" si="1"/>
        <v>0</v>
      </c>
      <c r="D21" s="90"/>
      <c r="E21" s="90"/>
      <c r="F21" s="90"/>
      <c r="G21" s="79"/>
      <c r="H21" s="79"/>
      <c r="I21" s="79"/>
      <c r="J21" s="79"/>
      <c r="K21" s="79"/>
      <c r="L21" s="79"/>
      <c r="M21" s="79"/>
      <c r="N21" s="79"/>
      <c r="O21" s="79"/>
    </row>
    <row r="22" spans="1:15" ht="15" customHeight="1">
      <c r="A22" s="93" t="s">
        <v>335</v>
      </c>
      <c r="B22" s="97" t="s">
        <v>336</v>
      </c>
      <c r="C22" s="139">
        <f t="shared" si="1"/>
        <v>0</v>
      </c>
      <c r="D22" s="90"/>
      <c r="E22" s="90"/>
      <c r="F22" s="90"/>
      <c r="G22" s="79"/>
      <c r="H22" s="79"/>
      <c r="I22" s="79"/>
      <c r="J22" s="79"/>
      <c r="K22" s="79"/>
      <c r="L22" s="79"/>
      <c r="M22" s="79"/>
      <c r="N22" s="79"/>
      <c r="O22" s="79"/>
    </row>
    <row r="23" spans="1:15" ht="15" customHeight="1">
      <c r="A23" s="93" t="s">
        <v>337</v>
      </c>
      <c r="B23" s="97" t="s">
        <v>338</v>
      </c>
      <c r="C23" s="139">
        <f t="shared" si="1"/>
        <v>0</v>
      </c>
      <c r="D23" s="90"/>
      <c r="E23" s="90"/>
      <c r="F23" s="90"/>
      <c r="G23" s="79"/>
      <c r="H23" s="79"/>
      <c r="I23" s="79"/>
      <c r="J23" s="79"/>
      <c r="K23" s="79"/>
      <c r="L23" s="79"/>
      <c r="M23" s="79"/>
      <c r="N23" s="79"/>
      <c r="O23" s="79"/>
    </row>
    <row r="24" spans="1:15" ht="15" customHeight="1">
      <c r="A24" s="93" t="s">
        <v>339</v>
      </c>
      <c r="B24" s="97" t="s">
        <v>340</v>
      </c>
      <c r="C24" s="139">
        <f t="shared" si="1"/>
        <v>60000</v>
      </c>
      <c r="D24" s="90"/>
      <c r="E24" s="90"/>
      <c r="F24" s="90"/>
      <c r="G24" s="79"/>
      <c r="H24" s="79"/>
      <c r="I24" s="79"/>
      <c r="J24" s="79"/>
      <c r="K24" s="79"/>
      <c r="L24" s="79"/>
      <c r="M24" s="79"/>
      <c r="N24" s="79"/>
      <c r="O24" s="129">
        <v>60000</v>
      </c>
    </row>
    <row r="25" spans="1:15" ht="15" customHeight="1">
      <c r="A25" s="93" t="s">
        <v>341</v>
      </c>
      <c r="B25" s="97" t="s">
        <v>342</v>
      </c>
      <c r="C25" s="139">
        <f t="shared" si="1"/>
        <v>1200000</v>
      </c>
      <c r="D25" s="90"/>
      <c r="E25" s="90"/>
      <c r="F25" s="90"/>
      <c r="G25" s="79"/>
      <c r="H25" s="79"/>
      <c r="I25" s="79"/>
      <c r="J25" s="79"/>
      <c r="K25" s="79"/>
      <c r="L25" s="79"/>
      <c r="M25" s="79"/>
      <c r="N25" s="79"/>
      <c r="O25" s="129">
        <v>1200000</v>
      </c>
    </row>
    <row r="26" spans="1:15" ht="15" customHeight="1">
      <c r="A26" s="93" t="s">
        <v>343</v>
      </c>
      <c r="B26" s="97" t="s">
        <v>344</v>
      </c>
      <c r="C26" s="139">
        <f t="shared" si="1"/>
        <v>0</v>
      </c>
      <c r="D26" s="90"/>
      <c r="E26" s="90"/>
      <c r="F26" s="90"/>
      <c r="G26" s="79"/>
      <c r="H26" s="79"/>
      <c r="I26" s="79"/>
      <c r="J26" s="79"/>
      <c r="K26" s="79"/>
      <c r="L26" s="79"/>
      <c r="M26" s="79"/>
      <c r="N26" s="79"/>
      <c r="O26" s="79"/>
    </row>
    <row r="27" spans="1:15" ht="15" customHeight="1">
      <c r="A27" s="93" t="s">
        <v>345</v>
      </c>
      <c r="B27" s="97" t="s">
        <v>346</v>
      </c>
      <c r="C27" s="139">
        <f t="shared" si="1"/>
        <v>0</v>
      </c>
      <c r="D27" s="90"/>
      <c r="E27" s="90"/>
      <c r="F27" s="90"/>
      <c r="G27" s="79"/>
      <c r="H27" s="79"/>
      <c r="I27" s="79"/>
      <c r="J27" s="79"/>
      <c r="K27" s="79"/>
      <c r="L27" s="79"/>
      <c r="M27" s="79"/>
      <c r="N27" s="79"/>
      <c r="O27" s="79"/>
    </row>
    <row r="28" spans="1:15" ht="15" customHeight="1">
      <c r="A28" s="93" t="s">
        <v>347</v>
      </c>
      <c r="B28" s="97" t="s">
        <v>348</v>
      </c>
      <c r="C28" s="139">
        <f t="shared" si="1"/>
        <v>320000</v>
      </c>
      <c r="D28" s="90"/>
      <c r="E28" s="90"/>
      <c r="F28" s="90"/>
      <c r="G28" s="79"/>
      <c r="H28" s="79"/>
      <c r="I28" s="79"/>
      <c r="J28" s="79"/>
      <c r="K28" s="79"/>
      <c r="L28" s="79"/>
      <c r="M28" s="79"/>
      <c r="N28" s="79"/>
      <c r="O28" s="129">
        <v>320000</v>
      </c>
    </row>
    <row r="29" spans="1:15" ht="15" customHeight="1">
      <c r="A29" s="93" t="s">
        <v>349</v>
      </c>
      <c r="B29" s="97" t="s">
        <v>350</v>
      </c>
      <c r="C29" s="139">
        <f t="shared" si="1"/>
        <v>0</v>
      </c>
      <c r="D29" s="90"/>
      <c r="E29" s="90"/>
      <c r="F29" s="90"/>
      <c r="G29" s="79"/>
      <c r="H29" s="79"/>
      <c r="I29" s="79"/>
      <c r="J29" s="79"/>
      <c r="K29" s="79"/>
      <c r="L29" s="79"/>
      <c r="M29" s="79"/>
      <c r="N29" s="79"/>
      <c r="O29" s="79"/>
    </row>
    <row r="30" spans="1:15" ht="15" customHeight="1">
      <c r="A30" s="98" t="s">
        <v>351</v>
      </c>
      <c r="B30" s="141" t="s">
        <v>352</v>
      </c>
      <c r="C30" s="139">
        <v>1520000</v>
      </c>
      <c r="D30" s="90"/>
      <c r="E30" s="90"/>
      <c r="F30" s="90"/>
      <c r="G30" s="79"/>
      <c r="H30" s="79"/>
      <c r="I30" s="79"/>
      <c r="J30" s="79"/>
      <c r="K30" s="79"/>
      <c r="L30" s="79"/>
      <c r="M30" s="79"/>
      <c r="N30" s="79"/>
      <c r="O30" s="79"/>
    </row>
    <row r="31" spans="1:15" ht="15" customHeight="1">
      <c r="A31" s="93" t="s">
        <v>353</v>
      </c>
      <c r="B31" s="97" t="s">
        <v>354</v>
      </c>
      <c r="C31" s="139">
        <f>D31+G31+H31+J31+K31+O31</f>
        <v>0</v>
      </c>
      <c r="D31" s="90"/>
      <c r="E31" s="90"/>
      <c r="F31" s="90"/>
      <c r="G31" s="79"/>
      <c r="H31" s="79"/>
      <c r="I31" s="79"/>
      <c r="J31" s="79"/>
      <c r="K31" s="79"/>
      <c r="L31" s="79"/>
      <c r="M31" s="79"/>
      <c r="N31" s="79"/>
      <c r="O31" s="79"/>
    </row>
    <row r="32" spans="1:15" ht="15" customHeight="1">
      <c r="A32" s="101" t="s">
        <v>355</v>
      </c>
      <c r="B32" s="110" t="s">
        <v>356</v>
      </c>
      <c r="C32" s="139">
        <f>D32+G32+H32+J32+K32+O32</f>
        <v>1580000</v>
      </c>
      <c r="D32" s="90"/>
      <c r="E32" s="90"/>
      <c r="F32" s="90"/>
      <c r="G32" s="79"/>
      <c r="H32" s="79"/>
      <c r="I32" s="79"/>
      <c r="J32" s="79"/>
      <c r="K32" s="79"/>
      <c r="L32" s="79"/>
      <c r="M32" s="79"/>
      <c r="N32" s="79"/>
      <c r="O32" s="90">
        <f>O22+O23+O24+O25+O26+O27+O28+O29+O30+O31</f>
        <v>1580000</v>
      </c>
    </row>
    <row r="33" spans="1:15" ht="15" customHeight="1">
      <c r="A33" s="103" t="s">
        <v>357</v>
      </c>
      <c r="B33" s="97" t="s">
        <v>358</v>
      </c>
      <c r="C33" s="139">
        <f>D33+G33+H33+J33+K33+O33</f>
        <v>0</v>
      </c>
      <c r="D33" s="90"/>
      <c r="E33" s="90"/>
      <c r="F33" s="90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5" customHeight="1">
      <c r="A34" s="103" t="s">
        <v>359</v>
      </c>
      <c r="B34" s="97" t="s">
        <v>360</v>
      </c>
      <c r="C34" s="139">
        <v>39127</v>
      </c>
      <c r="D34" s="90"/>
      <c r="E34" s="90"/>
      <c r="F34" s="90"/>
      <c r="G34" s="79"/>
      <c r="H34" s="79"/>
      <c r="I34" s="79"/>
      <c r="J34" s="129">
        <v>10000</v>
      </c>
      <c r="K34" s="79"/>
      <c r="L34" s="79"/>
      <c r="M34" s="129">
        <v>29127</v>
      </c>
      <c r="N34" s="79"/>
      <c r="O34" s="79"/>
    </row>
    <row r="35" spans="1:15" ht="15" customHeight="1">
      <c r="A35" s="103" t="s">
        <v>361</v>
      </c>
      <c r="B35" s="97" t="s">
        <v>362</v>
      </c>
      <c r="C35" s="139">
        <f>D35+G35+H35+J35+K35+O35</f>
        <v>0</v>
      </c>
      <c r="D35" s="90"/>
      <c r="E35" s="90"/>
      <c r="F35" s="90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5" customHeight="1">
      <c r="A36" s="103" t="s">
        <v>363</v>
      </c>
      <c r="B36" s="97" t="s">
        <v>364</v>
      </c>
      <c r="C36" s="139">
        <f>L36</f>
        <v>364000</v>
      </c>
      <c r="D36" s="90"/>
      <c r="E36" s="90"/>
      <c r="F36" s="90"/>
      <c r="G36" s="79"/>
      <c r="H36" s="79"/>
      <c r="I36" s="79"/>
      <c r="J36" s="79"/>
      <c r="K36" s="79"/>
      <c r="L36" s="129">
        <v>364000</v>
      </c>
      <c r="M36" s="79"/>
      <c r="N36" s="79"/>
      <c r="O36" s="79"/>
    </row>
    <row r="37" spans="1:15" ht="15" customHeight="1">
      <c r="A37" s="103" t="s">
        <v>365</v>
      </c>
      <c r="B37" s="97" t="s">
        <v>366</v>
      </c>
      <c r="C37" s="139">
        <f aca="true" t="shared" si="2" ref="C37:C43">D37+G37+H37+J37+K37+O37</f>
        <v>0</v>
      </c>
      <c r="D37" s="90"/>
      <c r="E37" s="90"/>
      <c r="F37" s="90"/>
      <c r="G37" s="79"/>
      <c r="H37" s="79"/>
      <c r="I37" s="79"/>
      <c r="J37" s="79"/>
      <c r="K37" s="79"/>
      <c r="L37" s="79"/>
      <c r="M37" s="79"/>
      <c r="N37" s="79"/>
      <c r="O37" s="79"/>
    </row>
    <row r="38" spans="1:15" ht="15" customHeight="1">
      <c r="A38" s="103" t="s">
        <v>367</v>
      </c>
      <c r="B38" s="97" t="s">
        <v>368</v>
      </c>
      <c r="C38" s="139">
        <f t="shared" si="2"/>
        <v>0</v>
      </c>
      <c r="D38" s="90"/>
      <c r="E38" s="90"/>
      <c r="F38" s="90"/>
      <c r="G38" s="79"/>
      <c r="H38" s="79"/>
      <c r="I38" s="79"/>
      <c r="J38" s="79"/>
      <c r="K38" s="79"/>
      <c r="L38" s="79"/>
      <c r="M38" s="79"/>
      <c r="N38" s="79"/>
      <c r="O38" s="79"/>
    </row>
    <row r="39" spans="1:15" ht="15" customHeight="1">
      <c r="A39" s="103" t="s">
        <v>369</v>
      </c>
      <c r="B39" s="97" t="s">
        <v>370</v>
      </c>
      <c r="C39" s="139">
        <f t="shared" si="2"/>
        <v>0</v>
      </c>
      <c r="D39" s="90"/>
      <c r="E39" s="90"/>
      <c r="F39" s="90"/>
      <c r="G39" s="79"/>
      <c r="H39" s="79"/>
      <c r="I39" s="79"/>
      <c r="J39" s="79"/>
      <c r="K39" s="79"/>
      <c r="L39" s="79"/>
      <c r="M39" s="79"/>
      <c r="N39" s="79"/>
      <c r="O39" s="79"/>
    </row>
    <row r="40" spans="1:15" ht="15" customHeight="1">
      <c r="A40" s="103" t="s">
        <v>371</v>
      </c>
      <c r="B40" s="97" t="s">
        <v>372</v>
      </c>
      <c r="C40" s="139">
        <f t="shared" si="2"/>
        <v>0</v>
      </c>
      <c r="D40" s="90"/>
      <c r="E40" s="90"/>
      <c r="F40" s="90"/>
      <c r="G40" s="79"/>
      <c r="H40" s="79"/>
      <c r="I40" s="79"/>
      <c r="J40" s="79"/>
      <c r="K40" s="79"/>
      <c r="L40" s="79"/>
      <c r="M40" s="79"/>
      <c r="N40" s="79"/>
      <c r="O40" s="79"/>
    </row>
    <row r="41" spans="1:15" ht="15" customHeight="1">
      <c r="A41" s="103" t="s">
        <v>373</v>
      </c>
      <c r="B41" s="97" t="s">
        <v>374</v>
      </c>
      <c r="C41" s="139">
        <f t="shared" si="2"/>
        <v>0</v>
      </c>
      <c r="D41" s="90"/>
      <c r="E41" s="90"/>
      <c r="F41" s="90"/>
      <c r="G41" s="79"/>
      <c r="H41" s="79"/>
      <c r="I41" s="79"/>
      <c r="J41" s="79"/>
      <c r="K41" s="79"/>
      <c r="L41" s="79"/>
      <c r="M41" s="79"/>
      <c r="N41" s="79"/>
      <c r="O41" s="79"/>
    </row>
    <row r="42" spans="1:15" ht="15" customHeight="1">
      <c r="A42" s="103" t="s">
        <v>375</v>
      </c>
      <c r="B42" s="97" t="s">
        <v>376</v>
      </c>
      <c r="C42" s="139">
        <f t="shared" si="2"/>
        <v>0</v>
      </c>
      <c r="D42" s="90"/>
      <c r="E42" s="90"/>
      <c r="F42" s="90"/>
      <c r="G42" s="79"/>
      <c r="H42" s="79"/>
      <c r="I42" s="79"/>
      <c r="J42" s="79"/>
      <c r="K42" s="79"/>
      <c r="L42" s="79"/>
      <c r="M42" s="79"/>
      <c r="N42" s="79"/>
      <c r="O42" s="79"/>
    </row>
    <row r="43" spans="1:15" ht="15" customHeight="1">
      <c r="A43" s="103" t="s">
        <v>377</v>
      </c>
      <c r="B43" s="97" t="s">
        <v>378</v>
      </c>
      <c r="C43" s="139">
        <f t="shared" si="2"/>
        <v>0</v>
      </c>
      <c r="D43" s="90"/>
      <c r="E43" s="90"/>
      <c r="F43" s="90"/>
      <c r="G43" s="79"/>
      <c r="H43" s="79"/>
      <c r="I43" s="79"/>
      <c r="J43" s="79"/>
      <c r="K43" s="79"/>
      <c r="L43" s="79"/>
      <c r="M43" s="79"/>
      <c r="N43" s="79"/>
      <c r="O43" s="79"/>
    </row>
    <row r="44" spans="1:15" ht="15" customHeight="1">
      <c r="A44" s="105" t="s">
        <v>379</v>
      </c>
      <c r="B44" s="110" t="s">
        <v>380</v>
      </c>
      <c r="C44" s="139">
        <v>403127</v>
      </c>
      <c r="D44" s="90"/>
      <c r="E44" s="90"/>
      <c r="F44" s="90"/>
      <c r="G44" s="85"/>
      <c r="H44" s="79"/>
      <c r="I44" s="79"/>
      <c r="J44" s="90">
        <f>SUM(J33:J42)</f>
        <v>10000</v>
      </c>
      <c r="K44" s="85">
        <f>SUM(K33:K42)</f>
        <v>0</v>
      </c>
      <c r="L44" s="90">
        <f>SUM(L33:L42)</f>
        <v>364000</v>
      </c>
      <c r="M44" s="85">
        <v>29127</v>
      </c>
      <c r="N44" s="85"/>
      <c r="O44" s="79"/>
    </row>
    <row r="45" spans="1:15" ht="12.75">
      <c r="A45" s="103" t="s">
        <v>381</v>
      </c>
      <c r="B45" s="97" t="s">
        <v>382</v>
      </c>
      <c r="C45" s="139">
        <f aca="true" t="shared" si="3" ref="C45:C55">D45+G45+H45+J45+K45+O45</f>
        <v>0</v>
      </c>
      <c r="D45" s="90"/>
      <c r="E45" s="90"/>
      <c r="F45" s="90"/>
      <c r="G45" s="79"/>
      <c r="H45" s="79"/>
      <c r="I45" s="79"/>
      <c r="J45" s="79"/>
      <c r="K45" s="79"/>
      <c r="L45" s="79"/>
      <c r="M45" s="79"/>
      <c r="N45" s="79"/>
      <c r="O45" s="79"/>
    </row>
    <row r="46" spans="1:15" ht="12.75">
      <c r="A46" s="93" t="s">
        <v>383</v>
      </c>
      <c r="B46" s="97" t="s">
        <v>384</v>
      </c>
      <c r="C46" s="139">
        <f t="shared" si="3"/>
        <v>0</v>
      </c>
      <c r="D46" s="90"/>
      <c r="E46" s="90"/>
      <c r="F46" s="90"/>
      <c r="G46" s="79"/>
      <c r="H46" s="79"/>
      <c r="I46" s="79"/>
      <c r="J46" s="79"/>
      <c r="K46" s="79"/>
      <c r="L46" s="79"/>
      <c r="M46" s="79"/>
      <c r="N46" s="79"/>
      <c r="O46" s="79"/>
    </row>
    <row r="47" spans="1:15" ht="12.75">
      <c r="A47" s="103" t="s">
        <v>385</v>
      </c>
      <c r="B47" s="97" t="s">
        <v>386</v>
      </c>
      <c r="C47" s="139">
        <f t="shared" si="3"/>
        <v>0</v>
      </c>
      <c r="D47" s="90"/>
      <c r="E47" s="90"/>
      <c r="F47" s="90"/>
      <c r="G47" s="79"/>
      <c r="H47" s="79"/>
      <c r="I47" s="79"/>
      <c r="J47" s="79"/>
      <c r="K47" s="79"/>
      <c r="L47" s="79"/>
      <c r="M47" s="79"/>
      <c r="N47" s="79"/>
      <c r="O47" s="79"/>
    </row>
    <row r="48" spans="1:15" ht="12.75">
      <c r="A48" s="103" t="s">
        <v>387</v>
      </c>
      <c r="B48" s="97" t="s">
        <v>388</v>
      </c>
      <c r="C48" s="139">
        <f t="shared" si="3"/>
        <v>258000</v>
      </c>
      <c r="D48" s="90"/>
      <c r="E48" s="90"/>
      <c r="F48" s="90"/>
      <c r="G48" s="129">
        <v>258000</v>
      </c>
      <c r="H48" s="79"/>
      <c r="I48" s="79"/>
      <c r="J48" s="79"/>
      <c r="K48" s="79"/>
      <c r="L48" s="79"/>
      <c r="M48" s="79"/>
      <c r="N48" s="79"/>
      <c r="O48" s="79"/>
    </row>
    <row r="49" spans="1:15" ht="12.75">
      <c r="A49" s="103" t="s">
        <v>389</v>
      </c>
      <c r="B49" s="97" t="s">
        <v>390</v>
      </c>
      <c r="C49" s="139">
        <f t="shared" si="3"/>
        <v>0</v>
      </c>
      <c r="D49" s="90"/>
      <c r="E49" s="90"/>
      <c r="F49" s="90"/>
      <c r="G49" s="79"/>
      <c r="H49" s="79"/>
      <c r="I49" s="79"/>
      <c r="J49" s="79"/>
      <c r="K49" s="79"/>
      <c r="L49" s="79"/>
      <c r="M49" s="79"/>
      <c r="N49" s="79"/>
      <c r="O49" s="79"/>
    </row>
    <row r="50" spans="1:15" ht="15" customHeight="1">
      <c r="A50" s="101" t="s">
        <v>391</v>
      </c>
      <c r="B50" s="110" t="s">
        <v>392</v>
      </c>
      <c r="C50" s="139">
        <f t="shared" si="3"/>
        <v>258000</v>
      </c>
      <c r="D50" s="90"/>
      <c r="E50" s="90"/>
      <c r="F50" s="90"/>
      <c r="G50" s="90">
        <v>258000</v>
      </c>
      <c r="H50" s="79"/>
      <c r="I50" s="79"/>
      <c r="J50" s="79"/>
      <c r="K50" s="79"/>
      <c r="L50" s="79"/>
      <c r="M50" s="79"/>
      <c r="N50" s="79"/>
      <c r="O50" s="79"/>
    </row>
    <row r="51" spans="1:15" ht="15" customHeight="1">
      <c r="A51" s="108" t="s">
        <v>179</v>
      </c>
      <c r="B51" s="143"/>
      <c r="C51" s="139">
        <f t="shared" si="3"/>
        <v>0</v>
      </c>
      <c r="D51" s="90"/>
      <c r="E51" s="90"/>
      <c r="F51" s="90"/>
      <c r="G51" s="79"/>
      <c r="H51" s="79"/>
      <c r="I51" s="79"/>
      <c r="J51" s="79"/>
      <c r="K51" s="79"/>
      <c r="L51" s="79"/>
      <c r="M51" s="79"/>
      <c r="N51" s="79"/>
      <c r="O51" s="79"/>
    </row>
    <row r="52" spans="1:15" ht="12.75">
      <c r="A52" s="93" t="s">
        <v>393</v>
      </c>
      <c r="B52" s="97" t="s">
        <v>394</v>
      </c>
      <c r="C52" s="139">
        <f t="shared" si="3"/>
        <v>0</v>
      </c>
      <c r="D52" s="90"/>
      <c r="E52" s="90"/>
      <c r="F52" s="90"/>
      <c r="G52" s="79"/>
      <c r="H52" s="79"/>
      <c r="I52" s="79"/>
      <c r="J52" s="79"/>
      <c r="K52" s="79"/>
      <c r="L52" s="79"/>
      <c r="M52" s="79"/>
      <c r="N52" s="79"/>
      <c r="O52" s="79"/>
    </row>
    <row r="53" spans="1:15" ht="12.75">
      <c r="A53" s="93" t="s">
        <v>395</v>
      </c>
      <c r="B53" s="97" t="s">
        <v>396</v>
      </c>
      <c r="C53" s="139">
        <f t="shared" si="3"/>
        <v>0</v>
      </c>
      <c r="D53" s="90"/>
      <c r="E53" s="90"/>
      <c r="F53" s="90"/>
      <c r="G53" s="79"/>
      <c r="H53" s="79"/>
      <c r="I53" s="79"/>
      <c r="J53" s="79"/>
      <c r="K53" s="79"/>
      <c r="L53" s="79"/>
      <c r="M53" s="79"/>
      <c r="N53" s="79"/>
      <c r="O53" s="79"/>
    </row>
    <row r="54" spans="1:15" ht="12.75">
      <c r="A54" s="93" t="s">
        <v>397</v>
      </c>
      <c r="B54" s="97" t="s">
        <v>398</v>
      </c>
      <c r="C54" s="139">
        <f t="shared" si="3"/>
        <v>0</v>
      </c>
      <c r="D54" s="90"/>
      <c r="E54" s="90"/>
      <c r="F54" s="90"/>
      <c r="G54" s="79"/>
      <c r="H54" s="79"/>
      <c r="I54" s="79"/>
      <c r="J54" s="79"/>
      <c r="K54" s="79"/>
      <c r="L54" s="79"/>
      <c r="M54" s="79"/>
      <c r="N54" s="79"/>
      <c r="O54" s="79"/>
    </row>
    <row r="55" spans="1:15" ht="12.75">
      <c r="A55" s="93" t="s">
        <v>399</v>
      </c>
      <c r="B55" s="97" t="s">
        <v>400</v>
      </c>
      <c r="C55" s="139">
        <f t="shared" si="3"/>
        <v>0</v>
      </c>
      <c r="D55" s="90"/>
      <c r="E55" s="90"/>
      <c r="F55" s="90"/>
      <c r="G55" s="79"/>
      <c r="H55" s="79"/>
      <c r="I55" s="79"/>
      <c r="J55" s="79"/>
      <c r="K55" s="79"/>
      <c r="L55" s="79"/>
      <c r="M55" s="79"/>
      <c r="N55" s="79"/>
      <c r="O55" s="79"/>
    </row>
    <row r="56" spans="1:15" ht="12.75">
      <c r="A56" s="93" t="s">
        <v>401</v>
      </c>
      <c r="B56" s="97" t="s">
        <v>402</v>
      </c>
      <c r="C56" s="139">
        <v>0</v>
      </c>
      <c r="D56" s="90"/>
      <c r="E56" s="90"/>
      <c r="F56" s="90"/>
      <c r="G56" s="79"/>
      <c r="H56" s="79"/>
      <c r="I56" s="79"/>
      <c r="J56" s="79"/>
      <c r="K56" s="79"/>
      <c r="L56" s="79"/>
      <c r="M56" s="79"/>
      <c r="N56" s="79"/>
      <c r="O56" s="79"/>
    </row>
    <row r="57" spans="1:15" ht="12.75">
      <c r="A57" s="101" t="s">
        <v>403</v>
      </c>
      <c r="B57" s="110" t="s">
        <v>404</v>
      </c>
      <c r="C57" s="139">
        <v>0</v>
      </c>
      <c r="D57" s="90"/>
      <c r="E57" s="90"/>
      <c r="F57" s="90"/>
      <c r="G57" s="85"/>
      <c r="H57" s="79"/>
      <c r="I57" s="79"/>
      <c r="J57" s="79"/>
      <c r="K57" s="79"/>
      <c r="L57" s="79"/>
      <c r="M57" s="79"/>
      <c r="N57" s="79"/>
      <c r="O57" s="79"/>
    </row>
    <row r="58" spans="1:15" ht="15" customHeight="1">
      <c r="A58" s="103" t="s">
        <v>405</v>
      </c>
      <c r="B58" s="97" t="s">
        <v>406</v>
      </c>
      <c r="C58" s="139">
        <f aca="true" t="shared" si="4" ref="C58:C70">D58+G58+H58+J58+K58+O58</f>
        <v>0</v>
      </c>
      <c r="D58" s="90"/>
      <c r="E58" s="90"/>
      <c r="F58" s="90"/>
      <c r="G58" s="79"/>
      <c r="H58" s="79"/>
      <c r="I58" s="79"/>
      <c r="J58" s="79"/>
      <c r="K58" s="79"/>
      <c r="L58" s="79"/>
      <c r="M58" s="79"/>
      <c r="N58" s="79"/>
      <c r="O58" s="79"/>
    </row>
    <row r="59" spans="1:15" ht="15" customHeight="1">
      <c r="A59" s="103" t="s">
        <v>407</v>
      </c>
      <c r="B59" s="97" t="s">
        <v>408</v>
      </c>
      <c r="C59" s="139">
        <f t="shared" si="4"/>
        <v>0</v>
      </c>
      <c r="D59" s="90"/>
      <c r="E59" s="90"/>
      <c r="F59" s="90"/>
      <c r="G59" s="79"/>
      <c r="H59" s="79"/>
      <c r="I59" s="79"/>
      <c r="J59" s="79"/>
      <c r="K59" s="79"/>
      <c r="L59" s="79"/>
      <c r="M59" s="79"/>
      <c r="N59" s="79"/>
      <c r="O59" s="79"/>
    </row>
    <row r="60" spans="1:15" ht="15" customHeight="1">
      <c r="A60" s="103" t="s">
        <v>409</v>
      </c>
      <c r="B60" s="97" t="s">
        <v>410</v>
      </c>
      <c r="C60" s="139">
        <f t="shared" si="4"/>
        <v>0</v>
      </c>
      <c r="D60" s="90"/>
      <c r="E60" s="90"/>
      <c r="F60" s="90"/>
      <c r="G60" s="79"/>
      <c r="H60" s="79"/>
      <c r="I60" s="79"/>
      <c r="J60" s="79"/>
      <c r="K60" s="79"/>
      <c r="L60" s="79"/>
      <c r="M60" s="79"/>
      <c r="N60" s="79"/>
      <c r="O60" s="79"/>
    </row>
    <row r="61" spans="1:15" ht="15" customHeight="1">
      <c r="A61" s="103" t="s">
        <v>411</v>
      </c>
      <c r="B61" s="97" t="s">
        <v>412</v>
      </c>
      <c r="C61" s="139">
        <f t="shared" si="4"/>
        <v>0</v>
      </c>
      <c r="D61" s="90"/>
      <c r="E61" s="90"/>
      <c r="F61" s="90"/>
      <c r="G61" s="79"/>
      <c r="H61" s="79"/>
      <c r="I61" s="79"/>
      <c r="J61" s="79"/>
      <c r="K61" s="79"/>
      <c r="L61" s="79"/>
      <c r="M61" s="79"/>
      <c r="N61" s="79"/>
      <c r="O61" s="79"/>
    </row>
    <row r="62" spans="1:15" ht="15" customHeight="1">
      <c r="A62" s="103" t="s">
        <v>413</v>
      </c>
      <c r="B62" s="97" t="s">
        <v>414</v>
      </c>
      <c r="C62" s="139">
        <f t="shared" si="4"/>
        <v>0</v>
      </c>
      <c r="D62" s="90"/>
      <c r="E62" s="90"/>
      <c r="F62" s="90"/>
      <c r="G62" s="79"/>
      <c r="H62" s="79"/>
      <c r="I62" s="79"/>
      <c r="J62" s="79"/>
      <c r="K62" s="79"/>
      <c r="L62" s="79"/>
      <c r="M62" s="79"/>
      <c r="N62" s="79"/>
      <c r="O62" s="79"/>
    </row>
    <row r="63" spans="1:15" ht="15" customHeight="1">
      <c r="A63" s="101" t="s">
        <v>415</v>
      </c>
      <c r="B63" s="110" t="s">
        <v>416</v>
      </c>
      <c r="C63" s="139">
        <f t="shared" si="4"/>
        <v>0</v>
      </c>
      <c r="D63" s="90"/>
      <c r="E63" s="90"/>
      <c r="F63" s="90"/>
      <c r="G63" s="79"/>
      <c r="H63" s="79"/>
      <c r="I63" s="79"/>
      <c r="J63" s="79"/>
      <c r="K63" s="79"/>
      <c r="L63" s="79"/>
      <c r="M63" s="79"/>
      <c r="N63" s="79"/>
      <c r="O63" s="79"/>
    </row>
    <row r="64" spans="1:15" ht="12.75">
      <c r="A64" s="103" t="s">
        <v>417</v>
      </c>
      <c r="B64" s="97" t="s">
        <v>418</v>
      </c>
      <c r="C64" s="139">
        <f t="shared" si="4"/>
        <v>0</v>
      </c>
      <c r="D64" s="90"/>
      <c r="E64" s="90"/>
      <c r="F64" s="90"/>
      <c r="G64" s="79"/>
      <c r="H64" s="79"/>
      <c r="I64" s="79"/>
      <c r="J64" s="79"/>
      <c r="K64" s="79"/>
      <c r="L64" s="79"/>
      <c r="M64" s="79"/>
      <c r="N64" s="79"/>
      <c r="O64" s="79"/>
    </row>
    <row r="65" spans="1:15" ht="12.75">
      <c r="A65" s="93" t="s">
        <v>419</v>
      </c>
      <c r="B65" s="97" t="s">
        <v>420</v>
      </c>
      <c r="C65" s="139">
        <f t="shared" si="4"/>
        <v>0</v>
      </c>
      <c r="D65" s="90"/>
      <c r="E65" s="90"/>
      <c r="F65" s="90"/>
      <c r="G65" s="79"/>
      <c r="H65" s="79"/>
      <c r="I65" s="79"/>
      <c r="J65" s="79"/>
      <c r="K65" s="79"/>
      <c r="L65" s="79"/>
      <c r="M65" s="79"/>
      <c r="N65" s="79"/>
      <c r="O65" s="79"/>
    </row>
    <row r="66" spans="1:15" ht="12.75">
      <c r="A66" s="103" t="s">
        <v>421</v>
      </c>
      <c r="B66" s="97" t="s">
        <v>422</v>
      </c>
      <c r="C66" s="139">
        <f t="shared" si="4"/>
        <v>0</v>
      </c>
      <c r="D66" s="90"/>
      <c r="E66" s="90"/>
      <c r="F66" s="90"/>
      <c r="G66" s="79"/>
      <c r="H66" s="79"/>
      <c r="I66" s="79"/>
      <c r="J66" s="79"/>
      <c r="K66" s="79"/>
      <c r="L66" s="79"/>
      <c r="M66" s="79"/>
      <c r="N66" s="79"/>
      <c r="O66" s="79"/>
    </row>
    <row r="67" spans="1:15" ht="12.75">
      <c r="A67" s="103" t="s">
        <v>423</v>
      </c>
      <c r="B67" s="97" t="s">
        <v>424</v>
      </c>
      <c r="C67" s="139">
        <f t="shared" si="4"/>
        <v>0</v>
      </c>
      <c r="D67" s="90"/>
      <c r="E67" s="90"/>
      <c r="F67" s="90"/>
      <c r="G67" s="79"/>
      <c r="H67" s="79"/>
      <c r="I67" s="79"/>
      <c r="J67" s="79"/>
      <c r="K67" s="79"/>
      <c r="L67" s="79"/>
      <c r="M67" s="79"/>
      <c r="N67" s="79"/>
      <c r="O67" s="79"/>
    </row>
    <row r="68" spans="1:15" ht="12.75">
      <c r="A68" s="103" t="s">
        <v>425</v>
      </c>
      <c r="B68" s="97" t="s">
        <v>426</v>
      </c>
      <c r="C68" s="139">
        <f t="shared" si="4"/>
        <v>0</v>
      </c>
      <c r="D68" s="90"/>
      <c r="E68" s="90"/>
      <c r="F68" s="90"/>
      <c r="G68" s="79"/>
      <c r="H68" s="79"/>
      <c r="I68" s="79"/>
      <c r="J68" s="79"/>
      <c r="K68" s="79"/>
      <c r="L68" s="79"/>
      <c r="M68" s="79"/>
      <c r="N68" s="79"/>
      <c r="O68" s="79"/>
    </row>
    <row r="69" spans="1:15" ht="15" customHeight="1">
      <c r="A69" s="101" t="s">
        <v>427</v>
      </c>
      <c r="B69" s="110" t="s">
        <v>428</v>
      </c>
      <c r="C69" s="139">
        <f t="shared" si="4"/>
        <v>0</v>
      </c>
      <c r="D69" s="90"/>
      <c r="E69" s="90"/>
      <c r="F69" s="90"/>
      <c r="G69" s="79"/>
      <c r="H69" s="79"/>
      <c r="I69" s="79"/>
      <c r="J69" s="79"/>
      <c r="K69" s="79"/>
      <c r="L69" s="79"/>
      <c r="M69" s="79"/>
      <c r="N69" s="79"/>
      <c r="O69" s="79"/>
    </row>
    <row r="70" spans="1:15" ht="15" customHeight="1">
      <c r="A70" s="144" t="s">
        <v>226</v>
      </c>
      <c r="B70" s="145"/>
      <c r="C70" s="139">
        <f t="shared" si="4"/>
        <v>0</v>
      </c>
      <c r="D70" s="90"/>
      <c r="E70" s="90"/>
      <c r="F70" s="90"/>
      <c r="G70" s="79"/>
      <c r="H70" s="79"/>
      <c r="I70" s="79"/>
      <c r="J70" s="79"/>
      <c r="K70" s="79"/>
      <c r="L70" s="79"/>
      <c r="M70" s="79"/>
      <c r="N70" s="79"/>
      <c r="O70" s="79"/>
    </row>
    <row r="71" spans="1:15" ht="12.75">
      <c r="A71" s="146" t="s">
        <v>429</v>
      </c>
      <c r="B71" s="147" t="s">
        <v>430</v>
      </c>
      <c r="C71" s="139">
        <f>D71+E71-+F71+G71+H71+J71+K71+L71+N71+O71+I71+M71</f>
        <v>48114960</v>
      </c>
      <c r="D71" s="90">
        <f>D18+D32+D44+D50+D57+D63+D69</f>
        <v>29100487</v>
      </c>
      <c r="E71" s="90"/>
      <c r="F71" s="90"/>
      <c r="G71" s="90">
        <f>G18+G32+G44+G50+G57+G63+G69</f>
        <v>8575360</v>
      </c>
      <c r="H71" s="90"/>
      <c r="I71" s="90">
        <f>I18</f>
        <v>8455986</v>
      </c>
      <c r="J71" s="90">
        <v>10000</v>
      </c>
      <c r="K71" s="85">
        <v>0</v>
      </c>
      <c r="L71" s="90">
        <v>364000</v>
      </c>
      <c r="M71" s="90">
        <v>29127</v>
      </c>
      <c r="N71" s="85"/>
      <c r="O71" s="90">
        <v>1580000</v>
      </c>
    </row>
    <row r="72" spans="1:15" ht="12.75">
      <c r="A72" s="148" t="s">
        <v>431</v>
      </c>
      <c r="B72" s="149"/>
      <c r="C72" s="139">
        <f aca="true" t="shared" si="5" ref="C72:C82">D72+G72+H72+J72+K72+O72</f>
        <v>0</v>
      </c>
      <c r="D72" s="90"/>
      <c r="E72" s="90"/>
      <c r="F72" s="90"/>
      <c r="G72" s="79"/>
      <c r="H72" s="79"/>
      <c r="I72" s="79"/>
      <c r="J72" s="79"/>
      <c r="K72" s="79"/>
      <c r="L72" s="79"/>
      <c r="M72" s="129"/>
      <c r="N72" s="79"/>
      <c r="O72" s="79"/>
    </row>
    <row r="73" spans="1:15" ht="12.75">
      <c r="A73" s="150" t="s">
        <v>432</v>
      </c>
      <c r="B73" s="151"/>
      <c r="C73" s="139">
        <f t="shared" si="5"/>
        <v>0</v>
      </c>
      <c r="D73" s="90"/>
      <c r="E73" s="90"/>
      <c r="F73" s="90"/>
      <c r="G73" s="79"/>
      <c r="H73" s="79"/>
      <c r="I73" s="79"/>
      <c r="J73" s="79"/>
      <c r="K73" s="79"/>
      <c r="L73" s="79"/>
      <c r="M73" s="79"/>
      <c r="N73" s="79"/>
      <c r="O73" s="79"/>
    </row>
    <row r="74" spans="1:15" ht="12.75">
      <c r="A74" s="120" t="s">
        <v>433</v>
      </c>
      <c r="B74" s="93" t="s">
        <v>434</v>
      </c>
      <c r="C74" s="139">
        <f t="shared" si="5"/>
        <v>0</v>
      </c>
      <c r="D74" s="90"/>
      <c r="E74" s="90"/>
      <c r="F74" s="90"/>
      <c r="G74" s="79"/>
      <c r="H74" s="79"/>
      <c r="I74" s="79"/>
      <c r="J74" s="79"/>
      <c r="K74" s="79"/>
      <c r="L74" s="79"/>
      <c r="M74" s="79"/>
      <c r="N74" s="79"/>
      <c r="O74" s="79"/>
    </row>
    <row r="75" spans="1:15" ht="12.75">
      <c r="A75" s="103" t="s">
        <v>435</v>
      </c>
      <c r="B75" s="93" t="s">
        <v>436</v>
      </c>
      <c r="C75" s="139">
        <f t="shared" si="5"/>
        <v>0</v>
      </c>
      <c r="D75" s="90"/>
      <c r="E75" s="90"/>
      <c r="F75" s="90"/>
      <c r="G75" s="79"/>
      <c r="H75" s="79"/>
      <c r="I75" s="79"/>
      <c r="J75" s="79"/>
      <c r="K75" s="79"/>
      <c r="L75" s="79"/>
      <c r="M75" s="79"/>
      <c r="N75" s="79"/>
      <c r="O75" s="79"/>
    </row>
    <row r="76" spans="1:15" ht="12.75">
      <c r="A76" s="120" t="s">
        <v>437</v>
      </c>
      <c r="B76" s="93" t="s">
        <v>438</v>
      </c>
      <c r="C76" s="139">
        <f t="shared" si="5"/>
        <v>0</v>
      </c>
      <c r="D76" s="90"/>
      <c r="E76" s="90"/>
      <c r="F76" s="90"/>
      <c r="G76" s="79"/>
      <c r="H76" s="79"/>
      <c r="I76" s="79"/>
      <c r="J76" s="79"/>
      <c r="K76" s="79"/>
      <c r="L76" s="79"/>
      <c r="M76" s="79"/>
      <c r="N76" s="79"/>
      <c r="O76" s="79"/>
    </row>
    <row r="77" spans="1:15" ht="12.75">
      <c r="A77" s="117" t="s">
        <v>439</v>
      </c>
      <c r="B77" s="98" t="s">
        <v>440</v>
      </c>
      <c r="C77" s="139">
        <f t="shared" si="5"/>
        <v>0</v>
      </c>
      <c r="D77" s="90"/>
      <c r="E77" s="90"/>
      <c r="F77" s="90"/>
      <c r="G77" s="79"/>
      <c r="H77" s="79"/>
      <c r="I77" s="79"/>
      <c r="J77" s="79"/>
      <c r="K77" s="79"/>
      <c r="L77" s="79"/>
      <c r="M77" s="79"/>
      <c r="N77" s="79"/>
      <c r="O77" s="79"/>
    </row>
    <row r="78" spans="1:15" ht="12.75">
      <c r="A78" s="103" t="s">
        <v>441</v>
      </c>
      <c r="B78" s="93" t="s">
        <v>442</v>
      </c>
      <c r="C78" s="139">
        <f t="shared" si="5"/>
        <v>0</v>
      </c>
      <c r="D78" s="90"/>
      <c r="E78" s="90"/>
      <c r="F78" s="90"/>
      <c r="G78" s="79"/>
      <c r="H78" s="79"/>
      <c r="I78" s="79"/>
      <c r="J78" s="79"/>
      <c r="K78" s="79"/>
      <c r="L78" s="79"/>
      <c r="M78" s="79"/>
      <c r="N78" s="79"/>
      <c r="O78" s="79"/>
    </row>
    <row r="79" spans="1:15" ht="12.75">
      <c r="A79" s="120" t="s">
        <v>443</v>
      </c>
      <c r="B79" s="93" t="s">
        <v>444</v>
      </c>
      <c r="C79" s="139">
        <f t="shared" si="5"/>
        <v>0</v>
      </c>
      <c r="D79" s="90"/>
      <c r="E79" s="90"/>
      <c r="F79" s="90"/>
      <c r="G79" s="79"/>
      <c r="H79" s="79"/>
      <c r="I79" s="79"/>
      <c r="J79" s="79"/>
      <c r="K79" s="79"/>
      <c r="L79" s="79"/>
      <c r="M79" s="79"/>
      <c r="N79" s="79"/>
      <c r="O79" s="79"/>
    </row>
    <row r="80" spans="1:15" ht="12.75">
      <c r="A80" s="103" t="s">
        <v>445</v>
      </c>
      <c r="B80" s="93" t="s">
        <v>446</v>
      </c>
      <c r="C80" s="139">
        <f t="shared" si="5"/>
        <v>0</v>
      </c>
      <c r="D80" s="90"/>
      <c r="E80" s="90"/>
      <c r="F80" s="90"/>
      <c r="G80" s="79"/>
      <c r="H80" s="79"/>
      <c r="I80" s="79"/>
      <c r="J80" s="79"/>
      <c r="K80" s="79"/>
      <c r="L80" s="79"/>
      <c r="M80" s="79"/>
      <c r="N80" s="79"/>
      <c r="O80" s="79"/>
    </row>
    <row r="81" spans="1:15" ht="12.75">
      <c r="A81" s="120" t="s">
        <v>447</v>
      </c>
      <c r="B81" s="93" t="s">
        <v>448</v>
      </c>
      <c r="C81" s="139">
        <f t="shared" si="5"/>
        <v>0</v>
      </c>
      <c r="D81" s="90"/>
      <c r="E81" s="90"/>
      <c r="F81" s="90"/>
      <c r="G81" s="79"/>
      <c r="H81" s="79"/>
      <c r="I81" s="79"/>
      <c r="J81" s="79"/>
      <c r="K81" s="79"/>
      <c r="L81" s="79"/>
      <c r="M81" s="79"/>
      <c r="N81" s="79"/>
      <c r="O81" s="79"/>
    </row>
    <row r="82" spans="1:15" ht="12.75">
      <c r="A82" s="123" t="s">
        <v>449</v>
      </c>
      <c r="B82" s="98" t="s">
        <v>450</v>
      </c>
      <c r="C82" s="139">
        <f t="shared" si="5"/>
        <v>0</v>
      </c>
      <c r="D82" s="90"/>
      <c r="E82" s="90"/>
      <c r="F82" s="90"/>
      <c r="G82" s="79"/>
      <c r="H82" s="79"/>
      <c r="I82" s="79"/>
      <c r="J82" s="79"/>
      <c r="K82" s="79"/>
      <c r="L82" s="79"/>
      <c r="M82" s="79"/>
      <c r="N82" s="79"/>
      <c r="O82" s="79"/>
    </row>
    <row r="83" spans="1:15" ht="12.75">
      <c r="A83" s="93" t="s">
        <v>451</v>
      </c>
      <c r="B83" s="93" t="s">
        <v>452</v>
      </c>
      <c r="C83" s="139">
        <v>10676377</v>
      </c>
      <c r="D83" s="90"/>
      <c r="E83" s="90"/>
      <c r="F83" s="90">
        <v>10676377</v>
      </c>
      <c r="G83" s="79"/>
      <c r="H83" s="79"/>
      <c r="I83" s="79"/>
      <c r="J83" s="79"/>
      <c r="K83" s="79"/>
      <c r="L83" s="79"/>
      <c r="M83" s="79"/>
      <c r="N83" s="79"/>
      <c r="O83" s="79"/>
    </row>
    <row r="84" spans="1:15" ht="12.75">
      <c r="A84" s="93" t="s">
        <v>453</v>
      </c>
      <c r="B84" s="93" t="s">
        <v>452</v>
      </c>
      <c r="C84" s="139">
        <f>D84+G84+H84+J84+K84+O84</f>
        <v>0</v>
      </c>
      <c r="D84" s="90"/>
      <c r="E84" s="90"/>
      <c r="F84" s="90"/>
      <c r="G84" s="79"/>
      <c r="H84" s="79"/>
      <c r="I84" s="79"/>
      <c r="J84" s="79"/>
      <c r="K84" s="79"/>
      <c r="L84" s="79"/>
      <c r="M84" s="79"/>
      <c r="N84" s="79"/>
      <c r="O84" s="79"/>
    </row>
    <row r="85" spans="1:15" ht="12.75">
      <c r="A85" s="93" t="s">
        <v>454</v>
      </c>
      <c r="B85" s="93" t="s">
        <v>455</v>
      </c>
      <c r="C85" s="139">
        <f>D85+G85+H85+J85+K85+O85</f>
        <v>0</v>
      </c>
      <c r="D85" s="90"/>
      <c r="E85" s="90"/>
      <c r="F85" s="90"/>
      <c r="G85" s="79"/>
      <c r="H85" s="79"/>
      <c r="I85" s="79"/>
      <c r="J85" s="79"/>
      <c r="K85" s="79"/>
      <c r="L85" s="79"/>
      <c r="M85" s="79"/>
      <c r="N85" s="79"/>
      <c r="O85" s="79"/>
    </row>
    <row r="86" spans="1:15" ht="12.75">
      <c r="A86" s="93" t="s">
        <v>456</v>
      </c>
      <c r="B86" s="93" t="s">
        <v>455</v>
      </c>
      <c r="C86" s="139">
        <f>D86+G86+H86+J86+K86+O86</f>
        <v>0</v>
      </c>
      <c r="D86" s="90"/>
      <c r="E86" s="90"/>
      <c r="F86" s="90"/>
      <c r="G86" s="79"/>
      <c r="H86" s="79"/>
      <c r="I86" s="79"/>
      <c r="J86" s="79"/>
      <c r="K86" s="79"/>
      <c r="L86" s="79"/>
      <c r="M86" s="79"/>
      <c r="N86" s="79"/>
      <c r="O86" s="79"/>
    </row>
    <row r="87" spans="1:15" ht="12.75">
      <c r="A87" s="98" t="s">
        <v>457</v>
      </c>
      <c r="B87" s="98" t="s">
        <v>458</v>
      </c>
      <c r="C87" s="139">
        <v>10676377</v>
      </c>
      <c r="D87" s="90"/>
      <c r="E87" s="90"/>
      <c r="F87" s="90">
        <v>10676377</v>
      </c>
      <c r="G87" s="79"/>
      <c r="H87" s="79"/>
      <c r="I87" s="79"/>
      <c r="J87" s="79"/>
      <c r="K87" s="79"/>
      <c r="L87" s="79"/>
      <c r="M87" s="79"/>
      <c r="N87" s="79"/>
      <c r="O87" s="79"/>
    </row>
    <row r="88" spans="1:15" ht="12.75">
      <c r="A88" s="120" t="s">
        <v>459</v>
      </c>
      <c r="B88" s="93" t="s">
        <v>460</v>
      </c>
      <c r="C88" s="139"/>
      <c r="D88" s="90"/>
      <c r="E88" s="90"/>
      <c r="F88" s="90"/>
      <c r="G88" s="79"/>
      <c r="H88" s="79"/>
      <c r="I88" s="79"/>
      <c r="J88" s="79"/>
      <c r="K88" s="79"/>
      <c r="L88" s="79"/>
      <c r="M88" s="79"/>
      <c r="N88" s="79"/>
      <c r="O88" s="79"/>
    </row>
    <row r="89" spans="1:15" ht="12.75">
      <c r="A89" s="120" t="s">
        <v>461</v>
      </c>
      <c r="B89" s="93" t="s">
        <v>462</v>
      </c>
      <c r="C89" s="139">
        <f aca="true" t="shared" si="6" ref="C89:C102">D89+G89+H89+J89+K89+O89</f>
        <v>0</v>
      </c>
      <c r="D89" s="90"/>
      <c r="E89" s="90"/>
      <c r="F89" s="90"/>
      <c r="G89" s="79"/>
      <c r="H89" s="79"/>
      <c r="I89" s="79"/>
      <c r="J89" s="79"/>
      <c r="K89" s="79"/>
      <c r="L89" s="79"/>
      <c r="M89" s="79"/>
      <c r="N89" s="79"/>
      <c r="O89" s="79"/>
    </row>
    <row r="90" spans="1:15" ht="12.75">
      <c r="A90" s="120" t="s">
        <v>463</v>
      </c>
      <c r="B90" s="93" t="s">
        <v>464</v>
      </c>
      <c r="C90" s="139">
        <f t="shared" si="6"/>
        <v>0</v>
      </c>
      <c r="D90" s="90"/>
      <c r="E90" s="90"/>
      <c r="F90" s="90"/>
      <c r="G90" s="79"/>
      <c r="H90" s="79"/>
      <c r="I90" s="79"/>
      <c r="J90" s="79"/>
      <c r="K90" s="79"/>
      <c r="L90" s="79"/>
      <c r="M90" s="79"/>
      <c r="N90" s="79"/>
      <c r="O90" s="79"/>
    </row>
    <row r="91" spans="1:15" ht="12.75">
      <c r="A91" s="120" t="s">
        <v>465</v>
      </c>
      <c r="B91" s="93" t="s">
        <v>466</v>
      </c>
      <c r="C91" s="139">
        <f t="shared" si="6"/>
        <v>0</v>
      </c>
      <c r="D91" s="90"/>
      <c r="E91" s="90"/>
      <c r="F91" s="90"/>
      <c r="G91" s="79"/>
      <c r="H91" s="79"/>
      <c r="I91" s="79"/>
      <c r="J91" s="79"/>
      <c r="K91" s="79"/>
      <c r="L91" s="79"/>
      <c r="M91" s="79"/>
      <c r="N91" s="79"/>
      <c r="O91" s="79"/>
    </row>
    <row r="92" spans="1:15" ht="12.75">
      <c r="A92" s="103" t="s">
        <v>467</v>
      </c>
      <c r="B92" s="93" t="s">
        <v>468</v>
      </c>
      <c r="C92" s="139">
        <f t="shared" si="6"/>
        <v>0</v>
      </c>
      <c r="D92" s="90"/>
      <c r="E92" s="90"/>
      <c r="F92" s="90"/>
      <c r="G92" s="79"/>
      <c r="H92" s="79"/>
      <c r="I92" s="79"/>
      <c r="J92" s="79"/>
      <c r="K92" s="79"/>
      <c r="L92" s="79"/>
      <c r="M92" s="79"/>
      <c r="N92" s="79"/>
      <c r="O92" s="79"/>
    </row>
    <row r="93" spans="1:15" ht="12.75">
      <c r="A93" s="103" t="s">
        <v>469</v>
      </c>
      <c r="B93" s="93" t="s">
        <v>470</v>
      </c>
      <c r="C93" s="139">
        <f t="shared" si="6"/>
        <v>0</v>
      </c>
      <c r="D93" s="90"/>
      <c r="E93" s="90"/>
      <c r="F93" s="90"/>
      <c r="G93" s="79"/>
      <c r="H93" s="79"/>
      <c r="I93" s="79"/>
      <c r="J93" s="79"/>
      <c r="K93" s="79"/>
      <c r="L93" s="79"/>
      <c r="M93" s="79"/>
      <c r="N93" s="79"/>
      <c r="O93" s="79"/>
    </row>
    <row r="94" spans="1:15" ht="12.75">
      <c r="A94" s="117" t="s">
        <v>471</v>
      </c>
      <c r="B94" s="98" t="s">
        <v>472</v>
      </c>
      <c r="C94" s="139">
        <f t="shared" si="6"/>
        <v>0</v>
      </c>
      <c r="D94" s="90"/>
      <c r="E94" s="90"/>
      <c r="F94" s="90"/>
      <c r="G94" s="79"/>
      <c r="H94" s="79"/>
      <c r="I94" s="79"/>
      <c r="J94" s="79"/>
      <c r="K94" s="79"/>
      <c r="L94" s="79"/>
      <c r="M94" s="79"/>
      <c r="N94" s="79"/>
      <c r="O94" s="79"/>
    </row>
    <row r="95" spans="1:15" ht="12.75">
      <c r="A95" s="103" t="s">
        <v>473</v>
      </c>
      <c r="B95" s="93" t="s">
        <v>474</v>
      </c>
      <c r="C95" s="139">
        <f t="shared" si="6"/>
        <v>0</v>
      </c>
      <c r="D95" s="90"/>
      <c r="E95" s="90"/>
      <c r="F95" s="90"/>
      <c r="G95" s="79"/>
      <c r="H95" s="79"/>
      <c r="I95" s="79"/>
      <c r="J95" s="79"/>
      <c r="K95" s="79"/>
      <c r="L95" s="79"/>
      <c r="M95" s="79"/>
      <c r="N95" s="79"/>
      <c r="O95" s="79"/>
    </row>
    <row r="96" spans="1:15" ht="12.75">
      <c r="A96" s="103" t="s">
        <v>475</v>
      </c>
      <c r="B96" s="93" t="s">
        <v>476</v>
      </c>
      <c r="C96" s="139">
        <f t="shared" si="6"/>
        <v>0</v>
      </c>
      <c r="D96" s="90"/>
      <c r="E96" s="90"/>
      <c r="F96" s="90"/>
      <c r="G96" s="79"/>
      <c r="H96" s="79"/>
      <c r="I96" s="79"/>
      <c r="J96" s="79"/>
      <c r="K96" s="79"/>
      <c r="L96" s="79"/>
      <c r="M96" s="79"/>
      <c r="N96" s="79"/>
      <c r="O96" s="79"/>
    </row>
    <row r="97" spans="1:15" ht="12.75">
      <c r="A97" s="120" t="s">
        <v>477</v>
      </c>
      <c r="B97" s="93" t="s">
        <v>478</v>
      </c>
      <c r="C97" s="139">
        <f t="shared" si="6"/>
        <v>0</v>
      </c>
      <c r="D97" s="90"/>
      <c r="E97" s="90"/>
      <c r="F97" s="90"/>
      <c r="G97" s="79"/>
      <c r="H97" s="79"/>
      <c r="I97" s="79"/>
      <c r="J97" s="79"/>
      <c r="K97" s="79"/>
      <c r="L97" s="79"/>
      <c r="M97" s="79"/>
      <c r="N97" s="79"/>
      <c r="O97" s="79"/>
    </row>
    <row r="98" spans="1:15" ht="12.75">
      <c r="A98" s="120" t="s">
        <v>479</v>
      </c>
      <c r="B98" s="93" t="s">
        <v>480</v>
      </c>
      <c r="C98" s="139">
        <f t="shared" si="6"/>
        <v>0</v>
      </c>
      <c r="D98" s="90"/>
      <c r="E98" s="90"/>
      <c r="F98" s="90"/>
      <c r="G98" s="79"/>
      <c r="H98" s="79"/>
      <c r="I98" s="79"/>
      <c r="J98" s="79"/>
      <c r="K98" s="79"/>
      <c r="L98" s="79"/>
      <c r="M98" s="79"/>
      <c r="N98" s="79"/>
      <c r="O98" s="79"/>
    </row>
    <row r="99" spans="1:15" ht="12.75">
      <c r="A99" s="120" t="s">
        <v>481</v>
      </c>
      <c r="B99" s="93" t="s">
        <v>482</v>
      </c>
      <c r="C99" s="139">
        <f t="shared" si="6"/>
        <v>0</v>
      </c>
      <c r="D99" s="90"/>
      <c r="E99" s="90"/>
      <c r="F99" s="90"/>
      <c r="G99" s="79"/>
      <c r="H99" s="79"/>
      <c r="I99" s="79"/>
      <c r="J99" s="79"/>
      <c r="K99" s="79"/>
      <c r="L99" s="79"/>
      <c r="M99" s="79"/>
      <c r="N99" s="79"/>
      <c r="O99" s="79"/>
    </row>
    <row r="100" spans="1:15" ht="12.75">
      <c r="A100" s="123" t="s">
        <v>483</v>
      </c>
      <c r="B100" s="98" t="s">
        <v>484</v>
      </c>
      <c r="C100" s="139">
        <f t="shared" si="6"/>
        <v>0</v>
      </c>
      <c r="D100" s="90"/>
      <c r="E100" s="90"/>
      <c r="F100" s="90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1:15" ht="12.75">
      <c r="A101" s="152" t="s">
        <v>485</v>
      </c>
      <c r="B101" s="153" t="s">
        <v>486</v>
      </c>
      <c r="C101" s="139">
        <f t="shared" si="6"/>
        <v>0</v>
      </c>
      <c r="D101" s="90"/>
      <c r="E101" s="90"/>
      <c r="F101" s="90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1:15" ht="12.75">
      <c r="A102" s="154" t="s">
        <v>487</v>
      </c>
      <c r="B102" s="155" t="s">
        <v>488</v>
      </c>
      <c r="C102" s="139">
        <f t="shared" si="6"/>
        <v>0</v>
      </c>
      <c r="D102" s="90"/>
      <c r="E102" s="90"/>
      <c r="F102" s="90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1:15" ht="12.75">
      <c r="A103" s="156" t="s">
        <v>489</v>
      </c>
      <c r="B103" s="157" t="s">
        <v>490</v>
      </c>
      <c r="C103" s="139"/>
      <c r="D103" s="90"/>
      <c r="E103" s="90"/>
      <c r="F103" s="90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1:15" ht="12.75">
      <c r="A104" s="158" t="s">
        <v>26</v>
      </c>
      <c r="B104" s="159"/>
      <c r="C104" s="139">
        <f>D104+E104+F104+G104+H104+I104+J104+K104+L104+M104+N104+O104</f>
        <v>58791337</v>
      </c>
      <c r="D104" s="139">
        <f aca="true" t="shared" si="7" ref="D104:O104">D71+D103</f>
        <v>29100487</v>
      </c>
      <c r="E104" s="139">
        <f t="shared" si="7"/>
        <v>0</v>
      </c>
      <c r="F104" s="160">
        <v>10676377</v>
      </c>
      <c r="G104" s="160">
        <f t="shared" si="7"/>
        <v>8575360</v>
      </c>
      <c r="H104" s="139">
        <f t="shared" si="7"/>
        <v>0</v>
      </c>
      <c r="I104" s="160">
        <f>I71</f>
        <v>8455986</v>
      </c>
      <c r="J104" s="139">
        <f t="shared" si="7"/>
        <v>10000</v>
      </c>
      <c r="K104" s="139">
        <f t="shared" si="7"/>
        <v>0</v>
      </c>
      <c r="L104" s="160">
        <f t="shared" si="7"/>
        <v>364000</v>
      </c>
      <c r="M104" s="160">
        <v>29127</v>
      </c>
      <c r="N104" s="139"/>
      <c r="O104" s="160">
        <f t="shared" si="7"/>
        <v>1580000</v>
      </c>
    </row>
    <row r="105" ht="12.75">
      <c r="M105" s="161"/>
    </row>
  </sheetData>
  <sheetProtection selectLockedCells="1" selectUnlockedCells="1"/>
  <mergeCells count="2">
    <mergeCell ref="A1:G1"/>
    <mergeCell ref="A2:G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landscape" paperSize="9" scale="50"/>
  <headerFooter alignWithMargins="0">
    <oddHeader>&amp;C&amp;"Times New Roman,Normál"&amp;12 5. melléklet a 9/2016. (IX. 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view="pageBreakPreview" zoomScaleSheetLayoutView="100" workbookViewId="0" topLeftCell="A1">
      <selection activeCell="D91" sqref="D91"/>
    </sheetView>
  </sheetViews>
  <sheetFormatPr defaultColWidth="9.140625" defaultRowHeight="15"/>
  <cols>
    <col min="1" max="1" width="39.8515625" style="0" customWidth="1"/>
    <col min="3" max="3" width="13.00390625" style="0" customWidth="1"/>
    <col min="4" max="4" width="14.140625" style="0" customWidth="1"/>
  </cols>
  <sheetData>
    <row r="1" spans="1:4" ht="24" customHeight="1">
      <c r="A1" s="15" t="s">
        <v>491</v>
      </c>
      <c r="B1" s="15"/>
      <c r="C1" s="15"/>
      <c r="D1" s="15"/>
    </row>
    <row r="2" spans="1:6" ht="24" customHeight="1">
      <c r="A2" s="16" t="s">
        <v>295</v>
      </c>
      <c r="B2" s="16"/>
      <c r="C2" s="16"/>
      <c r="D2" s="16"/>
      <c r="F2" s="134"/>
    </row>
    <row r="3" ht="12.75">
      <c r="A3" s="17"/>
    </row>
    <row r="4" ht="12.75">
      <c r="A4" s="18" t="s">
        <v>284</v>
      </c>
    </row>
    <row r="5" spans="1:4" ht="12.75">
      <c r="A5" s="82" t="s">
        <v>29</v>
      </c>
      <c r="B5" s="83" t="s">
        <v>296</v>
      </c>
      <c r="C5" s="162" t="s">
        <v>4</v>
      </c>
      <c r="D5" s="162" t="s">
        <v>5</v>
      </c>
    </row>
    <row r="6" spans="1:4" ht="15" customHeight="1">
      <c r="A6" s="92" t="s">
        <v>303</v>
      </c>
      <c r="B6" s="97" t="s">
        <v>304</v>
      </c>
      <c r="C6" s="129"/>
      <c r="D6" s="129"/>
    </row>
    <row r="7" spans="1:4" ht="12.75">
      <c r="A7" s="93" t="s">
        <v>305</v>
      </c>
      <c r="B7" s="97" t="s">
        <v>306</v>
      </c>
      <c r="C7" s="129"/>
      <c r="D7" s="129"/>
    </row>
    <row r="8" spans="1:4" ht="12.75">
      <c r="A8" s="93" t="s">
        <v>492</v>
      </c>
      <c r="B8" s="97" t="s">
        <v>308</v>
      </c>
      <c r="C8" s="129"/>
      <c r="D8" s="129"/>
    </row>
    <row r="9" spans="1:4" ht="12.75">
      <c r="A9" s="93" t="s">
        <v>309</v>
      </c>
      <c r="B9" s="97" t="s">
        <v>310</v>
      </c>
      <c r="C9" s="129"/>
      <c r="D9" s="129"/>
    </row>
    <row r="10" spans="1:4" ht="15" customHeight="1">
      <c r="A10" s="93" t="s">
        <v>311</v>
      </c>
      <c r="B10" s="97" t="s">
        <v>312</v>
      </c>
      <c r="C10" s="129"/>
      <c r="D10" s="129"/>
    </row>
    <row r="11" spans="1:4" ht="15" customHeight="1">
      <c r="A11" s="93" t="s">
        <v>313</v>
      </c>
      <c r="B11" s="97" t="s">
        <v>314</v>
      </c>
      <c r="C11" s="129"/>
      <c r="D11" s="129"/>
    </row>
    <row r="12" spans="1:4" ht="15" customHeight="1">
      <c r="A12" s="98" t="s">
        <v>315</v>
      </c>
      <c r="B12" s="141" t="s">
        <v>316</v>
      </c>
      <c r="C12" s="129"/>
      <c r="D12" s="129"/>
    </row>
    <row r="13" spans="1:4" ht="12.75">
      <c r="A13" s="93" t="s">
        <v>317</v>
      </c>
      <c r="B13" s="97" t="s">
        <v>318</v>
      </c>
      <c r="C13" s="129"/>
      <c r="D13" s="129"/>
    </row>
    <row r="14" spans="1:4" ht="12.75">
      <c r="A14" s="93" t="s">
        <v>319</v>
      </c>
      <c r="B14" s="97" t="s">
        <v>320</v>
      </c>
      <c r="C14" s="129"/>
      <c r="D14" s="129"/>
    </row>
    <row r="15" spans="1:4" ht="12.75">
      <c r="A15" s="93" t="s">
        <v>321</v>
      </c>
      <c r="B15" s="97" t="s">
        <v>322</v>
      </c>
      <c r="C15" s="129"/>
      <c r="D15" s="129"/>
    </row>
    <row r="16" spans="1:4" ht="12.75">
      <c r="A16" s="93" t="s">
        <v>323</v>
      </c>
      <c r="B16" s="97" t="s">
        <v>324</v>
      </c>
      <c r="C16" s="129"/>
      <c r="D16" s="129"/>
    </row>
    <row r="17" spans="1:4" ht="12.75">
      <c r="A17" s="93" t="s">
        <v>493</v>
      </c>
      <c r="B17" s="97" t="s">
        <v>326</v>
      </c>
      <c r="C17" s="129"/>
      <c r="D17" s="129"/>
    </row>
    <row r="18" spans="1:4" ht="12.75">
      <c r="A18" s="101" t="s">
        <v>327</v>
      </c>
      <c r="B18" s="110" t="s">
        <v>328</v>
      </c>
      <c r="C18" s="90"/>
      <c r="D18" s="90"/>
    </row>
    <row r="19" spans="1:4" ht="15" customHeight="1">
      <c r="A19" s="93" t="s">
        <v>329</v>
      </c>
      <c r="B19" s="97" t="s">
        <v>330</v>
      </c>
      <c r="C19" s="129"/>
      <c r="D19" s="129"/>
    </row>
    <row r="20" spans="1:4" ht="15" customHeight="1">
      <c r="A20" s="93" t="s">
        <v>331</v>
      </c>
      <c r="B20" s="97" t="s">
        <v>332</v>
      </c>
      <c r="C20" s="129"/>
      <c r="D20" s="129"/>
    </row>
    <row r="21" spans="1:4" ht="15" customHeight="1">
      <c r="A21" s="98" t="s">
        <v>333</v>
      </c>
      <c r="B21" s="141" t="s">
        <v>334</v>
      </c>
      <c r="C21" s="129"/>
      <c r="D21" s="129"/>
    </row>
    <row r="22" spans="1:4" ht="15" customHeight="1">
      <c r="A22" s="93" t="s">
        <v>335</v>
      </c>
      <c r="B22" s="97" t="s">
        <v>336</v>
      </c>
      <c r="C22" s="129"/>
      <c r="D22" s="129"/>
    </row>
    <row r="23" spans="1:4" ht="15" customHeight="1">
      <c r="A23" s="93" t="s">
        <v>337</v>
      </c>
      <c r="B23" s="97" t="s">
        <v>338</v>
      </c>
      <c r="C23" s="129"/>
      <c r="D23" s="129"/>
    </row>
    <row r="24" spans="1:4" ht="15" customHeight="1">
      <c r="A24" s="93" t="s">
        <v>339</v>
      </c>
      <c r="B24" s="97" t="s">
        <v>340</v>
      </c>
      <c r="C24" s="129"/>
      <c r="D24" s="129"/>
    </row>
    <row r="25" spans="1:4" ht="15" customHeight="1">
      <c r="A25" s="93" t="s">
        <v>341</v>
      </c>
      <c r="B25" s="97" t="s">
        <v>342</v>
      </c>
      <c r="C25" s="129"/>
      <c r="D25" s="129"/>
    </row>
    <row r="26" spans="1:4" ht="15" customHeight="1">
      <c r="A26" s="93" t="s">
        <v>343</v>
      </c>
      <c r="B26" s="97" t="s">
        <v>344</v>
      </c>
      <c r="C26" s="129"/>
      <c r="D26" s="129"/>
    </row>
    <row r="27" spans="1:4" ht="15" customHeight="1">
      <c r="A27" s="93" t="s">
        <v>345</v>
      </c>
      <c r="B27" s="97" t="s">
        <v>346</v>
      </c>
      <c r="C27" s="129"/>
      <c r="D27" s="129"/>
    </row>
    <row r="28" spans="1:4" ht="15" customHeight="1">
      <c r="A28" s="93" t="s">
        <v>347</v>
      </c>
      <c r="B28" s="97" t="s">
        <v>348</v>
      </c>
      <c r="C28" s="129"/>
      <c r="D28" s="129"/>
    </row>
    <row r="29" spans="1:4" ht="15" customHeight="1">
      <c r="A29" s="93" t="s">
        <v>349</v>
      </c>
      <c r="B29" s="97" t="s">
        <v>350</v>
      </c>
      <c r="C29" s="129"/>
      <c r="D29" s="129"/>
    </row>
    <row r="30" spans="1:4" ht="15" customHeight="1">
      <c r="A30" s="98" t="s">
        <v>351</v>
      </c>
      <c r="B30" s="141" t="s">
        <v>352</v>
      </c>
      <c r="C30" s="129"/>
      <c r="D30" s="129"/>
    </row>
    <row r="31" spans="1:4" ht="15" customHeight="1">
      <c r="A31" s="93" t="s">
        <v>353</v>
      </c>
      <c r="B31" s="97" t="s">
        <v>354</v>
      </c>
      <c r="C31" s="129"/>
      <c r="D31" s="129"/>
    </row>
    <row r="32" spans="1:4" ht="15" customHeight="1">
      <c r="A32" s="101" t="s">
        <v>355</v>
      </c>
      <c r="B32" s="110" t="s">
        <v>356</v>
      </c>
      <c r="C32" s="90"/>
      <c r="D32" s="90"/>
    </row>
    <row r="33" spans="1:4" ht="15" customHeight="1">
      <c r="A33" s="103" t="s">
        <v>357</v>
      </c>
      <c r="B33" s="97" t="s">
        <v>358</v>
      </c>
      <c r="C33" s="129"/>
      <c r="D33" s="129"/>
    </row>
    <row r="34" spans="1:4" ht="15" customHeight="1">
      <c r="A34" s="103" t="s">
        <v>359</v>
      </c>
      <c r="B34" s="97" t="s">
        <v>360</v>
      </c>
      <c r="C34" s="129"/>
      <c r="D34" s="129"/>
    </row>
    <row r="35" spans="1:4" ht="15" customHeight="1">
      <c r="A35" s="103" t="s">
        <v>361</v>
      </c>
      <c r="B35" s="97" t="s">
        <v>362</v>
      </c>
      <c r="C35" s="129"/>
      <c r="D35" s="129"/>
    </row>
    <row r="36" spans="1:4" ht="15" customHeight="1">
      <c r="A36" s="103" t="s">
        <v>363</v>
      </c>
      <c r="B36" s="97" t="s">
        <v>364</v>
      </c>
      <c r="C36" s="129"/>
      <c r="D36" s="129"/>
    </row>
    <row r="37" spans="1:4" ht="15" customHeight="1">
      <c r="A37" s="103" t="s">
        <v>365</v>
      </c>
      <c r="B37" s="97" t="s">
        <v>366</v>
      </c>
      <c r="C37" s="129"/>
      <c r="D37" s="129"/>
    </row>
    <row r="38" spans="1:4" ht="15" customHeight="1">
      <c r="A38" s="103" t="s">
        <v>367</v>
      </c>
      <c r="B38" s="97" t="s">
        <v>368</v>
      </c>
      <c r="C38" s="129"/>
      <c r="D38" s="129"/>
    </row>
    <row r="39" spans="1:4" ht="15" customHeight="1">
      <c r="A39" s="103" t="s">
        <v>369</v>
      </c>
      <c r="B39" s="97" t="s">
        <v>370</v>
      </c>
      <c r="C39" s="129"/>
      <c r="D39" s="129"/>
    </row>
    <row r="40" spans="1:4" ht="15" customHeight="1">
      <c r="A40" s="103" t="s">
        <v>371</v>
      </c>
      <c r="B40" s="97" t="s">
        <v>372</v>
      </c>
      <c r="C40" s="129"/>
      <c r="D40" s="129"/>
    </row>
    <row r="41" spans="1:4" ht="15" customHeight="1">
      <c r="A41" s="103" t="s">
        <v>373</v>
      </c>
      <c r="B41" s="97" t="s">
        <v>374</v>
      </c>
      <c r="C41" s="129"/>
      <c r="D41" s="129"/>
    </row>
    <row r="42" spans="1:4" ht="15" customHeight="1">
      <c r="A42" s="103" t="s">
        <v>375</v>
      </c>
      <c r="B42" s="97" t="s">
        <v>376</v>
      </c>
      <c r="C42" s="129"/>
      <c r="D42" s="129"/>
    </row>
    <row r="43" spans="1:4" ht="15" customHeight="1">
      <c r="A43" s="103" t="s">
        <v>377</v>
      </c>
      <c r="B43" s="97" t="s">
        <v>378</v>
      </c>
      <c r="C43" s="90"/>
      <c r="D43" s="90"/>
    </row>
    <row r="44" spans="1:4" ht="12.75">
      <c r="A44" s="105" t="s">
        <v>379</v>
      </c>
      <c r="B44" s="110" t="s">
        <v>380</v>
      </c>
      <c r="C44" s="129">
        <f>SUM(C33:C43)</f>
        <v>0</v>
      </c>
      <c r="D44" s="129">
        <f>SUM(D33:D43)</f>
        <v>0</v>
      </c>
    </row>
    <row r="45" spans="1:4" ht="12.75">
      <c r="A45" s="103" t="s">
        <v>381</v>
      </c>
      <c r="B45" s="97" t="s">
        <v>382</v>
      </c>
      <c r="C45" s="129"/>
      <c r="D45" s="129"/>
    </row>
    <row r="46" spans="1:4" ht="15" customHeight="1">
      <c r="A46" s="93" t="s">
        <v>383</v>
      </c>
      <c r="B46" s="97" t="s">
        <v>384</v>
      </c>
      <c r="C46" s="129"/>
      <c r="D46" s="129"/>
    </row>
    <row r="47" spans="1:4" ht="15" customHeight="1">
      <c r="A47" s="103" t="s">
        <v>385</v>
      </c>
      <c r="B47" s="97" t="s">
        <v>386</v>
      </c>
      <c r="C47" s="90"/>
      <c r="D47" s="90"/>
    </row>
    <row r="48" spans="1:4" ht="15" customHeight="1">
      <c r="A48" s="103" t="s">
        <v>387</v>
      </c>
      <c r="B48" s="97" t="s">
        <v>388</v>
      </c>
      <c r="C48" s="129"/>
      <c r="D48" s="129"/>
    </row>
    <row r="49" spans="1:4" ht="12.75">
      <c r="A49" s="103" t="s">
        <v>389</v>
      </c>
      <c r="B49" s="97" t="s">
        <v>390</v>
      </c>
      <c r="C49" s="129"/>
      <c r="D49" s="129"/>
    </row>
    <row r="50" spans="1:4" ht="12.75">
      <c r="A50" s="101" t="s">
        <v>391</v>
      </c>
      <c r="B50" s="110" t="s">
        <v>392</v>
      </c>
      <c r="C50" s="129"/>
      <c r="D50" s="129"/>
    </row>
    <row r="51" spans="1:4" ht="12.75">
      <c r="A51" s="108" t="s">
        <v>179</v>
      </c>
      <c r="B51" s="143"/>
      <c r="C51" s="129"/>
      <c r="D51" s="129"/>
    </row>
    <row r="52" spans="1:4" ht="12.75">
      <c r="A52" s="93" t="s">
        <v>393</v>
      </c>
      <c r="B52" s="97" t="s">
        <v>394</v>
      </c>
      <c r="C52" s="129"/>
      <c r="D52" s="129"/>
    </row>
    <row r="53" spans="1:4" ht="12.75">
      <c r="A53" s="93" t="s">
        <v>395</v>
      </c>
      <c r="B53" s="97" t="s">
        <v>396</v>
      </c>
      <c r="C53" s="129"/>
      <c r="D53" s="129"/>
    </row>
    <row r="54" spans="1:4" ht="15" customHeight="1">
      <c r="A54" s="93" t="s">
        <v>397</v>
      </c>
      <c r="B54" s="97" t="s">
        <v>398</v>
      </c>
      <c r="C54" s="90"/>
      <c r="D54" s="90"/>
    </row>
    <row r="55" spans="1:4" ht="15" customHeight="1">
      <c r="A55" s="93" t="s">
        <v>399</v>
      </c>
      <c r="B55" s="97" t="s">
        <v>400</v>
      </c>
      <c r="C55" s="129"/>
      <c r="D55" s="129"/>
    </row>
    <row r="56" spans="1:4" ht="15" customHeight="1">
      <c r="A56" s="93" t="s">
        <v>401</v>
      </c>
      <c r="B56" s="97" t="s">
        <v>402</v>
      </c>
      <c r="C56" s="129"/>
      <c r="D56" s="129"/>
    </row>
    <row r="57" spans="1:4" ht="15" customHeight="1">
      <c r="A57" s="101" t="s">
        <v>403</v>
      </c>
      <c r="B57" s="110" t="s">
        <v>404</v>
      </c>
      <c r="C57" s="129"/>
      <c r="D57" s="129"/>
    </row>
    <row r="58" spans="1:4" ht="15" customHeight="1">
      <c r="A58" s="103" t="s">
        <v>405</v>
      </c>
      <c r="B58" s="97" t="s">
        <v>406</v>
      </c>
      <c r="C58" s="129"/>
      <c r="D58" s="129"/>
    </row>
    <row r="59" spans="1:4" ht="15" customHeight="1">
      <c r="A59" s="103" t="s">
        <v>407</v>
      </c>
      <c r="B59" s="97" t="s">
        <v>408</v>
      </c>
      <c r="C59" s="129"/>
      <c r="D59" s="129"/>
    </row>
    <row r="60" spans="1:4" ht="15" customHeight="1">
      <c r="A60" s="103" t="s">
        <v>409</v>
      </c>
      <c r="B60" s="97" t="s">
        <v>410</v>
      </c>
      <c r="C60" s="90"/>
      <c r="D60" s="90"/>
    </row>
    <row r="61" spans="1:4" ht="12.75">
      <c r="A61" s="103" t="s">
        <v>411</v>
      </c>
      <c r="B61" s="97" t="s">
        <v>412</v>
      </c>
      <c r="C61" s="129"/>
      <c r="D61" s="129"/>
    </row>
    <row r="62" spans="1:4" ht="12.75">
      <c r="A62" s="103" t="s">
        <v>413</v>
      </c>
      <c r="B62" s="97" t="s">
        <v>414</v>
      </c>
      <c r="C62" s="129"/>
      <c r="D62" s="129"/>
    </row>
    <row r="63" spans="1:4" ht="15" customHeight="1">
      <c r="A63" s="101" t="s">
        <v>415</v>
      </c>
      <c r="B63" s="110" t="s">
        <v>416</v>
      </c>
      <c r="C63" s="129"/>
      <c r="D63" s="129"/>
    </row>
    <row r="64" spans="1:4" ht="15" customHeight="1">
      <c r="A64" s="103" t="s">
        <v>417</v>
      </c>
      <c r="B64" s="97" t="s">
        <v>418</v>
      </c>
      <c r="C64" s="90"/>
      <c r="D64" s="90"/>
    </row>
    <row r="65" spans="1:4" ht="15" customHeight="1">
      <c r="A65" s="93" t="s">
        <v>419</v>
      </c>
      <c r="B65" s="97" t="s">
        <v>420</v>
      </c>
      <c r="C65" s="129"/>
      <c r="D65" s="129"/>
    </row>
    <row r="66" spans="1:4" ht="12.75">
      <c r="A66" s="103" t="s">
        <v>421</v>
      </c>
      <c r="B66" s="97" t="s">
        <v>422</v>
      </c>
      <c r="C66" s="90"/>
      <c r="D66" s="90"/>
    </row>
    <row r="67" spans="1:4" ht="12.75">
      <c r="A67" s="103" t="s">
        <v>423</v>
      </c>
      <c r="B67" s="97" t="s">
        <v>424</v>
      </c>
      <c r="C67" s="129"/>
      <c r="D67" s="129"/>
    </row>
    <row r="68" spans="1:4" ht="12.75">
      <c r="A68" s="103" t="s">
        <v>425</v>
      </c>
      <c r="B68" s="97" t="s">
        <v>426</v>
      </c>
      <c r="C68" s="129"/>
      <c r="D68" s="129"/>
    </row>
    <row r="69" spans="1:4" ht="12.75">
      <c r="A69" s="101" t="s">
        <v>427</v>
      </c>
      <c r="B69" s="110" t="s">
        <v>428</v>
      </c>
      <c r="C69" s="129"/>
      <c r="D69" s="129"/>
    </row>
    <row r="70" spans="1:4" ht="12.75">
      <c r="A70" s="108" t="s">
        <v>226</v>
      </c>
      <c r="B70" s="143"/>
      <c r="C70" s="129"/>
      <c r="D70" s="129"/>
    </row>
    <row r="71" spans="1:4" ht="12.75">
      <c r="A71" s="163" t="s">
        <v>429</v>
      </c>
      <c r="B71" s="111" t="s">
        <v>430</v>
      </c>
      <c r="C71" s="129">
        <f>C44</f>
        <v>0</v>
      </c>
      <c r="D71" s="129"/>
    </row>
    <row r="72" spans="1:4" ht="12.75">
      <c r="A72" s="150" t="s">
        <v>431</v>
      </c>
      <c r="B72" s="151"/>
      <c r="C72" s="129"/>
      <c r="D72" s="129"/>
    </row>
    <row r="73" spans="1:4" ht="12.75">
      <c r="A73" s="150" t="s">
        <v>432</v>
      </c>
      <c r="B73" s="151"/>
      <c r="C73" s="129"/>
      <c r="D73" s="129"/>
    </row>
    <row r="74" spans="1:4" ht="12.75">
      <c r="A74" s="120" t="s">
        <v>433</v>
      </c>
      <c r="B74" s="93" t="s">
        <v>434</v>
      </c>
      <c r="C74" s="129"/>
      <c r="D74" s="129"/>
    </row>
    <row r="75" spans="1:4" ht="12.75">
      <c r="A75" s="103" t="s">
        <v>435</v>
      </c>
      <c r="B75" s="93" t="s">
        <v>436</v>
      </c>
      <c r="C75" s="129"/>
      <c r="D75" s="129"/>
    </row>
    <row r="76" spans="1:4" ht="12.75">
      <c r="A76" s="120" t="s">
        <v>437</v>
      </c>
      <c r="B76" s="93" t="s">
        <v>438</v>
      </c>
      <c r="C76" s="129"/>
      <c r="D76" s="129"/>
    </row>
    <row r="77" spans="1:4" ht="12.75">
      <c r="A77" s="117" t="s">
        <v>439</v>
      </c>
      <c r="B77" s="98" t="s">
        <v>440</v>
      </c>
      <c r="C77" s="129"/>
      <c r="D77" s="129"/>
    </row>
    <row r="78" spans="1:4" ht="12.75">
      <c r="A78" s="103" t="s">
        <v>441</v>
      </c>
      <c r="B78" s="93" t="s">
        <v>442</v>
      </c>
      <c r="C78" s="129"/>
      <c r="D78" s="129"/>
    </row>
    <row r="79" spans="1:4" ht="12.75">
      <c r="A79" s="120" t="s">
        <v>443</v>
      </c>
      <c r="B79" s="93" t="s">
        <v>444</v>
      </c>
      <c r="C79" s="129"/>
      <c r="D79" s="129"/>
    </row>
    <row r="80" spans="1:4" ht="12.75">
      <c r="A80" s="103" t="s">
        <v>445</v>
      </c>
      <c r="B80" s="93" t="s">
        <v>446</v>
      </c>
      <c r="C80" s="129"/>
      <c r="D80" s="129"/>
    </row>
    <row r="81" spans="1:4" ht="12.75">
      <c r="A81" s="120" t="s">
        <v>447</v>
      </c>
      <c r="B81" s="93" t="s">
        <v>448</v>
      </c>
      <c r="C81" s="129"/>
      <c r="D81" s="129"/>
    </row>
    <row r="82" spans="1:4" ht="12.75">
      <c r="A82" s="123" t="s">
        <v>449</v>
      </c>
      <c r="B82" s="98" t="s">
        <v>450</v>
      </c>
      <c r="C82" s="129"/>
      <c r="D82" s="129"/>
    </row>
    <row r="83" spans="1:4" ht="12.75">
      <c r="A83" s="93" t="s">
        <v>451</v>
      </c>
      <c r="B83" s="93" t="s">
        <v>452</v>
      </c>
      <c r="C83" s="129">
        <v>67864</v>
      </c>
      <c r="D83" s="129">
        <v>67864</v>
      </c>
    </row>
    <row r="84" spans="1:4" ht="12.75">
      <c r="A84" s="93" t="s">
        <v>453</v>
      </c>
      <c r="B84" s="93" t="s">
        <v>452</v>
      </c>
      <c r="C84" s="129"/>
      <c r="D84" s="129"/>
    </row>
    <row r="85" spans="1:4" ht="12.75">
      <c r="A85" s="93" t="s">
        <v>454</v>
      </c>
      <c r="B85" s="93" t="s">
        <v>455</v>
      </c>
      <c r="C85" s="129"/>
      <c r="D85" s="129"/>
    </row>
    <row r="86" spans="1:4" ht="12.75">
      <c r="A86" s="93" t="s">
        <v>456</v>
      </c>
      <c r="B86" s="93" t="s">
        <v>455</v>
      </c>
      <c r="C86" s="129"/>
      <c r="D86" s="129"/>
    </row>
    <row r="87" spans="1:4" ht="12.75">
      <c r="A87" s="98" t="s">
        <v>457</v>
      </c>
      <c r="B87" s="98" t="s">
        <v>458</v>
      </c>
      <c r="C87" s="129">
        <f>SUM(C83:C86)</f>
        <v>67864</v>
      </c>
      <c r="D87" s="129">
        <f>SUM(D83:D86)</f>
        <v>67864</v>
      </c>
    </row>
    <row r="88" spans="1:4" ht="12.75">
      <c r="A88" s="120" t="s">
        <v>459</v>
      </c>
      <c r="B88" s="93" t="s">
        <v>460</v>
      </c>
      <c r="C88" s="90"/>
      <c r="D88" s="90"/>
    </row>
    <row r="89" spans="1:4" ht="12.75">
      <c r="A89" s="120" t="s">
        <v>461</v>
      </c>
      <c r="B89" s="93" t="s">
        <v>462</v>
      </c>
      <c r="C89" s="129"/>
      <c r="D89" s="129"/>
    </row>
    <row r="90" spans="1:4" ht="12.75">
      <c r="A90" s="120" t="s">
        <v>463</v>
      </c>
      <c r="B90" s="93" t="s">
        <v>464</v>
      </c>
      <c r="C90" s="129">
        <v>15751000</v>
      </c>
      <c r="D90" s="129">
        <v>15779056</v>
      </c>
    </row>
    <row r="91" spans="1:4" ht="12.75">
      <c r="A91" s="120" t="s">
        <v>465</v>
      </c>
      <c r="B91" s="93" t="s">
        <v>466</v>
      </c>
      <c r="C91" s="129"/>
      <c r="D91" s="129"/>
    </row>
    <row r="92" spans="1:4" ht="12.75">
      <c r="A92" s="103" t="s">
        <v>467</v>
      </c>
      <c r="B92" s="93" t="s">
        <v>468</v>
      </c>
      <c r="C92" s="129"/>
      <c r="D92" s="129"/>
    </row>
    <row r="93" spans="1:4" ht="12.75">
      <c r="A93" s="103" t="s">
        <v>469</v>
      </c>
      <c r="B93" s="93" t="s">
        <v>470</v>
      </c>
      <c r="C93" s="90"/>
      <c r="D93" s="90"/>
    </row>
    <row r="94" spans="1:4" ht="12.75">
      <c r="A94" s="117" t="s">
        <v>471</v>
      </c>
      <c r="B94" s="98" t="s">
        <v>472</v>
      </c>
      <c r="C94" s="90">
        <f>C87+C88+C89+C90+C91+C92+C93</f>
        <v>15818864</v>
      </c>
      <c r="D94" s="90">
        <f>D87+D88+D89+D90+D91+D92+D93</f>
        <v>15846920</v>
      </c>
    </row>
    <row r="95" spans="1:4" ht="12.75">
      <c r="A95" s="103" t="s">
        <v>473</v>
      </c>
      <c r="B95" s="93" t="s">
        <v>474</v>
      </c>
      <c r="C95" s="90">
        <f>C78+C85</f>
        <v>0</v>
      </c>
      <c r="D95" s="90"/>
    </row>
    <row r="96" spans="1:4" ht="12.75">
      <c r="A96" s="103" t="s">
        <v>475</v>
      </c>
      <c r="B96" s="93" t="s">
        <v>476</v>
      </c>
      <c r="C96" s="90"/>
      <c r="D96" s="90"/>
    </row>
    <row r="97" spans="1:4" ht="12.75">
      <c r="A97" s="120" t="s">
        <v>477</v>
      </c>
      <c r="B97" s="93" t="s">
        <v>478</v>
      </c>
      <c r="C97" s="79"/>
      <c r="D97" s="79"/>
    </row>
    <row r="98" spans="1:4" ht="12.75">
      <c r="A98" s="120" t="s">
        <v>479</v>
      </c>
      <c r="B98" s="93" t="s">
        <v>480</v>
      </c>
      <c r="C98" s="79"/>
      <c r="D98" s="79"/>
    </row>
    <row r="99" spans="1:4" ht="12.75">
      <c r="A99" s="120" t="s">
        <v>481</v>
      </c>
      <c r="B99" s="93" t="s">
        <v>482</v>
      </c>
      <c r="C99" s="79"/>
      <c r="D99" s="79"/>
    </row>
    <row r="100" spans="1:4" ht="12.75">
      <c r="A100" s="123" t="s">
        <v>483</v>
      </c>
      <c r="B100" s="98" t="s">
        <v>484</v>
      </c>
      <c r="C100" s="79"/>
      <c r="D100" s="79"/>
    </row>
    <row r="101" spans="1:4" ht="12.75">
      <c r="A101" s="117" t="s">
        <v>485</v>
      </c>
      <c r="B101" s="98" t="s">
        <v>486</v>
      </c>
      <c r="C101" s="79"/>
      <c r="D101" s="79"/>
    </row>
    <row r="102" spans="1:4" ht="12.75">
      <c r="A102" s="117" t="s">
        <v>487</v>
      </c>
      <c r="B102" s="98" t="s">
        <v>488</v>
      </c>
      <c r="C102" s="79"/>
      <c r="D102" s="79"/>
    </row>
    <row r="103" spans="1:4" ht="12.75">
      <c r="A103" s="126" t="s">
        <v>489</v>
      </c>
      <c r="B103" s="127" t="s">
        <v>490</v>
      </c>
      <c r="C103" s="129">
        <f>C94</f>
        <v>15818864</v>
      </c>
      <c r="D103" s="129">
        <f>D94</f>
        <v>15846920</v>
      </c>
    </row>
    <row r="104" spans="1:4" ht="12.75">
      <c r="A104" s="128" t="s">
        <v>26</v>
      </c>
      <c r="B104" s="164"/>
      <c r="C104" s="129">
        <f>C71+C94</f>
        <v>15818864</v>
      </c>
      <c r="D104" s="129">
        <f>D71+D94</f>
        <v>15846920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6. melléklet a 9/2016. (IX. 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4"/>
  <sheetViews>
    <sheetView view="pageBreakPreview" zoomScaleSheetLayoutView="100" workbookViewId="0" topLeftCell="A1">
      <selection activeCell="D104" sqref="D104"/>
    </sheetView>
  </sheetViews>
  <sheetFormatPr defaultColWidth="9.140625" defaultRowHeight="15"/>
  <cols>
    <col min="1" max="1" width="117.421875" style="0" customWidth="1"/>
    <col min="3" max="3" width="13.00390625" style="0" customWidth="1"/>
    <col min="4" max="4" width="11.00390625" style="0" customWidth="1"/>
    <col min="5" max="5" width="13.28125" style="0" customWidth="1"/>
  </cols>
  <sheetData>
    <row r="1" spans="1:5" ht="24" customHeight="1">
      <c r="A1" s="15" t="s">
        <v>0</v>
      </c>
      <c r="B1" s="15"/>
      <c r="C1" s="15"/>
      <c r="D1" s="15"/>
      <c r="E1" s="15"/>
    </row>
    <row r="2" spans="1:7" ht="24" customHeight="1">
      <c r="A2" s="16" t="s">
        <v>295</v>
      </c>
      <c r="B2" s="16"/>
      <c r="C2" s="16"/>
      <c r="D2" s="16"/>
      <c r="E2" s="16"/>
      <c r="G2" s="134"/>
    </row>
    <row r="3" ht="12.75">
      <c r="A3" s="17"/>
    </row>
    <row r="4" ht="12.75">
      <c r="A4" s="18" t="s">
        <v>291</v>
      </c>
    </row>
    <row r="5" spans="1:5" ht="12.75">
      <c r="A5" s="82" t="s">
        <v>29</v>
      </c>
      <c r="B5" s="83" t="s">
        <v>296</v>
      </c>
      <c r="C5" s="162" t="s">
        <v>292</v>
      </c>
      <c r="D5" s="162" t="s">
        <v>293</v>
      </c>
      <c r="E5" s="165" t="s">
        <v>294</v>
      </c>
    </row>
    <row r="6" spans="1:5" ht="15" customHeight="1">
      <c r="A6" s="92" t="s">
        <v>303</v>
      </c>
      <c r="B6" s="97" t="s">
        <v>304</v>
      </c>
      <c r="C6" s="139">
        <v>8085895</v>
      </c>
      <c r="D6" s="129"/>
      <c r="E6" s="129">
        <f aca="true" t="shared" si="0" ref="E6:E11">SUM(C6:D6)</f>
        <v>8085895</v>
      </c>
    </row>
    <row r="7" spans="1:5" ht="15" customHeight="1">
      <c r="A7" s="93" t="s">
        <v>305</v>
      </c>
      <c r="B7" s="97" t="s">
        <v>306</v>
      </c>
      <c r="C7" s="139">
        <v>9745267</v>
      </c>
      <c r="D7" s="129"/>
      <c r="E7" s="129">
        <f t="shared" si="0"/>
        <v>9745267</v>
      </c>
    </row>
    <row r="8" spans="1:5" ht="15" customHeight="1">
      <c r="A8" s="93" t="s">
        <v>492</v>
      </c>
      <c r="B8" s="97" t="s">
        <v>308</v>
      </c>
      <c r="C8" s="139">
        <v>10069325</v>
      </c>
      <c r="D8" s="129"/>
      <c r="E8" s="129">
        <f t="shared" si="0"/>
        <v>10069325</v>
      </c>
    </row>
    <row r="9" spans="1:5" ht="15" customHeight="1">
      <c r="A9" s="93" t="s">
        <v>309</v>
      </c>
      <c r="B9" s="97" t="s">
        <v>310</v>
      </c>
      <c r="C9" s="139">
        <v>1200000</v>
      </c>
      <c r="D9" s="129"/>
      <c r="E9" s="129">
        <f t="shared" si="0"/>
        <v>1200000</v>
      </c>
    </row>
    <row r="10" spans="1:5" ht="15" customHeight="1">
      <c r="A10" s="93" t="s">
        <v>311</v>
      </c>
      <c r="B10" s="97" t="s">
        <v>312</v>
      </c>
      <c r="C10" s="139"/>
      <c r="D10" s="129"/>
      <c r="E10" s="129">
        <f t="shared" si="0"/>
        <v>0</v>
      </c>
    </row>
    <row r="11" spans="1:5" ht="15" customHeight="1">
      <c r="A11" s="93" t="s">
        <v>313</v>
      </c>
      <c r="B11" s="97" t="s">
        <v>314</v>
      </c>
      <c r="C11" s="139"/>
      <c r="D11" s="129"/>
      <c r="E11" s="129">
        <f t="shared" si="0"/>
        <v>0</v>
      </c>
    </row>
    <row r="12" spans="1:5" ht="15" customHeight="1">
      <c r="A12" s="98" t="s">
        <v>315</v>
      </c>
      <c r="B12" s="141" t="s">
        <v>316</v>
      </c>
      <c r="C12" s="139">
        <f>SUM(C6:C11)</f>
        <v>29100487</v>
      </c>
      <c r="D12" s="129"/>
      <c r="E12" s="90">
        <f>SUM(E6:E11)</f>
        <v>29100487</v>
      </c>
    </row>
    <row r="13" spans="1:5" ht="15" customHeight="1">
      <c r="A13" s="93" t="s">
        <v>317</v>
      </c>
      <c r="B13" s="97" t="s">
        <v>318</v>
      </c>
      <c r="C13" s="139"/>
      <c r="D13" s="129"/>
      <c r="E13" s="129">
        <f>SUM(C13:D13)</f>
        <v>0</v>
      </c>
    </row>
    <row r="14" spans="1:5" ht="15" customHeight="1">
      <c r="A14" s="93" t="s">
        <v>319</v>
      </c>
      <c r="B14" s="97" t="s">
        <v>320</v>
      </c>
      <c r="C14" s="139"/>
      <c r="D14" s="129"/>
      <c r="E14" s="129">
        <f>SUM(C14:D14)</f>
        <v>0</v>
      </c>
    </row>
    <row r="15" spans="1:5" ht="15" customHeight="1">
      <c r="A15" s="93" t="s">
        <v>321</v>
      </c>
      <c r="B15" s="97" t="s">
        <v>322</v>
      </c>
      <c r="C15" s="139"/>
      <c r="D15" s="129"/>
      <c r="E15" s="129">
        <f>SUM(C15:D15)</f>
        <v>0</v>
      </c>
    </row>
    <row r="16" spans="1:5" ht="15" customHeight="1">
      <c r="A16" s="93" t="s">
        <v>323</v>
      </c>
      <c r="B16" s="97" t="s">
        <v>324</v>
      </c>
      <c r="C16" s="139"/>
      <c r="D16" s="129"/>
      <c r="E16" s="129">
        <f>SUM(C16:D16)</f>
        <v>0</v>
      </c>
    </row>
    <row r="17" spans="1:5" ht="15" customHeight="1">
      <c r="A17" s="93" t="s">
        <v>493</v>
      </c>
      <c r="B17" s="97" t="s">
        <v>326</v>
      </c>
      <c r="C17" s="139">
        <v>16773346</v>
      </c>
      <c r="D17" s="129"/>
      <c r="E17" s="129">
        <f>SUM(C17:D17)</f>
        <v>16773346</v>
      </c>
    </row>
    <row r="18" spans="1:5" ht="15" customHeight="1">
      <c r="A18" s="101" t="s">
        <v>327</v>
      </c>
      <c r="B18" s="110" t="s">
        <v>328</v>
      </c>
      <c r="C18" s="139">
        <f>C12+C13+C14+C15+C16+C17</f>
        <v>45873833</v>
      </c>
      <c r="D18" s="90"/>
      <c r="E18" s="90">
        <f>SUM(E12:E17)</f>
        <v>45873833</v>
      </c>
    </row>
    <row r="19" spans="1:5" ht="15" customHeight="1">
      <c r="A19" s="93" t="s">
        <v>329</v>
      </c>
      <c r="B19" s="97" t="s">
        <v>330</v>
      </c>
      <c r="C19" s="139"/>
      <c r="D19" s="129"/>
      <c r="E19" s="129">
        <f>SUM(C19:D19)</f>
        <v>0</v>
      </c>
    </row>
    <row r="20" spans="1:5" ht="15" customHeight="1">
      <c r="A20" s="93" t="s">
        <v>331</v>
      </c>
      <c r="B20" s="97" t="s">
        <v>332</v>
      </c>
      <c r="C20" s="139"/>
      <c r="D20" s="129"/>
      <c r="E20" s="129">
        <f>SUM(C20:D20)</f>
        <v>0</v>
      </c>
    </row>
    <row r="21" spans="1:5" ht="15" customHeight="1">
      <c r="A21" s="98" t="s">
        <v>333</v>
      </c>
      <c r="B21" s="141" t="s">
        <v>334</v>
      </c>
      <c r="C21" s="139"/>
      <c r="D21" s="129"/>
      <c r="E21" s="129">
        <f>SUM(E19:E20)</f>
        <v>0</v>
      </c>
    </row>
    <row r="22" spans="1:5" ht="15" customHeight="1">
      <c r="A22" s="93" t="s">
        <v>335</v>
      </c>
      <c r="B22" s="97" t="s">
        <v>336</v>
      </c>
      <c r="C22" s="139"/>
      <c r="D22" s="129"/>
      <c r="E22" s="129">
        <f>SUM(C22:D22)</f>
        <v>0</v>
      </c>
    </row>
    <row r="23" spans="1:5" ht="15" customHeight="1">
      <c r="A23" s="93" t="s">
        <v>337</v>
      </c>
      <c r="B23" s="97" t="s">
        <v>338</v>
      </c>
      <c r="C23" s="139"/>
      <c r="D23" s="129"/>
      <c r="E23" s="129">
        <f aca="true" t="shared" si="1" ref="E23:E29">SUM(C23:D23)</f>
        <v>0</v>
      </c>
    </row>
    <row r="24" spans="1:5" ht="15" customHeight="1">
      <c r="A24" s="93" t="s">
        <v>339</v>
      </c>
      <c r="B24" s="97" t="s">
        <v>340</v>
      </c>
      <c r="C24" s="139">
        <v>60000</v>
      </c>
      <c r="D24" s="129"/>
      <c r="E24" s="129">
        <f t="shared" si="1"/>
        <v>60000</v>
      </c>
    </row>
    <row r="25" spans="1:5" ht="15" customHeight="1">
      <c r="A25" s="93" t="s">
        <v>341</v>
      </c>
      <c r="B25" s="97" t="s">
        <v>342</v>
      </c>
      <c r="C25" s="139">
        <v>1200000</v>
      </c>
      <c r="D25" s="129"/>
      <c r="E25" s="129">
        <f t="shared" si="1"/>
        <v>1200000</v>
      </c>
    </row>
    <row r="26" spans="1:5" ht="15" customHeight="1">
      <c r="A26" s="93" t="s">
        <v>343</v>
      </c>
      <c r="B26" s="97" t="s">
        <v>344</v>
      </c>
      <c r="C26" s="139"/>
      <c r="D26" s="129"/>
      <c r="E26" s="129">
        <f t="shared" si="1"/>
        <v>0</v>
      </c>
    </row>
    <row r="27" spans="1:5" ht="15" customHeight="1">
      <c r="A27" s="93" t="s">
        <v>345</v>
      </c>
      <c r="B27" s="97" t="s">
        <v>346</v>
      </c>
      <c r="C27" s="139"/>
      <c r="D27" s="129"/>
      <c r="E27" s="129">
        <f t="shared" si="1"/>
        <v>0</v>
      </c>
    </row>
    <row r="28" spans="1:5" ht="15" customHeight="1">
      <c r="A28" s="93" t="s">
        <v>347</v>
      </c>
      <c r="B28" s="97" t="s">
        <v>348</v>
      </c>
      <c r="C28" s="139">
        <v>320000</v>
      </c>
      <c r="D28" s="129"/>
      <c r="E28" s="129">
        <f t="shared" si="1"/>
        <v>320000</v>
      </c>
    </row>
    <row r="29" spans="1:5" ht="15" customHeight="1">
      <c r="A29" s="93" t="s">
        <v>349</v>
      </c>
      <c r="B29" s="97" t="s">
        <v>350</v>
      </c>
      <c r="C29" s="139"/>
      <c r="D29" s="129"/>
      <c r="E29" s="129">
        <f t="shared" si="1"/>
        <v>0</v>
      </c>
    </row>
    <row r="30" spans="1:5" ht="15" customHeight="1">
      <c r="A30" s="98" t="s">
        <v>351</v>
      </c>
      <c r="B30" s="141" t="s">
        <v>352</v>
      </c>
      <c r="C30" s="139">
        <f>SUM(C25:C29)</f>
        <v>1520000</v>
      </c>
      <c r="D30" s="129"/>
      <c r="E30" s="129">
        <f>SUM(E25:E29)</f>
        <v>1520000</v>
      </c>
    </row>
    <row r="31" spans="1:5" ht="15" customHeight="1">
      <c r="A31" s="93" t="s">
        <v>353</v>
      </c>
      <c r="B31" s="97" t="s">
        <v>354</v>
      </c>
      <c r="C31" s="139"/>
      <c r="D31" s="129"/>
      <c r="E31" s="129">
        <v>1</v>
      </c>
    </row>
    <row r="32" spans="1:5" ht="15" customHeight="1">
      <c r="A32" s="101" t="s">
        <v>355</v>
      </c>
      <c r="B32" s="110" t="s">
        <v>356</v>
      </c>
      <c r="C32" s="139">
        <f>C21+C22+C23+C24+C30+C31</f>
        <v>1580000</v>
      </c>
      <c r="D32" s="90"/>
      <c r="E32" s="90">
        <f>E22+E21+E23+E24+E30+E31</f>
        <v>1580001</v>
      </c>
    </row>
    <row r="33" spans="1:5" ht="15" customHeight="1">
      <c r="A33" s="103" t="s">
        <v>357</v>
      </c>
      <c r="B33" s="97" t="s">
        <v>358</v>
      </c>
      <c r="C33" s="139"/>
      <c r="D33" s="129"/>
      <c r="E33" s="129">
        <f>SUM(C33:D33)</f>
        <v>0</v>
      </c>
    </row>
    <row r="34" spans="1:5" ht="15" customHeight="1">
      <c r="A34" s="103" t="s">
        <v>359</v>
      </c>
      <c r="B34" s="97" t="s">
        <v>360</v>
      </c>
      <c r="C34" s="139">
        <v>39127</v>
      </c>
      <c r="D34" s="129"/>
      <c r="E34" s="129">
        <f aca="true" t="shared" si="2" ref="E34:E43">SUM(C34:D34)</f>
        <v>39127</v>
      </c>
    </row>
    <row r="35" spans="1:5" ht="15" customHeight="1">
      <c r="A35" s="103" t="s">
        <v>361</v>
      </c>
      <c r="B35" s="97" t="s">
        <v>362</v>
      </c>
      <c r="C35" s="139"/>
      <c r="D35" s="129"/>
      <c r="E35" s="129">
        <f t="shared" si="2"/>
        <v>0</v>
      </c>
    </row>
    <row r="36" spans="1:5" ht="15" customHeight="1">
      <c r="A36" s="103" t="s">
        <v>363</v>
      </c>
      <c r="B36" s="97" t="s">
        <v>364</v>
      </c>
      <c r="C36" s="139">
        <v>364000</v>
      </c>
      <c r="D36" s="129"/>
      <c r="E36" s="129">
        <f t="shared" si="2"/>
        <v>364000</v>
      </c>
    </row>
    <row r="37" spans="1:5" ht="15" customHeight="1">
      <c r="A37" s="103" t="s">
        <v>365</v>
      </c>
      <c r="B37" s="97" t="s">
        <v>366</v>
      </c>
      <c r="C37" s="139"/>
      <c r="D37" s="129"/>
      <c r="E37" s="129">
        <f t="shared" si="2"/>
        <v>0</v>
      </c>
    </row>
    <row r="38" spans="1:5" ht="15" customHeight="1">
      <c r="A38" s="103" t="s">
        <v>367</v>
      </c>
      <c r="B38" s="97" t="s">
        <v>368</v>
      </c>
      <c r="C38" s="139"/>
      <c r="D38" s="129"/>
      <c r="E38" s="129">
        <f t="shared" si="2"/>
        <v>0</v>
      </c>
    </row>
    <row r="39" spans="1:5" ht="15" customHeight="1">
      <c r="A39" s="103" t="s">
        <v>369</v>
      </c>
      <c r="B39" s="97" t="s">
        <v>370</v>
      </c>
      <c r="C39" s="139"/>
      <c r="D39" s="129"/>
      <c r="E39" s="129">
        <f t="shared" si="2"/>
        <v>0</v>
      </c>
    </row>
    <row r="40" spans="1:5" ht="15" customHeight="1">
      <c r="A40" s="103" t="s">
        <v>371</v>
      </c>
      <c r="B40" s="97" t="s">
        <v>372</v>
      </c>
      <c r="C40" s="139"/>
      <c r="D40" s="129"/>
      <c r="E40" s="129">
        <f t="shared" si="2"/>
        <v>0</v>
      </c>
    </row>
    <row r="41" spans="1:5" ht="15" customHeight="1">
      <c r="A41" s="103" t="s">
        <v>373</v>
      </c>
      <c r="B41" s="97" t="s">
        <v>374</v>
      </c>
      <c r="C41" s="139"/>
      <c r="D41" s="129"/>
      <c r="E41" s="129">
        <f t="shared" si="2"/>
        <v>0</v>
      </c>
    </row>
    <row r="42" spans="1:5" ht="15" customHeight="1">
      <c r="A42" s="103" t="s">
        <v>375</v>
      </c>
      <c r="B42" s="97" t="s">
        <v>376</v>
      </c>
      <c r="C42" s="139"/>
      <c r="D42" s="129"/>
      <c r="E42" s="129">
        <f t="shared" si="2"/>
        <v>0</v>
      </c>
    </row>
    <row r="43" spans="1:5" ht="15" customHeight="1">
      <c r="A43" s="103" t="s">
        <v>377</v>
      </c>
      <c r="B43" s="97" t="s">
        <v>378</v>
      </c>
      <c r="C43" s="139"/>
      <c r="D43" s="90"/>
      <c r="E43" s="129">
        <f t="shared" si="2"/>
        <v>0</v>
      </c>
    </row>
    <row r="44" spans="1:5" ht="15" customHeight="1">
      <c r="A44" s="105" t="s">
        <v>379</v>
      </c>
      <c r="B44" s="110" t="s">
        <v>380</v>
      </c>
      <c r="C44" s="139">
        <f>SUM(C33:C42)</f>
        <v>403127</v>
      </c>
      <c r="D44" s="90">
        <f>SUM(D33:D43)</f>
        <v>0</v>
      </c>
      <c r="E44" s="90">
        <f>SUM(E33:E43)</f>
        <v>403127</v>
      </c>
    </row>
    <row r="45" spans="1:5" ht="15" customHeight="1">
      <c r="A45" s="103" t="s">
        <v>381</v>
      </c>
      <c r="B45" s="97" t="s">
        <v>382</v>
      </c>
      <c r="C45" s="139"/>
      <c r="D45" s="129"/>
      <c r="E45" s="129">
        <f>SUM(C45:D45)</f>
        <v>0</v>
      </c>
    </row>
    <row r="46" spans="1:5" ht="15" customHeight="1">
      <c r="A46" s="93" t="s">
        <v>383</v>
      </c>
      <c r="B46" s="97" t="s">
        <v>384</v>
      </c>
      <c r="C46" s="139"/>
      <c r="D46" s="129"/>
      <c r="E46" s="129">
        <f>SUM(C46:D46)</f>
        <v>0</v>
      </c>
    </row>
    <row r="47" spans="1:5" ht="15" customHeight="1">
      <c r="A47" s="103" t="s">
        <v>385</v>
      </c>
      <c r="B47" s="97" t="s">
        <v>386</v>
      </c>
      <c r="C47" s="139"/>
      <c r="D47" s="90"/>
      <c r="E47" s="129">
        <f>SUM(C47:D47)</f>
        <v>0</v>
      </c>
    </row>
    <row r="48" spans="1:5" ht="15" customHeight="1">
      <c r="A48" s="103" t="s">
        <v>387</v>
      </c>
      <c r="B48" s="97" t="s">
        <v>388</v>
      </c>
      <c r="C48" s="139">
        <v>258000</v>
      </c>
      <c r="D48" s="129"/>
      <c r="E48" s="129">
        <f>SUM(C48:D48)</f>
        <v>258000</v>
      </c>
    </row>
    <row r="49" spans="1:5" ht="15" customHeight="1">
      <c r="A49" s="103" t="s">
        <v>389</v>
      </c>
      <c r="B49" s="97" t="s">
        <v>390</v>
      </c>
      <c r="C49" s="139"/>
      <c r="D49" s="129"/>
      <c r="E49" s="129">
        <f>SUM(C49:D49)</f>
        <v>0</v>
      </c>
    </row>
    <row r="50" spans="1:5" ht="15" customHeight="1">
      <c r="A50" s="101" t="s">
        <v>391</v>
      </c>
      <c r="B50" s="110" t="s">
        <v>392</v>
      </c>
      <c r="C50" s="139">
        <f>SUM(C45:C49)</f>
        <v>258000</v>
      </c>
      <c r="D50" s="129"/>
      <c r="E50" s="129">
        <f>SUM(E45:E49)</f>
        <v>258000</v>
      </c>
    </row>
    <row r="51" spans="1:5" ht="15" customHeight="1">
      <c r="A51" s="108" t="s">
        <v>179</v>
      </c>
      <c r="B51" s="143"/>
      <c r="C51" s="139"/>
      <c r="D51" s="129"/>
      <c r="E51" s="129"/>
    </row>
    <row r="52" spans="1:5" ht="15" customHeight="1">
      <c r="A52" s="93" t="s">
        <v>393</v>
      </c>
      <c r="B52" s="97" t="s">
        <v>394</v>
      </c>
      <c r="C52" s="139"/>
      <c r="D52" s="129"/>
      <c r="E52" s="129"/>
    </row>
    <row r="53" spans="1:5" ht="15" customHeight="1">
      <c r="A53" s="93" t="s">
        <v>395</v>
      </c>
      <c r="B53" s="97" t="s">
        <v>396</v>
      </c>
      <c r="C53" s="139"/>
      <c r="D53" s="129"/>
      <c r="E53" s="129"/>
    </row>
    <row r="54" spans="1:5" ht="15" customHeight="1">
      <c r="A54" s="93" t="s">
        <v>397</v>
      </c>
      <c r="B54" s="97" t="s">
        <v>398</v>
      </c>
      <c r="C54" s="139"/>
      <c r="D54" s="90"/>
      <c r="E54" s="90"/>
    </row>
    <row r="55" spans="1:5" ht="15" customHeight="1">
      <c r="A55" s="93" t="s">
        <v>399</v>
      </c>
      <c r="B55" s="97" t="s">
        <v>400</v>
      </c>
      <c r="C55" s="139"/>
      <c r="D55" s="129"/>
      <c r="E55" s="129"/>
    </row>
    <row r="56" spans="1:5" ht="15" customHeight="1">
      <c r="A56" s="93" t="s">
        <v>401</v>
      </c>
      <c r="B56" s="97" t="s">
        <v>402</v>
      </c>
      <c r="C56" s="139"/>
      <c r="D56" s="129"/>
      <c r="E56" s="129">
        <f>SUM(C56:D56)</f>
        <v>0</v>
      </c>
    </row>
    <row r="57" spans="1:5" ht="15" customHeight="1">
      <c r="A57" s="101" t="s">
        <v>403</v>
      </c>
      <c r="B57" s="110" t="s">
        <v>404</v>
      </c>
      <c r="C57" s="139">
        <f>SUM(C52:C56)</f>
        <v>0</v>
      </c>
      <c r="D57" s="129"/>
      <c r="E57" s="129">
        <f>SUM(C57:D57)</f>
        <v>0</v>
      </c>
    </row>
    <row r="58" spans="1:5" ht="15" customHeight="1">
      <c r="A58" s="103" t="s">
        <v>405</v>
      </c>
      <c r="B58" s="97" t="s">
        <v>406</v>
      </c>
      <c r="C58" s="139"/>
      <c r="D58" s="129"/>
      <c r="E58" s="129"/>
    </row>
    <row r="59" spans="1:5" ht="15" customHeight="1">
      <c r="A59" s="103" t="s">
        <v>407</v>
      </c>
      <c r="B59" s="97" t="s">
        <v>408</v>
      </c>
      <c r="C59" s="139"/>
      <c r="D59" s="129"/>
      <c r="E59" s="129"/>
    </row>
    <row r="60" spans="1:5" ht="15" customHeight="1">
      <c r="A60" s="103" t="s">
        <v>409</v>
      </c>
      <c r="B60" s="97" t="s">
        <v>410</v>
      </c>
      <c r="C60" s="139"/>
      <c r="D60" s="90"/>
      <c r="E60" s="90"/>
    </row>
    <row r="61" spans="1:5" ht="15" customHeight="1">
      <c r="A61" s="103" t="s">
        <v>411</v>
      </c>
      <c r="B61" s="97" t="s">
        <v>412</v>
      </c>
      <c r="C61" s="139"/>
      <c r="D61" s="129"/>
      <c r="E61" s="129"/>
    </row>
    <row r="62" spans="1:5" ht="15" customHeight="1">
      <c r="A62" s="103" t="s">
        <v>413</v>
      </c>
      <c r="B62" s="97" t="s">
        <v>414</v>
      </c>
      <c r="C62" s="139"/>
      <c r="D62" s="129"/>
      <c r="E62" s="129"/>
    </row>
    <row r="63" spans="1:5" ht="15" customHeight="1">
      <c r="A63" s="101" t="s">
        <v>415</v>
      </c>
      <c r="B63" s="110" t="s">
        <v>416</v>
      </c>
      <c r="C63" s="139"/>
      <c r="D63" s="129"/>
      <c r="E63" s="129"/>
    </row>
    <row r="64" spans="1:5" ht="15" customHeight="1">
      <c r="A64" s="103" t="s">
        <v>417</v>
      </c>
      <c r="B64" s="97" t="s">
        <v>418</v>
      </c>
      <c r="C64" s="139"/>
      <c r="D64" s="90"/>
      <c r="E64" s="90"/>
    </row>
    <row r="65" spans="1:5" ht="15" customHeight="1">
      <c r="A65" s="93" t="s">
        <v>419</v>
      </c>
      <c r="B65" s="97" t="s">
        <v>420</v>
      </c>
      <c r="C65" s="139"/>
      <c r="D65" s="166"/>
      <c r="E65" s="166"/>
    </row>
    <row r="66" spans="1:5" ht="12.75">
      <c r="A66" s="103" t="s">
        <v>421</v>
      </c>
      <c r="B66" s="97" t="s">
        <v>422</v>
      </c>
      <c r="C66" s="139"/>
      <c r="D66" s="167"/>
      <c r="E66" s="167"/>
    </row>
    <row r="67" spans="1:5" ht="12.75">
      <c r="A67" s="103" t="s">
        <v>423</v>
      </c>
      <c r="B67" s="97" t="s">
        <v>424</v>
      </c>
      <c r="C67" s="139"/>
      <c r="D67" s="168"/>
      <c r="E67" s="168">
        <f>SUM(C67:D67)</f>
        <v>0</v>
      </c>
    </row>
    <row r="68" spans="1:5" ht="12.75">
      <c r="A68" s="103" t="s">
        <v>425</v>
      </c>
      <c r="B68" s="97" t="s">
        <v>426</v>
      </c>
      <c r="C68" s="139"/>
      <c r="D68" s="129"/>
      <c r="E68" s="168">
        <f>SUM(C68:D68)</f>
        <v>0</v>
      </c>
    </row>
    <row r="69" spans="1:5" ht="12.75">
      <c r="A69" s="101" t="s">
        <v>427</v>
      </c>
      <c r="B69" s="110" t="s">
        <v>428</v>
      </c>
      <c r="C69" s="139"/>
      <c r="D69" s="129"/>
      <c r="E69" s="129">
        <f>SUM(E67:E68)</f>
        <v>0</v>
      </c>
    </row>
    <row r="70" spans="1:5" ht="12.75">
      <c r="A70" s="144" t="s">
        <v>226</v>
      </c>
      <c r="B70" s="145"/>
      <c r="C70" s="169"/>
      <c r="D70" s="129"/>
      <c r="E70" s="129"/>
    </row>
    <row r="71" spans="1:5" ht="12.75">
      <c r="A71" s="146" t="s">
        <v>429</v>
      </c>
      <c r="B71" s="147" t="s">
        <v>430</v>
      </c>
      <c r="C71" s="170">
        <f>C18+C32+C44+C50+C57+C63+C69</f>
        <v>48114960</v>
      </c>
      <c r="D71" s="90">
        <f>D18+D32+D44+D50+D57+D63+D69</f>
        <v>0</v>
      </c>
      <c r="E71" s="90">
        <f>SUM(C71:D71)</f>
        <v>48114960</v>
      </c>
    </row>
    <row r="72" spans="1:5" ht="12.75">
      <c r="A72" s="148" t="s">
        <v>431</v>
      </c>
      <c r="B72" s="149"/>
      <c r="C72" s="171"/>
      <c r="D72" s="129"/>
      <c r="E72" s="129"/>
    </row>
    <row r="73" spans="1:5" ht="12.75">
      <c r="A73" s="150" t="s">
        <v>432</v>
      </c>
      <c r="B73" s="151"/>
      <c r="C73" s="139"/>
      <c r="D73" s="129"/>
      <c r="E73" s="129"/>
    </row>
    <row r="74" spans="1:5" ht="12.75">
      <c r="A74" s="120" t="s">
        <v>433</v>
      </c>
      <c r="B74" s="93" t="s">
        <v>434</v>
      </c>
      <c r="C74" s="139"/>
      <c r="D74" s="129"/>
      <c r="E74" s="129"/>
    </row>
    <row r="75" spans="1:5" ht="12.75">
      <c r="A75" s="103" t="s">
        <v>435</v>
      </c>
      <c r="B75" s="93" t="s">
        <v>436</v>
      </c>
      <c r="C75" s="139"/>
      <c r="D75" s="129"/>
      <c r="E75" s="129"/>
    </row>
    <row r="76" spans="1:5" ht="12.75">
      <c r="A76" s="120" t="s">
        <v>437</v>
      </c>
      <c r="B76" s="93" t="s">
        <v>438</v>
      </c>
      <c r="C76" s="139"/>
      <c r="D76" s="129"/>
      <c r="E76" s="129"/>
    </row>
    <row r="77" spans="1:5" ht="12.75">
      <c r="A77" s="117" t="s">
        <v>439</v>
      </c>
      <c r="B77" s="98" t="s">
        <v>440</v>
      </c>
      <c r="C77" s="139"/>
      <c r="D77" s="129"/>
      <c r="E77" s="129"/>
    </row>
    <row r="78" spans="1:5" ht="12.75">
      <c r="A78" s="103" t="s">
        <v>441</v>
      </c>
      <c r="B78" s="93" t="s">
        <v>442</v>
      </c>
      <c r="C78" s="139"/>
      <c r="D78" s="129"/>
      <c r="E78" s="129"/>
    </row>
    <row r="79" spans="1:5" ht="12.75">
      <c r="A79" s="120" t="s">
        <v>443</v>
      </c>
      <c r="B79" s="93" t="s">
        <v>444</v>
      </c>
      <c r="C79" s="139"/>
      <c r="D79" s="129"/>
      <c r="E79" s="129"/>
    </row>
    <row r="80" spans="1:5" ht="12.75">
      <c r="A80" s="103" t="s">
        <v>445</v>
      </c>
      <c r="B80" s="93" t="s">
        <v>446</v>
      </c>
      <c r="C80" s="139"/>
      <c r="D80" s="129"/>
      <c r="E80" s="129"/>
    </row>
    <row r="81" spans="1:5" ht="12.75">
      <c r="A81" s="120" t="s">
        <v>447</v>
      </c>
      <c r="B81" s="93" t="s">
        <v>448</v>
      </c>
      <c r="C81" s="139"/>
      <c r="D81" s="129"/>
      <c r="E81" s="129"/>
    </row>
    <row r="82" spans="1:5" ht="12.75">
      <c r="A82" s="123" t="s">
        <v>449</v>
      </c>
      <c r="B82" s="98" t="s">
        <v>450</v>
      </c>
      <c r="C82" s="139"/>
      <c r="D82" s="129"/>
      <c r="E82" s="129"/>
    </row>
    <row r="83" spans="1:5" ht="12.75">
      <c r="A83" s="93" t="s">
        <v>451</v>
      </c>
      <c r="B83" s="93" t="s">
        <v>452</v>
      </c>
      <c r="C83" s="139">
        <v>10676377</v>
      </c>
      <c r="D83" s="129">
        <v>67864</v>
      </c>
      <c r="E83" s="129">
        <f>SUM(C83:D83)</f>
        <v>10744241</v>
      </c>
    </row>
    <row r="84" spans="1:5" ht="12.75">
      <c r="A84" s="93" t="s">
        <v>453</v>
      </c>
      <c r="B84" s="93" t="s">
        <v>452</v>
      </c>
      <c r="C84" s="139"/>
      <c r="D84" s="129"/>
      <c r="E84" s="129"/>
    </row>
    <row r="85" spans="1:5" ht="12.75">
      <c r="A85" s="93" t="s">
        <v>454</v>
      </c>
      <c r="B85" s="93" t="s">
        <v>455</v>
      </c>
      <c r="C85" s="139"/>
      <c r="D85" s="129"/>
      <c r="E85" s="129"/>
    </row>
    <row r="86" spans="1:5" ht="12.75">
      <c r="A86" s="93" t="s">
        <v>456</v>
      </c>
      <c r="B86" s="93" t="s">
        <v>455</v>
      </c>
      <c r="C86" s="139"/>
      <c r="D86" s="129"/>
      <c r="E86" s="129"/>
    </row>
    <row r="87" spans="1:5" ht="12.75">
      <c r="A87" s="98" t="s">
        <v>457</v>
      </c>
      <c r="B87" s="98" t="s">
        <v>458</v>
      </c>
      <c r="C87" s="139">
        <v>10676377</v>
      </c>
      <c r="D87" s="129">
        <f>SUM(D83:D86)</f>
        <v>67864</v>
      </c>
      <c r="E87" s="129">
        <f>SUM(E83:E86)</f>
        <v>10744241</v>
      </c>
    </row>
    <row r="88" spans="1:5" ht="12.75">
      <c r="A88" s="120" t="s">
        <v>459</v>
      </c>
      <c r="B88" s="93" t="s">
        <v>460</v>
      </c>
      <c r="C88" s="139"/>
      <c r="D88" s="90"/>
      <c r="E88" s="90"/>
    </row>
    <row r="89" spans="1:5" ht="12.75">
      <c r="A89" s="120" t="s">
        <v>461</v>
      </c>
      <c r="B89" s="93" t="s">
        <v>462</v>
      </c>
      <c r="C89" s="139"/>
      <c r="D89" s="129"/>
      <c r="E89" s="129"/>
    </row>
    <row r="90" spans="1:5" ht="12.75">
      <c r="A90" s="120" t="s">
        <v>463</v>
      </c>
      <c r="B90" s="93" t="s">
        <v>464</v>
      </c>
      <c r="C90" s="139"/>
      <c r="D90" s="129">
        <v>15751000</v>
      </c>
      <c r="E90" s="129"/>
    </row>
    <row r="91" spans="1:5" ht="12.75">
      <c r="A91" s="120" t="s">
        <v>465</v>
      </c>
      <c r="B91" s="93" t="s">
        <v>466</v>
      </c>
      <c r="C91" s="139"/>
      <c r="D91" s="129"/>
      <c r="E91" s="129"/>
    </row>
    <row r="92" spans="1:5" ht="12.75">
      <c r="A92" s="103" t="s">
        <v>467</v>
      </c>
      <c r="B92" s="93" t="s">
        <v>468</v>
      </c>
      <c r="C92" s="139"/>
      <c r="D92" s="129"/>
      <c r="E92" s="129"/>
    </row>
    <row r="93" spans="1:5" ht="12.75">
      <c r="A93" s="103" t="s">
        <v>469</v>
      </c>
      <c r="B93" s="93" t="s">
        <v>470</v>
      </c>
      <c r="C93" s="139"/>
      <c r="D93" s="172"/>
      <c r="E93" s="172"/>
    </row>
    <row r="94" spans="1:5" ht="12.75">
      <c r="A94" s="117" t="s">
        <v>471</v>
      </c>
      <c r="B94" s="98" t="s">
        <v>472</v>
      </c>
      <c r="C94" s="139">
        <f>C77+C82+C87+C88+C89+C90+C91+C92</f>
        <v>10676377</v>
      </c>
      <c r="D94" s="90">
        <f>D77+D82+D87+D88+D89+D90+D92+D91+D93</f>
        <v>15818864</v>
      </c>
      <c r="E94" s="90">
        <f>E77+E82+E87+E88+E89+E90+E92+E91+E93</f>
        <v>10744241</v>
      </c>
    </row>
    <row r="95" spans="1:5" ht="12.75">
      <c r="A95" s="103" t="s">
        <v>473</v>
      </c>
      <c r="B95" s="93" t="s">
        <v>474</v>
      </c>
      <c r="C95" s="139"/>
      <c r="D95" s="90"/>
      <c r="E95" s="90"/>
    </row>
    <row r="96" spans="1:5" ht="12.75">
      <c r="A96" s="103" t="s">
        <v>475</v>
      </c>
      <c r="B96" s="93" t="s">
        <v>476</v>
      </c>
      <c r="C96" s="139"/>
      <c r="D96" s="90"/>
      <c r="E96" s="90"/>
    </row>
    <row r="97" spans="1:5" ht="12.75">
      <c r="A97" s="120" t="s">
        <v>477</v>
      </c>
      <c r="B97" s="93" t="s">
        <v>478</v>
      </c>
      <c r="C97" s="139"/>
      <c r="D97" s="79"/>
      <c r="E97" s="79"/>
    </row>
    <row r="98" spans="1:5" ht="12.75">
      <c r="A98" s="120" t="s">
        <v>479</v>
      </c>
      <c r="B98" s="93" t="s">
        <v>480</v>
      </c>
      <c r="C98" s="139"/>
      <c r="D98" s="79"/>
      <c r="E98" s="79"/>
    </row>
    <row r="99" spans="1:5" ht="12.75">
      <c r="A99" s="120" t="s">
        <v>481</v>
      </c>
      <c r="B99" s="93" t="s">
        <v>482</v>
      </c>
      <c r="C99" s="139"/>
      <c r="D99" s="79"/>
      <c r="E99" s="79"/>
    </row>
    <row r="100" spans="1:5" ht="12.75">
      <c r="A100" s="123" t="s">
        <v>483</v>
      </c>
      <c r="B100" s="98" t="s">
        <v>484</v>
      </c>
      <c r="C100" s="139"/>
      <c r="D100" s="79"/>
      <c r="E100" s="79"/>
    </row>
    <row r="101" spans="1:5" ht="12.75">
      <c r="A101" s="152" t="s">
        <v>485</v>
      </c>
      <c r="B101" s="153" t="s">
        <v>486</v>
      </c>
      <c r="C101" s="169"/>
      <c r="D101" s="79"/>
      <c r="E101" s="79"/>
    </row>
    <row r="102" spans="1:5" ht="12.75">
      <c r="A102" s="154" t="s">
        <v>487</v>
      </c>
      <c r="B102" s="155" t="s">
        <v>488</v>
      </c>
      <c r="C102" s="173"/>
      <c r="D102" s="79"/>
      <c r="E102" s="79"/>
    </row>
    <row r="103" spans="1:5" ht="12.75">
      <c r="A103" s="156" t="s">
        <v>489</v>
      </c>
      <c r="B103" s="157" t="s">
        <v>490</v>
      </c>
      <c r="C103" s="170">
        <f>C94+C100+C101</f>
        <v>10676377</v>
      </c>
      <c r="D103" s="90">
        <f>D94</f>
        <v>15818864</v>
      </c>
      <c r="E103" s="90">
        <f>E94</f>
        <v>10744241</v>
      </c>
    </row>
    <row r="104" spans="1:5" ht="12.75">
      <c r="A104" s="158" t="s">
        <v>26</v>
      </c>
      <c r="B104" s="159"/>
      <c r="C104" s="170">
        <f>C71+C103</f>
        <v>58791337</v>
      </c>
      <c r="D104" s="90">
        <f>D71+D103</f>
        <v>15818864</v>
      </c>
      <c r="E104" s="90">
        <f>E71+E103</f>
        <v>58859201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7. melléklet a 9/2016. (IX. 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2" spans="1:5" ht="25.5" customHeight="1">
      <c r="A2" s="15" t="s">
        <v>0</v>
      </c>
      <c r="B2" s="15"/>
      <c r="C2" s="15"/>
      <c r="D2" s="15"/>
      <c r="E2" s="15"/>
    </row>
    <row r="3" spans="1:5" ht="23.25" customHeight="1">
      <c r="A3" s="16" t="s">
        <v>494</v>
      </c>
      <c r="B3" s="16"/>
      <c r="C3" s="16"/>
      <c r="D3" s="16"/>
      <c r="E3" s="16"/>
    </row>
    <row r="4" spans="1:5" ht="23.25" customHeight="1">
      <c r="A4" s="16"/>
      <c r="B4" s="16"/>
      <c r="C4" s="16"/>
      <c r="D4" s="16"/>
      <c r="E4" s="16"/>
    </row>
    <row r="5" spans="1:5" ht="23.25" customHeight="1">
      <c r="A5" s="16"/>
      <c r="B5" s="16"/>
      <c r="C5" s="16"/>
      <c r="D5" s="16"/>
      <c r="E5" s="16"/>
    </row>
    <row r="6" spans="1:5" ht="23.25" customHeight="1">
      <c r="A6" s="16"/>
      <c r="B6" s="16"/>
      <c r="C6" s="16"/>
      <c r="D6" s="16"/>
      <c r="E6" s="16"/>
    </row>
    <row r="7" ht="12.75">
      <c r="A7" s="174"/>
    </row>
    <row r="8" spans="1:2" ht="12.75">
      <c r="A8" s="175"/>
      <c r="B8" s="176" t="s">
        <v>495</v>
      </c>
    </row>
    <row r="9" spans="1:5" ht="15" customHeight="1">
      <c r="A9" s="177" t="s">
        <v>496</v>
      </c>
      <c r="B9" s="178">
        <v>3</v>
      </c>
      <c r="C9" s="179"/>
      <c r="D9" s="179"/>
      <c r="E9" s="125"/>
    </row>
    <row r="10" spans="1:5" ht="15" customHeight="1">
      <c r="A10" s="177" t="s">
        <v>497</v>
      </c>
      <c r="B10" s="178">
        <v>1</v>
      </c>
      <c r="C10" s="179"/>
      <c r="D10" s="179"/>
      <c r="E10" s="125"/>
    </row>
    <row r="11" spans="1:5" ht="15" customHeight="1">
      <c r="A11" s="180" t="s">
        <v>42</v>
      </c>
      <c r="B11" s="178">
        <v>4</v>
      </c>
      <c r="C11" s="179"/>
      <c r="D11" s="179"/>
      <c r="E11" s="125"/>
    </row>
    <row r="12" spans="1:5" ht="15" customHeight="1">
      <c r="A12" s="181"/>
      <c r="B12" s="182"/>
      <c r="C12" s="182"/>
      <c r="D12" s="182"/>
      <c r="E12" s="77"/>
    </row>
    <row r="13" spans="1:5" ht="12.75">
      <c r="A13" s="181"/>
      <c r="B13" s="182"/>
      <c r="C13" s="182"/>
      <c r="D13" s="182"/>
      <c r="E13" s="77"/>
    </row>
    <row r="14" spans="1:5" ht="12.75">
      <c r="A14" s="181"/>
      <c r="B14" s="182"/>
      <c r="C14" s="182"/>
      <c r="D14" s="182"/>
      <c r="E14" s="77"/>
    </row>
    <row r="15" spans="1:5" ht="15" customHeight="1">
      <c r="A15" s="183"/>
      <c r="B15" s="179"/>
      <c r="C15" s="179"/>
      <c r="D15" s="179"/>
      <c r="E15" s="125"/>
    </row>
    <row r="16" spans="1:5" ht="12.75">
      <c r="A16" s="183"/>
      <c r="B16" s="184"/>
      <c r="C16" s="184"/>
      <c r="D16" s="184"/>
      <c r="E16" s="125"/>
    </row>
    <row r="17" spans="1:5" ht="12.75">
      <c r="A17" s="181"/>
      <c r="B17" s="182"/>
      <c r="C17" s="182"/>
      <c r="D17" s="182"/>
      <c r="E17" s="77"/>
    </row>
    <row r="18" spans="1:5" ht="15" customHeight="1">
      <c r="A18" s="181"/>
      <c r="B18" s="182"/>
      <c r="C18" s="182"/>
      <c r="D18" s="182"/>
      <c r="E18" s="77"/>
    </row>
    <row r="19" spans="1:5" ht="15" customHeight="1">
      <c r="A19" s="181"/>
      <c r="B19" s="182"/>
      <c r="C19" s="182"/>
      <c r="D19" s="182"/>
      <c r="E19" s="77"/>
    </row>
    <row r="20" spans="1:5" ht="15" customHeight="1">
      <c r="A20" s="181"/>
      <c r="B20" s="182"/>
      <c r="C20" s="182"/>
      <c r="D20" s="182"/>
      <c r="E20" s="77"/>
    </row>
    <row r="21" spans="1:5" ht="12.75">
      <c r="A21" s="183"/>
      <c r="B21" s="182"/>
      <c r="C21" s="182"/>
      <c r="D21" s="182"/>
      <c r="E21" s="77"/>
    </row>
    <row r="22" spans="1:4" ht="12.75">
      <c r="A22" s="185"/>
      <c r="B22" s="185"/>
      <c r="C22" s="185"/>
      <c r="D22" s="185"/>
    </row>
    <row r="23" spans="1:4" ht="12.75">
      <c r="A23" s="114"/>
      <c r="B23" s="114"/>
      <c r="C23" s="114"/>
      <c r="D23" s="114"/>
    </row>
  </sheetData>
  <sheetProtection selectLockedCells="1" selectUnlockedCells="1"/>
  <mergeCells count="4">
    <mergeCell ref="A2:E2"/>
    <mergeCell ref="A3:E3"/>
    <mergeCell ref="A22:D22"/>
    <mergeCell ref="A23:D23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8. melléklet 9/2016. (IX. 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view="pageBreakPreview" zoomScaleSheetLayoutView="100" workbookViewId="0" topLeftCell="A1">
      <selection activeCell="E19" sqref="E1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5" width="18.7109375" style="0" customWidth="1"/>
  </cols>
  <sheetData>
    <row r="1" spans="1:5" ht="21.75" customHeight="1">
      <c r="A1" s="15" t="s">
        <v>0</v>
      </c>
      <c r="B1" s="15"/>
      <c r="C1" s="15"/>
      <c r="D1" s="15"/>
      <c r="E1" s="15"/>
    </row>
    <row r="2" spans="1:5" ht="26.25" customHeight="1">
      <c r="A2" s="16" t="s">
        <v>498</v>
      </c>
      <c r="B2" s="16"/>
      <c r="C2" s="16"/>
      <c r="D2" s="16"/>
      <c r="E2" s="16"/>
    </row>
    <row r="4" spans="1:5" ht="12.75">
      <c r="A4" s="82" t="s">
        <v>29</v>
      </c>
      <c r="B4" s="83" t="s">
        <v>30</v>
      </c>
      <c r="C4" s="186" t="s">
        <v>28</v>
      </c>
      <c r="D4" s="187" t="s">
        <v>499</v>
      </c>
      <c r="E4" s="188" t="s">
        <v>500</v>
      </c>
    </row>
    <row r="5" spans="1:5" ht="12.75">
      <c r="A5" s="79"/>
      <c r="B5" s="79"/>
      <c r="C5" s="189"/>
      <c r="D5" s="79"/>
      <c r="E5" s="190"/>
    </row>
    <row r="6" spans="1:5" ht="12.75">
      <c r="A6" s="79"/>
      <c r="B6" s="79"/>
      <c r="C6" s="189"/>
      <c r="D6" s="79"/>
      <c r="E6" s="190"/>
    </row>
    <row r="7" spans="1:5" ht="12.75">
      <c r="A7" s="79"/>
      <c r="B7" s="79"/>
      <c r="C7" s="189"/>
      <c r="D7" s="79"/>
      <c r="E7" s="190"/>
    </row>
    <row r="8" spans="1:5" ht="12.75">
      <c r="A8" s="79"/>
      <c r="B8" s="79"/>
      <c r="C8" s="189"/>
      <c r="D8" s="79"/>
      <c r="E8" s="190"/>
    </row>
    <row r="9" spans="1:5" s="4" customFormat="1" ht="12.75">
      <c r="A9" s="117" t="s">
        <v>180</v>
      </c>
      <c r="B9" s="141" t="s">
        <v>181</v>
      </c>
      <c r="C9" s="139"/>
      <c r="D9" s="90"/>
      <c r="E9" s="190"/>
    </row>
    <row r="10" spans="1:5" s="4" customFormat="1" ht="12.75">
      <c r="A10" s="117" t="s">
        <v>501</v>
      </c>
      <c r="B10" s="141" t="s">
        <v>183</v>
      </c>
      <c r="C10" s="139"/>
      <c r="D10" s="90"/>
      <c r="E10" s="190"/>
    </row>
    <row r="11" spans="1:5" ht="12.75">
      <c r="A11" s="191" t="s">
        <v>502</v>
      </c>
      <c r="B11" s="97"/>
      <c r="C11" s="192"/>
      <c r="D11" s="129"/>
      <c r="E11" s="190"/>
    </row>
    <row r="12" spans="1:5" s="4" customFormat="1" ht="12.75">
      <c r="A12" s="98" t="s">
        <v>184</v>
      </c>
      <c r="B12" s="141" t="s">
        <v>185</v>
      </c>
      <c r="C12" s="139"/>
      <c r="D12" s="90"/>
      <c r="E12" s="190"/>
    </row>
    <row r="13" spans="1:5" ht="12.75">
      <c r="A13" s="193" t="s">
        <v>503</v>
      </c>
      <c r="B13" s="97"/>
      <c r="C13" s="192"/>
      <c r="D13" s="129"/>
      <c r="E13" s="190"/>
    </row>
    <row r="14" spans="1:5" s="4" customFormat="1" ht="12.75">
      <c r="A14" s="117" t="s">
        <v>186</v>
      </c>
      <c r="B14" s="141" t="s">
        <v>187</v>
      </c>
      <c r="C14" s="139">
        <v>1452000</v>
      </c>
      <c r="D14" s="90"/>
      <c r="E14" s="190">
        <v>1452000</v>
      </c>
    </row>
    <row r="15" spans="1:5" s="4" customFormat="1" ht="12.75">
      <c r="A15" s="117" t="s">
        <v>188</v>
      </c>
      <c r="B15" s="141" t="s">
        <v>189</v>
      </c>
      <c r="C15" s="139"/>
      <c r="D15" s="90"/>
      <c r="E15" s="190"/>
    </row>
    <row r="16" spans="1:5" s="4" customFormat="1" ht="12.75">
      <c r="A16" s="98" t="s">
        <v>190</v>
      </c>
      <c r="B16" s="141" t="s">
        <v>191</v>
      </c>
      <c r="C16" s="139"/>
      <c r="D16" s="90"/>
      <c r="E16" s="190"/>
    </row>
    <row r="17" spans="1:5" s="4" customFormat="1" ht="12.75">
      <c r="A17" s="153" t="s">
        <v>192</v>
      </c>
      <c r="B17" s="194" t="s">
        <v>193</v>
      </c>
      <c r="C17" s="169">
        <v>392000</v>
      </c>
      <c r="D17" s="172"/>
      <c r="E17" s="190">
        <v>392000</v>
      </c>
    </row>
    <row r="18" spans="1:5" ht="12.75">
      <c r="A18" s="195" t="s">
        <v>194</v>
      </c>
      <c r="B18" s="196" t="s">
        <v>195</v>
      </c>
      <c r="C18" s="170">
        <f>SUM(C14+C17)</f>
        <v>1844000</v>
      </c>
      <c r="D18" s="170"/>
      <c r="E18" s="170">
        <v>1844000</v>
      </c>
    </row>
    <row r="19" spans="1:5" s="4" customFormat="1" ht="12.75">
      <c r="A19" s="117" t="s">
        <v>196</v>
      </c>
      <c r="B19" s="141" t="s">
        <v>197</v>
      </c>
      <c r="C19" s="139"/>
      <c r="D19" s="90"/>
      <c r="E19" s="197"/>
    </row>
    <row r="20" spans="1:5" ht="12.75">
      <c r="A20" s="103" t="s">
        <v>198</v>
      </c>
      <c r="B20" s="97" t="s">
        <v>199</v>
      </c>
      <c r="C20" s="192"/>
      <c r="D20" s="129"/>
      <c r="E20" s="197"/>
    </row>
    <row r="21" spans="1:5" ht="12.75">
      <c r="A21" s="103" t="s">
        <v>200</v>
      </c>
      <c r="B21" s="97" t="s">
        <v>201</v>
      </c>
      <c r="C21" s="192"/>
      <c r="D21" s="129"/>
      <c r="E21" s="197"/>
    </row>
    <row r="22" spans="1:5" ht="12.75">
      <c r="A22" s="198" t="s">
        <v>202</v>
      </c>
      <c r="B22" s="199" t="s">
        <v>203</v>
      </c>
      <c r="C22" s="200"/>
      <c r="D22" s="166"/>
      <c r="E22" s="197"/>
    </row>
    <row r="23" spans="1:5" ht="12.75">
      <c r="A23" s="201" t="s">
        <v>204</v>
      </c>
      <c r="B23" s="202" t="s">
        <v>205</v>
      </c>
      <c r="C23" s="31"/>
      <c r="D23" s="31"/>
      <c r="E23" s="197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9.melléklet a 9/2016. (IX.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2016-08-16T16:07:28Z</cp:lastPrinted>
  <dcterms:created xsi:type="dcterms:W3CDTF">2014-03-05T19:42:52Z</dcterms:created>
  <dcterms:modified xsi:type="dcterms:W3CDTF">2016-09-06T06:31:07Z</dcterms:modified>
  <cp:category/>
  <cp:version/>
  <cp:contentType/>
  <cp:contentStatus/>
</cp:coreProperties>
</file>