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3"/>
  </bookViews>
  <sheets>
    <sheet name="I.Kiemelt rovatrend" sheetId="1" r:id="rId1"/>
    <sheet name="1.Bevételek" sheetId="2" r:id="rId2"/>
    <sheet name="2.Kiadások" sheetId="3" r:id="rId3"/>
    <sheet name="3. Átadott pénzeszk ,szoc. ju " sheetId="4" r:id="rId4"/>
    <sheet name="4.beruházá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css">#REF!</definedName>
    <definedName name="css_k">'[3]Családsegítés'!$C$27:$C$86</definedName>
    <definedName name="css_k_">#REF!</definedName>
    <definedName name="FEJ">#REF!</definedName>
    <definedName name="FGL" localSheetId="1">'[4]flag_1'!#REF!</definedName>
    <definedName name="FGL">'[4]flag_1'!#REF!</definedName>
    <definedName name="fgl1" localSheetId="1">'[4]flag_1'!#REF!</definedName>
    <definedName name="fgl1">'[4]flag_1'!#REF!</definedName>
    <definedName name="FLAG" localSheetId="1">'[4]flag_1'!#REF!</definedName>
    <definedName name="FLAG">'[4]flag_1'!#REF!</definedName>
    <definedName name="flag1" localSheetId="1">'[4]flag_1'!#REF!</definedName>
    <definedName name="flag1">'[4]flag_1'!#REF!</definedName>
    <definedName name="gyj">#REF!</definedName>
    <definedName name="gyj_k">'[3]Gyermekjóléti'!$C$27:$C$86</definedName>
    <definedName name="gyj_k_">#REF!</definedName>
    <definedName name="K_LSZA_BECS_1">#REF!</definedName>
    <definedName name="kjz">#REF!</definedName>
    <definedName name="kjz_k">'[3]körjegyzőség'!$C$9:$C$28</definedName>
    <definedName name="kjz_k_">#REF!</definedName>
    <definedName name="KSH_R">#REF!</definedName>
    <definedName name="KSZ1" localSheetId="1">'[4]flag_1'!#REF!</definedName>
    <definedName name="KSZ1">'[4]flag_1'!#REF!</definedName>
    <definedName name="ksz11" localSheetId="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1">'1.Bevételek'!$4:$5</definedName>
    <definedName name="_xlnm.Print_Titles" localSheetId="2">'2.Kiadások'!$4:$5</definedName>
    <definedName name="_xlnm.Print_Area" localSheetId="1">'1.Bevételek'!$A$1:$X$95</definedName>
    <definedName name="_xlnm.Print_Area" localSheetId="2">'2.Kiadások'!$A$1:$R$123</definedName>
    <definedName name="_xlnm.Print_Area" localSheetId="3">'3. Átadott pénzeszk ,szoc. ju '!$A$1:$F$36</definedName>
    <definedName name="_xlnm.Print_Area" localSheetId="0">'I.Kiemelt rovatrend'!$A$1:$E$27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<sst xmlns="http://schemas.openxmlformats.org/spreadsheetml/2006/main" count="606" uniqueCount="532">
  <si>
    <t>ÖSSZESEN:</t>
  </si>
  <si>
    <t>Rovat-
szám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</si>
  <si>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</si>
  <si>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</si>
  <si>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</si>
  <si>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</si>
  <si>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</si>
  <si>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</si>
  <si>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</si>
  <si>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</si>
  <si>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</si>
  <si>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</si>
  <si>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</si>
  <si>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</si>
  <si>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</si>
  <si>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</si>
  <si>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</si>
  <si>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</si>
  <si>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</si>
  <si>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</si>
  <si>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</si>
  <si>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</si>
  <si>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</si>
  <si>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</si>
  <si>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</si>
  <si>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</si>
  <si>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</si>
  <si>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</si>
  <si>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</si>
  <si>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</si>
  <si>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</si>
  <si>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</si>
  <si>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</si>
  <si>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</si>
  <si>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</si>
  <si>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</si>
  <si>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</si>
  <si>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</si>
  <si>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</si>
  <si>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</si>
  <si>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</si>
  <si>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</si>
  <si>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</si>
  <si>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</si>
  <si>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</si>
  <si>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</si>
  <si>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</si>
  <si>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</si>
  <si>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</si>
  <si>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</si>
  <si>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</si>
  <si>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</si>
  <si>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</si>
  <si>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</si>
  <si>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</si>
  <si>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</si>
  <si>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</si>
  <si>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</si>
  <si>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</si>
  <si>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</si>
  <si>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</si>
  <si>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</si>
  <si>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</si>
  <si>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</si>
  <si>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</si>
  <si>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</si>
  <si>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</si>
  <si>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</si>
  <si>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</si>
  <si>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</si>
  <si>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</si>
  <si>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</si>
  <si>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</si>
  <si>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</si>
  <si>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</si>
  <si>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</si>
  <si>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</si>
  <si>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</si>
  <si>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</si>
  <si>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</si>
  <si>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</si>
  <si>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</si>
  <si>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</si>
  <si>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</si>
  <si>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</si>
  <si>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</si>
  <si>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</si>
  <si>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</si>
  <si>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</si>
  <si>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</si>
  <si>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</si>
  <si>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</si>
  <si>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</si>
  <si>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</si>
  <si>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</si>
  <si>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</si>
  <si>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</si>
  <si>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</si>
  <si>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</si>
  <si>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</si>
  <si>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</si>
  <si>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</si>
  <si>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</si>
  <si>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</si>
  <si>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</si>
  <si>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</si>
  <si>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</si>
  <si>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</si>
  <si>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</si>
  <si>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</si>
  <si>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</si>
  <si>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</si>
  <si>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</si>
  <si>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</si>
  <si>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</si>
  <si>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</si>
  <si>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</si>
  <si>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</si>
  <si>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</si>
  <si>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</si>
  <si>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</si>
  <si>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</si>
  <si>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</si>
  <si>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</si>
  <si>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</si>
  <si>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</si>
  <si>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</si>
  <si>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</si>
  <si>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</si>
  <si>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</si>
  <si>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</si>
  <si>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</si>
  <si>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</si>
  <si>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</si>
  <si>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</si>
  <si>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</si>
  <si>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</si>
  <si>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</si>
  <si>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</si>
  <si>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</si>
  <si>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</si>
  <si>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</si>
  <si>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</si>
  <si>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</si>
  <si>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</si>
  <si>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</si>
  <si>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</si>
  <si>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</si>
  <si>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</si>
  <si>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</si>
  <si>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</si>
  <si>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</si>
  <si>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</si>
  <si>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</si>
  <si>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</si>
  <si>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</si>
  <si>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</si>
  <si>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</si>
  <si>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</si>
  <si>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</si>
  <si>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</si>
  <si>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</si>
  <si>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</si>
  <si>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</si>
  <si>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</si>
  <si>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</si>
  <si>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</si>
  <si>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</si>
  <si>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</si>
  <si>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</si>
  <si>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</si>
  <si>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</si>
  <si>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</si>
  <si>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</si>
  <si>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</si>
  <si>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</si>
  <si>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</si>
  <si>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</si>
  <si>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</si>
  <si>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</si>
  <si>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</si>
  <si>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</si>
  <si>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</si>
  <si>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</si>
  <si>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</si>
  <si>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</si>
  <si>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</si>
  <si>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</si>
  <si>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</si>
  <si>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</si>
  <si>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</si>
  <si>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</si>
  <si>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</si>
  <si>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</si>
  <si>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</si>
  <si>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</si>
  <si>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</si>
  <si>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</si>
  <si>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</si>
  <si>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</si>
  <si>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</si>
  <si>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</si>
  <si>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</si>
  <si>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</si>
  <si>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</si>
  <si>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</si>
  <si>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</si>
  <si>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</si>
  <si>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</si>
  <si>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</si>
  <si>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</si>
  <si>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</si>
  <si>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</si>
  <si>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</si>
  <si>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</si>
  <si>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</si>
  <si>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</si>
  <si>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</si>
  <si>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</si>
  <si>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</si>
  <si>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</si>
  <si>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</si>
  <si>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</si>
  <si>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</si>
  <si>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</si>
  <si>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</si>
  <si>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</si>
  <si>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</si>
  <si>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</si>
  <si>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</si>
  <si>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</si>
  <si>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</si>
  <si>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</si>
  <si>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</si>
  <si>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</si>
  <si>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</si>
  <si>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</si>
  <si>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</si>
  <si>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</si>
  <si>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</si>
  <si>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</si>
  <si>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</si>
  <si>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</si>
  <si>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</si>
  <si>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</si>
  <si>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</si>
  <si>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</si>
  <si>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</si>
  <si>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</si>
  <si>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</si>
  <si>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</si>
  <si>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</si>
  <si>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</si>
  <si>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</si>
  <si>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</si>
  <si>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</si>
  <si>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</si>
  <si>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</si>
  <si>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</si>
  <si>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</si>
  <si>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</si>
  <si>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</si>
  <si>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</si>
  <si>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</si>
  <si>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</si>
  <si>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</si>
  <si>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</si>
  <si>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</si>
  <si>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</si>
  <si>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</si>
  <si>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</si>
  <si>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</si>
  <si>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</si>
  <si>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</si>
  <si>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</si>
  <si>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</si>
  <si>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</si>
  <si>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</si>
  <si>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</si>
  <si>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</si>
  <si>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</si>
  <si>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</si>
  <si>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</si>
  <si>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</si>
  <si>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</si>
  <si>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</si>
  <si>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</si>
  <si>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</si>
  <si>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</si>
  <si>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</si>
  <si>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</si>
  <si>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</si>
  <si>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</si>
  <si>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</si>
  <si>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</si>
  <si>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</si>
  <si>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</si>
  <si>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</si>
  <si>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</si>
  <si>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</si>
  <si>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</si>
  <si>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</si>
  <si>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</si>
  <si>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</si>
  <si>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</si>
  <si>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</si>
  <si>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</si>
  <si>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</si>
  <si>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</si>
  <si>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</si>
  <si>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</si>
  <si>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</si>
  <si>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</si>
  <si>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</si>
  <si>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</si>
  <si>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</si>
  <si>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</si>
  <si>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</si>
  <si>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</si>
  <si>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</si>
  <si>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</si>
  <si>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</si>
  <si>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</si>
  <si>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</si>
  <si>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</si>
  <si>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</si>
  <si>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</si>
  <si>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</si>
  <si>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</si>
  <si>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</si>
  <si>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</si>
  <si>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</si>
  <si>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</si>
  <si>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</si>
  <si>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</si>
  <si>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</si>
  <si>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</si>
  <si>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</si>
  <si>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</si>
  <si>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</si>
  <si>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</si>
  <si>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</si>
  <si>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</si>
  <si>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</si>
  <si>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</si>
  <si>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</si>
  <si>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</si>
  <si>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</si>
  <si>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</si>
  <si>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</si>
  <si>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</si>
  <si>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</si>
  <si>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</si>
  <si>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</si>
  <si>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</si>
  <si>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</si>
  <si>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</si>
  <si>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</si>
  <si>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</si>
  <si>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</si>
  <si>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</si>
  <si>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</si>
  <si>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</si>
  <si>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</si>
  <si>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</si>
  <si>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</si>
  <si>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</si>
  <si>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</si>
  <si>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</si>
  <si>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</si>
  <si>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</si>
  <si>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</si>
  <si>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</si>
  <si>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</si>
  <si>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</si>
  <si>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</si>
  <si>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</si>
  <si>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</si>
  <si>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</si>
  <si>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</si>
  <si>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</si>
  <si>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</si>
  <si>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</si>
  <si>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</si>
  <si>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</si>
  <si>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</si>
  <si>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</si>
  <si>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</si>
  <si>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</si>
  <si>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</si>
  <si>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</si>
  <si>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</si>
  <si>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</si>
  <si>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</si>
  <si>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</si>
  <si>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</si>
  <si>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</si>
  <si>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</si>
  <si>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</si>
  <si>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</si>
  <si>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</si>
  <si>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</si>
  <si>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</si>
  <si>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</si>
  <si>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</si>
  <si>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</si>
  <si>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</si>
  <si>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</si>
  <si>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</si>
  <si>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</si>
  <si>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</si>
  <si>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</si>
  <si>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</si>
  <si>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</si>
  <si>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</si>
  <si>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 xml:space="preserve"> Sopronkövesd Községi Önkormányzat 2015. évi költségvetése</t>
  </si>
  <si>
    <t>Az egységes rovatrend szerint a kiemelt kiadási és bevételi jogcímek</t>
  </si>
  <si>
    <t>Önkormányzat</t>
  </si>
  <si>
    <t>Nefelejcs óvoda</t>
  </si>
  <si>
    <t>Közös Hivatal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</si>
  <si>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</si>
  <si>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</si>
  <si>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</si>
  <si>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</si>
  <si>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</si>
  <si>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</si>
  <si>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</si>
  <si>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</si>
  <si>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</si>
  <si>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</si>
  <si>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</si>
  <si>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</si>
  <si>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Sopronkövesd község Önkormányzatának,   Nefelejcs Óvodának és Sopronkövesdi Közös Önkormányzat Hivatal  a 2015. évi költségvetése</t>
  </si>
  <si>
    <t>kötelező feladatok</t>
  </si>
  <si>
    <t>önként vállalt feladatok</t>
  </si>
  <si>
    <t>ÖNKORMÁNYZAT</t>
  </si>
  <si>
    <t>NEFELEJCS ÓVODA ÖSSZESEN</t>
  </si>
  <si>
    <t xml:space="preserve">állami (államigazgatási) feladatok </t>
  </si>
  <si>
    <t>KÖZÖS HIVATAL ÖSSZESEN</t>
  </si>
  <si>
    <t>költségvetési egyenleg  MŰKÖDÉSI</t>
  </si>
  <si>
    <t>költségvetési egyenleg FELHALMOZÁSI</t>
  </si>
  <si>
    <t>ÖNKORMÁNYZAT ÖSSZESEN</t>
  </si>
  <si>
    <t>KÖZÖS HIVATAL  ÖSSZESEN</t>
  </si>
  <si>
    <t>Működési költségvetés előirányzat csoport</t>
  </si>
  <si>
    <t xml:space="preserve">Felhalmozási költségvetés előirányzat csoport </t>
  </si>
  <si>
    <t>Sopronkövesd Község Önkormányzatának tervezett egyéb működési kiadásai és pénzeszköz átadásai</t>
  </si>
  <si>
    <t>2015. évben</t>
  </si>
  <si>
    <t xml:space="preserve"> Ezer forintban !</t>
  </si>
  <si>
    <t>2015. eredeti előirányzat</t>
  </si>
  <si>
    <t>Felhasználás
2013. 09.30-ig</t>
  </si>
  <si>
    <t>Teljesítés %-a</t>
  </si>
  <si>
    <t>Működési célú  támogatásértékű kiadások</t>
  </si>
  <si>
    <t>Hulladékgazdálkodási és egyéb tagdíjak</t>
  </si>
  <si>
    <t>Orvosi ügyeleti hj. Pereszteg</t>
  </si>
  <si>
    <t>Családsegítő társulási hj.</t>
  </si>
  <si>
    <t>Iskola rendezvényi tám.</t>
  </si>
  <si>
    <t>BURSA támogatás</t>
  </si>
  <si>
    <t>Napnyugat Turisztikai Egyesület tagdíj</t>
  </si>
  <si>
    <t>Egyéb pénzeszköz átadások</t>
  </si>
  <si>
    <t>Működési célú pénzeszközátadások államháztartáson kívülre</t>
  </si>
  <si>
    <t>Dirty Dance támogatás</t>
  </si>
  <si>
    <t>Horgász Egyesület</t>
  </si>
  <si>
    <t>Nyugdíjas Egyesület támogatás</t>
  </si>
  <si>
    <t>Kövirózsa Kulturális Egyesület támogatás</t>
  </si>
  <si>
    <t>Utánpótlás SE.</t>
  </si>
  <si>
    <t>Sportegyesület támogatása</t>
  </si>
  <si>
    <t>Vöröskereszt támogatása</t>
  </si>
  <si>
    <t>Sopronkövesd Fejlődéséért Egyesület</t>
  </si>
  <si>
    <t>Modellező Egyesület</t>
  </si>
  <si>
    <t>Egyéb támogatások</t>
  </si>
  <si>
    <t>Ellátottak pénzbeli juttatásai</t>
  </si>
  <si>
    <t>Önmormányzati rendeletben meghat. juttatás:</t>
  </si>
  <si>
    <t>Települési támogatás</t>
  </si>
  <si>
    <t>Letelepedési támogatás</t>
  </si>
  <si>
    <t>Újszülött támogatás</t>
  </si>
  <si>
    <t>Rászorultságtól függő normatív kedvezmények (ingyenes étk.)</t>
  </si>
  <si>
    <t>1. melléklet</t>
  </si>
  <si>
    <t>Eredeti előirányzat</t>
  </si>
  <si>
    <t>Módosított előirányzat</t>
  </si>
  <si>
    <t>Módasított előirányzat</t>
  </si>
  <si>
    <t>Eredti előirányzat összesen</t>
  </si>
  <si>
    <t>Módosított előirányzat összesen</t>
  </si>
  <si>
    <t>NEFELEJCS ÓVODA  kötelező feladat</t>
  </si>
  <si>
    <t>Eredeti előirányzat összesen</t>
  </si>
  <si>
    <t>Sopronkövesd község 2015. évi beruházási, és nem rendszeres karbantartási kiadásainak terve</t>
  </si>
  <si>
    <t>Beruházás megnevezése</t>
  </si>
  <si>
    <t>Tervezett előirányzata</t>
  </si>
  <si>
    <t>Módosítás</t>
  </si>
  <si>
    <t>Beruházás jellege</t>
  </si>
  <si>
    <t>Padka kasza</t>
  </si>
  <si>
    <t>beruházás</t>
  </si>
  <si>
    <t>Zajvédő fal</t>
  </si>
  <si>
    <t>TAEG készház</t>
  </si>
  <si>
    <t>Övárok kivitelezés</t>
  </si>
  <si>
    <t>Telek kialakítás</t>
  </si>
  <si>
    <t>Felszerelések (Családi napközi)</t>
  </si>
  <si>
    <t>Iskolai butorok ( szék, PVC) padló</t>
  </si>
  <si>
    <t>Ház Kossuth u. 75.</t>
  </si>
  <si>
    <t>Ház Kossuth u. 205</t>
  </si>
  <si>
    <t>Ház Jókai utca</t>
  </si>
  <si>
    <t>Térköves járd (Liliom utca-Som fogadó)</t>
  </si>
  <si>
    <t>felújítás</t>
  </si>
  <si>
    <t>Járda parkoló</t>
  </si>
  <si>
    <t>Út javítás mart aszfalttal</t>
  </si>
  <si>
    <t>Kápolnai út (beton aljazat)</t>
  </si>
  <si>
    <t>SÓ szoba</t>
  </si>
  <si>
    <t>Óvoda konyha építmény</t>
  </si>
  <si>
    <t>Óvoda konyha butorok eszközök</t>
  </si>
  <si>
    <t>Bölcsőde kerítés</t>
  </si>
  <si>
    <t>Új családi napközi</t>
  </si>
  <si>
    <t>Park rendezés</t>
  </si>
  <si>
    <t>Szent István szobor</t>
  </si>
  <si>
    <t>Vízmű beruházás</t>
  </si>
  <si>
    <t>Hivatal felújítás</t>
  </si>
  <si>
    <t>Kerékpáros pihenő</t>
  </si>
  <si>
    <t>Buszmegállók, ravatalozó festés</t>
  </si>
  <si>
    <t>Karbantartás</t>
  </si>
  <si>
    <t>Szobor</t>
  </si>
  <si>
    <t>Iskola külső fal</t>
  </si>
  <si>
    <t>Nem rendszeres karbantartások</t>
  </si>
  <si>
    <t>Összesen:</t>
  </si>
  <si>
    <t>Felhalmozási kiadások összesen:</t>
  </si>
  <si>
    <t>(közlekedési lámpa, sörpad, hulladék gyűjtő, hirdető tábla stb.)</t>
  </si>
  <si>
    <t>Edző pálya kialakítás</t>
  </si>
  <si>
    <t>2015. Módosított előirányzat</t>
  </si>
  <si>
    <t xml:space="preserve"> Kapuvári Vízitársulat tagi támogatása</t>
  </si>
  <si>
    <t xml:space="preserve">            ebből: helyi megállapítású ápolási díj</t>
  </si>
  <si>
    <t xml:space="preserve">            ebből:  helyi megállapítású közgyógyellátás</t>
  </si>
  <si>
    <t xml:space="preserve">állami (államig.) feladatok </t>
  </si>
  <si>
    <t>3. melléklet</t>
  </si>
  <si>
    <t>4. melléklet</t>
  </si>
  <si>
    <t>2.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</si>
</sst>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0"/>
    </font>
    <font>
      <b/>
      <sz val="12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i/>
      <sz val="11"/>
      <name val="Times New Roman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9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7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 CE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 C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61">
      <alignment/>
      <protection/>
    </xf>
    <xf numFmtId="3" fontId="11" fillId="0" borderId="10" xfId="61" applyNumberFormat="1" applyFont="1" applyBorder="1">
      <alignment/>
      <protection/>
    </xf>
    <xf numFmtId="0" fontId="14" fillId="0" borderId="0" xfId="61" applyFont="1">
      <alignment/>
      <protection/>
    </xf>
    <xf numFmtId="0" fontId="14" fillId="0" borderId="11" xfId="61" applyFont="1" applyBorder="1">
      <alignment/>
      <protection/>
    </xf>
    <xf numFmtId="3" fontId="14" fillId="0" borderId="10" xfId="61" applyNumberFormat="1" applyFont="1" applyBorder="1">
      <alignment/>
      <protection/>
    </xf>
    <xf numFmtId="0" fontId="11" fillId="0" borderId="11" xfId="61" applyFont="1" applyBorder="1">
      <alignment/>
      <protection/>
    </xf>
    <xf numFmtId="0" fontId="11" fillId="32" borderId="11" xfId="61" applyFont="1" applyFill="1" applyBorder="1">
      <alignment/>
      <protection/>
    </xf>
    <xf numFmtId="3" fontId="14" fillId="0" borderId="0" xfId="61" applyNumberFormat="1" applyFont="1">
      <alignment/>
      <protection/>
    </xf>
    <xf numFmtId="3" fontId="0" fillId="0" borderId="0" xfId="61" applyNumberFormat="1">
      <alignment/>
      <protection/>
    </xf>
    <xf numFmtId="0" fontId="12" fillId="0" borderId="0" xfId="61" applyFont="1">
      <alignment/>
      <protection/>
    </xf>
    <xf numFmtId="3" fontId="69" fillId="0" borderId="0" xfId="61" applyNumberFormat="1" applyFont="1">
      <alignment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vertical="center" wrapText="1"/>
      <protection/>
    </xf>
    <xf numFmtId="3" fontId="4" fillId="0" borderId="10" xfId="61" applyNumberFormat="1" applyFont="1" applyFill="1" applyBorder="1" applyAlignment="1">
      <alignment vertical="center" wrapText="1"/>
      <protection/>
    </xf>
    <xf numFmtId="0" fontId="0" fillId="0" borderId="0" xfId="61" applyAlignment="1">
      <alignment vertical="center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/>
      <protection/>
    </xf>
    <xf numFmtId="3" fontId="0" fillId="0" borderId="10" xfId="61" applyNumberFormat="1" applyBorder="1">
      <alignment/>
      <protection/>
    </xf>
    <xf numFmtId="3" fontId="69" fillId="0" borderId="10" xfId="61" applyNumberFormat="1" applyFont="1" applyBorder="1">
      <alignment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9" fillId="10" borderId="10" xfId="61" applyFont="1" applyFill="1" applyBorder="1" applyAlignment="1">
      <alignment horizontal="left" vertical="center" wrapText="1"/>
      <protection/>
    </xf>
    <xf numFmtId="0" fontId="6" fillId="10" borderId="10" xfId="61" applyFont="1" applyFill="1" applyBorder="1" applyAlignment="1">
      <alignment horizontal="left" vertical="center"/>
      <protection/>
    </xf>
    <xf numFmtId="0" fontId="6" fillId="5" borderId="10" xfId="61" applyFont="1" applyFill="1" applyBorder="1">
      <alignment/>
      <protection/>
    </xf>
    <xf numFmtId="0" fontId="6" fillId="5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/>
      <protection/>
    </xf>
    <xf numFmtId="0" fontId="9" fillId="10" borderId="10" xfId="61" applyFont="1" applyFill="1" applyBorder="1" applyAlignment="1">
      <alignment horizontal="left" vertical="center"/>
      <protection/>
    </xf>
    <xf numFmtId="0" fontId="6" fillId="10" borderId="10" xfId="61" applyFont="1" applyFill="1" applyBorder="1" applyAlignment="1">
      <alignment horizontal="left" vertical="center" wrapText="1"/>
      <protection/>
    </xf>
    <xf numFmtId="0" fontId="6" fillId="32" borderId="10" xfId="61" applyFont="1" applyFill="1" applyBorder="1">
      <alignment/>
      <protection/>
    </xf>
    <xf numFmtId="0" fontId="16" fillId="32" borderId="10" xfId="61" applyFont="1" applyFill="1" applyBorder="1">
      <alignment/>
      <protection/>
    </xf>
    <xf numFmtId="0" fontId="69" fillId="0" borderId="0" xfId="61" applyFont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3" fontId="5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center" wrapText="1"/>
      <protection/>
    </xf>
    <xf numFmtId="3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69" fillId="0" borderId="10" xfId="61" applyFont="1" applyBorder="1">
      <alignment/>
      <protection/>
    </xf>
    <xf numFmtId="165" fontId="5" fillId="0" borderId="10" xfId="61" applyNumberFormat="1" applyFont="1" applyFill="1" applyBorder="1" applyAlignment="1">
      <alignment vertical="center"/>
      <protection/>
    </xf>
    <xf numFmtId="165" fontId="4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65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Border="1">
      <alignment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8" fillId="33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17" fillId="34" borderId="10" xfId="61" applyFont="1" applyFill="1" applyBorder="1">
      <alignment/>
      <protection/>
    </xf>
    <xf numFmtId="164" fontId="5" fillId="0" borderId="10" xfId="61" applyNumberFormat="1" applyFont="1" applyFill="1" applyBorder="1" applyAlignment="1">
      <alignment horizontal="left" vertical="center"/>
      <protection/>
    </xf>
    <xf numFmtId="165" fontId="6" fillId="10" borderId="10" xfId="61" applyNumberFormat="1" applyFont="1" applyFill="1" applyBorder="1" applyAlignment="1">
      <alignment vertical="center"/>
      <protection/>
    </xf>
    <xf numFmtId="3" fontId="8" fillId="0" borderId="10" xfId="61" applyNumberFormat="1" applyFont="1" applyFill="1" applyBorder="1" applyAlignment="1">
      <alignment horizontal="left" vertical="center" wrapText="1"/>
      <protection/>
    </xf>
    <xf numFmtId="3" fontId="3" fillId="0" borderId="10" xfId="61" applyNumberFormat="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0" fillId="0" borderId="0" xfId="61" applyBorder="1">
      <alignment/>
      <protection/>
    </xf>
    <xf numFmtId="3" fontId="7" fillId="0" borderId="10" xfId="61" applyNumberFormat="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3" fontId="8" fillId="0" borderId="10" xfId="61" applyNumberFormat="1" applyFont="1" applyFill="1" applyBorder="1" applyAlignment="1">
      <alignment horizontal="left" vertical="center"/>
      <protection/>
    </xf>
    <xf numFmtId="3" fontId="3" fillId="0" borderId="10" xfId="61" applyNumberFormat="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" fontId="7" fillId="0" borderId="10" xfId="61" applyNumberFormat="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3" fontId="8" fillId="0" borderId="10" xfId="61" applyNumberFormat="1" applyFont="1" applyFill="1" applyBorder="1" applyAlignment="1">
      <alignment horizontal="right" vertical="center"/>
      <protection/>
    </xf>
    <xf numFmtId="3" fontId="3" fillId="0" borderId="1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3" fontId="7" fillId="0" borderId="10" xfId="61" applyNumberFormat="1" applyFont="1" applyFill="1" applyBorder="1" applyAlignment="1">
      <alignment horizontal="right" vertical="center"/>
      <protection/>
    </xf>
    <xf numFmtId="3" fontId="0" fillId="0" borderId="0" xfId="61" applyNumberFormat="1" applyBorder="1">
      <alignment/>
      <protection/>
    </xf>
    <xf numFmtId="3" fontId="69" fillId="0" borderId="0" xfId="61" applyNumberFormat="1" applyFont="1" applyBorder="1">
      <alignment/>
      <protection/>
    </xf>
    <xf numFmtId="0" fontId="69" fillId="0" borderId="0" xfId="61" applyFont="1" applyBorder="1">
      <alignment/>
      <protection/>
    </xf>
    <xf numFmtId="3" fontId="24" fillId="0" borderId="0" xfId="60" applyNumberFormat="1" applyFont="1" applyAlignment="1">
      <alignment/>
      <protection/>
    </xf>
    <xf numFmtId="3" fontId="25" fillId="0" borderId="0" xfId="60" applyNumberFormat="1" applyFont="1" applyAlignment="1">
      <alignment/>
      <protection/>
    </xf>
    <xf numFmtId="174" fontId="21" fillId="0" borderId="0" xfId="60" applyNumberFormat="1" applyFill="1" applyAlignment="1">
      <alignment vertical="center" wrapText="1"/>
      <protection/>
    </xf>
    <xf numFmtId="3" fontId="23" fillId="0" borderId="0" xfId="60" applyNumberFormat="1" applyFont="1" applyAlignment="1">
      <alignment horizontal="center"/>
      <protection/>
    </xf>
    <xf numFmtId="174" fontId="26" fillId="0" borderId="0" xfId="60" applyNumberFormat="1" applyFont="1" applyFill="1" applyAlignment="1">
      <alignment vertical="center" wrapText="1"/>
      <protection/>
    </xf>
    <xf numFmtId="174" fontId="28" fillId="0" borderId="12" xfId="60" applyNumberFormat="1" applyFont="1" applyFill="1" applyBorder="1" applyAlignment="1" applyProtection="1">
      <alignment horizontal="center" vertical="center" wrapText="1"/>
      <protection/>
    </xf>
    <xf numFmtId="174" fontId="28" fillId="0" borderId="13" xfId="60" applyNumberFormat="1" applyFont="1" applyFill="1" applyBorder="1" applyAlignment="1" applyProtection="1">
      <alignment horizontal="center" vertical="center" wrapText="1"/>
      <protection/>
    </xf>
    <xf numFmtId="174" fontId="28" fillId="0" borderId="14" xfId="60" applyNumberFormat="1" applyFont="1" applyFill="1" applyBorder="1" applyAlignment="1" applyProtection="1">
      <alignment horizontal="center" vertical="center" wrapText="1"/>
      <protection/>
    </xf>
    <xf numFmtId="174" fontId="29" fillId="0" borderId="14" xfId="60" applyNumberFormat="1" applyFont="1" applyFill="1" applyBorder="1" applyAlignment="1" applyProtection="1">
      <alignment horizontal="center" vertical="center" wrapText="1"/>
      <protection/>
    </xf>
    <xf numFmtId="174" fontId="30" fillId="0" borderId="0" xfId="60" applyNumberFormat="1" applyFont="1" applyFill="1" applyAlignment="1">
      <alignment horizontal="center" vertical="center" wrapText="1"/>
      <protection/>
    </xf>
    <xf numFmtId="174" fontId="28" fillId="0" borderId="15" xfId="60" applyNumberFormat="1" applyFont="1" applyFill="1" applyBorder="1" applyAlignment="1" applyProtection="1">
      <alignment horizontal="center" vertical="center" wrapText="1"/>
      <protection/>
    </xf>
    <xf numFmtId="174" fontId="28" fillId="0" borderId="16" xfId="60" applyNumberFormat="1" applyFont="1" applyFill="1" applyBorder="1" applyAlignment="1" applyProtection="1">
      <alignment horizontal="center" vertical="center" wrapText="1"/>
      <protection/>
    </xf>
    <xf numFmtId="174" fontId="28" fillId="0" borderId="17" xfId="60" applyNumberFormat="1" applyFont="1" applyFill="1" applyBorder="1" applyAlignment="1" applyProtection="1">
      <alignment horizontal="center" vertical="center" wrapText="1"/>
      <protection/>
    </xf>
    <xf numFmtId="174" fontId="29" fillId="0" borderId="18" xfId="60" applyNumberFormat="1" applyFont="1" applyFill="1" applyBorder="1" applyAlignment="1" applyProtection="1">
      <alignment horizontal="center" vertical="center" wrapText="1"/>
      <protection/>
    </xf>
    <xf numFmtId="174" fontId="21" fillId="0" borderId="0" xfId="60" applyNumberFormat="1" applyFill="1" applyAlignment="1" applyProtection="1">
      <alignment vertical="center" wrapText="1"/>
      <protection/>
    </xf>
    <xf numFmtId="174" fontId="28" fillId="35" borderId="19" xfId="60" applyNumberFormat="1" applyFont="1" applyFill="1" applyBorder="1" applyAlignment="1" applyProtection="1">
      <alignment horizontal="left" vertical="center" wrapText="1" indent="1"/>
      <protection locked="0"/>
    </xf>
    <xf numFmtId="174" fontId="28" fillId="35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28" fillId="35" borderId="10" xfId="60" applyNumberFormat="1" applyFont="1" applyFill="1" applyBorder="1" applyAlignment="1" applyProtection="1">
      <alignment vertical="center" wrapText="1"/>
      <protection locked="0"/>
    </xf>
    <xf numFmtId="174" fontId="31" fillId="0" borderId="19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73" fillId="0" borderId="10" xfId="60" applyNumberFormat="1" applyFont="1" applyFill="1" applyBorder="1" applyAlignment="1" applyProtection="1">
      <alignment vertical="center" wrapText="1"/>
      <protection locked="0"/>
    </xf>
    <xf numFmtId="174" fontId="26" fillId="0" borderId="11" xfId="60" applyNumberFormat="1" applyFont="1" applyFill="1" applyBorder="1" applyAlignment="1" applyProtection="1">
      <alignment vertical="center" wrapText="1"/>
      <protection locked="0"/>
    </xf>
    <xf numFmtId="174" fontId="31" fillId="0" borderId="10" xfId="60" applyNumberFormat="1" applyFont="1" applyFill="1" applyBorder="1" applyAlignment="1" applyProtection="1">
      <alignment vertical="center" wrapText="1"/>
      <protection locked="0"/>
    </xf>
    <xf numFmtId="174" fontId="30" fillId="0" borderId="0" xfId="60" applyNumberFormat="1" applyFont="1" applyFill="1" applyAlignment="1">
      <alignment vertical="center" wrapText="1"/>
      <protection/>
    </xf>
    <xf numFmtId="174" fontId="28" fillId="0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29" fillId="0" borderId="11" xfId="60" applyNumberFormat="1" applyFont="1" applyFill="1" applyBorder="1" applyAlignment="1" applyProtection="1">
      <alignment vertical="center" wrapText="1"/>
      <protection locked="0"/>
    </xf>
    <xf numFmtId="11" fontId="31" fillId="0" borderId="19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21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22" xfId="60" applyNumberFormat="1" applyFont="1" applyFill="1" applyBorder="1" applyAlignment="1" applyProtection="1">
      <alignment horizontal="left" vertical="center" wrapText="1" indent="1"/>
      <protection locked="0"/>
    </xf>
    <xf numFmtId="174" fontId="31" fillId="0" borderId="23" xfId="60" applyNumberFormat="1" applyFont="1" applyFill="1" applyBorder="1" applyAlignment="1" applyProtection="1">
      <alignment vertical="center" wrapText="1"/>
      <protection locked="0"/>
    </xf>
    <xf numFmtId="174" fontId="29" fillId="0" borderId="24" xfId="60" applyNumberFormat="1" applyFont="1" applyFill="1" applyBorder="1" applyAlignment="1" applyProtection="1">
      <alignment vertical="center" wrapText="1"/>
      <protection locked="0"/>
    </xf>
    <xf numFmtId="174" fontId="31" fillId="0" borderId="21" xfId="60" applyNumberFormat="1" applyFont="1" applyFill="1" applyBorder="1" applyAlignment="1" applyProtection="1">
      <alignment horizontal="left" vertical="center" wrapText="1" indent="6"/>
      <protection locked="0"/>
    </xf>
    <xf numFmtId="174" fontId="31" fillId="0" borderId="22" xfId="60" applyNumberFormat="1" applyFont="1" applyFill="1" applyBorder="1" applyAlignment="1" applyProtection="1">
      <alignment horizontal="right" vertical="center" wrapText="1" indent="2"/>
      <protection locked="0"/>
    </xf>
    <xf numFmtId="174" fontId="26" fillId="0" borderId="24" xfId="60" applyNumberFormat="1" applyFont="1" applyFill="1" applyBorder="1" applyAlignment="1" applyProtection="1">
      <alignment vertical="center" wrapText="1"/>
      <protection locked="0"/>
    </xf>
    <xf numFmtId="174" fontId="26" fillId="0" borderId="24" xfId="60" applyNumberFormat="1" applyFont="1" applyFill="1" applyBorder="1" applyAlignment="1" applyProtection="1">
      <alignment vertical="center" wrapText="1"/>
      <protection locked="0"/>
    </xf>
    <xf numFmtId="174" fontId="26" fillId="0" borderId="25" xfId="60" applyNumberFormat="1" applyFont="1" applyFill="1" applyBorder="1" applyAlignment="1" applyProtection="1">
      <alignment vertical="center" wrapText="1"/>
      <protection locked="0"/>
    </xf>
    <xf numFmtId="174" fontId="28" fillId="0" borderId="15" xfId="60" applyNumberFormat="1" applyFont="1" applyFill="1" applyBorder="1" applyAlignment="1" applyProtection="1">
      <alignment horizontal="left" vertical="center" wrapText="1" indent="1"/>
      <protection/>
    </xf>
    <xf numFmtId="174" fontId="28" fillId="0" borderId="16" xfId="60" applyNumberFormat="1" applyFont="1" applyFill="1" applyBorder="1" applyAlignment="1" applyProtection="1">
      <alignment horizontal="left" vertical="center" wrapText="1" indent="1"/>
      <protection/>
    </xf>
    <xf numFmtId="174" fontId="28" fillId="0" borderId="17" xfId="60" applyNumberFormat="1" applyFont="1" applyFill="1" applyBorder="1" applyAlignment="1" applyProtection="1">
      <alignment vertical="center" wrapText="1"/>
      <protection/>
    </xf>
    <xf numFmtId="174" fontId="30" fillId="0" borderId="0" xfId="60" applyNumberFormat="1" applyFont="1" applyFill="1" applyAlignment="1">
      <alignment vertical="center" wrapText="1"/>
      <protection/>
    </xf>
    <xf numFmtId="174" fontId="21" fillId="0" borderId="0" xfId="60" applyNumberFormat="1" applyFill="1" applyAlignment="1">
      <alignment horizontal="center" vertical="center" wrapText="1"/>
      <protection/>
    </xf>
    <xf numFmtId="174" fontId="28" fillId="0" borderId="0" xfId="60" applyNumberFormat="1" applyFont="1" applyFill="1" applyAlignment="1">
      <alignment vertical="center" wrapText="1"/>
      <protection/>
    </xf>
    <xf numFmtId="3" fontId="69" fillId="0" borderId="0" xfId="61" applyNumberFormat="1" applyFont="1" applyAlignment="1">
      <alignment horizontal="center"/>
      <protection/>
    </xf>
    <xf numFmtId="3" fontId="32" fillId="0" borderId="10" xfId="61" applyNumberFormat="1" applyFont="1" applyBorder="1">
      <alignment/>
      <protection/>
    </xf>
    <xf numFmtId="0" fontId="0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3" fontId="4" fillId="0" borderId="10" xfId="61" applyNumberFormat="1" applyFont="1" applyBorder="1" applyAlignment="1">
      <alignment horizontal="center" vertical="center"/>
      <protection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30" xfId="0" applyBorder="1" applyAlignment="1">
      <alignment/>
    </xf>
    <xf numFmtId="0" fontId="69" fillId="35" borderId="29" xfId="0" applyFont="1" applyFill="1" applyBorder="1" applyAlignment="1">
      <alignment horizontal="right"/>
    </xf>
    <xf numFmtId="3" fontId="0" fillId="35" borderId="10" xfId="0" applyNumberFormat="1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29" xfId="0" applyBorder="1" applyAlignment="1">
      <alignment wrapText="1"/>
    </xf>
    <xf numFmtId="0" fontId="0" fillId="0" borderId="31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32" xfId="0" applyBorder="1" applyAlignment="1">
      <alignment/>
    </xf>
    <xf numFmtId="0" fontId="69" fillId="35" borderId="33" xfId="0" applyFont="1" applyFill="1" applyBorder="1" applyAlignment="1">
      <alignment horizontal="right"/>
    </xf>
    <xf numFmtId="3" fontId="0" fillId="35" borderId="34" xfId="0" applyNumberFormat="1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Alignment="1">
      <alignment wrapText="1"/>
    </xf>
    <xf numFmtId="0" fontId="0" fillId="0" borderId="36" xfId="0" applyFill="1" applyBorder="1" applyAlignment="1">
      <alignment/>
    </xf>
    <xf numFmtId="174" fontId="29" fillId="0" borderId="37" xfId="60" applyNumberFormat="1" applyFont="1" applyFill="1" applyBorder="1" applyAlignment="1" applyProtection="1">
      <alignment horizontal="center" vertical="center" wrapText="1"/>
      <protection/>
    </xf>
    <xf numFmtId="174" fontId="29" fillId="0" borderId="11" xfId="60" applyNumberFormat="1" applyFont="1" applyFill="1" applyBorder="1" applyAlignment="1" applyProtection="1">
      <alignment vertical="center" wrapText="1"/>
      <protection/>
    </xf>
    <xf numFmtId="174" fontId="26" fillId="0" borderId="11" xfId="60" applyNumberFormat="1" applyFont="1" applyFill="1" applyBorder="1" applyAlignment="1" applyProtection="1">
      <alignment vertical="center" wrapText="1"/>
      <protection/>
    </xf>
    <xf numFmtId="174" fontId="26" fillId="0" borderId="25" xfId="60" applyNumberFormat="1" applyFont="1" applyFill="1" applyBorder="1" applyAlignment="1" applyProtection="1">
      <alignment vertical="center" wrapText="1"/>
      <protection/>
    </xf>
    <xf numFmtId="174" fontId="30" fillId="0" borderId="10" xfId="60" applyNumberFormat="1" applyFont="1" applyFill="1" applyBorder="1" applyAlignment="1">
      <alignment horizontal="center" vertical="center" wrapText="1"/>
      <protection/>
    </xf>
    <xf numFmtId="174" fontId="30" fillId="0" borderId="10" xfId="60" applyNumberFormat="1" applyFont="1" applyFill="1" applyBorder="1" applyAlignment="1" applyProtection="1">
      <alignment horizontal="center" vertical="center" wrapText="1"/>
      <protection/>
    </xf>
    <xf numFmtId="174" fontId="31" fillId="0" borderId="10" xfId="60" applyNumberFormat="1" applyFont="1" applyFill="1" applyBorder="1" applyAlignment="1">
      <alignment vertical="center" wrapText="1"/>
      <protection/>
    </xf>
    <xf numFmtId="174" fontId="31" fillId="0" borderId="24" xfId="60" applyNumberFormat="1" applyFont="1" applyFill="1" applyBorder="1" applyAlignment="1" applyProtection="1">
      <alignment vertical="center" wrapText="1"/>
      <protection locked="0"/>
    </xf>
    <xf numFmtId="174" fontId="31" fillId="0" borderId="10" xfId="60" applyNumberFormat="1" applyFont="1" applyFill="1" applyBorder="1" applyAlignment="1" applyProtection="1">
      <alignment horizontal="right" vertical="center" wrapText="1" indent="2"/>
      <protection locked="0"/>
    </xf>
    <xf numFmtId="174" fontId="26" fillId="0" borderId="10" xfId="60" applyNumberFormat="1" applyFont="1" applyFill="1" applyBorder="1" applyAlignment="1" applyProtection="1">
      <alignment vertical="center" wrapText="1"/>
      <protection locked="0"/>
    </xf>
    <xf numFmtId="174" fontId="26" fillId="0" borderId="10" xfId="60" applyNumberFormat="1" applyFont="1" applyFill="1" applyBorder="1" applyAlignment="1" applyProtection="1">
      <alignment vertical="center" wrapText="1"/>
      <protection/>
    </xf>
    <xf numFmtId="174" fontId="28" fillId="0" borderId="23" xfId="60" applyNumberFormat="1" applyFont="1" applyFill="1" applyBorder="1" applyAlignment="1">
      <alignment vertical="center" wrapText="1"/>
      <protection/>
    </xf>
    <xf numFmtId="0" fontId="14" fillId="36" borderId="10" xfId="61" applyFont="1" applyFill="1" applyBorder="1">
      <alignment/>
      <protection/>
    </xf>
    <xf numFmtId="3" fontId="69" fillId="36" borderId="10" xfId="61" applyNumberFormat="1" applyFont="1" applyFill="1" applyBorder="1">
      <alignment/>
      <protection/>
    </xf>
    <xf numFmtId="0" fontId="11" fillId="32" borderId="10" xfId="61" applyFont="1" applyFill="1" applyBorder="1">
      <alignment/>
      <protection/>
    </xf>
    <xf numFmtId="3" fontId="4" fillId="0" borderId="10" xfId="61" applyNumberFormat="1" applyFont="1" applyBorder="1" applyAlignment="1">
      <alignment vertical="center" wrapText="1"/>
      <protection/>
    </xf>
    <xf numFmtId="3" fontId="33" fillId="0" borderId="10" xfId="61" applyNumberFormat="1" applyFont="1" applyFill="1" applyBorder="1" applyAlignment="1">
      <alignment vertical="center" wrapText="1"/>
      <protection/>
    </xf>
    <xf numFmtId="3" fontId="34" fillId="0" borderId="10" xfId="61" applyNumberFormat="1" applyFont="1" applyFill="1" applyBorder="1" applyAlignment="1">
      <alignment vertical="center" wrapText="1"/>
      <protection/>
    </xf>
    <xf numFmtId="3" fontId="74" fillId="0" borderId="10" xfId="61" applyNumberFormat="1" applyFont="1" applyBorder="1">
      <alignment/>
      <protection/>
    </xf>
    <xf numFmtId="0" fontId="75" fillId="0" borderId="0" xfId="61" applyFont="1">
      <alignment/>
      <protection/>
    </xf>
    <xf numFmtId="3" fontId="75" fillId="0" borderId="0" xfId="61" applyNumberFormat="1" applyFont="1">
      <alignment/>
      <protection/>
    </xf>
    <xf numFmtId="3" fontId="74" fillId="0" borderId="0" xfId="61" applyNumberFormat="1" applyFont="1">
      <alignment/>
      <protection/>
    </xf>
    <xf numFmtId="3" fontId="74" fillId="0" borderId="0" xfId="61" applyNumberFormat="1" applyFont="1" applyAlignment="1">
      <alignment horizontal="center"/>
      <protection/>
    </xf>
    <xf numFmtId="3" fontId="75" fillId="0" borderId="10" xfId="61" applyNumberFormat="1" applyFont="1" applyBorder="1">
      <alignment/>
      <protection/>
    </xf>
    <xf numFmtId="3" fontId="74" fillId="0" borderId="38" xfId="61" applyNumberFormat="1" applyFont="1" applyBorder="1">
      <alignment/>
      <protection/>
    </xf>
    <xf numFmtId="0" fontId="15" fillId="0" borderId="0" xfId="61" applyFont="1" applyAlignment="1">
      <alignment horizontal="center"/>
      <protection/>
    </xf>
    <xf numFmtId="0" fontId="12" fillId="0" borderId="0" xfId="61" applyFont="1" applyAlignment="1">
      <alignment horizontal="center" vertical="center" wrapText="1"/>
      <protection/>
    </xf>
    <xf numFmtId="3" fontId="0" fillId="0" borderId="10" xfId="61" applyNumberFormat="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39" xfId="61" applyFont="1" applyBorder="1" applyAlignment="1">
      <alignment horizontal="center"/>
      <protection/>
    </xf>
    <xf numFmtId="0" fontId="0" fillId="0" borderId="20" xfId="61" applyFont="1" applyBorder="1" applyAlignment="1">
      <alignment horizontal="center"/>
      <protection/>
    </xf>
    <xf numFmtId="0" fontId="74" fillId="0" borderId="10" xfId="61" applyFont="1" applyBorder="1" applyAlignment="1">
      <alignment horizontal="center" vertical="center" wrapText="1"/>
      <protection/>
    </xf>
    <xf numFmtId="0" fontId="15" fillId="0" borderId="0" xfId="61" applyFont="1" applyAlignment="1">
      <alignment horizontal="center" wrapText="1"/>
      <protection/>
    </xf>
    <xf numFmtId="0" fontId="12" fillId="0" borderId="0" xfId="61" applyFont="1" applyAlignment="1">
      <alignment horizontal="center" wrapText="1"/>
      <protection/>
    </xf>
    <xf numFmtId="3" fontId="74" fillId="0" borderId="10" xfId="61" applyNumberFormat="1" applyFont="1" applyBorder="1" applyAlignment="1">
      <alignment horizontal="center"/>
      <protection/>
    </xf>
    <xf numFmtId="3" fontId="74" fillId="0" borderId="10" xfId="61" applyNumberFormat="1" applyFont="1" applyBorder="1" applyAlignment="1">
      <alignment horizontal="center" vertical="center"/>
      <protection/>
    </xf>
    <xf numFmtId="3" fontId="74" fillId="0" borderId="11" xfId="61" applyNumberFormat="1" applyFont="1" applyBorder="1" applyAlignment="1">
      <alignment horizontal="center" vertical="center"/>
      <protection/>
    </xf>
    <xf numFmtId="3" fontId="74" fillId="0" borderId="39" xfId="61" applyNumberFormat="1" applyFont="1" applyBorder="1" applyAlignment="1">
      <alignment horizontal="center" vertical="center"/>
      <protection/>
    </xf>
    <xf numFmtId="3" fontId="74" fillId="0" borderId="20" xfId="61" applyNumberFormat="1" applyFont="1" applyBorder="1" applyAlignment="1">
      <alignment horizontal="center" vertical="center"/>
      <protection/>
    </xf>
    <xf numFmtId="3" fontId="74" fillId="0" borderId="23" xfId="61" applyNumberFormat="1" applyFont="1" applyBorder="1" applyAlignment="1">
      <alignment horizontal="center" vertical="center" wrapText="1"/>
      <protection/>
    </xf>
    <xf numFmtId="0" fontId="74" fillId="0" borderId="38" xfId="0" applyFont="1" applyBorder="1" applyAlignment="1">
      <alignment horizontal="center" vertical="center" wrapText="1"/>
    </xf>
    <xf numFmtId="3" fontId="0" fillId="0" borderId="11" xfId="61" applyNumberFormat="1" applyFont="1" applyBorder="1" applyAlignment="1">
      <alignment horizontal="center"/>
      <protection/>
    </xf>
    <xf numFmtId="3" fontId="0" fillId="0" borderId="39" xfId="61" applyNumberFormat="1" applyFont="1" applyBorder="1" applyAlignment="1">
      <alignment horizontal="center"/>
      <protection/>
    </xf>
    <xf numFmtId="3" fontId="0" fillId="0" borderId="20" xfId="61" applyNumberFormat="1" applyFont="1" applyBorder="1" applyAlignment="1">
      <alignment horizontal="center"/>
      <protection/>
    </xf>
    <xf numFmtId="3" fontId="69" fillId="0" borderId="11" xfId="61" applyNumberFormat="1" applyFont="1" applyBorder="1" applyAlignment="1">
      <alignment horizontal="center"/>
      <protection/>
    </xf>
    <xf numFmtId="3" fontId="69" fillId="0" borderId="39" xfId="61" applyNumberFormat="1" applyFont="1" applyBorder="1" applyAlignment="1">
      <alignment horizontal="center"/>
      <protection/>
    </xf>
    <xf numFmtId="3" fontId="69" fillId="0" borderId="20" xfId="61" applyNumberFormat="1" applyFont="1" applyBorder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Border="1" applyAlignment="1">
      <alignment horizontal="center"/>
      <protection/>
    </xf>
    <xf numFmtId="0" fontId="69" fillId="0" borderId="10" xfId="61" applyFont="1" applyBorder="1" applyAlignment="1">
      <alignment horizontal="center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center" vertical="center" wrapText="1"/>
      <protection/>
    </xf>
    <xf numFmtId="3" fontId="23" fillId="0" borderId="0" xfId="60" applyNumberFormat="1" applyFont="1" applyAlignment="1">
      <alignment horizontal="center"/>
      <protection/>
    </xf>
    <xf numFmtId="0" fontId="27" fillId="0" borderId="40" xfId="60" applyFont="1" applyBorder="1" applyAlignment="1">
      <alignment horizontal="right"/>
      <protection/>
    </xf>
    <xf numFmtId="3" fontId="24" fillId="0" borderId="0" xfId="60" applyNumberFormat="1" applyFont="1" applyAlignment="1">
      <alignment horizontal="center"/>
      <protection/>
    </xf>
    <xf numFmtId="0" fontId="76" fillId="0" borderId="0" xfId="0" applyFont="1" applyAlignment="1">
      <alignment horizontal="center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6" xfId="64"/>
    <cellStyle name="Normal_ered1021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B4">
      <selection activeCell="K23" sqref="K23"/>
    </sheetView>
  </sheetViews>
  <sheetFormatPr defaultColWidth="9.140625" defaultRowHeight="15"/>
  <cols>
    <col min="1" max="1" width="85.57421875" style="1" customWidth="1"/>
    <col min="2" max="5" width="16.7109375" style="9" customWidth="1"/>
    <col min="6" max="9" width="16.7109375" style="1" customWidth="1"/>
    <col min="10" max="16384" width="9.140625" style="1" customWidth="1"/>
  </cols>
  <sheetData>
    <row r="1" spans="1:5" ht="18">
      <c r="A1" s="169" t="s">
        <v>415</v>
      </c>
      <c r="B1" s="169"/>
      <c r="C1" s="169"/>
      <c r="D1" s="169"/>
      <c r="E1" s="169"/>
    </row>
    <row r="2" spans="1:5" ht="50.25" customHeight="1">
      <c r="A2" s="170" t="s">
        <v>416</v>
      </c>
      <c r="B2" s="170"/>
      <c r="C2" s="170"/>
      <c r="D2" s="170"/>
      <c r="E2" s="170"/>
    </row>
    <row r="3" spans="2:9" ht="15">
      <c r="B3" s="171" t="s">
        <v>477</v>
      </c>
      <c r="C3" s="171"/>
      <c r="D3" s="171"/>
      <c r="E3" s="171"/>
      <c r="F3" s="172" t="s">
        <v>478</v>
      </c>
      <c r="G3" s="173"/>
      <c r="H3" s="173"/>
      <c r="I3" s="174"/>
    </row>
    <row r="4" spans="2:9" ht="15">
      <c r="B4" s="125" t="s">
        <v>417</v>
      </c>
      <c r="C4" s="125" t="s">
        <v>418</v>
      </c>
      <c r="D4" s="125" t="s">
        <v>419</v>
      </c>
      <c r="E4" s="125" t="s">
        <v>2</v>
      </c>
      <c r="F4" s="125" t="s">
        <v>417</v>
      </c>
      <c r="G4" s="125" t="s">
        <v>418</v>
      </c>
      <c r="H4" s="125" t="s">
        <v>419</v>
      </c>
      <c r="I4" s="125" t="s">
        <v>2</v>
      </c>
    </row>
    <row r="5" spans="1:9" ht="15">
      <c r="A5" s="4" t="s">
        <v>3</v>
      </c>
      <c r="B5" s="5">
        <v>22000</v>
      </c>
      <c r="C5" s="5">
        <v>27114</v>
      </c>
      <c r="D5" s="5">
        <v>34926</v>
      </c>
      <c r="E5" s="5">
        <f>SUM(B5:D5)</f>
        <v>84040</v>
      </c>
      <c r="F5" s="47">
        <v>23470</v>
      </c>
      <c r="G5" s="47">
        <v>26864</v>
      </c>
      <c r="H5" s="47">
        <v>36011</v>
      </c>
      <c r="I5" s="47">
        <f>SUM(F5:H5)</f>
        <v>86345</v>
      </c>
    </row>
    <row r="6" spans="1:9" ht="15">
      <c r="A6" s="4" t="s">
        <v>4</v>
      </c>
      <c r="B6" s="5">
        <v>6177</v>
      </c>
      <c r="C6" s="5">
        <v>7556</v>
      </c>
      <c r="D6" s="5">
        <v>9690</v>
      </c>
      <c r="E6" s="5">
        <f aca="true" t="shared" si="0" ref="E6:E24">SUM(B6:D6)</f>
        <v>23423</v>
      </c>
      <c r="F6" s="47">
        <v>6177</v>
      </c>
      <c r="G6" s="47">
        <v>7556</v>
      </c>
      <c r="H6" s="47">
        <v>9965</v>
      </c>
      <c r="I6" s="47">
        <f aca="true" t="shared" si="1" ref="I6:I26">SUM(F6:H6)</f>
        <v>23698</v>
      </c>
    </row>
    <row r="7" spans="1:9" ht="15">
      <c r="A7" s="4" t="s">
        <v>5</v>
      </c>
      <c r="B7" s="5">
        <v>101604</v>
      </c>
      <c r="C7" s="5">
        <v>12430</v>
      </c>
      <c r="D7" s="5">
        <v>5552</v>
      </c>
      <c r="E7" s="5">
        <f t="shared" si="0"/>
        <v>119586</v>
      </c>
      <c r="F7" s="47">
        <v>91994</v>
      </c>
      <c r="G7" s="47">
        <v>12413</v>
      </c>
      <c r="H7" s="47">
        <v>5552</v>
      </c>
      <c r="I7" s="47">
        <f t="shared" si="1"/>
        <v>109959</v>
      </c>
    </row>
    <row r="8" spans="1:9" ht="15">
      <c r="A8" s="4" t="s">
        <v>6</v>
      </c>
      <c r="B8" s="5">
        <v>5334</v>
      </c>
      <c r="C8" s="5"/>
      <c r="D8" s="5"/>
      <c r="E8" s="5">
        <f t="shared" si="0"/>
        <v>5334</v>
      </c>
      <c r="F8" s="47">
        <v>5419</v>
      </c>
      <c r="G8" s="47"/>
      <c r="H8" s="47">
        <v>514</v>
      </c>
      <c r="I8" s="47">
        <f t="shared" si="1"/>
        <v>5933</v>
      </c>
    </row>
    <row r="9" spans="1:9" ht="15">
      <c r="A9" s="4" t="s">
        <v>7</v>
      </c>
      <c r="B9" s="5">
        <v>12634</v>
      </c>
      <c r="C9" s="5"/>
      <c r="D9" s="5"/>
      <c r="E9" s="5">
        <f t="shared" si="0"/>
        <v>12634</v>
      </c>
      <c r="F9" s="47">
        <v>77809</v>
      </c>
      <c r="G9" s="47"/>
      <c r="H9" s="47"/>
      <c r="I9" s="47">
        <f t="shared" si="1"/>
        <v>77809</v>
      </c>
    </row>
    <row r="10" spans="1:9" ht="15">
      <c r="A10" s="4" t="s">
        <v>8</v>
      </c>
      <c r="B10" s="5">
        <v>90670</v>
      </c>
      <c r="C10" s="5"/>
      <c r="D10" s="5"/>
      <c r="E10" s="5">
        <f t="shared" si="0"/>
        <v>90670</v>
      </c>
      <c r="F10" s="47">
        <v>93270</v>
      </c>
      <c r="G10" s="47">
        <v>267</v>
      </c>
      <c r="H10" s="47"/>
      <c r="I10" s="47">
        <f t="shared" si="1"/>
        <v>93537</v>
      </c>
    </row>
    <row r="11" spans="1:9" ht="15">
      <c r="A11" s="4" t="s">
        <v>9</v>
      </c>
      <c r="B11" s="5">
        <v>52000</v>
      </c>
      <c r="C11" s="5"/>
      <c r="D11" s="5"/>
      <c r="E11" s="5">
        <f t="shared" si="0"/>
        <v>52000</v>
      </c>
      <c r="F11" s="47">
        <v>59400</v>
      </c>
      <c r="G11" s="47"/>
      <c r="H11" s="47"/>
      <c r="I11" s="47">
        <f t="shared" si="1"/>
        <v>59400</v>
      </c>
    </row>
    <row r="12" spans="1:9" ht="15">
      <c r="A12" s="4" t="s">
        <v>10</v>
      </c>
      <c r="B12" s="5"/>
      <c r="C12" s="5"/>
      <c r="D12" s="5"/>
      <c r="E12" s="5">
        <f t="shared" si="0"/>
        <v>0</v>
      </c>
      <c r="F12" s="47"/>
      <c r="G12" s="47"/>
      <c r="H12" s="47"/>
      <c r="I12" s="47">
        <f t="shared" si="1"/>
        <v>0</v>
      </c>
    </row>
    <row r="13" spans="1:9" ht="15">
      <c r="A13" s="6" t="s">
        <v>420</v>
      </c>
      <c r="B13" s="5">
        <f>B5+B6+B7+B8+B9+B10+B11</f>
        <v>290419</v>
      </c>
      <c r="C13" s="5">
        <f>C5+C6+C7+C8+C9+C10+C11</f>
        <v>47100</v>
      </c>
      <c r="D13" s="5">
        <f>D5+D6+D7+D8+D9+D10+D11</f>
        <v>50168</v>
      </c>
      <c r="E13" s="5">
        <f t="shared" si="0"/>
        <v>387687</v>
      </c>
      <c r="F13" s="47">
        <f>SUM(F5:F12)</f>
        <v>357539</v>
      </c>
      <c r="G13" s="47">
        <f>SUM(G5:G12)</f>
        <v>47100</v>
      </c>
      <c r="H13" s="47">
        <f>SUM(H5:H12)</f>
        <v>52042</v>
      </c>
      <c r="I13" s="47">
        <f t="shared" si="1"/>
        <v>456681</v>
      </c>
    </row>
    <row r="14" spans="1:9" ht="15">
      <c r="A14" s="6" t="s">
        <v>421</v>
      </c>
      <c r="B14" s="5">
        <v>86121</v>
      </c>
      <c r="C14" s="5"/>
      <c r="D14" s="5"/>
      <c r="E14" s="5">
        <f t="shared" si="0"/>
        <v>86121</v>
      </c>
      <c r="F14" s="47">
        <v>238884</v>
      </c>
      <c r="G14" s="47"/>
      <c r="H14" s="47"/>
      <c r="I14" s="47">
        <f t="shared" si="1"/>
        <v>238884</v>
      </c>
    </row>
    <row r="15" spans="1:9" ht="15">
      <c r="A15" s="7" t="s">
        <v>387</v>
      </c>
      <c r="B15" s="7">
        <f>SUM(B13:B14)</f>
        <v>376540</v>
      </c>
      <c r="C15" s="7">
        <f>SUM(C13:C14)</f>
        <v>47100</v>
      </c>
      <c r="D15" s="7">
        <f>SUM(D13:D14)</f>
        <v>50168</v>
      </c>
      <c r="E15" s="7">
        <f>SUM(E13:E14)</f>
        <v>473808</v>
      </c>
      <c r="F15" s="158">
        <f>SUM(F13:F14)</f>
        <v>596423</v>
      </c>
      <c r="G15" s="158">
        <v>47100</v>
      </c>
      <c r="H15" s="158">
        <v>52042</v>
      </c>
      <c r="I15" s="158">
        <f t="shared" si="1"/>
        <v>695565</v>
      </c>
    </row>
    <row r="16" spans="1:9" ht="15">
      <c r="A16" s="4" t="s">
        <v>422</v>
      </c>
      <c r="B16" s="5">
        <v>53091</v>
      </c>
      <c r="C16" s="5">
        <v>1210</v>
      </c>
      <c r="D16" s="5">
        <v>6133</v>
      </c>
      <c r="E16" s="5">
        <f t="shared" si="0"/>
        <v>60434</v>
      </c>
      <c r="F16" s="47">
        <v>66759</v>
      </c>
      <c r="G16" s="47">
        <v>956</v>
      </c>
      <c r="H16" s="47">
        <v>6647</v>
      </c>
      <c r="I16" s="47">
        <f t="shared" si="1"/>
        <v>74362</v>
      </c>
    </row>
    <row r="17" spans="1:9" ht="15">
      <c r="A17" s="4" t="s">
        <v>423</v>
      </c>
      <c r="B17" s="5"/>
      <c r="C17" s="5"/>
      <c r="D17" s="5"/>
      <c r="E17" s="5">
        <f t="shared" si="0"/>
        <v>0</v>
      </c>
      <c r="F17" s="47">
        <v>18104</v>
      </c>
      <c r="G17" s="47"/>
      <c r="H17" s="47"/>
      <c r="I17" s="47">
        <f t="shared" si="1"/>
        <v>18104</v>
      </c>
    </row>
    <row r="18" spans="1:9" ht="15">
      <c r="A18" s="4" t="s">
        <v>424</v>
      </c>
      <c r="B18" s="5">
        <v>204750</v>
      </c>
      <c r="C18" s="5"/>
      <c r="D18" s="5"/>
      <c r="E18" s="5">
        <f t="shared" si="0"/>
        <v>204750</v>
      </c>
      <c r="F18" s="47">
        <v>204750</v>
      </c>
      <c r="G18" s="47"/>
      <c r="H18" s="47"/>
      <c r="I18" s="47">
        <f t="shared" si="1"/>
        <v>204750</v>
      </c>
    </row>
    <row r="19" spans="1:9" ht="15">
      <c r="A19" s="4" t="s">
        <v>425</v>
      </c>
      <c r="B19" s="5">
        <v>36762</v>
      </c>
      <c r="C19" s="5">
        <v>2540</v>
      </c>
      <c r="D19" s="5"/>
      <c r="E19" s="5">
        <f t="shared" si="0"/>
        <v>39302</v>
      </c>
      <c r="F19" s="47">
        <v>36945</v>
      </c>
      <c r="G19" s="47">
        <v>2792</v>
      </c>
      <c r="H19" s="47">
        <v>103</v>
      </c>
      <c r="I19" s="47">
        <f t="shared" si="1"/>
        <v>39840</v>
      </c>
    </row>
    <row r="20" spans="1:9" ht="15">
      <c r="A20" s="4" t="s">
        <v>426</v>
      </c>
      <c r="B20" s="5">
        <v>3937</v>
      </c>
      <c r="C20" s="5"/>
      <c r="D20" s="5"/>
      <c r="E20" s="5">
        <f t="shared" si="0"/>
        <v>3937</v>
      </c>
      <c r="F20" s="47">
        <v>3937</v>
      </c>
      <c r="G20" s="47"/>
      <c r="H20" s="47"/>
      <c r="I20" s="47">
        <f t="shared" si="1"/>
        <v>3937</v>
      </c>
    </row>
    <row r="21" spans="1:9" ht="15">
      <c r="A21" s="4" t="s">
        <v>427</v>
      </c>
      <c r="B21" s="5"/>
      <c r="C21" s="5"/>
      <c r="D21" s="5"/>
      <c r="E21" s="5">
        <f t="shared" si="0"/>
        <v>0</v>
      </c>
      <c r="F21" s="47">
        <v>580</v>
      </c>
      <c r="G21" s="47"/>
      <c r="H21" s="47"/>
      <c r="I21" s="47">
        <f t="shared" si="1"/>
        <v>580</v>
      </c>
    </row>
    <row r="22" spans="1:9" ht="15">
      <c r="A22" s="4" t="s">
        <v>428</v>
      </c>
      <c r="B22" s="5">
        <v>30000</v>
      </c>
      <c r="C22" s="5"/>
      <c r="D22" s="5"/>
      <c r="E22" s="5">
        <f t="shared" si="0"/>
        <v>30000</v>
      </c>
      <c r="F22" s="47">
        <v>4577</v>
      </c>
      <c r="G22" s="47"/>
      <c r="H22" s="47"/>
      <c r="I22" s="47">
        <f t="shared" si="1"/>
        <v>4577</v>
      </c>
    </row>
    <row r="23" spans="1:9" ht="15">
      <c r="A23" s="6" t="s">
        <v>429</v>
      </c>
      <c r="B23" s="5">
        <f>B16+B18+B19+B20+B21+B22</f>
        <v>328540</v>
      </c>
      <c r="C23" s="5">
        <f>SUM(C16:C22)</f>
        <v>3750</v>
      </c>
      <c r="D23" s="5">
        <f>SUM(D16:D22)</f>
        <v>6133</v>
      </c>
      <c r="E23" s="5">
        <f>E16+E18+E19+E20+E21+E22</f>
        <v>338423</v>
      </c>
      <c r="F23" s="47">
        <f>SUM(F16:F22)</f>
        <v>335652</v>
      </c>
      <c r="G23" s="47">
        <f>SUM(G16:G22)</f>
        <v>3748</v>
      </c>
      <c r="H23" s="47">
        <f>SUM(H16:H22)</f>
        <v>6750</v>
      </c>
      <c r="I23" s="47">
        <f>SUM(F23:H23)</f>
        <v>346150</v>
      </c>
    </row>
    <row r="24" spans="1:9" ht="15">
      <c r="A24" s="6" t="s">
        <v>430</v>
      </c>
      <c r="B24" s="5">
        <v>48000</v>
      </c>
      <c r="C24" s="5">
        <v>43350</v>
      </c>
      <c r="D24" s="5">
        <v>44035</v>
      </c>
      <c r="E24" s="5">
        <f t="shared" si="0"/>
        <v>135385</v>
      </c>
      <c r="F24" s="47">
        <v>260771</v>
      </c>
      <c r="G24" s="47">
        <v>43352</v>
      </c>
      <c r="H24" s="47">
        <v>45292</v>
      </c>
      <c r="I24" s="47">
        <f t="shared" si="1"/>
        <v>349415</v>
      </c>
    </row>
    <row r="25" spans="1:9" ht="15">
      <c r="A25" s="6" t="s">
        <v>431</v>
      </c>
      <c r="B25" s="5">
        <v>48000</v>
      </c>
      <c r="C25" s="5">
        <v>968</v>
      </c>
      <c r="D25" s="5">
        <v>296</v>
      </c>
      <c r="E25" s="5">
        <f>B25+C25+D25</f>
        <v>49264</v>
      </c>
      <c r="F25" s="47">
        <v>90771</v>
      </c>
      <c r="G25" s="47">
        <v>970</v>
      </c>
      <c r="H25" s="47">
        <v>294</v>
      </c>
      <c r="I25" s="47">
        <f>SUM(F25:H25)</f>
        <v>92035</v>
      </c>
    </row>
    <row r="26" spans="1:9" ht="15">
      <c r="A26" s="7" t="s">
        <v>388</v>
      </c>
      <c r="B26" s="7">
        <f>B23+B24</f>
        <v>376540</v>
      </c>
      <c r="C26" s="7">
        <f>C23+C24</f>
        <v>47100</v>
      </c>
      <c r="D26" s="7">
        <f>D23+D24</f>
        <v>50168</v>
      </c>
      <c r="E26" s="7">
        <f>SUM(E23:E24)</f>
        <v>473808</v>
      </c>
      <c r="F26" s="158">
        <f>SUM(F23:F24)</f>
        <v>596423</v>
      </c>
      <c r="G26" s="158">
        <f>SUM(G23:G24)</f>
        <v>47100</v>
      </c>
      <c r="H26" s="158">
        <f>SUM(H23:H24)</f>
        <v>52042</v>
      </c>
      <c r="I26" s="158">
        <f t="shared" si="1"/>
        <v>695565</v>
      </c>
    </row>
    <row r="27" spans="1:9" ht="15">
      <c r="A27" s="3"/>
      <c r="B27" s="8"/>
      <c r="C27" s="8"/>
      <c r="D27" s="8"/>
      <c r="E27" s="8"/>
      <c r="F27" s="3"/>
      <c r="G27" s="3"/>
      <c r="H27" s="3"/>
      <c r="I27" s="3"/>
    </row>
    <row r="28" spans="1:9" ht="15">
      <c r="A28" s="3"/>
      <c r="B28" s="8"/>
      <c r="C28" s="8"/>
      <c r="D28" s="8"/>
      <c r="E28" s="8"/>
      <c r="F28" s="3"/>
      <c r="G28" s="3"/>
      <c r="H28" s="3"/>
      <c r="I28" s="3"/>
    </row>
    <row r="29" spans="1:9" ht="15">
      <c r="A29" s="3"/>
      <c r="B29" s="8"/>
      <c r="C29" s="8"/>
      <c r="D29" s="8"/>
      <c r="E29" s="8"/>
      <c r="F29" s="3"/>
      <c r="G29" s="3"/>
      <c r="H29" s="3"/>
      <c r="I29" s="3"/>
    </row>
    <row r="30" spans="1:9" ht="15">
      <c r="A30" s="3"/>
      <c r="B30" s="8"/>
      <c r="C30" s="8"/>
      <c r="D30" s="8"/>
      <c r="E30" s="8"/>
      <c r="F30" s="3"/>
      <c r="G30" s="3"/>
      <c r="H30" s="3"/>
      <c r="I30" s="3"/>
    </row>
    <row r="31" spans="1:9" ht="15">
      <c r="A31" s="3"/>
      <c r="B31" s="8"/>
      <c r="C31" s="8"/>
      <c r="D31" s="8"/>
      <c r="E31" s="8"/>
      <c r="F31" s="3"/>
      <c r="G31" s="3"/>
      <c r="H31" s="3"/>
      <c r="I31" s="3"/>
    </row>
    <row r="32" spans="1:9" ht="15">
      <c r="A32" s="3"/>
      <c r="B32" s="8"/>
      <c r="C32" s="8"/>
      <c r="D32" s="8"/>
      <c r="E32" s="8"/>
      <c r="F32" s="3"/>
      <c r="G32" s="3"/>
      <c r="H32" s="3"/>
      <c r="I32" s="3"/>
    </row>
    <row r="33" spans="1:9" ht="15">
      <c r="A33" s="3"/>
      <c r="B33" s="8"/>
      <c r="C33" s="8"/>
      <c r="D33" s="8"/>
      <c r="E33" s="8"/>
      <c r="F33" s="3"/>
      <c r="G33" s="3"/>
      <c r="H33" s="3"/>
      <c r="I33" s="3"/>
    </row>
  </sheetData>
  <sheetProtection/>
  <mergeCells count="4">
    <mergeCell ref="A1:E1"/>
    <mergeCell ref="A2:E2"/>
    <mergeCell ref="B3:E3"/>
    <mergeCell ref="F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zoomScaleSheetLayoutView="100" workbookViewId="0" topLeftCell="J1">
      <selection activeCell="X4" sqref="X4:X5"/>
    </sheetView>
  </sheetViews>
  <sheetFormatPr defaultColWidth="9.140625" defaultRowHeight="15"/>
  <cols>
    <col min="1" max="1" width="90.57421875" style="1" customWidth="1"/>
    <col min="2" max="2" width="7.00390625" style="1" customWidth="1"/>
    <col min="3" max="3" width="12.28125" style="9" customWidth="1"/>
    <col min="4" max="4" width="10.28125" style="9" customWidth="1"/>
    <col min="5" max="5" width="12.421875" style="11" customWidth="1"/>
    <col min="6" max="6" width="13.28125" style="11" customWidth="1"/>
    <col min="7" max="7" width="10.28125" style="11" customWidth="1"/>
    <col min="8" max="8" width="12.421875" style="11" customWidth="1"/>
    <col min="9" max="9" width="11.8515625" style="9" customWidth="1"/>
    <col min="10" max="10" width="11.28125" style="9" customWidth="1"/>
    <col min="11" max="11" width="10.8515625" style="11" customWidth="1"/>
    <col min="12" max="13" width="11.00390625" style="11" customWidth="1"/>
    <col min="14" max="14" width="11.7109375" style="11" customWidth="1"/>
    <col min="15" max="15" width="11.140625" style="9" customWidth="1"/>
    <col min="16" max="16" width="10.8515625" style="9" customWidth="1"/>
    <col min="17" max="17" width="12.00390625" style="9" customWidth="1"/>
    <col min="18" max="18" width="12.28125" style="11" customWidth="1"/>
    <col min="19" max="19" width="10.8515625" style="11" customWidth="1"/>
    <col min="20" max="21" width="11.421875" style="11" customWidth="1"/>
    <col min="22" max="22" width="12.28125" style="11" customWidth="1"/>
    <col min="23" max="23" width="17.00390625" style="11" customWidth="1"/>
    <col min="24" max="24" width="17.140625" style="1" customWidth="1"/>
    <col min="25" max="16384" width="9.140625" style="1" customWidth="1"/>
  </cols>
  <sheetData>
    <row r="1" spans="1:24" ht="27" customHeight="1">
      <c r="A1" s="176" t="s">
        <v>432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63"/>
    </row>
    <row r="2" spans="1:24" ht="23.25" customHeight="1">
      <c r="A2" s="177" t="s">
        <v>406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63"/>
    </row>
    <row r="3" spans="1:24" ht="18">
      <c r="A3" s="10"/>
      <c r="B3" s="163"/>
      <c r="C3" s="164"/>
      <c r="D3" s="164"/>
      <c r="E3" s="165"/>
      <c r="F3" s="165"/>
      <c r="G3" s="165"/>
      <c r="H3" s="165"/>
      <c r="I3" s="164"/>
      <c r="J3" s="164"/>
      <c r="K3" s="165"/>
      <c r="L3" s="165"/>
      <c r="M3" s="165"/>
      <c r="N3" s="165"/>
      <c r="O3" s="164"/>
      <c r="P3" s="164"/>
      <c r="Q3" s="164"/>
      <c r="R3" s="165"/>
      <c r="S3" s="165"/>
      <c r="T3" s="165"/>
      <c r="U3" s="165"/>
      <c r="V3" s="165"/>
      <c r="W3" s="166"/>
      <c r="X3" s="166" t="s">
        <v>476</v>
      </c>
    </row>
    <row r="4" spans="1:24" ht="15">
      <c r="A4" s="163"/>
      <c r="B4" s="163"/>
      <c r="C4" s="178" t="s">
        <v>477</v>
      </c>
      <c r="D4" s="178"/>
      <c r="E4" s="178"/>
      <c r="F4" s="178" t="s">
        <v>478</v>
      </c>
      <c r="G4" s="178"/>
      <c r="H4" s="178"/>
      <c r="I4" s="178" t="s">
        <v>477</v>
      </c>
      <c r="J4" s="178"/>
      <c r="K4" s="178"/>
      <c r="L4" s="178" t="s">
        <v>478</v>
      </c>
      <c r="M4" s="178"/>
      <c r="N4" s="178"/>
      <c r="O4" s="179" t="s">
        <v>477</v>
      </c>
      <c r="P4" s="179"/>
      <c r="Q4" s="179"/>
      <c r="R4" s="179"/>
      <c r="S4" s="180" t="s">
        <v>478</v>
      </c>
      <c r="T4" s="181"/>
      <c r="U4" s="181"/>
      <c r="V4" s="182"/>
      <c r="W4" s="183" t="s">
        <v>480</v>
      </c>
      <c r="X4" s="175" t="s">
        <v>481</v>
      </c>
    </row>
    <row r="5" spans="1:24" s="15" customFormat="1" ht="51">
      <c r="A5" s="12" t="s">
        <v>11</v>
      </c>
      <c r="B5" s="13" t="s">
        <v>1</v>
      </c>
      <c r="C5" s="159" t="s">
        <v>433</v>
      </c>
      <c r="D5" s="159" t="s">
        <v>434</v>
      </c>
      <c r="E5" s="161" t="s">
        <v>435</v>
      </c>
      <c r="F5" s="159" t="s">
        <v>433</v>
      </c>
      <c r="G5" s="159" t="s">
        <v>434</v>
      </c>
      <c r="H5" s="161" t="s">
        <v>435</v>
      </c>
      <c r="I5" s="159" t="s">
        <v>433</v>
      </c>
      <c r="J5" s="159" t="s">
        <v>434</v>
      </c>
      <c r="K5" s="160" t="s">
        <v>436</v>
      </c>
      <c r="L5" s="159" t="s">
        <v>433</v>
      </c>
      <c r="M5" s="159" t="s">
        <v>434</v>
      </c>
      <c r="N5" s="160" t="s">
        <v>436</v>
      </c>
      <c r="O5" s="159" t="s">
        <v>433</v>
      </c>
      <c r="P5" s="159" t="s">
        <v>434</v>
      </c>
      <c r="Q5" s="159" t="s">
        <v>528</v>
      </c>
      <c r="R5" s="14" t="s">
        <v>438</v>
      </c>
      <c r="S5" s="159" t="s">
        <v>433</v>
      </c>
      <c r="T5" s="159" t="s">
        <v>434</v>
      </c>
      <c r="U5" s="159" t="s">
        <v>528</v>
      </c>
      <c r="V5" s="14" t="s">
        <v>438</v>
      </c>
      <c r="W5" s="184"/>
      <c r="X5" s="175"/>
    </row>
    <row r="6" spans="1:24" ht="15" customHeight="1">
      <c r="A6" s="16" t="s">
        <v>183</v>
      </c>
      <c r="B6" s="17" t="s">
        <v>184</v>
      </c>
      <c r="C6" s="167">
        <v>0</v>
      </c>
      <c r="D6" s="167"/>
      <c r="E6" s="162">
        <f aca="true" t="shared" si="0" ref="E6:E12">SUM(C6:D6)</f>
        <v>0</v>
      </c>
      <c r="F6" s="162">
        <v>191</v>
      </c>
      <c r="G6" s="162"/>
      <c r="H6" s="162">
        <f>F6+G6</f>
        <v>191</v>
      </c>
      <c r="I6" s="167"/>
      <c r="J6" s="167"/>
      <c r="K6" s="162"/>
      <c r="L6" s="162"/>
      <c r="M6" s="162"/>
      <c r="N6" s="162">
        <f>L6+M6</f>
        <v>0</v>
      </c>
      <c r="O6" s="167"/>
      <c r="P6" s="167"/>
      <c r="Q6" s="167"/>
      <c r="R6" s="162"/>
      <c r="S6" s="162"/>
      <c r="T6" s="162"/>
      <c r="U6" s="162"/>
      <c r="V6" s="162">
        <f>S6+T6+U6</f>
        <v>0</v>
      </c>
      <c r="W6" s="168">
        <f>E6+K6+R6</f>
        <v>0</v>
      </c>
      <c r="X6" s="167">
        <f>H6+N6+V6</f>
        <v>191</v>
      </c>
    </row>
    <row r="7" spans="1:24" ht="15" customHeight="1">
      <c r="A7" s="20" t="s">
        <v>185</v>
      </c>
      <c r="B7" s="17" t="s">
        <v>186</v>
      </c>
      <c r="C7" s="167">
        <v>35646</v>
      </c>
      <c r="D7" s="167"/>
      <c r="E7" s="162">
        <f t="shared" si="0"/>
        <v>35646</v>
      </c>
      <c r="F7" s="162">
        <v>33619</v>
      </c>
      <c r="G7" s="162"/>
      <c r="H7" s="162">
        <f aca="true" t="shared" si="1" ref="H7:H70">F7+G7</f>
        <v>33619</v>
      </c>
      <c r="I7" s="167"/>
      <c r="J7" s="167"/>
      <c r="K7" s="162"/>
      <c r="L7" s="162"/>
      <c r="M7" s="162"/>
      <c r="N7" s="162">
        <f aca="true" t="shared" si="2" ref="N7:N70">L7+M7</f>
        <v>0</v>
      </c>
      <c r="O7" s="167"/>
      <c r="P7" s="167"/>
      <c r="Q7" s="167"/>
      <c r="R7" s="162"/>
      <c r="S7" s="162"/>
      <c r="T7" s="162"/>
      <c r="U7" s="162"/>
      <c r="V7" s="162">
        <f aca="true" t="shared" si="3" ref="V7:V70">S7+T7+U7</f>
        <v>0</v>
      </c>
      <c r="W7" s="162">
        <f>E7+K7+R7</f>
        <v>35646</v>
      </c>
      <c r="X7" s="167">
        <f aca="true" t="shared" si="4" ref="X7:X70">H7+N7+V7</f>
        <v>33619</v>
      </c>
    </row>
    <row r="8" spans="1:24" ht="15" customHeight="1">
      <c r="A8" s="20" t="s">
        <v>187</v>
      </c>
      <c r="B8" s="17" t="s">
        <v>188</v>
      </c>
      <c r="C8" s="167">
        <v>15972</v>
      </c>
      <c r="D8" s="167"/>
      <c r="E8" s="162">
        <f t="shared" si="0"/>
        <v>15972</v>
      </c>
      <c r="F8" s="162">
        <v>15576</v>
      </c>
      <c r="G8" s="162"/>
      <c r="H8" s="162">
        <f t="shared" si="1"/>
        <v>15576</v>
      </c>
      <c r="I8" s="167"/>
      <c r="J8" s="167"/>
      <c r="K8" s="162"/>
      <c r="L8" s="162"/>
      <c r="M8" s="162"/>
      <c r="N8" s="162">
        <f t="shared" si="2"/>
        <v>0</v>
      </c>
      <c r="O8" s="167"/>
      <c r="P8" s="167"/>
      <c r="Q8" s="167"/>
      <c r="R8" s="162"/>
      <c r="S8" s="162"/>
      <c r="T8" s="162"/>
      <c r="U8" s="162"/>
      <c r="V8" s="162">
        <f t="shared" si="3"/>
        <v>0</v>
      </c>
      <c r="W8" s="162">
        <f>E8+K8+R8</f>
        <v>15972</v>
      </c>
      <c r="X8" s="167">
        <f t="shared" si="4"/>
        <v>15576</v>
      </c>
    </row>
    <row r="9" spans="1:24" ht="15" customHeight="1">
      <c r="A9" s="20" t="s">
        <v>189</v>
      </c>
      <c r="B9" s="17" t="s">
        <v>190</v>
      </c>
      <c r="C9" s="167">
        <v>1373</v>
      </c>
      <c r="D9" s="167"/>
      <c r="E9" s="162">
        <f t="shared" si="0"/>
        <v>1373</v>
      </c>
      <c r="F9" s="162">
        <v>1373</v>
      </c>
      <c r="G9" s="162"/>
      <c r="H9" s="162">
        <f t="shared" si="1"/>
        <v>1373</v>
      </c>
      <c r="I9" s="167"/>
      <c r="J9" s="167"/>
      <c r="K9" s="162"/>
      <c r="L9" s="162"/>
      <c r="M9" s="162"/>
      <c r="N9" s="162">
        <f t="shared" si="2"/>
        <v>0</v>
      </c>
      <c r="O9" s="167"/>
      <c r="P9" s="167"/>
      <c r="Q9" s="167"/>
      <c r="R9" s="162"/>
      <c r="S9" s="162"/>
      <c r="T9" s="162"/>
      <c r="U9" s="162"/>
      <c r="V9" s="162">
        <f t="shared" si="3"/>
        <v>0</v>
      </c>
      <c r="W9" s="162">
        <f>E9+K9+R9</f>
        <v>1373</v>
      </c>
      <c r="X9" s="167">
        <f t="shared" si="4"/>
        <v>1373</v>
      </c>
    </row>
    <row r="10" spans="1:24" ht="15" customHeight="1">
      <c r="A10" s="20" t="s">
        <v>191</v>
      </c>
      <c r="B10" s="17" t="s">
        <v>192</v>
      </c>
      <c r="C10" s="167"/>
      <c r="D10" s="167"/>
      <c r="E10" s="162">
        <f t="shared" si="0"/>
        <v>0</v>
      </c>
      <c r="F10" s="162">
        <v>1490</v>
      </c>
      <c r="G10" s="162"/>
      <c r="H10" s="162">
        <f t="shared" si="1"/>
        <v>1490</v>
      </c>
      <c r="I10" s="167"/>
      <c r="J10" s="167"/>
      <c r="K10" s="162"/>
      <c r="L10" s="162"/>
      <c r="M10" s="162"/>
      <c r="N10" s="162">
        <f t="shared" si="2"/>
        <v>0</v>
      </c>
      <c r="O10" s="167"/>
      <c r="P10" s="167"/>
      <c r="Q10" s="167"/>
      <c r="R10" s="162"/>
      <c r="S10" s="162"/>
      <c r="T10" s="162"/>
      <c r="U10" s="162"/>
      <c r="V10" s="162">
        <f t="shared" si="3"/>
        <v>0</v>
      </c>
      <c r="W10" s="162"/>
      <c r="X10" s="167">
        <f t="shared" si="4"/>
        <v>1490</v>
      </c>
    </row>
    <row r="11" spans="1:24" ht="15" customHeight="1">
      <c r="A11" s="20" t="s">
        <v>193</v>
      </c>
      <c r="B11" s="17" t="s">
        <v>194</v>
      </c>
      <c r="C11" s="167"/>
      <c r="D11" s="167"/>
      <c r="E11" s="162">
        <f t="shared" si="0"/>
        <v>0</v>
      </c>
      <c r="F11" s="162"/>
      <c r="G11" s="162"/>
      <c r="H11" s="162">
        <f t="shared" si="1"/>
        <v>0</v>
      </c>
      <c r="I11" s="167"/>
      <c r="J11" s="167"/>
      <c r="K11" s="162"/>
      <c r="L11" s="162"/>
      <c r="M11" s="162"/>
      <c r="N11" s="162">
        <f t="shared" si="2"/>
        <v>0</v>
      </c>
      <c r="O11" s="167"/>
      <c r="P11" s="167"/>
      <c r="Q11" s="167"/>
      <c r="R11" s="162"/>
      <c r="S11" s="162"/>
      <c r="T11" s="162"/>
      <c r="U11" s="162"/>
      <c r="V11" s="162">
        <f t="shared" si="3"/>
        <v>0</v>
      </c>
      <c r="W11" s="162">
        <f>E11+K11+R11</f>
        <v>0</v>
      </c>
      <c r="X11" s="167">
        <f t="shared" si="4"/>
        <v>0</v>
      </c>
    </row>
    <row r="12" spans="1:24" ht="15" customHeight="1">
      <c r="A12" s="21" t="s">
        <v>389</v>
      </c>
      <c r="B12" s="22" t="s">
        <v>195</v>
      </c>
      <c r="C12" s="167">
        <f>SUM(C6:C11)</f>
        <v>52991</v>
      </c>
      <c r="D12" s="167"/>
      <c r="E12" s="162">
        <f t="shared" si="0"/>
        <v>52991</v>
      </c>
      <c r="F12" s="162">
        <f>SUM(F6:F11)</f>
        <v>52249</v>
      </c>
      <c r="G12" s="162"/>
      <c r="H12" s="162">
        <f t="shared" si="1"/>
        <v>52249</v>
      </c>
      <c r="I12" s="167"/>
      <c r="J12" s="167"/>
      <c r="K12" s="162"/>
      <c r="L12" s="162"/>
      <c r="M12" s="162"/>
      <c r="N12" s="162">
        <f t="shared" si="2"/>
        <v>0</v>
      </c>
      <c r="O12" s="167"/>
      <c r="P12" s="167"/>
      <c r="Q12" s="167"/>
      <c r="R12" s="162"/>
      <c r="S12" s="162"/>
      <c r="T12" s="162"/>
      <c r="U12" s="162"/>
      <c r="V12" s="162">
        <f t="shared" si="3"/>
        <v>0</v>
      </c>
      <c r="W12" s="162">
        <f>E12+K12+R12</f>
        <v>52991</v>
      </c>
      <c r="X12" s="167">
        <f t="shared" si="4"/>
        <v>52249</v>
      </c>
    </row>
    <row r="13" spans="1:24" ht="15" customHeight="1">
      <c r="A13" s="20" t="s">
        <v>196</v>
      </c>
      <c r="B13" s="17" t="s">
        <v>197</v>
      </c>
      <c r="C13" s="167"/>
      <c r="D13" s="167"/>
      <c r="E13" s="162"/>
      <c r="F13" s="162"/>
      <c r="G13" s="162"/>
      <c r="H13" s="162">
        <f t="shared" si="1"/>
        <v>0</v>
      </c>
      <c r="I13" s="167"/>
      <c r="J13" s="167"/>
      <c r="K13" s="162"/>
      <c r="L13" s="162"/>
      <c r="M13" s="162"/>
      <c r="N13" s="162">
        <f t="shared" si="2"/>
        <v>0</v>
      </c>
      <c r="O13" s="167"/>
      <c r="P13" s="167"/>
      <c r="Q13" s="167"/>
      <c r="R13" s="162"/>
      <c r="S13" s="162"/>
      <c r="T13" s="162"/>
      <c r="U13" s="162"/>
      <c r="V13" s="162">
        <f t="shared" si="3"/>
        <v>0</v>
      </c>
      <c r="W13" s="162"/>
      <c r="X13" s="167">
        <f t="shared" si="4"/>
        <v>0</v>
      </c>
    </row>
    <row r="14" spans="1:24" ht="15" customHeight="1">
      <c r="A14" s="20" t="s">
        <v>198</v>
      </c>
      <c r="B14" s="17" t="s">
        <v>199</v>
      </c>
      <c r="C14" s="167"/>
      <c r="D14" s="167"/>
      <c r="E14" s="162"/>
      <c r="F14" s="162"/>
      <c r="G14" s="162"/>
      <c r="H14" s="162">
        <f t="shared" si="1"/>
        <v>0</v>
      </c>
      <c r="I14" s="167"/>
      <c r="J14" s="167"/>
      <c r="K14" s="162"/>
      <c r="L14" s="162"/>
      <c r="M14" s="162"/>
      <c r="N14" s="162">
        <f t="shared" si="2"/>
        <v>0</v>
      </c>
      <c r="O14" s="167"/>
      <c r="P14" s="167"/>
      <c r="Q14" s="167"/>
      <c r="R14" s="162"/>
      <c r="S14" s="162"/>
      <c r="T14" s="162"/>
      <c r="U14" s="162"/>
      <c r="V14" s="162">
        <f t="shared" si="3"/>
        <v>0</v>
      </c>
      <c r="W14" s="162"/>
      <c r="X14" s="167">
        <f t="shared" si="4"/>
        <v>0</v>
      </c>
    </row>
    <row r="15" spans="1:24" ht="15" customHeight="1">
      <c r="A15" s="20" t="s">
        <v>352</v>
      </c>
      <c r="B15" s="17" t="s">
        <v>200</v>
      </c>
      <c r="C15" s="167"/>
      <c r="D15" s="167"/>
      <c r="E15" s="162"/>
      <c r="F15" s="162"/>
      <c r="G15" s="162"/>
      <c r="H15" s="162">
        <f t="shared" si="1"/>
        <v>0</v>
      </c>
      <c r="I15" s="167"/>
      <c r="J15" s="167"/>
      <c r="K15" s="162"/>
      <c r="L15" s="162"/>
      <c r="M15" s="162"/>
      <c r="N15" s="162">
        <f t="shared" si="2"/>
        <v>0</v>
      </c>
      <c r="O15" s="167"/>
      <c r="P15" s="167"/>
      <c r="Q15" s="167"/>
      <c r="R15" s="162"/>
      <c r="S15" s="162"/>
      <c r="T15" s="162"/>
      <c r="U15" s="162"/>
      <c r="V15" s="162">
        <f t="shared" si="3"/>
        <v>0</v>
      </c>
      <c r="W15" s="162"/>
      <c r="X15" s="167">
        <f t="shared" si="4"/>
        <v>0</v>
      </c>
    </row>
    <row r="16" spans="1:24" ht="15" customHeight="1">
      <c r="A16" s="20" t="s">
        <v>353</v>
      </c>
      <c r="B16" s="17" t="s">
        <v>201</v>
      </c>
      <c r="C16" s="167"/>
      <c r="D16" s="167"/>
      <c r="E16" s="162"/>
      <c r="F16" s="162"/>
      <c r="G16" s="162"/>
      <c r="H16" s="162">
        <f t="shared" si="1"/>
        <v>0</v>
      </c>
      <c r="I16" s="167"/>
      <c r="J16" s="167"/>
      <c r="K16" s="162"/>
      <c r="L16" s="162"/>
      <c r="M16" s="162"/>
      <c r="N16" s="162">
        <f t="shared" si="2"/>
        <v>0</v>
      </c>
      <c r="O16" s="167"/>
      <c r="P16" s="167"/>
      <c r="Q16" s="167"/>
      <c r="R16" s="162"/>
      <c r="S16" s="162"/>
      <c r="T16" s="162"/>
      <c r="U16" s="162"/>
      <c r="V16" s="162">
        <f t="shared" si="3"/>
        <v>0</v>
      </c>
      <c r="W16" s="162"/>
      <c r="X16" s="167">
        <f t="shared" si="4"/>
        <v>0</v>
      </c>
    </row>
    <row r="17" spans="1:24" ht="15" customHeight="1">
      <c r="A17" s="20" t="s">
        <v>354</v>
      </c>
      <c r="B17" s="17" t="s">
        <v>202</v>
      </c>
      <c r="C17" s="167">
        <v>100</v>
      </c>
      <c r="D17" s="167"/>
      <c r="E17" s="162">
        <f>SUM(C17:D17)</f>
        <v>100</v>
      </c>
      <c r="F17" s="162">
        <v>14510</v>
      </c>
      <c r="G17" s="162"/>
      <c r="H17" s="162">
        <f t="shared" si="1"/>
        <v>14510</v>
      </c>
      <c r="I17" s="167">
        <v>1210</v>
      </c>
      <c r="J17" s="167"/>
      <c r="K17" s="162">
        <v>1210</v>
      </c>
      <c r="L17" s="162">
        <v>956</v>
      </c>
      <c r="M17" s="162"/>
      <c r="N17" s="162">
        <f t="shared" si="2"/>
        <v>956</v>
      </c>
      <c r="O17" s="167">
        <v>6133</v>
      </c>
      <c r="P17" s="167"/>
      <c r="Q17" s="167"/>
      <c r="R17" s="162">
        <f>O17+P17+Q17</f>
        <v>6133</v>
      </c>
      <c r="S17" s="162">
        <v>6647</v>
      </c>
      <c r="T17" s="162"/>
      <c r="U17" s="162"/>
      <c r="V17" s="162">
        <f t="shared" si="3"/>
        <v>6647</v>
      </c>
      <c r="W17" s="162">
        <f>E17+K17+R17</f>
        <v>7443</v>
      </c>
      <c r="X17" s="167">
        <f t="shared" si="4"/>
        <v>22113</v>
      </c>
    </row>
    <row r="18" spans="1:24" ht="15" customHeight="1">
      <c r="A18" s="23" t="s">
        <v>390</v>
      </c>
      <c r="B18" s="24" t="s">
        <v>203</v>
      </c>
      <c r="C18" s="167">
        <f>C12+C17</f>
        <v>53091</v>
      </c>
      <c r="D18" s="167"/>
      <c r="E18" s="162">
        <f>SUM(C18:D18)</f>
        <v>53091</v>
      </c>
      <c r="F18" s="162">
        <f>F12+F17</f>
        <v>66759</v>
      </c>
      <c r="G18" s="162"/>
      <c r="H18" s="162">
        <f t="shared" si="1"/>
        <v>66759</v>
      </c>
      <c r="I18" s="167">
        <v>1210</v>
      </c>
      <c r="J18" s="167"/>
      <c r="K18" s="162">
        <v>1210</v>
      </c>
      <c r="L18" s="162">
        <v>956</v>
      </c>
      <c r="M18" s="162"/>
      <c r="N18" s="162">
        <f t="shared" si="2"/>
        <v>956</v>
      </c>
      <c r="O18" s="167">
        <f>SUM(O13:O17)</f>
        <v>6133</v>
      </c>
      <c r="P18" s="167"/>
      <c r="Q18" s="167"/>
      <c r="R18" s="162">
        <f>O18+P18+Q18</f>
        <v>6133</v>
      </c>
      <c r="S18" s="162">
        <v>6647</v>
      </c>
      <c r="T18" s="162"/>
      <c r="U18" s="162"/>
      <c r="V18" s="162">
        <f t="shared" si="3"/>
        <v>6647</v>
      </c>
      <c r="W18" s="162">
        <f>E18+K18+R18</f>
        <v>60434</v>
      </c>
      <c r="X18" s="167">
        <f t="shared" si="4"/>
        <v>74362</v>
      </c>
    </row>
    <row r="19" spans="1:24" ht="15" customHeight="1">
      <c r="A19" s="20" t="s">
        <v>204</v>
      </c>
      <c r="B19" s="17" t="s">
        <v>205</v>
      </c>
      <c r="C19" s="167"/>
      <c r="D19" s="167"/>
      <c r="E19" s="162"/>
      <c r="F19" s="162">
        <v>2514</v>
      </c>
      <c r="G19" s="162"/>
      <c r="H19" s="162">
        <f t="shared" si="1"/>
        <v>2514</v>
      </c>
      <c r="I19" s="167"/>
      <c r="J19" s="167"/>
      <c r="K19" s="162"/>
      <c r="L19" s="162"/>
      <c r="M19" s="162"/>
      <c r="N19" s="162">
        <f t="shared" si="2"/>
        <v>0</v>
      </c>
      <c r="O19" s="167"/>
      <c r="P19" s="167"/>
      <c r="Q19" s="167"/>
      <c r="R19" s="162"/>
      <c r="S19" s="162"/>
      <c r="T19" s="162"/>
      <c r="U19" s="162"/>
      <c r="V19" s="162">
        <f t="shared" si="3"/>
        <v>0</v>
      </c>
      <c r="W19" s="162"/>
      <c r="X19" s="167">
        <f t="shared" si="4"/>
        <v>2514</v>
      </c>
    </row>
    <row r="20" spans="1:24" ht="15" customHeight="1">
      <c r="A20" s="20" t="s">
        <v>206</v>
      </c>
      <c r="B20" s="17" t="s">
        <v>207</v>
      </c>
      <c r="C20" s="167"/>
      <c r="D20" s="167"/>
      <c r="E20" s="162"/>
      <c r="F20" s="162"/>
      <c r="G20" s="162"/>
      <c r="H20" s="162">
        <f t="shared" si="1"/>
        <v>0</v>
      </c>
      <c r="I20" s="167"/>
      <c r="J20" s="167"/>
      <c r="K20" s="162"/>
      <c r="L20" s="162"/>
      <c r="M20" s="162"/>
      <c r="N20" s="162">
        <f t="shared" si="2"/>
        <v>0</v>
      </c>
      <c r="O20" s="167"/>
      <c r="P20" s="167"/>
      <c r="Q20" s="167"/>
      <c r="R20" s="162"/>
      <c r="S20" s="162"/>
      <c r="T20" s="162"/>
      <c r="U20" s="162"/>
      <c r="V20" s="162">
        <f t="shared" si="3"/>
        <v>0</v>
      </c>
      <c r="W20" s="162"/>
      <c r="X20" s="167">
        <f t="shared" si="4"/>
        <v>0</v>
      </c>
    </row>
    <row r="21" spans="1:24" ht="15" customHeight="1">
      <c r="A21" s="20" t="s">
        <v>355</v>
      </c>
      <c r="B21" s="17" t="s">
        <v>208</v>
      </c>
      <c r="C21" s="167"/>
      <c r="D21" s="167"/>
      <c r="E21" s="162"/>
      <c r="F21" s="162"/>
      <c r="G21" s="162"/>
      <c r="H21" s="162">
        <f t="shared" si="1"/>
        <v>0</v>
      </c>
      <c r="I21" s="167"/>
      <c r="J21" s="167"/>
      <c r="K21" s="162"/>
      <c r="L21" s="162"/>
      <c r="M21" s="162"/>
      <c r="N21" s="162">
        <f t="shared" si="2"/>
        <v>0</v>
      </c>
      <c r="O21" s="167"/>
      <c r="P21" s="167"/>
      <c r="Q21" s="167"/>
      <c r="R21" s="162"/>
      <c r="S21" s="162"/>
      <c r="T21" s="162"/>
      <c r="U21" s="162"/>
      <c r="V21" s="162">
        <f t="shared" si="3"/>
        <v>0</v>
      </c>
      <c r="W21" s="162"/>
      <c r="X21" s="167">
        <f t="shared" si="4"/>
        <v>0</v>
      </c>
    </row>
    <row r="22" spans="1:24" ht="15" customHeight="1">
      <c r="A22" s="20" t="s">
        <v>356</v>
      </c>
      <c r="B22" s="17" t="s">
        <v>209</v>
      </c>
      <c r="C22" s="167"/>
      <c r="D22" s="167"/>
      <c r="E22" s="162"/>
      <c r="F22" s="162"/>
      <c r="G22" s="162"/>
      <c r="H22" s="162">
        <f t="shared" si="1"/>
        <v>0</v>
      </c>
      <c r="I22" s="167"/>
      <c r="J22" s="167"/>
      <c r="K22" s="162"/>
      <c r="L22" s="162"/>
      <c r="M22" s="162"/>
      <c r="N22" s="162">
        <f t="shared" si="2"/>
        <v>0</v>
      </c>
      <c r="O22" s="167"/>
      <c r="P22" s="167"/>
      <c r="Q22" s="167"/>
      <c r="R22" s="162"/>
      <c r="S22" s="162"/>
      <c r="T22" s="162"/>
      <c r="U22" s="162"/>
      <c r="V22" s="162">
        <f t="shared" si="3"/>
        <v>0</v>
      </c>
      <c r="W22" s="162"/>
      <c r="X22" s="167">
        <f t="shared" si="4"/>
        <v>0</v>
      </c>
    </row>
    <row r="23" spans="1:24" ht="15" customHeight="1">
      <c r="A23" s="20" t="s">
        <v>357</v>
      </c>
      <c r="B23" s="17" t="s">
        <v>210</v>
      </c>
      <c r="C23" s="167"/>
      <c r="D23" s="167"/>
      <c r="E23" s="162"/>
      <c r="F23" s="162">
        <v>15590</v>
      </c>
      <c r="G23" s="162"/>
      <c r="H23" s="162">
        <f t="shared" si="1"/>
        <v>15590</v>
      </c>
      <c r="I23" s="167"/>
      <c r="J23" s="167"/>
      <c r="K23" s="162"/>
      <c r="L23" s="162"/>
      <c r="M23" s="162"/>
      <c r="N23" s="162">
        <f t="shared" si="2"/>
        <v>0</v>
      </c>
      <c r="O23" s="167"/>
      <c r="P23" s="167"/>
      <c r="Q23" s="167"/>
      <c r="R23" s="162"/>
      <c r="S23" s="162"/>
      <c r="T23" s="162"/>
      <c r="U23" s="162"/>
      <c r="V23" s="162">
        <f t="shared" si="3"/>
        <v>0</v>
      </c>
      <c r="W23" s="162"/>
      <c r="X23" s="167">
        <f t="shared" si="4"/>
        <v>15590</v>
      </c>
    </row>
    <row r="24" spans="1:24" ht="15" customHeight="1">
      <c r="A24" s="23" t="s">
        <v>391</v>
      </c>
      <c r="B24" s="24" t="s">
        <v>211</v>
      </c>
      <c r="C24" s="167"/>
      <c r="D24" s="167"/>
      <c r="E24" s="162"/>
      <c r="F24" s="162">
        <f>SUM(F19:F23)</f>
        <v>18104</v>
      </c>
      <c r="G24" s="162"/>
      <c r="H24" s="162">
        <f t="shared" si="1"/>
        <v>18104</v>
      </c>
      <c r="I24" s="167"/>
      <c r="J24" s="167"/>
      <c r="K24" s="162"/>
      <c r="L24" s="162"/>
      <c r="M24" s="162"/>
      <c r="N24" s="162">
        <f t="shared" si="2"/>
        <v>0</v>
      </c>
      <c r="O24" s="167"/>
      <c r="P24" s="167"/>
      <c r="Q24" s="167"/>
      <c r="R24" s="162"/>
      <c r="S24" s="162"/>
      <c r="T24" s="162"/>
      <c r="U24" s="162"/>
      <c r="V24" s="162">
        <f t="shared" si="3"/>
        <v>0</v>
      </c>
      <c r="W24" s="162"/>
      <c r="X24" s="167">
        <f t="shared" si="4"/>
        <v>18104</v>
      </c>
    </row>
    <row r="25" spans="1:24" ht="15" customHeight="1">
      <c r="A25" s="20" t="s">
        <v>358</v>
      </c>
      <c r="B25" s="17" t="s">
        <v>212</v>
      </c>
      <c r="C25" s="167"/>
      <c r="D25" s="167"/>
      <c r="E25" s="162"/>
      <c r="F25" s="162"/>
      <c r="G25" s="162"/>
      <c r="H25" s="162">
        <f t="shared" si="1"/>
        <v>0</v>
      </c>
      <c r="I25" s="167"/>
      <c r="J25" s="167"/>
      <c r="K25" s="162"/>
      <c r="L25" s="162"/>
      <c r="M25" s="162"/>
      <c r="N25" s="162">
        <f t="shared" si="2"/>
        <v>0</v>
      </c>
      <c r="O25" s="167"/>
      <c r="P25" s="167"/>
      <c r="Q25" s="167"/>
      <c r="R25" s="162"/>
      <c r="S25" s="162"/>
      <c r="T25" s="162"/>
      <c r="U25" s="162"/>
      <c r="V25" s="162">
        <f t="shared" si="3"/>
        <v>0</v>
      </c>
      <c r="W25" s="162"/>
      <c r="X25" s="167">
        <f t="shared" si="4"/>
        <v>0</v>
      </c>
    </row>
    <row r="26" spans="1:24" ht="15" customHeight="1">
      <c r="A26" s="20" t="s">
        <v>359</v>
      </c>
      <c r="B26" s="17" t="s">
        <v>213</v>
      </c>
      <c r="C26" s="167"/>
      <c r="D26" s="167"/>
      <c r="E26" s="162"/>
      <c r="F26" s="162"/>
      <c r="G26" s="162"/>
      <c r="H26" s="162">
        <f t="shared" si="1"/>
        <v>0</v>
      </c>
      <c r="I26" s="167"/>
      <c r="J26" s="167"/>
      <c r="K26" s="162"/>
      <c r="L26" s="162"/>
      <c r="M26" s="162"/>
      <c r="N26" s="162">
        <f t="shared" si="2"/>
        <v>0</v>
      </c>
      <c r="O26" s="167"/>
      <c r="P26" s="167"/>
      <c r="Q26" s="167"/>
      <c r="R26" s="162"/>
      <c r="S26" s="162"/>
      <c r="T26" s="162"/>
      <c r="U26" s="162"/>
      <c r="V26" s="162">
        <f t="shared" si="3"/>
        <v>0</v>
      </c>
      <c r="W26" s="162"/>
      <c r="X26" s="167">
        <f t="shared" si="4"/>
        <v>0</v>
      </c>
    </row>
    <row r="27" spans="1:24" ht="15" customHeight="1">
      <c r="A27" s="21" t="s">
        <v>392</v>
      </c>
      <c r="B27" s="22" t="s">
        <v>214</v>
      </c>
      <c r="C27" s="167"/>
      <c r="D27" s="167"/>
      <c r="E27" s="162"/>
      <c r="F27" s="162"/>
      <c r="G27" s="162"/>
      <c r="H27" s="162">
        <f t="shared" si="1"/>
        <v>0</v>
      </c>
      <c r="I27" s="167"/>
      <c r="J27" s="167"/>
      <c r="K27" s="162"/>
      <c r="L27" s="162"/>
      <c r="M27" s="162"/>
      <c r="N27" s="162">
        <f t="shared" si="2"/>
        <v>0</v>
      </c>
      <c r="O27" s="167"/>
      <c r="P27" s="167"/>
      <c r="Q27" s="167"/>
      <c r="R27" s="162"/>
      <c r="S27" s="162"/>
      <c r="T27" s="162"/>
      <c r="U27" s="162"/>
      <c r="V27" s="162">
        <f t="shared" si="3"/>
        <v>0</v>
      </c>
      <c r="W27" s="162"/>
      <c r="X27" s="167">
        <f t="shared" si="4"/>
        <v>0</v>
      </c>
    </row>
    <row r="28" spans="1:24" ht="15" customHeight="1">
      <c r="A28" s="20" t="s">
        <v>360</v>
      </c>
      <c r="B28" s="17" t="s">
        <v>215</v>
      </c>
      <c r="C28" s="167"/>
      <c r="D28" s="167"/>
      <c r="E28" s="162"/>
      <c r="F28" s="162"/>
      <c r="G28" s="162"/>
      <c r="H28" s="162">
        <f t="shared" si="1"/>
        <v>0</v>
      </c>
      <c r="I28" s="167"/>
      <c r="J28" s="167"/>
      <c r="K28" s="162"/>
      <c r="L28" s="162"/>
      <c r="M28" s="162"/>
      <c r="N28" s="162">
        <f t="shared" si="2"/>
        <v>0</v>
      </c>
      <c r="O28" s="167"/>
      <c r="P28" s="167"/>
      <c r="Q28" s="167"/>
      <c r="R28" s="162"/>
      <c r="S28" s="162"/>
      <c r="T28" s="162"/>
      <c r="U28" s="162"/>
      <c r="V28" s="162">
        <f t="shared" si="3"/>
        <v>0</v>
      </c>
      <c r="W28" s="162"/>
      <c r="X28" s="167">
        <f t="shared" si="4"/>
        <v>0</v>
      </c>
    </row>
    <row r="29" spans="1:24" ht="15" customHeight="1">
      <c r="A29" s="20" t="s">
        <v>361</v>
      </c>
      <c r="B29" s="17" t="s">
        <v>216</v>
      </c>
      <c r="C29" s="167"/>
      <c r="D29" s="167"/>
      <c r="E29" s="162"/>
      <c r="F29" s="162"/>
      <c r="G29" s="162"/>
      <c r="H29" s="162">
        <f t="shared" si="1"/>
        <v>0</v>
      </c>
      <c r="I29" s="167"/>
      <c r="J29" s="167"/>
      <c r="K29" s="162"/>
      <c r="L29" s="162"/>
      <c r="M29" s="162"/>
      <c r="N29" s="162">
        <f t="shared" si="2"/>
        <v>0</v>
      </c>
      <c r="O29" s="167"/>
      <c r="P29" s="167"/>
      <c r="Q29" s="167"/>
      <c r="R29" s="162"/>
      <c r="S29" s="162"/>
      <c r="T29" s="162"/>
      <c r="U29" s="162"/>
      <c r="V29" s="162">
        <f t="shared" si="3"/>
        <v>0</v>
      </c>
      <c r="W29" s="162"/>
      <c r="X29" s="167">
        <f t="shared" si="4"/>
        <v>0</v>
      </c>
    </row>
    <row r="30" spans="1:24" ht="15" customHeight="1">
      <c r="A30" s="20" t="s">
        <v>362</v>
      </c>
      <c r="B30" s="17" t="s">
        <v>217</v>
      </c>
      <c r="C30" s="167"/>
      <c r="D30" s="167"/>
      <c r="E30" s="162"/>
      <c r="F30" s="162"/>
      <c r="G30" s="162"/>
      <c r="H30" s="162">
        <f t="shared" si="1"/>
        <v>0</v>
      </c>
      <c r="I30" s="167"/>
      <c r="J30" s="167"/>
      <c r="K30" s="162"/>
      <c r="L30" s="162"/>
      <c r="M30" s="162"/>
      <c r="N30" s="162">
        <f t="shared" si="2"/>
        <v>0</v>
      </c>
      <c r="O30" s="167"/>
      <c r="P30" s="167"/>
      <c r="Q30" s="167"/>
      <c r="R30" s="162"/>
      <c r="S30" s="162"/>
      <c r="T30" s="162"/>
      <c r="U30" s="162"/>
      <c r="V30" s="162">
        <f t="shared" si="3"/>
        <v>0</v>
      </c>
      <c r="W30" s="162"/>
      <c r="X30" s="167">
        <f t="shared" si="4"/>
        <v>0</v>
      </c>
    </row>
    <row r="31" spans="1:24" ht="15" customHeight="1">
      <c r="A31" s="20" t="s">
        <v>363</v>
      </c>
      <c r="B31" s="17" t="s">
        <v>218</v>
      </c>
      <c r="C31" s="167">
        <v>200000</v>
      </c>
      <c r="D31" s="167"/>
      <c r="E31" s="162">
        <f>SUM(C31:D31)</f>
        <v>200000</v>
      </c>
      <c r="F31" s="162">
        <v>200000</v>
      </c>
      <c r="G31" s="162"/>
      <c r="H31" s="162">
        <f t="shared" si="1"/>
        <v>200000</v>
      </c>
      <c r="I31" s="167"/>
      <c r="J31" s="167"/>
      <c r="K31" s="162"/>
      <c r="L31" s="162"/>
      <c r="M31" s="162"/>
      <c r="N31" s="162">
        <f t="shared" si="2"/>
        <v>0</v>
      </c>
      <c r="O31" s="167"/>
      <c r="P31" s="167"/>
      <c r="Q31" s="167"/>
      <c r="R31" s="162"/>
      <c r="S31" s="162"/>
      <c r="T31" s="162"/>
      <c r="U31" s="162"/>
      <c r="V31" s="162">
        <f t="shared" si="3"/>
        <v>0</v>
      </c>
      <c r="W31" s="162">
        <f>E31+K31+R31</f>
        <v>200000</v>
      </c>
      <c r="X31" s="167">
        <f t="shared" si="4"/>
        <v>200000</v>
      </c>
    </row>
    <row r="32" spans="1:24" ht="15" customHeight="1">
      <c r="A32" s="20" t="s">
        <v>364</v>
      </c>
      <c r="B32" s="17" t="s">
        <v>219</v>
      </c>
      <c r="C32" s="167"/>
      <c r="D32" s="167"/>
      <c r="E32" s="162"/>
      <c r="F32" s="162"/>
      <c r="G32" s="162"/>
      <c r="H32" s="162">
        <f t="shared" si="1"/>
        <v>0</v>
      </c>
      <c r="I32" s="167"/>
      <c r="J32" s="167"/>
      <c r="K32" s="162"/>
      <c r="L32" s="162"/>
      <c r="M32" s="162"/>
      <c r="N32" s="162">
        <f t="shared" si="2"/>
        <v>0</v>
      </c>
      <c r="O32" s="167"/>
      <c r="P32" s="167"/>
      <c r="Q32" s="167"/>
      <c r="R32" s="162"/>
      <c r="S32" s="162"/>
      <c r="T32" s="162"/>
      <c r="U32" s="162"/>
      <c r="V32" s="162">
        <f t="shared" si="3"/>
        <v>0</v>
      </c>
      <c r="W32" s="162"/>
      <c r="X32" s="167">
        <f t="shared" si="4"/>
        <v>0</v>
      </c>
    </row>
    <row r="33" spans="1:24" ht="15" customHeight="1">
      <c r="A33" s="20" t="s">
        <v>220</v>
      </c>
      <c r="B33" s="17" t="s">
        <v>221</v>
      </c>
      <c r="C33" s="167"/>
      <c r="D33" s="167"/>
      <c r="E33" s="162"/>
      <c r="F33" s="162"/>
      <c r="G33" s="162"/>
      <c r="H33" s="162">
        <f t="shared" si="1"/>
        <v>0</v>
      </c>
      <c r="I33" s="167"/>
      <c r="J33" s="167"/>
      <c r="K33" s="162"/>
      <c r="L33" s="162"/>
      <c r="M33" s="162"/>
      <c r="N33" s="162">
        <f t="shared" si="2"/>
        <v>0</v>
      </c>
      <c r="O33" s="167"/>
      <c r="P33" s="167"/>
      <c r="Q33" s="167"/>
      <c r="R33" s="162"/>
      <c r="S33" s="162"/>
      <c r="T33" s="162"/>
      <c r="U33" s="162"/>
      <c r="V33" s="162">
        <f t="shared" si="3"/>
        <v>0</v>
      </c>
      <c r="W33" s="162"/>
      <c r="X33" s="167">
        <f t="shared" si="4"/>
        <v>0</v>
      </c>
    </row>
    <row r="34" spans="1:24" ht="15" customHeight="1">
      <c r="A34" s="20" t="s">
        <v>365</v>
      </c>
      <c r="B34" s="17" t="s">
        <v>222</v>
      </c>
      <c r="C34" s="167">
        <v>4700</v>
      </c>
      <c r="D34" s="167"/>
      <c r="E34" s="162">
        <f aca="true" t="shared" si="5" ref="E34:E40">SUM(C34:D34)</f>
        <v>4700</v>
      </c>
      <c r="F34" s="162">
        <v>4700</v>
      </c>
      <c r="G34" s="162"/>
      <c r="H34" s="162">
        <f t="shared" si="1"/>
        <v>4700</v>
      </c>
      <c r="I34" s="167"/>
      <c r="J34" s="167"/>
      <c r="K34" s="162"/>
      <c r="L34" s="162"/>
      <c r="M34" s="162"/>
      <c r="N34" s="162">
        <f t="shared" si="2"/>
        <v>0</v>
      </c>
      <c r="O34" s="167"/>
      <c r="P34" s="167"/>
      <c r="Q34" s="167"/>
      <c r="R34" s="162"/>
      <c r="S34" s="162"/>
      <c r="T34" s="162"/>
      <c r="U34" s="162"/>
      <c r="V34" s="162">
        <f t="shared" si="3"/>
        <v>0</v>
      </c>
      <c r="W34" s="162">
        <f aca="true" t="shared" si="6" ref="W34:W40">E34+K34+R34</f>
        <v>4700</v>
      </c>
      <c r="X34" s="167">
        <f t="shared" si="4"/>
        <v>4700</v>
      </c>
    </row>
    <row r="35" spans="1:24" ht="15" customHeight="1">
      <c r="A35" s="20" t="s">
        <v>366</v>
      </c>
      <c r="B35" s="17" t="s">
        <v>223</v>
      </c>
      <c r="C35" s="167"/>
      <c r="D35" s="167"/>
      <c r="E35" s="162">
        <f t="shared" si="5"/>
        <v>0</v>
      </c>
      <c r="F35" s="162"/>
      <c r="G35" s="162"/>
      <c r="H35" s="162">
        <f t="shared" si="1"/>
        <v>0</v>
      </c>
      <c r="I35" s="167"/>
      <c r="J35" s="167"/>
      <c r="K35" s="162"/>
      <c r="L35" s="162"/>
      <c r="M35" s="162"/>
      <c r="N35" s="162">
        <f t="shared" si="2"/>
        <v>0</v>
      </c>
      <c r="O35" s="167"/>
      <c r="P35" s="167"/>
      <c r="Q35" s="167"/>
      <c r="R35" s="162"/>
      <c r="S35" s="162"/>
      <c r="T35" s="162"/>
      <c r="U35" s="162"/>
      <c r="V35" s="162">
        <f t="shared" si="3"/>
        <v>0</v>
      </c>
      <c r="W35" s="162">
        <f t="shared" si="6"/>
        <v>0</v>
      </c>
      <c r="X35" s="167">
        <f t="shared" si="4"/>
        <v>0</v>
      </c>
    </row>
    <row r="36" spans="1:24" ht="15" customHeight="1">
      <c r="A36" s="21" t="s">
        <v>393</v>
      </c>
      <c r="B36" s="22" t="s">
        <v>224</v>
      </c>
      <c r="C36" s="167">
        <f>SUM(C28:C35)</f>
        <v>204700</v>
      </c>
      <c r="D36" s="167"/>
      <c r="E36" s="162">
        <f t="shared" si="5"/>
        <v>204700</v>
      </c>
      <c r="F36" s="162">
        <f>SUM(F31:F35)</f>
        <v>204700</v>
      </c>
      <c r="G36" s="162"/>
      <c r="H36" s="162">
        <f t="shared" si="1"/>
        <v>204700</v>
      </c>
      <c r="I36" s="167"/>
      <c r="J36" s="167"/>
      <c r="K36" s="162"/>
      <c r="L36" s="162"/>
      <c r="M36" s="162"/>
      <c r="N36" s="162">
        <f t="shared" si="2"/>
        <v>0</v>
      </c>
      <c r="O36" s="167"/>
      <c r="P36" s="167"/>
      <c r="Q36" s="167"/>
      <c r="R36" s="162"/>
      <c r="S36" s="162"/>
      <c r="T36" s="162"/>
      <c r="U36" s="162"/>
      <c r="V36" s="162">
        <f t="shared" si="3"/>
        <v>0</v>
      </c>
      <c r="W36" s="162">
        <f t="shared" si="6"/>
        <v>204700</v>
      </c>
      <c r="X36" s="167">
        <f t="shared" si="4"/>
        <v>204700</v>
      </c>
    </row>
    <row r="37" spans="1:24" ht="15" customHeight="1">
      <c r="A37" s="20" t="s">
        <v>367</v>
      </c>
      <c r="B37" s="17" t="s">
        <v>225</v>
      </c>
      <c r="C37" s="167">
        <v>50</v>
      </c>
      <c r="D37" s="167"/>
      <c r="E37" s="162">
        <f t="shared" si="5"/>
        <v>50</v>
      </c>
      <c r="F37" s="162">
        <v>50</v>
      </c>
      <c r="G37" s="162"/>
      <c r="H37" s="162">
        <f t="shared" si="1"/>
        <v>50</v>
      </c>
      <c r="I37" s="167"/>
      <c r="J37" s="167"/>
      <c r="K37" s="162"/>
      <c r="L37" s="162"/>
      <c r="M37" s="162"/>
      <c r="N37" s="162">
        <f t="shared" si="2"/>
        <v>0</v>
      </c>
      <c r="O37" s="167"/>
      <c r="P37" s="167"/>
      <c r="Q37" s="167"/>
      <c r="R37" s="162"/>
      <c r="S37" s="162"/>
      <c r="T37" s="162"/>
      <c r="U37" s="162"/>
      <c r="V37" s="162">
        <f t="shared" si="3"/>
        <v>0</v>
      </c>
      <c r="W37" s="162">
        <f t="shared" si="6"/>
        <v>50</v>
      </c>
      <c r="X37" s="167">
        <f t="shared" si="4"/>
        <v>50</v>
      </c>
    </row>
    <row r="38" spans="1:24" ht="15" customHeight="1">
      <c r="A38" s="23" t="s">
        <v>394</v>
      </c>
      <c r="B38" s="24" t="s">
        <v>226</v>
      </c>
      <c r="C38" s="167">
        <f>C27+C36+C37</f>
        <v>204750</v>
      </c>
      <c r="D38" s="167"/>
      <c r="E38" s="162">
        <f t="shared" si="5"/>
        <v>204750</v>
      </c>
      <c r="F38" s="162">
        <f>SUM(F36:F37)</f>
        <v>204750</v>
      </c>
      <c r="G38" s="162"/>
      <c r="H38" s="162">
        <f t="shared" si="1"/>
        <v>204750</v>
      </c>
      <c r="I38" s="167"/>
      <c r="J38" s="167"/>
      <c r="K38" s="162"/>
      <c r="L38" s="162"/>
      <c r="M38" s="162"/>
      <c r="N38" s="162">
        <f t="shared" si="2"/>
        <v>0</v>
      </c>
      <c r="O38" s="167"/>
      <c r="P38" s="167"/>
      <c r="Q38" s="167"/>
      <c r="R38" s="162"/>
      <c r="S38" s="162"/>
      <c r="T38" s="162"/>
      <c r="U38" s="162"/>
      <c r="V38" s="162">
        <f t="shared" si="3"/>
        <v>0</v>
      </c>
      <c r="W38" s="162">
        <f t="shared" si="6"/>
        <v>204750</v>
      </c>
      <c r="X38" s="167">
        <f t="shared" si="4"/>
        <v>204750</v>
      </c>
    </row>
    <row r="39" spans="1:24" ht="15" customHeight="1">
      <c r="A39" s="25" t="s">
        <v>227</v>
      </c>
      <c r="B39" s="17" t="s">
        <v>228</v>
      </c>
      <c r="C39" s="167">
        <v>100</v>
      </c>
      <c r="D39" s="167"/>
      <c r="E39" s="162">
        <f t="shared" si="5"/>
        <v>100</v>
      </c>
      <c r="F39" s="162">
        <v>100</v>
      </c>
      <c r="G39" s="162"/>
      <c r="H39" s="162">
        <f t="shared" si="1"/>
        <v>100</v>
      </c>
      <c r="I39" s="167"/>
      <c r="J39" s="167"/>
      <c r="K39" s="162"/>
      <c r="L39" s="162"/>
      <c r="M39" s="162"/>
      <c r="N39" s="162">
        <f t="shared" si="2"/>
        <v>0</v>
      </c>
      <c r="O39" s="167"/>
      <c r="P39" s="167"/>
      <c r="Q39" s="167"/>
      <c r="R39" s="162"/>
      <c r="S39" s="162"/>
      <c r="T39" s="162"/>
      <c r="U39" s="162"/>
      <c r="V39" s="162">
        <f t="shared" si="3"/>
        <v>0</v>
      </c>
      <c r="W39" s="162">
        <f t="shared" si="6"/>
        <v>100</v>
      </c>
      <c r="X39" s="167">
        <f t="shared" si="4"/>
        <v>100</v>
      </c>
    </row>
    <row r="40" spans="1:24" ht="15" customHeight="1">
      <c r="A40" s="25" t="s">
        <v>368</v>
      </c>
      <c r="B40" s="17" t="s">
        <v>229</v>
      </c>
      <c r="C40" s="167">
        <v>6611</v>
      </c>
      <c r="D40" s="167"/>
      <c r="E40" s="162">
        <f t="shared" si="5"/>
        <v>6611</v>
      </c>
      <c r="F40" s="162">
        <v>6611</v>
      </c>
      <c r="G40" s="162"/>
      <c r="H40" s="162">
        <f t="shared" si="1"/>
        <v>6611</v>
      </c>
      <c r="I40" s="167"/>
      <c r="J40" s="167"/>
      <c r="K40" s="162"/>
      <c r="L40" s="162"/>
      <c r="M40" s="162"/>
      <c r="N40" s="162">
        <f t="shared" si="2"/>
        <v>0</v>
      </c>
      <c r="O40" s="167"/>
      <c r="P40" s="167"/>
      <c r="Q40" s="167"/>
      <c r="R40" s="162"/>
      <c r="S40" s="162"/>
      <c r="T40" s="162"/>
      <c r="U40" s="162"/>
      <c r="V40" s="162">
        <f t="shared" si="3"/>
        <v>0</v>
      </c>
      <c r="W40" s="162">
        <f t="shared" si="6"/>
        <v>6611</v>
      </c>
      <c r="X40" s="167">
        <f t="shared" si="4"/>
        <v>6611</v>
      </c>
    </row>
    <row r="41" spans="1:24" ht="15" customHeight="1">
      <c r="A41" s="25" t="s">
        <v>369</v>
      </c>
      <c r="B41" s="17" t="s">
        <v>230</v>
      </c>
      <c r="C41" s="167"/>
      <c r="D41" s="167"/>
      <c r="E41" s="162"/>
      <c r="F41" s="162"/>
      <c r="G41" s="162"/>
      <c r="H41" s="162">
        <f t="shared" si="1"/>
        <v>0</v>
      </c>
      <c r="I41" s="167"/>
      <c r="J41" s="167"/>
      <c r="K41" s="162"/>
      <c r="L41" s="162"/>
      <c r="M41" s="162"/>
      <c r="N41" s="162">
        <f t="shared" si="2"/>
        <v>0</v>
      </c>
      <c r="O41" s="167"/>
      <c r="P41" s="167"/>
      <c r="Q41" s="167"/>
      <c r="R41" s="162"/>
      <c r="S41" s="162"/>
      <c r="T41" s="162"/>
      <c r="U41" s="162"/>
      <c r="V41" s="162">
        <f t="shared" si="3"/>
        <v>0</v>
      </c>
      <c r="W41" s="162"/>
      <c r="X41" s="167">
        <f t="shared" si="4"/>
        <v>0</v>
      </c>
    </row>
    <row r="42" spans="1:24" ht="15" customHeight="1">
      <c r="A42" s="25" t="s">
        <v>370</v>
      </c>
      <c r="B42" s="17" t="s">
        <v>231</v>
      </c>
      <c r="C42" s="167">
        <v>11328</v>
      </c>
      <c r="D42" s="167"/>
      <c r="E42" s="162">
        <f>SUM(C42:D42)</f>
        <v>11328</v>
      </c>
      <c r="F42" s="162">
        <v>11328</v>
      </c>
      <c r="G42" s="162"/>
      <c r="H42" s="162">
        <f t="shared" si="1"/>
        <v>11328</v>
      </c>
      <c r="I42" s="167"/>
      <c r="J42" s="167"/>
      <c r="K42" s="162"/>
      <c r="L42" s="162"/>
      <c r="M42" s="162"/>
      <c r="N42" s="162">
        <f t="shared" si="2"/>
        <v>0</v>
      </c>
      <c r="O42" s="167"/>
      <c r="P42" s="167"/>
      <c r="Q42" s="167"/>
      <c r="R42" s="162"/>
      <c r="S42" s="162"/>
      <c r="T42" s="162"/>
      <c r="U42" s="162"/>
      <c r="V42" s="162">
        <f t="shared" si="3"/>
        <v>0</v>
      </c>
      <c r="W42" s="162">
        <f>E42+K42+R42</f>
        <v>11328</v>
      </c>
      <c r="X42" s="167">
        <f t="shared" si="4"/>
        <v>11328</v>
      </c>
    </row>
    <row r="43" spans="1:24" ht="15" customHeight="1">
      <c r="A43" s="25" t="s">
        <v>232</v>
      </c>
      <c r="B43" s="17" t="s">
        <v>233</v>
      </c>
      <c r="C43" s="167">
        <v>9279</v>
      </c>
      <c r="D43" s="167"/>
      <c r="E43" s="162">
        <f>SUM(C43:D43)</f>
        <v>9279</v>
      </c>
      <c r="F43" s="162">
        <v>9279</v>
      </c>
      <c r="G43" s="162"/>
      <c r="H43" s="162">
        <f t="shared" si="1"/>
        <v>9279</v>
      </c>
      <c r="I43" s="167">
        <v>2000</v>
      </c>
      <c r="J43" s="167"/>
      <c r="K43" s="162">
        <f>SUM(I43:J43)</f>
        <v>2000</v>
      </c>
      <c r="L43" s="162">
        <v>1998</v>
      </c>
      <c r="M43" s="162"/>
      <c r="N43" s="162">
        <f t="shared" si="2"/>
        <v>1998</v>
      </c>
      <c r="O43" s="167"/>
      <c r="P43" s="167"/>
      <c r="Q43" s="167"/>
      <c r="R43" s="162"/>
      <c r="S43" s="162"/>
      <c r="T43" s="162"/>
      <c r="U43" s="162"/>
      <c r="V43" s="162">
        <f t="shared" si="3"/>
        <v>0</v>
      </c>
      <c r="W43" s="162">
        <f>E43+K43+R43</f>
        <v>11279</v>
      </c>
      <c r="X43" s="167">
        <f t="shared" si="4"/>
        <v>11277</v>
      </c>
    </row>
    <row r="44" spans="1:24" ht="15" customHeight="1">
      <c r="A44" s="25" t="s">
        <v>234</v>
      </c>
      <c r="B44" s="17" t="s">
        <v>235</v>
      </c>
      <c r="C44" s="167">
        <v>8444</v>
      </c>
      <c r="D44" s="167"/>
      <c r="E44" s="162">
        <f>SUM(C44:D44)</f>
        <v>8444</v>
      </c>
      <c r="F44" s="162">
        <v>8444</v>
      </c>
      <c r="G44" s="162"/>
      <c r="H44" s="162">
        <f t="shared" si="1"/>
        <v>8444</v>
      </c>
      <c r="I44" s="167">
        <v>540</v>
      </c>
      <c r="J44" s="167"/>
      <c r="K44" s="162">
        <f>SUM(I44:J44)</f>
        <v>540</v>
      </c>
      <c r="L44" s="162">
        <v>540</v>
      </c>
      <c r="M44" s="162"/>
      <c r="N44" s="162">
        <f t="shared" si="2"/>
        <v>540</v>
      </c>
      <c r="O44" s="167"/>
      <c r="P44" s="167"/>
      <c r="Q44" s="167"/>
      <c r="R44" s="162"/>
      <c r="S44" s="162"/>
      <c r="T44" s="162"/>
      <c r="U44" s="162"/>
      <c r="V44" s="162">
        <f t="shared" si="3"/>
        <v>0</v>
      </c>
      <c r="W44" s="162">
        <f>E44+K44+R44</f>
        <v>8984</v>
      </c>
      <c r="X44" s="167">
        <f t="shared" si="4"/>
        <v>8984</v>
      </c>
    </row>
    <row r="45" spans="1:24" ht="15" customHeight="1">
      <c r="A45" s="25" t="s">
        <v>236</v>
      </c>
      <c r="B45" s="17" t="s">
        <v>237</v>
      </c>
      <c r="C45" s="167"/>
      <c r="D45" s="167"/>
      <c r="E45" s="162"/>
      <c r="F45" s="162"/>
      <c r="G45" s="162"/>
      <c r="H45" s="162">
        <f t="shared" si="1"/>
        <v>0</v>
      </c>
      <c r="I45" s="167"/>
      <c r="J45" s="167"/>
      <c r="K45" s="162"/>
      <c r="L45" s="162">
        <v>254</v>
      </c>
      <c r="M45" s="162"/>
      <c r="N45" s="162">
        <f t="shared" si="2"/>
        <v>254</v>
      </c>
      <c r="O45" s="167"/>
      <c r="P45" s="167"/>
      <c r="Q45" s="167"/>
      <c r="R45" s="162"/>
      <c r="S45" s="162"/>
      <c r="T45" s="162"/>
      <c r="U45" s="162"/>
      <c r="V45" s="162">
        <f t="shared" si="3"/>
        <v>0</v>
      </c>
      <c r="W45" s="162"/>
      <c r="X45" s="167">
        <f t="shared" si="4"/>
        <v>254</v>
      </c>
    </row>
    <row r="46" spans="1:24" ht="15" customHeight="1">
      <c r="A46" s="25" t="s">
        <v>371</v>
      </c>
      <c r="B46" s="17" t="s">
        <v>238</v>
      </c>
      <c r="C46" s="167">
        <v>1000</v>
      </c>
      <c r="D46" s="167"/>
      <c r="E46" s="162">
        <f>SUM(C46:D46)</f>
        <v>1000</v>
      </c>
      <c r="F46" s="162">
        <v>1000</v>
      </c>
      <c r="G46" s="162"/>
      <c r="H46" s="162">
        <f t="shared" si="1"/>
        <v>1000</v>
      </c>
      <c r="I46" s="167"/>
      <c r="J46" s="167"/>
      <c r="K46" s="162"/>
      <c r="L46" s="162"/>
      <c r="M46" s="162"/>
      <c r="N46" s="162">
        <f t="shared" si="2"/>
        <v>0</v>
      </c>
      <c r="O46" s="167"/>
      <c r="P46" s="167"/>
      <c r="Q46" s="167"/>
      <c r="R46" s="162"/>
      <c r="S46" s="162"/>
      <c r="T46" s="162"/>
      <c r="U46" s="162"/>
      <c r="V46" s="162">
        <f t="shared" si="3"/>
        <v>0</v>
      </c>
      <c r="W46" s="162">
        <f>E46+K46+R46</f>
        <v>1000</v>
      </c>
      <c r="X46" s="167">
        <f t="shared" si="4"/>
        <v>1000</v>
      </c>
    </row>
    <row r="47" spans="1:24" ht="15" customHeight="1">
      <c r="A47" s="25" t="s">
        <v>372</v>
      </c>
      <c r="B47" s="17" t="s">
        <v>239</v>
      </c>
      <c r="C47" s="167"/>
      <c r="D47" s="167"/>
      <c r="E47" s="162"/>
      <c r="F47" s="162"/>
      <c r="G47" s="162"/>
      <c r="H47" s="162">
        <f t="shared" si="1"/>
        <v>0</v>
      </c>
      <c r="I47" s="167"/>
      <c r="J47" s="167"/>
      <c r="K47" s="162"/>
      <c r="L47" s="162"/>
      <c r="M47" s="162"/>
      <c r="N47" s="162">
        <f t="shared" si="2"/>
        <v>0</v>
      </c>
      <c r="O47" s="167"/>
      <c r="P47" s="167"/>
      <c r="Q47" s="167"/>
      <c r="R47" s="162"/>
      <c r="S47" s="162"/>
      <c r="T47" s="162"/>
      <c r="U47" s="162"/>
      <c r="V47" s="162">
        <f t="shared" si="3"/>
        <v>0</v>
      </c>
      <c r="W47" s="162"/>
      <c r="X47" s="167">
        <f t="shared" si="4"/>
        <v>0</v>
      </c>
    </row>
    <row r="48" spans="1:24" ht="15" customHeight="1">
      <c r="A48" s="25" t="s">
        <v>373</v>
      </c>
      <c r="B48" s="17" t="s">
        <v>240</v>
      </c>
      <c r="C48" s="167"/>
      <c r="D48" s="167"/>
      <c r="E48" s="162"/>
      <c r="F48" s="162">
        <v>183</v>
      </c>
      <c r="G48" s="162"/>
      <c r="H48" s="162">
        <f t="shared" si="1"/>
        <v>183</v>
      </c>
      <c r="I48" s="167"/>
      <c r="J48" s="167"/>
      <c r="K48" s="162"/>
      <c r="L48" s="162"/>
      <c r="M48" s="162"/>
      <c r="N48" s="162">
        <f t="shared" si="2"/>
        <v>0</v>
      </c>
      <c r="O48" s="167"/>
      <c r="P48" s="167"/>
      <c r="Q48" s="167"/>
      <c r="R48" s="162"/>
      <c r="S48" s="162">
        <v>103</v>
      </c>
      <c r="T48" s="162"/>
      <c r="U48" s="162"/>
      <c r="V48" s="162">
        <f t="shared" si="3"/>
        <v>103</v>
      </c>
      <c r="W48" s="162"/>
      <c r="X48" s="167">
        <f t="shared" si="4"/>
        <v>286</v>
      </c>
    </row>
    <row r="49" spans="1:24" ht="15" customHeight="1">
      <c r="A49" s="26" t="s">
        <v>395</v>
      </c>
      <c r="B49" s="24" t="s">
        <v>241</v>
      </c>
      <c r="C49" s="167">
        <f>SUM(C39:C48)</f>
        <v>36762</v>
      </c>
      <c r="D49" s="167"/>
      <c r="E49" s="162">
        <f>SUM(C49:D49)</f>
        <v>36762</v>
      </c>
      <c r="F49" s="162">
        <f>SUM(F39:F48)</f>
        <v>36945</v>
      </c>
      <c r="G49" s="162"/>
      <c r="H49" s="162">
        <f t="shared" si="1"/>
        <v>36945</v>
      </c>
      <c r="I49" s="167">
        <f>SUM(I39:I48)</f>
        <v>2540</v>
      </c>
      <c r="J49" s="167"/>
      <c r="K49" s="162">
        <f>SUM(I49:J49)</f>
        <v>2540</v>
      </c>
      <c r="L49" s="162">
        <f>SUM(L39:L47)</f>
        <v>2792</v>
      </c>
      <c r="M49" s="162"/>
      <c r="N49" s="162">
        <f t="shared" si="2"/>
        <v>2792</v>
      </c>
      <c r="O49" s="167"/>
      <c r="P49" s="167"/>
      <c r="Q49" s="167"/>
      <c r="R49" s="162"/>
      <c r="S49" s="162">
        <v>103</v>
      </c>
      <c r="T49" s="162"/>
      <c r="U49" s="162"/>
      <c r="V49" s="162">
        <f t="shared" si="3"/>
        <v>103</v>
      </c>
      <c r="W49" s="162">
        <f>E49+K49+R49</f>
        <v>39302</v>
      </c>
      <c r="X49" s="167">
        <f t="shared" si="4"/>
        <v>39840</v>
      </c>
    </row>
    <row r="50" spans="1:24" ht="15" customHeight="1">
      <c r="A50" s="25" t="s">
        <v>374</v>
      </c>
      <c r="B50" s="17" t="s">
        <v>242</v>
      </c>
      <c r="C50" s="167"/>
      <c r="D50" s="167"/>
      <c r="E50" s="162"/>
      <c r="F50" s="162"/>
      <c r="G50" s="162"/>
      <c r="H50" s="162">
        <f t="shared" si="1"/>
        <v>0</v>
      </c>
      <c r="I50" s="167"/>
      <c r="J50" s="167"/>
      <c r="K50" s="162"/>
      <c r="L50" s="162"/>
      <c r="M50" s="162"/>
      <c r="N50" s="162">
        <f t="shared" si="2"/>
        <v>0</v>
      </c>
      <c r="O50" s="167"/>
      <c r="P50" s="167"/>
      <c r="Q50" s="167"/>
      <c r="R50" s="162"/>
      <c r="S50" s="162"/>
      <c r="T50" s="162"/>
      <c r="U50" s="162"/>
      <c r="V50" s="162">
        <f t="shared" si="3"/>
        <v>0</v>
      </c>
      <c r="W50" s="162"/>
      <c r="X50" s="167">
        <f t="shared" si="4"/>
        <v>0</v>
      </c>
    </row>
    <row r="51" spans="1:24" ht="15" customHeight="1">
      <c r="A51" s="25" t="s">
        <v>375</v>
      </c>
      <c r="B51" s="17" t="s">
        <v>243</v>
      </c>
      <c r="C51" s="167">
        <v>3937</v>
      </c>
      <c r="D51" s="167"/>
      <c r="E51" s="162">
        <f>SUM(C51:D51)</f>
        <v>3937</v>
      </c>
      <c r="F51" s="162">
        <v>3937</v>
      </c>
      <c r="G51" s="162"/>
      <c r="H51" s="162">
        <f t="shared" si="1"/>
        <v>3937</v>
      </c>
      <c r="I51" s="167"/>
      <c r="J51" s="167"/>
      <c r="K51" s="162"/>
      <c r="L51" s="162"/>
      <c r="M51" s="162"/>
      <c r="N51" s="162">
        <f t="shared" si="2"/>
        <v>0</v>
      </c>
      <c r="O51" s="167"/>
      <c r="P51" s="167"/>
      <c r="Q51" s="167"/>
      <c r="R51" s="162"/>
      <c r="S51" s="162"/>
      <c r="T51" s="162"/>
      <c r="U51" s="162"/>
      <c r="V51" s="162">
        <f t="shared" si="3"/>
        <v>0</v>
      </c>
      <c r="W51" s="162">
        <f>E51+K51+R51</f>
        <v>3937</v>
      </c>
      <c r="X51" s="167">
        <f t="shared" si="4"/>
        <v>3937</v>
      </c>
    </row>
    <row r="52" spans="1:24" ht="15" customHeight="1">
      <c r="A52" s="25" t="s">
        <v>244</v>
      </c>
      <c r="B52" s="17" t="s">
        <v>245</v>
      </c>
      <c r="C52" s="167"/>
      <c r="D52" s="167"/>
      <c r="E52" s="162"/>
      <c r="F52" s="162"/>
      <c r="G52" s="162"/>
      <c r="H52" s="162">
        <f t="shared" si="1"/>
        <v>0</v>
      </c>
      <c r="I52" s="167"/>
      <c r="J52" s="167"/>
      <c r="K52" s="162"/>
      <c r="L52" s="162"/>
      <c r="M52" s="162"/>
      <c r="N52" s="162">
        <f t="shared" si="2"/>
        <v>0</v>
      </c>
      <c r="O52" s="167"/>
      <c r="P52" s="167"/>
      <c r="Q52" s="167"/>
      <c r="R52" s="162"/>
      <c r="S52" s="162"/>
      <c r="T52" s="162"/>
      <c r="U52" s="162"/>
      <c r="V52" s="162">
        <f t="shared" si="3"/>
        <v>0</v>
      </c>
      <c r="W52" s="162"/>
      <c r="X52" s="167">
        <f t="shared" si="4"/>
        <v>0</v>
      </c>
    </row>
    <row r="53" spans="1:24" ht="15" customHeight="1">
      <c r="A53" s="25" t="s">
        <v>376</v>
      </c>
      <c r="B53" s="17" t="s">
        <v>246</v>
      </c>
      <c r="C53" s="167"/>
      <c r="D53" s="167"/>
      <c r="E53" s="162"/>
      <c r="F53" s="162"/>
      <c r="G53" s="162"/>
      <c r="H53" s="162">
        <f t="shared" si="1"/>
        <v>0</v>
      </c>
      <c r="I53" s="167"/>
      <c r="J53" s="167"/>
      <c r="K53" s="162"/>
      <c r="L53" s="162"/>
      <c r="M53" s="162"/>
      <c r="N53" s="162">
        <f t="shared" si="2"/>
        <v>0</v>
      </c>
      <c r="O53" s="167"/>
      <c r="P53" s="167"/>
      <c r="Q53" s="167"/>
      <c r="R53" s="162"/>
      <c r="S53" s="162"/>
      <c r="T53" s="162"/>
      <c r="U53" s="162"/>
      <c r="V53" s="162">
        <f t="shared" si="3"/>
        <v>0</v>
      </c>
      <c r="W53" s="162"/>
      <c r="X53" s="167">
        <f t="shared" si="4"/>
        <v>0</v>
      </c>
    </row>
    <row r="54" spans="1:24" ht="15" customHeight="1">
      <c r="A54" s="25" t="s">
        <v>247</v>
      </c>
      <c r="B54" s="17" t="s">
        <v>248</v>
      </c>
      <c r="C54" s="167"/>
      <c r="D54" s="167"/>
      <c r="E54" s="162"/>
      <c r="F54" s="162"/>
      <c r="G54" s="162"/>
      <c r="H54" s="162">
        <f t="shared" si="1"/>
        <v>0</v>
      </c>
      <c r="I54" s="167"/>
      <c r="J54" s="167"/>
      <c r="K54" s="162"/>
      <c r="L54" s="162"/>
      <c r="M54" s="162"/>
      <c r="N54" s="162">
        <f t="shared" si="2"/>
        <v>0</v>
      </c>
      <c r="O54" s="167"/>
      <c r="P54" s="167"/>
      <c r="Q54" s="167"/>
      <c r="R54" s="162"/>
      <c r="S54" s="162"/>
      <c r="T54" s="162"/>
      <c r="U54" s="162"/>
      <c r="V54" s="162">
        <f t="shared" si="3"/>
        <v>0</v>
      </c>
      <c r="W54" s="162"/>
      <c r="X54" s="167">
        <f t="shared" si="4"/>
        <v>0</v>
      </c>
    </row>
    <row r="55" spans="1:24" ht="15" customHeight="1">
      <c r="A55" s="23" t="s">
        <v>396</v>
      </c>
      <c r="B55" s="24" t="s">
        <v>249</v>
      </c>
      <c r="C55" s="167">
        <f>SUM(C50:C54)</f>
        <v>3937</v>
      </c>
      <c r="D55" s="167"/>
      <c r="E55" s="162">
        <f>SUM(C55:D55)</f>
        <v>3937</v>
      </c>
      <c r="F55" s="162">
        <v>3937</v>
      </c>
      <c r="G55" s="162"/>
      <c r="H55" s="162">
        <f t="shared" si="1"/>
        <v>3937</v>
      </c>
      <c r="I55" s="167"/>
      <c r="J55" s="167"/>
      <c r="K55" s="162"/>
      <c r="L55" s="162"/>
      <c r="M55" s="162"/>
      <c r="N55" s="162">
        <f t="shared" si="2"/>
        <v>0</v>
      </c>
      <c r="O55" s="167"/>
      <c r="P55" s="167"/>
      <c r="Q55" s="167"/>
      <c r="R55" s="162"/>
      <c r="S55" s="162"/>
      <c r="T55" s="162"/>
      <c r="U55" s="162"/>
      <c r="V55" s="162">
        <f t="shared" si="3"/>
        <v>0</v>
      </c>
      <c r="W55" s="162">
        <f>E55+K55+R55</f>
        <v>3937</v>
      </c>
      <c r="X55" s="167">
        <f t="shared" si="4"/>
        <v>3937</v>
      </c>
    </row>
    <row r="56" spans="1:24" ht="15" customHeight="1">
      <c r="A56" s="25" t="s">
        <v>250</v>
      </c>
      <c r="B56" s="17" t="s">
        <v>251</v>
      </c>
      <c r="C56" s="167"/>
      <c r="D56" s="167"/>
      <c r="E56" s="162"/>
      <c r="F56" s="162"/>
      <c r="G56" s="162"/>
      <c r="H56" s="162">
        <f t="shared" si="1"/>
        <v>0</v>
      </c>
      <c r="I56" s="167"/>
      <c r="J56" s="167"/>
      <c r="K56" s="162"/>
      <c r="L56" s="162"/>
      <c r="M56" s="162"/>
      <c r="N56" s="162">
        <f t="shared" si="2"/>
        <v>0</v>
      </c>
      <c r="O56" s="167"/>
      <c r="P56" s="167"/>
      <c r="Q56" s="167"/>
      <c r="R56" s="162"/>
      <c r="S56" s="162"/>
      <c r="T56" s="162"/>
      <c r="U56" s="162"/>
      <c r="V56" s="162">
        <f t="shared" si="3"/>
        <v>0</v>
      </c>
      <c r="W56" s="162"/>
      <c r="X56" s="167">
        <f t="shared" si="4"/>
        <v>0</v>
      </c>
    </row>
    <row r="57" spans="1:24" ht="15" customHeight="1">
      <c r="A57" s="20" t="s">
        <v>377</v>
      </c>
      <c r="B57" s="17" t="s">
        <v>252</v>
      </c>
      <c r="C57" s="167"/>
      <c r="D57" s="167"/>
      <c r="E57" s="162"/>
      <c r="F57" s="162"/>
      <c r="G57" s="162"/>
      <c r="H57" s="162">
        <f t="shared" si="1"/>
        <v>0</v>
      </c>
      <c r="I57" s="167"/>
      <c r="J57" s="167"/>
      <c r="K57" s="162"/>
      <c r="L57" s="162"/>
      <c r="M57" s="162"/>
      <c r="N57" s="162">
        <f t="shared" si="2"/>
        <v>0</v>
      </c>
      <c r="O57" s="167"/>
      <c r="P57" s="167"/>
      <c r="Q57" s="167"/>
      <c r="R57" s="162"/>
      <c r="S57" s="162"/>
      <c r="T57" s="162"/>
      <c r="U57" s="162"/>
      <c r="V57" s="162">
        <f t="shared" si="3"/>
        <v>0</v>
      </c>
      <c r="W57" s="162"/>
      <c r="X57" s="167">
        <f t="shared" si="4"/>
        <v>0</v>
      </c>
    </row>
    <row r="58" spans="1:24" ht="15" customHeight="1">
      <c r="A58" s="25" t="s">
        <v>378</v>
      </c>
      <c r="B58" s="17" t="s">
        <v>253</v>
      </c>
      <c r="C58" s="167"/>
      <c r="D58" s="167"/>
      <c r="E58" s="162"/>
      <c r="F58" s="162">
        <v>580</v>
      </c>
      <c r="G58" s="162"/>
      <c r="H58" s="162">
        <f t="shared" si="1"/>
        <v>580</v>
      </c>
      <c r="I58" s="167"/>
      <c r="J58" s="167"/>
      <c r="K58" s="162"/>
      <c r="L58" s="162"/>
      <c r="M58" s="162"/>
      <c r="N58" s="162">
        <f t="shared" si="2"/>
        <v>0</v>
      </c>
      <c r="O58" s="167"/>
      <c r="P58" s="167"/>
      <c r="Q58" s="167"/>
      <c r="R58" s="162"/>
      <c r="S58" s="162"/>
      <c r="T58" s="162"/>
      <c r="U58" s="162"/>
      <c r="V58" s="162">
        <f t="shared" si="3"/>
        <v>0</v>
      </c>
      <c r="W58" s="162"/>
      <c r="X58" s="167">
        <f t="shared" si="4"/>
        <v>580</v>
      </c>
    </row>
    <row r="59" spans="1:24" ht="15" customHeight="1">
      <c r="A59" s="23" t="s">
        <v>397</v>
      </c>
      <c r="B59" s="24" t="s">
        <v>254</v>
      </c>
      <c r="C59" s="167"/>
      <c r="D59" s="167"/>
      <c r="E59" s="162"/>
      <c r="F59" s="162">
        <v>580</v>
      </c>
      <c r="G59" s="162"/>
      <c r="H59" s="162">
        <f t="shared" si="1"/>
        <v>580</v>
      </c>
      <c r="I59" s="167"/>
      <c r="J59" s="167"/>
      <c r="K59" s="162"/>
      <c r="L59" s="162"/>
      <c r="M59" s="162"/>
      <c r="N59" s="162">
        <f t="shared" si="2"/>
        <v>0</v>
      </c>
      <c r="O59" s="167"/>
      <c r="P59" s="167"/>
      <c r="Q59" s="167"/>
      <c r="R59" s="162"/>
      <c r="S59" s="162"/>
      <c r="T59" s="162"/>
      <c r="U59" s="162"/>
      <c r="V59" s="162">
        <f t="shared" si="3"/>
        <v>0</v>
      </c>
      <c r="W59" s="162"/>
      <c r="X59" s="167">
        <f t="shared" si="4"/>
        <v>580</v>
      </c>
    </row>
    <row r="60" spans="1:24" ht="15" customHeight="1">
      <c r="A60" s="25" t="s">
        <v>255</v>
      </c>
      <c r="B60" s="17" t="s">
        <v>256</v>
      </c>
      <c r="C60" s="167"/>
      <c r="D60" s="167"/>
      <c r="E60" s="162"/>
      <c r="F60" s="162"/>
      <c r="G60" s="162"/>
      <c r="H60" s="162">
        <f t="shared" si="1"/>
        <v>0</v>
      </c>
      <c r="I60" s="167"/>
      <c r="J60" s="167"/>
      <c r="K60" s="162"/>
      <c r="L60" s="162"/>
      <c r="M60" s="162"/>
      <c r="N60" s="162">
        <f t="shared" si="2"/>
        <v>0</v>
      </c>
      <c r="O60" s="167"/>
      <c r="P60" s="167"/>
      <c r="Q60" s="167"/>
      <c r="R60" s="162"/>
      <c r="S60" s="162"/>
      <c r="T60" s="162"/>
      <c r="U60" s="162"/>
      <c r="V60" s="162">
        <f t="shared" si="3"/>
        <v>0</v>
      </c>
      <c r="W60" s="162"/>
      <c r="X60" s="167">
        <f t="shared" si="4"/>
        <v>0</v>
      </c>
    </row>
    <row r="61" spans="1:24" ht="15" customHeight="1">
      <c r="A61" s="20" t="s">
        <v>379</v>
      </c>
      <c r="B61" s="17" t="s">
        <v>257</v>
      </c>
      <c r="C61" s="167"/>
      <c r="D61" s="167"/>
      <c r="E61" s="162"/>
      <c r="F61" s="162"/>
      <c r="G61" s="162"/>
      <c r="H61" s="162">
        <f t="shared" si="1"/>
        <v>0</v>
      </c>
      <c r="I61" s="167"/>
      <c r="J61" s="167"/>
      <c r="K61" s="162"/>
      <c r="L61" s="162"/>
      <c r="M61" s="162"/>
      <c r="N61" s="162">
        <f t="shared" si="2"/>
        <v>0</v>
      </c>
      <c r="O61" s="167"/>
      <c r="P61" s="167"/>
      <c r="Q61" s="167"/>
      <c r="R61" s="162"/>
      <c r="S61" s="162"/>
      <c r="T61" s="162"/>
      <c r="U61" s="162"/>
      <c r="V61" s="162">
        <f t="shared" si="3"/>
        <v>0</v>
      </c>
      <c r="W61" s="162"/>
      <c r="X61" s="167">
        <f t="shared" si="4"/>
        <v>0</v>
      </c>
    </row>
    <row r="62" spans="1:24" ht="15" customHeight="1">
      <c r="A62" s="25" t="s">
        <v>380</v>
      </c>
      <c r="B62" s="17" t="s">
        <v>258</v>
      </c>
      <c r="C62" s="167">
        <v>30000</v>
      </c>
      <c r="D62" s="167"/>
      <c r="E62" s="162">
        <v>30000</v>
      </c>
      <c r="F62" s="162">
        <v>4577</v>
      </c>
      <c r="G62" s="162"/>
      <c r="H62" s="162">
        <f t="shared" si="1"/>
        <v>4577</v>
      </c>
      <c r="I62" s="167"/>
      <c r="J62" s="167"/>
      <c r="K62" s="162"/>
      <c r="L62" s="162"/>
      <c r="M62" s="162"/>
      <c r="N62" s="162">
        <f t="shared" si="2"/>
        <v>0</v>
      </c>
      <c r="O62" s="167"/>
      <c r="P62" s="167"/>
      <c r="Q62" s="167"/>
      <c r="R62" s="162"/>
      <c r="S62" s="162"/>
      <c r="T62" s="162"/>
      <c r="U62" s="162"/>
      <c r="V62" s="162">
        <f t="shared" si="3"/>
        <v>0</v>
      </c>
      <c r="W62" s="162">
        <v>30000</v>
      </c>
      <c r="X62" s="167">
        <f t="shared" si="4"/>
        <v>4577</v>
      </c>
    </row>
    <row r="63" spans="1:24" ht="15" customHeight="1">
      <c r="A63" s="23" t="s">
        <v>399</v>
      </c>
      <c r="B63" s="24" t="s">
        <v>259</v>
      </c>
      <c r="C63" s="167">
        <v>30000</v>
      </c>
      <c r="D63" s="167"/>
      <c r="E63" s="162">
        <v>30000</v>
      </c>
      <c r="F63" s="162">
        <v>4577</v>
      </c>
      <c r="G63" s="162"/>
      <c r="H63" s="162">
        <f t="shared" si="1"/>
        <v>4577</v>
      </c>
      <c r="I63" s="167"/>
      <c r="J63" s="167"/>
      <c r="K63" s="162"/>
      <c r="L63" s="162"/>
      <c r="M63" s="162"/>
      <c r="N63" s="162">
        <f t="shared" si="2"/>
        <v>0</v>
      </c>
      <c r="O63" s="167"/>
      <c r="P63" s="167"/>
      <c r="Q63" s="167"/>
      <c r="R63" s="162"/>
      <c r="S63" s="162"/>
      <c r="T63" s="162"/>
      <c r="U63" s="162"/>
      <c r="V63" s="162">
        <f t="shared" si="3"/>
        <v>0</v>
      </c>
      <c r="W63" s="162">
        <v>30000</v>
      </c>
      <c r="X63" s="167">
        <f t="shared" si="4"/>
        <v>4577</v>
      </c>
    </row>
    <row r="64" spans="1:24" ht="15.75">
      <c r="A64" s="27" t="s">
        <v>398</v>
      </c>
      <c r="B64" s="28" t="s">
        <v>260</v>
      </c>
      <c r="C64" s="167">
        <f>C18+C24+C38+C49+C55+C59+C63</f>
        <v>328540</v>
      </c>
      <c r="D64" s="167"/>
      <c r="E64" s="162">
        <f>SUM(C64:D64)</f>
        <v>328540</v>
      </c>
      <c r="F64" s="162">
        <f>F63+F59+F55+F49+F38+F24+F18</f>
        <v>335652</v>
      </c>
      <c r="G64" s="162"/>
      <c r="H64" s="162">
        <f t="shared" si="1"/>
        <v>335652</v>
      </c>
      <c r="I64" s="167">
        <f>I49+I17</f>
        <v>3750</v>
      </c>
      <c r="J64" s="167"/>
      <c r="K64" s="162">
        <f>SUM(I64:J64)</f>
        <v>3750</v>
      </c>
      <c r="L64" s="162">
        <v>3748</v>
      </c>
      <c r="M64" s="162"/>
      <c r="N64" s="162">
        <f t="shared" si="2"/>
        <v>3748</v>
      </c>
      <c r="O64" s="167">
        <f>O18</f>
        <v>6133</v>
      </c>
      <c r="P64" s="167"/>
      <c r="Q64" s="167"/>
      <c r="R64" s="162">
        <f>R18</f>
        <v>6133</v>
      </c>
      <c r="S64" s="162">
        <f>S49+S18</f>
        <v>6750</v>
      </c>
      <c r="T64" s="162"/>
      <c r="U64" s="162"/>
      <c r="V64" s="162">
        <f t="shared" si="3"/>
        <v>6750</v>
      </c>
      <c r="W64" s="162">
        <f>E64+K64+R64</f>
        <v>338423</v>
      </c>
      <c r="X64" s="167">
        <f t="shared" si="4"/>
        <v>346150</v>
      </c>
    </row>
    <row r="65" spans="1:24" ht="15.75">
      <c r="A65" s="29" t="s">
        <v>439</v>
      </c>
      <c r="B65" s="30"/>
      <c r="C65" s="167"/>
      <c r="D65" s="167"/>
      <c r="E65" s="162"/>
      <c r="F65" s="162"/>
      <c r="G65" s="162"/>
      <c r="H65" s="162">
        <f t="shared" si="1"/>
        <v>0</v>
      </c>
      <c r="I65" s="167">
        <f>I18+I38+I49+I59</f>
        <v>3750</v>
      </c>
      <c r="J65" s="167"/>
      <c r="K65" s="162">
        <f>K18+K38+K49+K59</f>
        <v>3750</v>
      </c>
      <c r="L65" s="162">
        <f>L18+L38+L49+L59</f>
        <v>3748</v>
      </c>
      <c r="M65" s="162"/>
      <c r="N65" s="162">
        <f t="shared" si="2"/>
        <v>3748</v>
      </c>
      <c r="O65" s="167">
        <f>O18+O38+O49+O59</f>
        <v>6133</v>
      </c>
      <c r="P65" s="167"/>
      <c r="Q65" s="167"/>
      <c r="R65" s="162">
        <f>R18+R38+R49+R59</f>
        <v>6133</v>
      </c>
      <c r="S65" s="162">
        <v>6750</v>
      </c>
      <c r="T65" s="162"/>
      <c r="U65" s="162"/>
      <c r="V65" s="162">
        <f t="shared" si="3"/>
        <v>6750</v>
      </c>
      <c r="W65" s="162">
        <f>W18+W38+W49+W59</f>
        <v>304486</v>
      </c>
      <c r="X65" s="167">
        <f t="shared" si="4"/>
        <v>10498</v>
      </c>
    </row>
    <row r="66" spans="1:24" ht="15.75">
      <c r="A66" s="29" t="s">
        <v>440</v>
      </c>
      <c r="B66" s="30"/>
      <c r="C66" s="167"/>
      <c r="D66" s="167"/>
      <c r="E66" s="162"/>
      <c r="F66" s="162"/>
      <c r="G66" s="162"/>
      <c r="H66" s="162">
        <f t="shared" si="1"/>
        <v>0</v>
      </c>
      <c r="I66" s="167"/>
      <c r="J66" s="167"/>
      <c r="K66" s="162"/>
      <c r="L66" s="162"/>
      <c r="M66" s="162"/>
      <c r="N66" s="162">
        <f t="shared" si="2"/>
        <v>0</v>
      </c>
      <c r="O66" s="167"/>
      <c r="P66" s="167"/>
      <c r="Q66" s="167"/>
      <c r="R66" s="162"/>
      <c r="S66" s="162"/>
      <c r="T66" s="162"/>
      <c r="U66" s="162"/>
      <c r="V66" s="162">
        <f t="shared" si="3"/>
        <v>0</v>
      </c>
      <c r="W66" s="162">
        <f>W24+W55+W63</f>
        <v>33937</v>
      </c>
      <c r="X66" s="167">
        <f t="shared" si="4"/>
        <v>0</v>
      </c>
    </row>
    <row r="67" spans="1:24" ht="15">
      <c r="A67" s="31" t="s">
        <v>381</v>
      </c>
      <c r="B67" s="20" t="s">
        <v>261</v>
      </c>
      <c r="C67" s="167"/>
      <c r="D67" s="167"/>
      <c r="E67" s="162"/>
      <c r="F67" s="162"/>
      <c r="G67" s="162"/>
      <c r="H67" s="162">
        <f t="shared" si="1"/>
        <v>0</v>
      </c>
      <c r="I67" s="167"/>
      <c r="J67" s="167"/>
      <c r="K67" s="162"/>
      <c r="L67" s="162"/>
      <c r="M67" s="162"/>
      <c r="N67" s="162">
        <f t="shared" si="2"/>
        <v>0</v>
      </c>
      <c r="O67" s="167"/>
      <c r="P67" s="167"/>
      <c r="Q67" s="167"/>
      <c r="R67" s="162"/>
      <c r="S67" s="162"/>
      <c r="T67" s="162"/>
      <c r="U67" s="162"/>
      <c r="V67" s="162">
        <f t="shared" si="3"/>
        <v>0</v>
      </c>
      <c r="W67" s="162"/>
      <c r="X67" s="167">
        <f t="shared" si="4"/>
        <v>0</v>
      </c>
    </row>
    <row r="68" spans="1:24" ht="15">
      <c r="A68" s="25" t="s">
        <v>262</v>
      </c>
      <c r="B68" s="20" t="s">
        <v>263</v>
      </c>
      <c r="C68" s="167"/>
      <c r="D68" s="167"/>
      <c r="E68" s="162"/>
      <c r="F68" s="162"/>
      <c r="G68" s="162"/>
      <c r="H68" s="162">
        <f t="shared" si="1"/>
        <v>0</v>
      </c>
      <c r="I68" s="167"/>
      <c r="J68" s="167"/>
      <c r="K68" s="162"/>
      <c r="L68" s="162"/>
      <c r="M68" s="162"/>
      <c r="N68" s="162">
        <f t="shared" si="2"/>
        <v>0</v>
      </c>
      <c r="O68" s="167"/>
      <c r="P68" s="167"/>
      <c r="Q68" s="167"/>
      <c r="R68" s="162"/>
      <c r="S68" s="162"/>
      <c r="T68" s="162"/>
      <c r="U68" s="162"/>
      <c r="V68" s="162">
        <f t="shared" si="3"/>
        <v>0</v>
      </c>
      <c r="W68" s="162"/>
      <c r="X68" s="167">
        <f t="shared" si="4"/>
        <v>0</v>
      </c>
    </row>
    <row r="69" spans="1:24" ht="15">
      <c r="A69" s="31" t="s">
        <v>382</v>
      </c>
      <c r="B69" s="20" t="s">
        <v>264</v>
      </c>
      <c r="C69" s="167"/>
      <c r="D69" s="167"/>
      <c r="E69" s="162"/>
      <c r="F69" s="162"/>
      <c r="G69" s="162"/>
      <c r="H69" s="162">
        <f t="shared" si="1"/>
        <v>0</v>
      </c>
      <c r="I69" s="167"/>
      <c r="J69" s="167"/>
      <c r="K69" s="162"/>
      <c r="L69" s="162"/>
      <c r="M69" s="162"/>
      <c r="N69" s="162">
        <f t="shared" si="2"/>
        <v>0</v>
      </c>
      <c r="O69" s="167"/>
      <c r="P69" s="167"/>
      <c r="Q69" s="167"/>
      <c r="R69" s="162"/>
      <c r="S69" s="162"/>
      <c r="T69" s="162"/>
      <c r="U69" s="162"/>
      <c r="V69" s="162">
        <f t="shared" si="3"/>
        <v>0</v>
      </c>
      <c r="W69" s="162"/>
      <c r="X69" s="167">
        <f t="shared" si="4"/>
        <v>0</v>
      </c>
    </row>
    <row r="70" spans="1:24" ht="15">
      <c r="A70" s="32" t="s">
        <v>400</v>
      </c>
      <c r="B70" s="21" t="s">
        <v>265</v>
      </c>
      <c r="C70" s="167"/>
      <c r="D70" s="167"/>
      <c r="E70" s="162"/>
      <c r="F70" s="162"/>
      <c r="G70" s="162"/>
      <c r="H70" s="162">
        <f t="shared" si="1"/>
        <v>0</v>
      </c>
      <c r="I70" s="167"/>
      <c r="J70" s="167"/>
      <c r="K70" s="162"/>
      <c r="L70" s="162"/>
      <c r="M70" s="162"/>
      <c r="N70" s="162">
        <f t="shared" si="2"/>
        <v>0</v>
      </c>
      <c r="O70" s="167"/>
      <c r="P70" s="167"/>
      <c r="Q70" s="167"/>
      <c r="R70" s="162"/>
      <c r="S70" s="162"/>
      <c r="T70" s="162"/>
      <c r="U70" s="162"/>
      <c r="V70" s="162">
        <f t="shared" si="3"/>
        <v>0</v>
      </c>
      <c r="W70" s="162"/>
      <c r="X70" s="167">
        <f t="shared" si="4"/>
        <v>0</v>
      </c>
    </row>
    <row r="71" spans="1:24" ht="15">
      <c r="A71" s="25" t="s">
        <v>383</v>
      </c>
      <c r="B71" s="20" t="s">
        <v>266</v>
      </c>
      <c r="C71" s="167"/>
      <c r="D71" s="167"/>
      <c r="E71" s="162"/>
      <c r="F71" s="162"/>
      <c r="G71" s="162"/>
      <c r="H71" s="162">
        <f aca="true" t="shared" si="7" ref="H71:H94">F71+G71</f>
        <v>0</v>
      </c>
      <c r="I71" s="167"/>
      <c r="J71" s="167"/>
      <c r="K71" s="162"/>
      <c r="L71" s="162"/>
      <c r="M71" s="162"/>
      <c r="N71" s="162">
        <f aca="true" t="shared" si="8" ref="N71:N94">L71+M71</f>
        <v>0</v>
      </c>
      <c r="O71" s="167"/>
      <c r="P71" s="167"/>
      <c r="Q71" s="167"/>
      <c r="R71" s="162"/>
      <c r="S71" s="162"/>
      <c r="T71" s="162"/>
      <c r="U71" s="162"/>
      <c r="V71" s="162">
        <f aca="true" t="shared" si="9" ref="V71:V94">S71+T71+U71</f>
        <v>0</v>
      </c>
      <c r="W71" s="162"/>
      <c r="X71" s="167">
        <f aca="true" t="shared" si="10" ref="X71:X94">H71+N71+V71</f>
        <v>0</v>
      </c>
    </row>
    <row r="72" spans="1:24" ht="15">
      <c r="A72" s="31" t="s">
        <v>267</v>
      </c>
      <c r="B72" s="20" t="s">
        <v>268</v>
      </c>
      <c r="C72" s="167"/>
      <c r="D72" s="167"/>
      <c r="E72" s="162"/>
      <c r="F72" s="162"/>
      <c r="G72" s="162"/>
      <c r="H72" s="162">
        <f t="shared" si="7"/>
        <v>0</v>
      </c>
      <c r="I72" s="167"/>
      <c r="J72" s="167"/>
      <c r="K72" s="162"/>
      <c r="L72" s="162"/>
      <c r="M72" s="162"/>
      <c r="N72" s="162">
        <f t="shared" si="8"/>
        <v>0</v>
      </c>
      <c r="O72" s="167"/>
      <c r="P72" s="167"/>
      <c r="Q72" s="167"/>
      <c r="R72" s="162"/>
      <c r="S72" s="162"/>
      <c r="T72" s="162"/>
      <c r="U72" s="162"/>
      <c r="V72" s="162">
        <f t="shared" si="9"/>
        <v>0</v>
      </c>
      <c r="W72" s="162"/>
      <c r="X72" s="167">
        <f t="shared" si="10"/>
        <v>0</v>
      </c>
    </row>
    <row r="73" spans="1:24" ht="15">
      <c r="A73" s="25" t="s">
        <v>384</v>
      </c>
      <c r="B73" s="20" t="s">
        <v>269</v>
      </c>
      <c r="C73" s="167"/>
      <c r="D73" s="167"/>
      <c r="E73" s="162"/>
      <c r="F73" s="162"/>
      <c r="G73" s="162"/>
      <c r="H73" s="162">
        <f t="shared" si="7"/>
        <v>0</v>
      </c>
      <c r="I73" s="167"/>
      <c r="J73" s="167"/>
      <c r="K73" s="162"/>
      <c r="L73" s="162"/>
      <c r="M73" s="162"/>
      <c r="N73" s="162">
        <f t="shared" si="8"/>
        <v>0</v>
      </c>
      <c r="O73" s="167"/>
      <c r="P73" s="167"/>
      <c r="Q73" s="167"/>
      <c r="R73" s="162"/>
      <c r="S73" s="162"/>
      <c r="T73" s="162"/>
      <c r="U73" s="162"/>
      <c r="V73" s="162">
        <f t="shared" si="9"/>
        <v>0</v>
      </c>
      <c r="W73" s="162"/>
      <c r="X73" s="167">
        <f t="shared" si="10"/>
        <v>0</v>
      </c>
    </row>
    <row r="74" spans="1:24" ht="15">
      <c r="A74" s="31" t="s">
        <v>270</v>
      </c>
      <c r="B74" s="20" t="s">
        <v>271</v>
      </c>
      <c r="C74" s="167"/>
      <c r="D74" s="167"/>
      <c r="E74" s="162"/>
      <c r="F74" s="162"/>
      <c r="G74" s="162"/>
      <c r="H74" s="162">
        <f t="shared" si="7"/>
        <v>0</v>
      </c>
      <c r="I74" s="167"/>
      <c r="J74" s="167"/>
      <c r="K74" s="162"/>
      <c r="L74" s="162"/>
      <c r="M74" s="162"/>
      <c r="N74" s="162">
        <f t="shared" si="8"/>
        <v>0</v>
      </c>
      <c r="O74" s="167"/>
      <c r="P74" s="167"/>
      <c r="Q74" s="167"/>
      <c r="R74" s="162"/>
      <c r="S74" s="162"/>
      <c r="T74" s="162"/>
      <c r="U74" s="162"/>
      <c r="V74" s="162">
        <f t="shared" si="9"/>
        <v>0</v>
      </c>
      <c r="W74" s="162"/>
      <c r="X74" s="167">
        <f t="shared" si="10"/>
        <v>0</v>
      </c>
    </row>
    <row r="75" spans="1:24" ht="15">
      <c r="A75" s="33" t="s">
        <v>401</v>
      </c>
      <c r="B75" s="21" t="s">
        <v>272</v>
      </c>
      <c r="C75" s="167"/>
      <c r="D75" s="167"/>
      <c r="E75" s="162"/>
      <c r="F75" s="162"/>
      <c r="G75" s="162"/>
      <c r="H75" s="162">
        <f t="shared" si="7"/>
        <v>0</v>
      </c>
      <c r="I75" s="167"/>
      <c r="J75" s="167"/>
      <c r="K75" s="162"/>
      <c r="L75" s="162"/>
      <c r="M75" s="162"/>
      <c r="N75" s="162">
        <f t="shared" si="8"/>
        <v>0</v>
      </c>
      <c r="O75" s="167"/>
      <c r="P75" s="167"/>
      <c r="Q75" s="167"/>
      <c r="R75" s="162"/>
      <c r="S75" s="162"/>
      <c r="T75" s="162"/>
      <c r="U75" s="162"/>
      <c r="V75" s="162">
        <f t="shared" si="9"/>
        <v>0</v>
      </c>
      <c r="W75" s="162"/>
      <c r="X75" s="167">
        <f t="shared" si="10"/>
        <v>0</v>
      </c>
    </row>
    <row r="76" spans="1:24" ht="15">
      <c r="A76" s="20" t="s">
        <v>410</v>
      </c>
      <c r="B76" s="20" t="s">
        <v>273</v>
      </c>
      <c r="C76" s="167">
        <v>48000</v>
      </c>
      <c r="D76" s="167"/>
      <c r="E76" s="162">
        <f>SUM(C76:D76)</f>
        <v>48000</v>
      </c>
      <c r="F76" s="162">
        <v>90771</v>
      </c>
      <c r="G76" s="162"/>
      <c r="H76" s="162">
        <f t="shared" si="7"/>
        <v>90771</v>
      </c>
      <c r="I76" s="167">
        <v>968</v>
      </c>
      <c r="J76" s="167"/>
      <c r="K76" s="162">
        <v>968</v>
      </c>
      <c r="L76" s="162">
        <v>970</v>
      </c>
      <c r="M76" s="162"/>
      <c r="N76" s="162">
        <f t="shared" si="8"/>
        <v>970</v>
      </c>
      <c r="O76" s="167">
        <v>296</v>
      </c>
      <c r="P76" s="167"/>
      <c r="Q76" s="167"/>
      <c r="R76" s="162">
        <f>O76+P76+Q76</f>
        <v>296</v>
      </c>
      <c r="S76" s="162">
        <v>294</v>
      </c>
      <c r="T76" s="162"/>
      <c r="U76" s="162"/>
      <c r="V76" s="162">
        <f t="shared" si="9"/>
        <v>294</v>
      </c>
      <c r="W76" s="162">
        <f>E76+K76+R76</f>
        <v>49264</v>
      </c>
      <c r="X76" s="167">
        <f t="shared" si="10"/>
        <v>92035</v>
      </c>
    </row>
    <row r="77" spans="1:24" ht="15">
      <c r="A77" s="20" t="s">
        <v>411</v>
      </c>
      <c r="B77" s="20" t="s">
        <v>273</v>
      </c>
      <c r="C77" s="167"/>
      <c r="D77" s="167"/>
      <c r="E77" s="162"/>
      <c r="F77" s="162"/>
      <c r="G77" s="162"/>
      <c r="H77" s="162">
        <f t="shared" si="7"/>
        <v>0</v>
      </c>
      <c r="I77" s="167"/>
      <c r="J77" s="167"/>
      <c r="K77" s="162"/>
      <c r="L77" s="162"/>
      <c r="M77" s="162"/>
      <c r="N77" s="162">
        <f t="shared" si="8"/>
        <v>0</v>
      </c>
      <c r="O77" s="167"/>
      <c r="P77" s="167"/>
      <c r="Q77" s="167"/>
      <c r="R77" s="162"/>
      <c r="S77" s="162"/>
      <c r="T77" s="162"/>
      <c r="U77" s="162"/>
      <c r="V77" s="162">
        <f t="shared" si="9"/>
        <v>0</v>
      </c>
      <c r="W77" s="162"/>
      <c r="X77" s="167">
        <f t="shared" si="10"/>
        <v>0</v>
      </c>
    </row>
    <row r="78" spans="1:24" ht="15">
      <c r="A78" s="20" t="s">
        <v>408</v>
      </c>
      <c r="B78" s="20" t="s">
        <v>274</v>
      </c>
      <c r="C78" s="167"/>
      <c r="D78" s="167"/>
      <c r="E78" s="162"/>
      <c r="F78" s="162"/>
      <c r="G78" s="162"/>
      <c r="H78" s="162">
        <f t="shared" si="7"/>
        <v>0</v>
      </c>
      <c r="I78" s="167"/>
      <c r="J78" s="167"/>
      <c r="K78" s="162"/>
      <c r="L78" s="162"/>
      <c r="M78" s="162"/>
      <c r="N78" s="162">
        <f t="shared" si="8"/>
        <v>0</v>
      </c>
      <c r="O78" s="167"/>
      <c r="P78" s="167"/>
      <c r="Q78" s="167"/>
      <c r="R78" s="162"/>
      <c r="S78" s="162"/>
      <c r="T78" s="162"/>
      <c r="U78" s="162"/>
      <c r="V78" s="162">
        <f t="shared" si="9"/>
        <v>0</v>
      </c>
      <c r="W78" s="162"/>
      <c r="X78" s="167">
        <f t="shared" si="10"/>
        <v>0</v>
      </c>
    </row>
    <row r="79" spans="1:24" ht="15">
      <c r="A79" s="20" t="s">
        <v>409</v>
      </c>
      <c r="B79" s="20" t="s">
        <v>274</v>
      </c>
      <c r="C79" s="167"/>
      <c r="D79" s="167"/>
      <c r="E79" s="162"/>
      <c r="F79" s="162"/>
      <c r="G79" s="162"/>
      <c r="H79" s="162">
        <f t="shared" si="7"/>
        <v>0</v>
      </c>
      <c r="I79" s="167"/>
      <c r="J79" s="167"/>
      <c r="K79" s="162"/>
      <c r="L79" s="162"/>
      <c r="M79" s="162"/>
      <c r="N79" s="162">
        <f t="shared" si="8"/>
        <v>0</v>
      </c>
      <c r="O79" s="167"/>
      <c r="P79" s="167"/>
      <c r="Q79" s="167"/>
      <c r="R79" s="162"/>
      <c r="S79" s="162"/>
      <c r="T79" s="162"/>
      <c r="U79" s="162"/>
      <c r="V79" s="162">
        <f t="shared" si="9"/>
        <v>0</v>
      </c>
      <c r="W79" s="162"/>
      <c r="X79" s="167">
        <f t="shared" si="10"/>
        <v>0</v>
      </c>
    </row>
    <row r="80" spans="1:24" ht="15">
      <c r="A80" s="21" t="s">
        <v>402</v>
      </c>
      <c r="B80" s="21" t="s">
        <v>275</v>
      </c>
      <c r="C80" s="167">
        <f>SUM(C76:C79)</f>
        <v>48000</v>
      </c>
      <c r="D80" s="167"/>
      <c r="E80" s="162">
        <f>SUM(C80:D80)</f>
        <v>48000</v>
      </c>
      <c r="F80" s="162">
        <v>90771</v>
      </c>
      <c r="G80" s="162"/>
      <c r="H80" s="162">
        <f t="shared" si="7"/>
        <v>90771</v>
      </c>
      <c r="I80" s="167">
        <f>SUM(I76:I79)</f>
        <v>968</v>
      </c>
      <c r="J80" s="167"/>
      <c r="K80" s="162">
        <v>968</v>
      </c>
      <c r="L80" s="162">
        <v>970</v>
      </c>
      <c r="M80" s="162"/>
      <c r="N80" s="162">
        <f t="shared" si="8"/>
        <v>970</v>
      </c>
      <c r="O80" s="167">
        <f>SUM(O76:O79)</f>
        <v>296</v>
      </c>
      <c r="P80" s="167"/>
      <c r="Q80" s="167"/>
      <c r="R80" s="162">
        <f>O80+P80+Q80</f>
        <v>296</v>
      </c>
      <c r="S80" s="162">
        <v>294</v>
      </c>
      <c r="T80" s="162"/>
      <c r="U80" s="162"/>
      <c r="V80" s="162">
        <f t="shared" si="9"/>
        <v>294</v>
      </c>
      <c r="W80" s="162">
        <f>E80+K80+R80</f>
        <v>49264</v>
      </c>
      <c r="X80" s="167">
        <f t="shared" si="10"/>
        <v>92035</v>
      </c>
    </row>
    <row r="81" spans="1:24" ht="15">
      <c r="A81" s="31" t="s">
        <v>276</v>
      </c>
      <c r="B81" s="20" t="s">
        <v>277</v>
      </c>
      <c r="C81" s="167"/>
      <c r="D81" s="167"/>
      <c r="E81" s="162"/>
      <c r="F81" s="162"/>
      <c r="G81" s="162"/>
      <c r="H81" s="162">
        <f t="shared" si="7"/>
        <v>0</v>
      </c>
      <c r="I81" s="167"/>
      <c r="J81" s="167"/>
      <c r="K81" s="162"/>
      <c r="L81" s="162"/>
      <c r="M81" s="162"/>
      <c r="N81" s="162">
        <f t="shared" si="8"/>
        <v>0</v>
      </c>
      <c r="O81" s="167"/>
      <c r="P81" s="167"/>
      <c r="Q81" s="167"/>
      <c r="R81" s="162"/>
      <c r="S81" s="162"/>
      <c r="T81" s="162"/>
      <c r="U81" s="162"/>
      <c r="V81" s="162">
        <f t="shared" si="9"/>
        <v>0</v>
      </c>
      <c r="W81" s="162"/>
      <c r="X81" s="167">
        <f t="shared" si="10"/>
        <v>0</v>
      </c>
    </row>
    <row r="82" spans="1:24" ht="15">
      <c r="A82" s="31" t="s">
        <v>278</v>
      </c>
      <c r="B82" s="20" t="s">
        <v>279</v>
      </c>
      <c r="C82" s="167"/>
      <c r="D82" s="167"/>
      <c r="E82" s="162"/>
      <c r="F82" s="162"/>
      <c r="G82" s="162"/>
      <c r="H82" s="162">
        <f t="shared" si="7"/>
        <v>0</v>
      </c>
      <c r="I82" s="167"/>
      <c r="J82" s="167"/>
      <c r="K82" s="162"/>
      <c r="L82" s="162"/>
      <c r="M82" s="162"/>
      <c r="N82" s="162">
        <f t="shared" si="8"/>
        <v>0</v>
      </c>
      <c r="O82" s="167"/>
      <c r="P82" s="167"/>
      <c r="Q82" s="167"/>
      <c r="R82" s="162"/>
      <c r="S82" s="162"/>
      <c r="T82" s="162"/>
      <c r="U82" s="162"/>
      <c r="V82" s="162">
        <f t="shared" si="9"/>
        <v>0</v>
      </c>
      <c r="W82" s="162"/>
      <c r="X82" s="167">
        <f t="shared" si="10"/>
        <v>0</v>
      </c>
    </row>
    <row r="83" spans="1:24" ht="15">
      <c r="A83" s="31" t="s">
        <v>280</v>
      </c>
      <c r="B83" s="20" t="s">
        <v>281</v>
      </c>
      <c r="C83" s="167"/>
      <c r="D83" s="167"/>
      <c r="E83" s="162"/>
      <c r="F83" s="162"/>
      <c r="G83" s="162"/>
      <c r="H83" s="162">
        <f t="shared" si="7"/>
        <v>0</v>
      </c>
      <c r="I83" s="167">
        <v>42382</v>
      </c>
      <c r="J83" s="167"/>
      <c r="K83" s="162">
        <f>I83+J83</f>
        <v>42382</v>
      </c>
      <c r="L83" s="162">
        <v>42382</v>
      </c>
      <c r="M83" s="162"/>
      <c r="N83" s="162">
        <f t="shared" si="8"/>
        <v>42382</v>
      </c>
      <c r="O83" s="167">
        <v>43739</v>
      </c>
      <c r="P83" s="167"/>
      <c r="Q83" s="167"/>
      <c r="R83" s="162">
        <f>O83+P83+Q83</f>
        <v>43739</v>
      </c>
      <c r="S83" s="162">
        <v>44998</v>
      </c>
      <c r="T83" s="162"/>
      <c r="U83" s="162"/>
      <c r="V83" s="162">
        <f t="shared" si="9"/>
        <v>44998</v>
      </c>
      <c r="W83" s="162">
        <f>E83+K83+R83</f>
        <v>86121</v>
      </c>
      <c r="X83" s="167">
        <f t="shared" si="10"/>
        <v>87380</v>
      </c>
    </row>
    <row r="84" spans="1:24" ht="15">
      <c r="A84" s="31" t="s">
        <v>282</v>
      </c>
      <c r="B84" s="20" t="s">
        <v>283</v>
      </c>
      <c r="C84" s="167"/>
      <c r="D84" s="167"/>
      <c r="E84" s="162"/>
      <c r="F84" s="162">
        <v>170000</v>
      </c>
      <c r="G84" s="162"/>
      <c r="H84" s="162">
        <f t="shared" si="7"/>
        <v>170000</v>
      </c>
      <c r="I84" s="167"/>
      <c r="J84" s="167"/>
      <c r="K84" s="162"/>
      <c r="L84" s="162"/>
      <c r="M84" s="162"/>
      <c r="N84" s="162">
        <f t="shared" si="8"/>
        <v>0</v>
      </c>
      <c r="O84" s="167"/>
      <c r="P84" s="167"/>
      <c r="Q84" s="167"/>
      <c r="R84" s="162"/>
      <c r="S84" s="162"/>
      <c r="T84" s="162"/>
      <c r="U84" s="162"/>
      <c r="V84" s="162">
        <f t="shared" si="9"/>
        <v>0</v>
      </c>
      <c r="W84" s="162"/>
      <c r="X84" s="167">
        <f t="shared" si="10"/>
        <v>170000</v>
      </c>
    </row>
    <row r="85" spans="1:24" ht="15">
      <c r="A85" s="25" t="s">
        <v>385</v>
      </c>
      <c r="B85" s="20" t="s">
        <v>284</v>
      </c>
      <c r="C85" s="167"/>
      <c r="D85" s="167"/>
      <c r="E85" s="162"/>
      <c r="F85" s="162"/>
      <c r="G85" s="162"/>
      <c r="H85" s="162">
        <f t="shared" si="7"/>
        <v>0</v>
      </c>
      <c r="I85" s="167"/>
      <c r="J85" s="167"/>
      <c r="K85" s="162"/>
      <c r="L85" s="162"/>
      <c r="M85" s="162"/>
      <c r="N85" s="162">
        <f t="shared" si="8"/>
        <v>0</v>
      </c>
      <c r="O85" s="167"/>
      <c r="P85" s="167"/>
      <c r="Q85" s="167"/>
      <c r="R85" s="162"/>
      <c r="S85" s="162"/>
      <c r="T85" s="162"/>
      <c r="U85" s="162"/>
      <c r="V85" s="162">
        <f t="shared" si="9"/>
        <v>0</v>
      </c>
      <c r="W85" s="162"/>
      <c r="X85" s="167">
        <f t="shared" si="10"/>
        <v>0</v>
      </c>
    </row>
    <row r="86" spans="1:24" ht="15">
      <c r="A86" s="32" t="s">
        <v>403</v>
      </c>
      <c r="B86" s="21" t="s">
        <v>285</v>
      </c>
      <c r="C86" s="167"/>
      <c r="D86" s="167"/>
      <c r="E86" s="162"/>
      <c r="F86" s="162">
        <f>F84+F80</f>
        <v>260771</v>
      </c>
      <c r="G86" s="162"/>
      <c r="H86" s="162">
        <f t="shared" si="7"/>
        <v>260771</v>
      </c>
      <c r="I86" s="167">
        <f>SUM(I81:I85)</f>
        <v>42382</v>
      </c>
      <c r="J86" s="167"/>
      <c r="K86" s="162">
        <f>K80+K83</f>
        <v>43350</v>
      </c>
      <c r="L86" s="162">
        <f>L80+L83</f>
        <v>43352</v>
      </c>
      <c r="M86" s="162"/>
      <c r="N86" s="162">
        <f t="shared" si="8"/>
        <v>43352</v>
      </c>
      <c r="O86" s="167">
        <f>SUM(O81:O85)</f>
        <v>43739</v>
      </c>
      <c r="P86" s="167"/>
      <c r="Q86" s="167"/>
      <c r="R86" s="162">
        <f>O86+P86+Q86</f>
        <v>43739</v>
      </c>
      <c r="S86" s="162">
        <v>44998</v>
      </c>
      <c r="T86" s="162"/>
      <c r="U86" s="162"/>
      <c r="V86" s="162">
        <f t="shared" si="9"/>
        <v>44998</v>
      </c>
      <c r="W86" s="162">
        <f>E86+K86+R86</f>
        <v>87089</v>
      </c>
      <c r="X86" s="167">
        <f t="shared" si="10"/>
        <v>349121</v>
      </c>
    </row>
    <row r="87" spans="1:24" ht="15">
      <c r="A87" s="25" t="s">
        <v>286</v>
      </c>
      <c r="B87" s="20" t="s">
        <v>287</v>
      </c>
      <c r="C87" s="167"/>
      <c r="D87" s="167"/>
      <c r="E87" s="162"/>
      <c r="F87" s="162"/>
      <c r="G87" s="162"/>
      <c r="H87" s="162">
        <f t="shared" si="7"/>
        <v>0</v>
      </c>
      <c r="I87" s="167"/>
      <c r="J87" s="167"/>
      <c r="K87" s="162"/>
      <c r="L87" s="162"/>
      <c r="M87" s="162"/>
      <c r="N87" s="162">
        <f t="shared" si="8"/>
        <v>0</v>
      </c>
      <c r="O87" s="167"/>
      <c r="P87" s="167"/>
      <c r="Q87" s="167"/>
      <c r="R87" s="162"/>
      <c r="S87" s="162"/>
      <c r="T87" s="162"/>
      <c r="U87" s="162"/>
      <c r="V87" s="162">
        <f t="shared" si="9"/>
        <v>0</v>
      </c>
      <c r="W87" s="162"/>
      <c r="X87" s="167">
        <f t="shared" si="10"/>
        <v>0</v>
      </c>
    </row>
    <row r="88" spans="1:24" ht="15">
      <c r="A88" s="25" t="s">
        <v>288</v>
      </c>
      <c r="B88" s="20" t="s">
        <v>289</v>
      </c>
      <c r="C88" s="167"/>
      <c r="D88" s="167"/>
      <c r="E88" s="162"/>
      <c r="F88" s="162"/>
      <c r="G88" s="162"/>
      <c r="H88" s="162">
        <f t="shared" si="7"/>
        <v>0</v>
      </c>
      <c r="I88" s="167"/>
      <c r="J88" s="167"/>
      <c r="K88" s="162"/>
      <c r="L88" s="162"/>
      <c r="M88" s="162"/>
      <c r="N88" s="162">
        <f t="shared" si="8"/>
        <v>0</v>
      </c>
      <c r="O88" s="167"/>
      <c r="P88" s="167"/>
      <c r="Q88" s="167"/>
      <c r="R88" s="162"/>
      <c r="S88" s="162"/>
      <c r="T88" s="162"/>
      <c r="U88" s="162"/>
      <c r="V88" s="162">
        <f t="shared" si="9"/>
        <v>0</v>
      </c>
      <c r="W88" s="162"/>
      <c r="X88" s="167">
        <f t="shared" si="10"/>
        <v>0</v>
      </c>
    </row>
    <row r="89" spans="1:24" ht="15">
      <c r="A89" s="31" t="s">
        <v>290</v>
      </c>
      <c r="B89" s="20" t="s">
        <v>291</v>
      </c>
      <c r="C89" s="167"/>
      <c r="D89" s="167"/>
      <c r="E89" s="162"/>
      <c r="F89" s="162"/>
      <c r="G89" s="162"/>
      <c r="H89" s="162">
        <f t="shared" si="7"/>
        <v>0</v>
      </c>
      <c r="I89" s="167"/>
      <c r="J89" s="167"/>
      <c r="K89" s="162"/>
      <c r="L89" s="162"/>
      <c r="M89" s="162"/>
      <c r="N89" s="162">
        <f t="shared" si="8"/>
        <v>0</v>
      </c>
      <c r="O89" s="167"/>
      <c r="P89" s="167"/>
      <c r="Q89" s="167"/>
      <c r="R89" s="162"/>
      <c r="S89" s="162"/>
      <c r="T89" s="162"/>
      <c r="U89" s="162"/>
      <c r="V89" s="162">
        <f t="shared" si="9"/>
        <v>0</v>
      </c>
      <c r="W89" s="162"/>
      <c r="X89" s="167">
        <f t="shared" si="10"/>
        <v>0</v>
      </c>
    </row>
    <row r="90" spans="1:24" ht="15">
      <c r="A90" s="31" t="s">
        <v>386</v>
      </c>
      <c r="B90" s="20" t="s">
        <v>292</v>
      </c>
      <c r="C90" s="167"/>
      <c r="D90" s="167"/>
      <c r="E90" s="162"/>
      <c r="F90" s="162"/>
      <c r="G90" s="162"/>
      <c r="H90" s="162">
        <f t="shared" si="7"/>
        <v>0</v>
      </c>
      <c r="I90" s="167"/>
      <c r="J90" s="167"/>
      <c r="K90" s="162"/>
      <c r="L90" s="162"/>
      <c r="M90" s="162"/>
      <c r="N90" s="162">
        <f t="shared" si="8"/>
        <v>0</v>
      </c>
      <c r="O90" s="167"/>
      <c r="P90" s="167"/>
      <c r="Q90" s="167"/>
      <c r="R90" s="162"/>
      <c r="S90" s="162"/>
      <c r="T90" s="162"/>
      <c r="U90" s="162"/>
      <c r="V90" s="162">
        <f t="shared" si="9"/>
        <v>0</v>
      </c>
      <c r="W90" s="162"/>
      <c r="X90" s="167">
        <f t="shared" si="10"/>
        <v>0</v>
      </c>
    </row>
    <row r="91" spans="1:24" ht="15">
      <c r="A91" s="33" t="s">
        <v>404</v>
      </c>
      <c r="B91" s="21" t="s">
        <v>293</v>
      </c>
      <c r="C91" s="167"/>
      <c r="D91" s="167"/>
      <c r="E91" s="162"/>
      <c r="F91" s="162"/>
      <c r="G91" s="162"/>
      <c r="H91" s="162">
        <f t="shared" si="7"/>
        <v>0</v>
      </c>
      <c r="I91" s="167"/>
      <c r="J91" s="167"/>
      <c r="K91" s="162"/>
      <c r="L91" s="162"/>
      <c r="M91" s="162"/>
      <c r="N91" s="162">
        <f t="shared" si="8"/>
        <v>0</v>
      </c>
      <c r="O91" s="167"/>
      <c r="P91" s="167"/>
      <c r="Q91" s="167"/>
      <c r="R91" s="162"/>
      <c r="S91" s="162"/>
      <c r="T91" s="162"/>
      <c r="U91" s="162"/>
      <c r="V91" s="162">
        <f t="shared" si="9"/>
        <v>0</v>
      </c>
      <c r="W91" s="162"/>
      <c r="X91" s="167">
        <f t="shared" si="10"/>
        <v>0</v>
      </c>
    </row>
    <row r="92" spans="1:24" ht="15">
      <c r="A92" s="32" t="s">
        <v>294</v>
      </c>
      <c r="B92" s="21" t="s">
        <v>295</v>
      </c>
      <c r="C92" s="167"/>
      <c r="D92" s="167"/>
      <c r="E92" s="162"/>
      <c r="F92" s="162"/>
      <c r="G92" s="162"/>
      <c r="H92" s="162">
        <f t="shared" si="7"/>
        <v>0</v>
      </c>
      <c r="I92" s="167"/>
      <c r="J92" s="167"/>
      <c r="K92" s="162"/>
      <c r="L92" s="162"/>
      <c r="M92" s="162"/>
      <c r="N92" s="162">
        <f t="shared" si="8"/>
        <v>0</v>
      </c>
      <c r="O92" s="167"/>
      <c r="P92" s="167"/>
      <c r="Q92" s="167"/>
      <c r="R92" s="162"/>
      <c r="S92" s="162"/>
      <c r="T92" s="162"/>
      <c r="U92" s="162"/>
      <c r="V92" s="162">
        <f t="shared" si="9"/>
        <v>0</v>
      </c>
      <c r="W92" s="162"/>
      <c r="X92" s="167">
        <f t="shared" si="10"/>
        <v>0</v>
      </c>
    </row>
    <row r="93" spans="1:24" ht="15.75">
      <c r="A93" s="34" t="s">
        <v>405</v>
      </c>
      <c r="B93" s="35" t="s">
        <v>296</v>
      </c>
      <c r="C93" s="167">
        <f>C80</f>
        <v>48000</v>
      </c>
      <c r="D93" s="167"/>
      <c r="E93" s="162">
        <f>SUM(C93:D93)</f>
        <v>48000</v>
      </c>
      <c r="F93" s="162">
        <f>F86+F91+F92</f>
        <v>260771</v>
      </c>
      <c r="G93" s="162"/>
      <c r="H93" s="162">
        <f t="shared" si="7"/>
        <v>260771</v>
      </c>
      <c r="I93" s="167">
        <f>I70+I75+I80+I86+I91+I92</f>
        <v>43350</v>
      </c>
      <c r="J93" s="167"/>
      <c r="K93" s="162">
        <v>43350</v>
      </c>
      <c r="L93" s="162">
        <v>43352</v>
      </c>
      <c r="M93" s="162"/>
      <c r="N93" s="162">
        <f t="shared" si="8"/>
        <v>43352</v>
      </c>
      <c r="O93" s="167">
        <f>O80+O86</f>
        <v>44035</v>
      </c>
      <c r="P93" s="167"/>
      <c r="Q93" s="167"/>
      <c r="R93" s="162">
        <f>O93+P93+Q93</f>
        <v>44035</v>
      </c>
      <c r="S93" s="162">
        <f>S86+S80</f>
        <v>45292</v>
      </c>
      <c r="T93" s="162"/>
      <c r="U93" s="162"/>
      <c r="V93" s="162">
        <f t="shared" si="9"/>
        <v>45292</v>
      </c>
      <c r="W93" s="162">
        <f>E93+K93+R93</f>
        <v>135385</v>
      </c>
      <c r="X93" s="167">
        <f t="shared" si="10"/>
        <v>349415</v>
      </c>
    </row>
    <row r="94" spans="1:24" ht="15.75">
      <c r="A94" s="36" t="s">
        <v>388</v>
      </c>
      <c r="B94" s="37"/>
      <c r="C94" s="167">
        <f>C64+C93</f>
        <v>376540</v>
      </c>
      <c r="D94" s="167"/>
      <c r="E94" s="162">
        <f>SUM(C94:D94)</f>
        <v>376540</v>
      </c>
      <c r="F94" s="162">
        <f>F93+F64</f>
        <v>596423</v>
      </c>
      <c r="G94" s="162"/>
      <c r="H94" s="162">
        <f t="shared" si="7"/>
        <v>596423</v>
      </c>
      <c r="I94" s="167">
        <f>I64+I93</f>
        <v>47100</v>
      </c>
      <c r="J94" s="167"/>
      <c r="K94" s="162">
        <f>I94+J94</f>
        <v>47100</v>
      </c>
      <c r="L94" s="162">
        <f>L93+L65</f>
        <v>47100</v>
      </c>
      <c r="M94" s="162"/>
      <c r="N94" s="162">
        <f t="shared" si="8"/>
        <v>47100</v>
      </c>
      <c r="O94" s="167">
        <f>O64+O93</f>
        <v>50168</v>
      </c>
      <c r="P94" s="167"/>
      <c r="Q94" s="167"/>
      <c r="R94" s="162">
        <f>O94+P94+Q94</f>
        <v>50168</v>
      </c>
      <c r="S94" s="162">
        <f>S64+S93</f>
        <v>52042</v>
      </c>
      <c r="T94" s="162"/>
      <c r="U94" s="162"/>
      <c r="V94" s="162">
        <f t="shared" si="9"/>
        <v>52042</v>
      </c>
      <c r="W94" s="162">
        <f>E94+K94+R94</f>
        <v>473808</v>
      </c>
      <c r="X94" s="167">
        <f t="shared" si="10"/>
        <v>695565</v>
      </c>
    </row>
  </sheetData>
  <sheetProtection/>
  <mergeCells count="10">
    <mergeCell ref="X4:X5"/>
    <mergeCell ref="A1:W1"/>
    <mergeCell ref="A2:W2"/>
    <mergeCell ref="C4:E4"/>
    <mergeCell ref="L4:N4"/>
    <mergeCell ref="I4:K4"/>
    <mergeCell ref="F4:H4"/>
    <mergeCell ref="O4:R4"/>
    <mergeCell ref="S4:V4"/>
    <mergeCell ref="W4:W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3" r:id="rId1"/>
  <rowBreaks count="1" manualBreakCount="1">
    <brk id="66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1"/>
  <sheetViews>
    <sheetView zoomScaleSheetLayoutView="100" zoomScalePageLayoutView="0" workbookViewId="0" topLeftCell="I1">
      <selection activeCell="R3" sqref="R3"/>
    </sheetView>
  </sheetViews>
  <sheetFormatPr defaultColWidth="9.140625" defaultRowHeight="15"/>
  <cols>
    <col min="1" max="1" width="61.421875" style="1" customWidth="1"/>
    <col min="2" max="2" width="9.140625" style="1" customWidth="1"/>
    <col min="3" max="3" width="17.140625" style="9" customWidth="1"/>
    <col min="4" max="4" width="20.140625" style="1" customWidth="1"/>
    <col min="5" max="8" width="18.28125" style="11" customWidth="1"/>
    <col min="9" max="11" width="17.140625" style="1" customWidth="1"/>
    <col min="12" max="12" width="18.8515625" style="1" customWidth="1"/>
    <col min="13" max="16" width="18.28125" style="38" customWidth="1"/>
    <col min="17" max="17" width="18.28125" style="11" customWidth="1"/>
    <col min="18" max="18" width="15.28125" style="38" customWidth="1"/>
    <col min="19" max="16384" width="9.140625" style="1" customWidth="1"/>
  </cols>
  <sheetData>
    <row r="1" spans="1:18" ht="21" customHeight="1">
      <c r="A1" s="176" t="s">
        <v>432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7" ht="18.75" customHeight="1">
      <c r="A2" s="170" t="s">
        <v>407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8" ht="18">
      <c r="A3" s="10"/>
      <c r="R3" s="121" t="s">
        <v>531</v>
      </c>
    </row>
    <row r="4" spans="1:18" ht="30" customHeight="1">
      <c r="A4" s="3"/>
      <c r="C4" s="185" t="s">
        <v>477</v>
      </c>
      <c r="D4" s="186"/>
      <c r="E4" s="187"/>
      <c r="F4" s="188" t="s">
        <v>478</v>
      </c>
      <c r="G4" s="189"/>
      <c r="H4" s="190"/>
      <c r="I4" s="123" t="s">
        <v>477</v>
      </c>
      <c r="J4" s="123" t="s">
        <v>479</v>
      </c>
      <c r="K4" s="191" t="s">
        <v>477</v>
      </c>
      <c r="L4" s="192"/>
      <c r="M4" s="192"/>
      <c r="N4" s="193" t="s">
        <v>478</v>
      </c>
      <c r="O4" s="193"/>
      <c r="P4" s="193"/>
      <c r="Q4" s="194" t="s">
        <v>483</v>
      </c>
      <c r="R4" s="195" t="s">
        <v>478</v>
      </c>
    </row>
    <row r="5" spans="1:18" ht="52.5">
      <c r="A5" s="39" t="s">
        <v>11</v>
      </c>
      <c r="B5" s="40" t="s">
        <v>12</v>
      </c>
      <c r="C5" s="41" t="s">
        <v>433</v>
      </c>
      <c r="D5" s="42" t="s">
        <v>434</v>
      </c>
      <c r="E5" s="43" t="s">
        <v>441</v>
      </c>
      <c r="F5" s="41" t="s">
        <v>433</v>
      </c>
      <c r="G5" s="42" t="s">
        <v>434</v>
      </c>
      <c r="H5" s="43" t="s">
        <v>441</v>
      </c>
      <c r="I5" s="44" t="s">
        <v>482</v>
      </c>
      <c r="J5" s="44" t="s">
        <v>482</v>
      </c>
      <c r="K5" s="124" t="s">
        <v>433</v>
      </c>
      <c r="L5" s="124" t="s">
        <v>437</v>
      </c>
      <c r="M5" s="40" t="s">
        <v>442</v>
      </c>
      <c r="N5" s="124" t="s">
        <v>433</v>
      </c>
      <c r="O5" s="124" t="s">
        <v>437</v>
      </c>
      <c r="P5" s="40" t="s">
        <v>442</v>
      </c>
      <c r="Q5" s="194"/>
      <c r="R5" s="195"/>
    </row>
    <row r="6" spans="1:18" ht="15">
      <c r="A6" s="45" t="s">
        <v>13</v>
      </c>
      <c r="B6" s="46" t="s">
        <v>14</v>
      </c>
      <c r="C6" s="5">
        <v>7886</v>
      </c>
      <c r="D6" s="47">
        <v>1344</v>
      </c>
      <c r="E6" s="19">
        <f>SUM(C6:D6)</f>
        <v>9230</v>
      </c>
      <c r="F6" s="19">
        <v>7886</v>
      </c>
      <c r="G6" s="19">
        <v>1344</v>
      </c>
      <c r="H6" s="19">
        <f>F6+G6</f>
        <v>9230</v>
      </c>
      <c r="I6" s="47">
        <v>24683</v>
      </c>
      <c r="J6" s="47">
        <v>24683</v>
      </c>
      <c r="K6" s="47">
        <v>28251</v>
      </c>
      <c r="L6" s="47">
        <v>4500</v>
      </c>
      <c r="M6" s="48">
        <f>SUM(K6:L6)</f>
        <v>32751</v>
      </c>
      <c r="N6" s="48">
        <v>27477</v>
      </c>
      <c r="O6" s="48">
        <v>4500</v>
      </c>
      <c r="P6" s="48">
        <f>N6+O6</f>
        <v>31977</v>
      </c>
      <c r="Q6" s="19">
        <f>E6+I6+M6</f>
        <v>66664</v>
      </c>
      <c r="R6" s="19">
        <f>P6+J6+H6</f>
        <v>65890</v>
      </c>
    </row>
    <row r="7" spans="1:18" ht="15">
      <c r="A7" s="45" t="s">
        <v>15</v>
      </c>
      <c r="B7" s="49" t="s">
        <v>16</v>
      </c>
      <c r="C7" s="5"/>
      <c r="D7" s="47"/>
      <c r="E7" s="19">
        <f aca="true" t="shared" si="0" ref="E7:E19">SUM(C7:D7)</f>
        <v>0</v>
      </c>
      <c r="F7" s="19"/>
      <c r="G7" s="19"/>
      <c r="H7" s="19">
        <f aca="true" t="shared" si="1" ref="H7:H70">F7+G7</f>
        <v>0</v>
      </c>
      <c r="I7" s="47"/>
      <c r="J7" s="47"/>
      <c r="K7" s="47"/>
      <c r="L7" s="47"/>
      <c r="M7" s="48"/>
      <c r="N7" s="48"/>
      <c r="O7" s="48"/>
      <c r="P7" s="48">
        <f aca="true" t="shared" si="2" ref="P7:P70">N7+O7</f>
        <v>0</v>
      </c>
      <c r="Q7" s="19">
        <f aca="true" t="shared" si="3" ref="Q7:Q70">E7+I7+M7</f>
        <v>0</v>
      </c>
      <c r="R7" s="19">
        <f aca="true" t="shared" si="4" ref="R7:R70">P7+J7+H7</f>
        <v>0</v>
      </c>
    </row>
    <row r="8" spans="1:18" ht="15">
      <c r="A8" s="45" t="s">
        <v>17</v>
      </c>
      <c r="B8" s="49" t="s">
        <v>18</v>
      </c>
      <c r="C8" s="5">
        <v>1470</v>
      </c>
      <c r="D8" s="47"/>
      <c r="E8" s="19">
        <f t="shared" si="0"/>
        <v>1470</v>
      </c>
      <c r="F8" s="19">
        <v>1470</v>
      </c>
      <c r="G8" s="19"/>
      <c r="H8" s="19">
        <f t="shared" si="1"/>
        <v>1470</v>
      </c>
      <c r="I8" s="47">
        <v>300</v>
      </c>
      <c r="J8" s="47"/>
      <c r="K8" s="47"/>
      <c r="L8" s="47"/>
      <c r="M8" s="48"/>
      <c r="N8" s="48"/>
      <c r="O8" s="48"/>
      <c r="P8" s="48">
        <f t="shared" si="2"/>
        <v>0</v>
      </c>
      <c r="Q8" s="19">
        <f t="shared" si="3"/>
        <v>1770</v>
      </c>
      <c r="R8" s="19">
        <f t="shared" si="4"/>
        <v>1470</v>
      </c>
    </row>
    <row r="9" spans="1:18" ht="15">
      <c r="A9" s="16" t="s">
        <v>19</v>
      </c>
      <c r="B9" s="49" t="s">
        <v>20</v>
      </c>
      <c r="C9" s="5"/>
      <c r="D9" s="47"/>
      <c r="E9" s="19">
        <f t="shared" si="0"/>
        <v>0</v>
      </c>
      <c r="F9" s="19"/>
      <c r="G9" s="19"/>
      <c r="H9" s="19">
        <f t="shared" si="1"/>
        <v>0</v>
      </c>
      <c r="I9" s="47"/>
      <c r="J9" s="47"/>
      <c r="K9" s="47"/>
      <c r="L9" s="47"/>
      <c r="M9" s="48"/>
      <c r="N9" s="48"/>
      <c r="O9" s="48"/>
      <c r="P9" s="48">
        <f t="shared" si="2"/>
        <v>0</v>
      </c>
      <c r="Q9" s="19">
        <f t="shared" si="3"/>
        <v>0</v>
      </c>
      <c r="R9" s="19">
        <f t="shared" si="4"/>
        <v>0</v>
      </c>
    </row>
    <row r="10" spans="1:18" ht="15">
      <c r="A10" s="16" t="s">
        <v>21</v>
      </c>
      <c r="B10" s="49" t="s">
        <v>22</v>
      </c>
      <c r="C10" s="5"/>
      <c r="D10" s="47"/>
      <c r="E10" s="19">
        <f t="shared" si="0"/>
        <v>0</v>
      </c>
      <c r="F10" s="19">
        <v>81</v>
      </c>
      <c r="G10" s="19"/>
      <c r="H10" s="19">
        <f t="shared" si="1"/>
        <v>81</v>
      </c>
      <c r="I10" s="47"/>
      <c r="J10" s="47"/>
      <c r="K10" s="47"/>
      <c r="L10" s="47"/>
      <c r="M10" s="48"/>
      <c r="N10" s="48">
        <v>737</v>
      </c>
      <c r="O10" s="48"/>
      <c r="P10" s="48">
        <f t="shared" si="2"/>
        <v>737</v>
      </c>
      <c r="Q10" s="19">
        <f t="shared" si="3"/>
        <v>0</v>
      </c>
      <c r="R10" s="19">
        <f t="shared" si="4"/>
        <v>818</v>
      </c>
    </row>
    <row r="11" spans="1:18" ht="15">
      <c r="A11" s="16" t="s">
        <v>23</v>
      </c>
      <c r="B11" s="49" t="s">
        <v>24</v>
      </c>
      <c r="C11" s="5"/>
      <c r="D11" s="47"/>
      <c r="E11" s="19">
        <f t="shared" si="0"/>
        <v>0</v>
      </c>
      <c r="F11" s="19">
        <v>648</v>
      </c>
      <c r="G11" s="19"/>
      <c r="H11" s="19">
        <f t="shared" si="1"/>
        <v>648</v>
      </c>
      <c r="I11" s="47"/>
      <c r="J11" s="47"/>
      <c r="K11" s="47"/>
      <c r="L11" s="47"/>
      <c r="M11" s="48"/>
      <c r="N11" s="48"/>
      <c r="O11" s="48"/>
      <c r="P11" s="48">
        <f t="shared" si="2"/>
        <v>0</v>
      </c>
      <c r="Q11" s="19">
        <f t="shared" si="3"/>
        <v>0</v>
      </c>
      <c r="R11" s="19">
        <f t="shared" si="4"/>
        <v>648</v>
      </c>
    </row>
    <row r="12" spans="1:18" ht="15">
      <c r="A12" s="16" t="s">
        <v>25</v>
      </c>
      <c r="B12" s="49" t="s">
        <v>26</v>
      </c>
      <c r="C12" s="5">
        <v>1327</v>
      </c>
      <c r="D12" s="5"/>
      <c r="E12" s="19">
        <f t="shared" si="0"/>
        <v>1327</v>
      </c>
      <c r="F12" s="19">
        <v>1327</v>
      </c>
      <c r="G12" s="19"/>
      <c r="H12" s="19">
        <f t="shared" si="1"/>
        <v>1327</v>
      </c>
      <c r="I12" s="47">
        <v>1296</v>
      </c>
      <c r="J12" s="47">
        <v>1611</v>
      </c>
      <c r="K12" s="47">
        <v>1628</v>
      </c>
      <c r="L12" s="47"/>
      <c r="M12" s="48">
        <f>SUM(K12:L12)</f>
        <v>1628</v>
      </c>
      <c r="N12" s="48">
        <v>1628</v>
      </c>
      <c r="O12" s="48"/>
      <c r="P12" s="48">
        <f t="shared" si="2"/>
        <v>1628</v>
      </c>
      <c r="Q12" s="19">
        <f t="shared" si="3"/>
        <v>4251</v>
      </c>
      <c r="R12" s="19">
        <f t="shared" si="4"/>
        <v>4566</v>
      </c>
    </row>
    <row r="13" spans="1:18" ht="15">
      <c r="A13" s="16" t="s">
        <v>27</v>
      </c>
      <c r="B13" s="49" t="s">
        <v>28</v>
      </c>
      <c r="C13" s="5"/>
      <c r="D13" s="47"/>
      <c r="E13" s="19">
        <f t="shared" si="0"/>
        <v>0</v>
      </c>
      <c r="F13" s="19"/>
      <c r="G13" s="19"/>
      <c r="H13" s="19">
        <f t="shared" si="1"/>
        <v>0</v>
      </c>
      <c r="I13" s="47"/>
      <c r="J13" s="47"/>
      <c r="K13" s="47"/>
      <c r="L13" s="47"/>
      <c r="M13" s="48"/>
      <c r="N13" s="48"/>
      <c r="O13" s="48"/>
      <c r="P13" s="48">
        <f t="shared" si="2"/>
        <v>0</v>
      </c>
      <c r="Q13" s="19">
        <f t="shared" si="3"/>
        <v>0</v>
      </c>
      <c r="R13" s="19">
        <f t="shared" si="4"/>
        <v>0</v>
      </c>
    </row>
    <row r="14" spans="1:18" ht="15">
      <c r="A14" s="20" t="s">
        <v>29</v>
      </c>
      <c r="B14" s="49" t="s">
        <v>30</v>
      </c>
      <c r="C14" s="5"/>
      <c r="D14" s="47"/>
      <c r="E14" s="19">
        <f t="shared" si="0"/>
        <v>0</v>
      </c>
      <c r="F14" s="19"/>
      <c r="G14" s="19"/>
      <c r="H14" s="19">
        <f t="shared" si="1"/>
        <v>0</v>
      </c>
      <c r="I14" s="47">
        <v>170</v>
      </c>
      <c r="J14" s="47">
        <v>170</v>
      </c>
      <c r="K14" s="47">
        <v>200</v>
      </c>
      <c r="L14" s="47"/>
      <c r="M14" s="48">
        <f>SUM(K14:L14)</f>
        <v>200</v>
      </c>
      <c r="N14" s="48">
        <v>209</v>
      </c>
      <c r="O14" s="48"/>
      <c r="P14" s="48">
        <f t="shared" si="2"/>
        <v>209</v>
      </c>
      <c r="Q14" s="19">
        <f t="shared" si="3"/>
        <v>370</v>
      </c>
      <c r="R14" s="19">
        <f t="shared" si="4"/>
        <v>379</v>
      </c>
    </row>
    <row r="15" spans="1:18" ht="15">
      <c r="A15" s="20" t="s">
        <v>31</v>
      </c>
      <c r="B15" s="49" t="s">
        <v>32</v>
      </c>
      <c r="C15" s="5"/>
      <c r="D15" s="5"/>
      <c r="E15" s="19">
        <f t="shared" si="0"/>
        <v>0</v>
      </c>
      <c r="F15" s="19">
        <v>38</v>
      </c>
      <c r="G15" s="19"/>
      <c r="H15" s="19">
        <f t="shared" si="1"/>
        <v>38</v>
      </c>
      <c r="I15" s="47">
        <v>220</v>
      </c>
      <c r="J15" s="47"/>
      <c r="K15" s="47"/>
      <c r="L15" s="47"/>
      <c r="M15" s="48"/>
      <c r="N15" s="48"/>
      <c r="O15" s="48"/>
      <c r="P15" s="48">
        <f t="shared" si="2"/>
        <v>0</v>
      </c>
      <c r="Q15" s="19">
        <f t="shared" si="3"/>
        <v>220</v>
      </c>
      <c r="R15" s="19">
        <f t="shared" si="4"/>
        <v>38</v>
      </c>
    </row>
    <row r="16" spans="1:18" ht="15">
      <c r="A16" s="20" t="s">
        <v>33</v>
      </c>
      <c r="B16" s="49" t="s">
        <v>34</v>
      </c>
      <c r="C16" s="5"/>
      <c r="D16" s="47"/>
      <c r="E16" s="19">
        <f t="shared" si="0"/>
        <v>0</v>
      </c>
      <c r="F16" s="19"/>
      <c r="G16" s="19"/>
      <c r="H16" s="19">
        <f t="shared" si="1"/>
        <v>0</v>
      </c>
      <c r="I16" s="47"/>
      <c r="J16" s="47"/>
      <c r="K16" s="47"/>
      <c r="L16" s="47"/>
      <c r="M16" s="48"/>
      <c r="N16" s="48"/>
      <c r="O16" s="48"/>
      <c r="P16" s="48">
        <f t="shared" si="2"/>
        <v>0</v>
      </c>
      <c r="Q16" s="19">
        <f t="shared" si="3"/>
        <v>0</v>
      </c>
      <c r="R16" s="19">
        <f t="shared" si="4"/>
        <v>0</v>
      </c>
    </row>
    <row r="17" spans="1:18" ht="15">
      <c r="A17" s="20" t="s">
        <v>35</v>
      </c>
      <c r="B17" s="49" t="s">
        <v>36</v>
      </c>
      <c r="C17" s="5"/>
      <c r="D17" s="47"/>
      <c r="E17" s="19">
        <f t="shared" si="0"/>
        <v>0</v>
      </c>
      <c r="F17" s="19"/>
      <c r="G17" s="19"/>
      <c r="H17" s="19">
        <f t="shared" si="1"/>
        <v>0</v>
      </c>
      <c r="I17" s="47"/>
      <c r="J17" s="47"/>
      <c r="K17" s="47"/>
      <c r="L17" s="47"/>
      <c r="M17" s="48"/>
      <c r="N17" s="48"/>
      <c r="O17" s="48"/>
      <c r="P17" s="48">
        <f t="shared" si="2"/>
        <v>0</v>
      </c>
      <c r="Q17" s="19">
        <f t="shared" si="3"/>
        <v>0</v>
      </c>
      <c r="R17" s="19">
        <f t="shared" si="4"/>
        <v>0</v>
      </c>
    </row>
    <row r="18" spans="1:18" ht="15">
      <c r="A18" s="20" t="s">
        <v>318</v>
      </c>
      <c r="B18" s="49" t="s">
        <v>37</v>
      </c>
      <c r="C18" s="5"/>
      <c r="D18" s="47"/>
      <c r="E18" s="19">
        <f t="shared" si="0"/>
        <v>0</v>
      </c>
      <c r="F18" s="19">
        <v>378</v>
      </c>
      <c r="G18" s="19"/>
      <c r="H18" s="19">
        <f t="shared" si="1"/>
        <v>378</v>
      </c>
      <c r="I18" s="47">
        <v>95</v>
      </c>
      <c r="J18" s="47">
        <v>278</v>
      </c>
      <c r="K18" s="47">
        <v>347</v>
      </c>
      <c r="L18" s="47"/>
      <c r="M18" s="48">
        <f>SUM(K18:L18)</f>
        <v>347</v>
      </c>
      <c r="N18" s="48">
        <v>1419</v>
      </c>
      <c r="O18" s="48"/>
      <c r="P18" s="48">
        <f t="shared" si="2"/>
        <v>1419</v>
      </c>
      <c r="Q18" s="19">
        <f t="shared" si="3"/>
        <v>442</v>
      </c>
      <c r="R18" s="19">
        <f t="shared" si="4"/>
        <v>2075</v>
      </c>
    </row>
    <row r="19" spans="1:18" ht="15">
      <c r="A19" s="13" t="s">
        <v>297</v>
      </c>
      <c r="B19" s="50" t="s">
        <v>38</v>
      </c>
      <c r="C19" s="5">
        <f>SUM(C6:C18)</f>
        <v>10683</v>
      </c>
      <c r="D19" s="5">
        <f>SUM(D6:D18)</f>
        <v>1344</v>
      </c>
      <c r="E19" s="19">
        <f t="shared" si="0"/>
        <v>12027</v>
      </c>
      <c r="F19" s="19">
        <f>SUM(F6:F18)</f>
        <v>11828</v>
      </c>
      <c r="G19" s="19">
        <f>SUM(G6:G18)</f>
        <v>1344</v>
      </c>
      <c r="H19" s="19">
        <f t="shared" si="1"/>
        <v>13172</v>
      </c>
      <c r="I19" s="47">
        <f>SUM(I6:I18)</f>
        <v>26764</v>
      </c>
      <c r="J19" s="47">
        <f>SUM(J6:J18)</f>
        <v>26742</v>
      </c>
      <c r="K19" s="47">
        <f>SUM(K6:K18)</f>
        <v>30426</v>
      </c>
      <c r="L19" s="47">
        <f>SUM(L6:L18)</f>
        <v>4500</v>
      </c>
      <c r="M19" s="48">
        <f>SUM(K19:L19)</f>
        <v>34926</v>
      </c>
      <c r="N19" s="48">
        <f>SUM(N6:N18)</f>
        <v>31470</v>
      </c>
      <c r="O19" s="48">
        <f>SUM(O6:O18)</f>
        <v>4500</v>
      </c>
      <c r="P19" s="48">
        <f t="shared" si="2"/>
        <v>35970</v>
      </c>
      <c r="Q19" s="19">
        <f t="shared" si="3"/>
        <v>73717</v>
      </c>
      <c r="R19" s="19">
        <f t="shared" si="4"/>
        <v>75884</v>
      </c>
    </row>
    <row r="20" spans="1:18" ht="15">
      <c r="A20" s="20" t="s">
        <v>39</v>
      </c>
      <c r="B20" s="49" t="s">
        <v>40</v>
      </c>
      <c r="C20" s="5">
        <v>7600</v>
      </c>
      <c r="D20" s="5"/>
      <c r="E20" s="2">
        <v>7600</v>
      </c>
      <c r="F20" s="2">
        <v>7569</v>
      </c>
      <c r="G20" s="2"/>
      <c r="H20" s="19">
        <f t="shared" si="1"/>
        <v>7569</v>
      </c>
      <c r="I20" s="47"/>
      <c r="J20" s="47"/>
      <c r="K20" s="47"/>
      <c r="L20" s="47"/>
      <c r="M20" s="48"/>
      <c r="N20" s="48"/>
      <c r="O20" s="48"/>
      <c r="P20" s="48">
        <f t="shared" si="2"/>
        <v>0</v>
      </c>
      <c r="Q20" s="19">
        <f t="shared" si="3"/>
        <v>7600</v>
      </c>
      <c r="R20" s="19">
        <f t="shared" si="4"/>
        <v>7569</v>
      </c>
    </row>
    <row r="21" spans="1:18" ht="30">
      <c r="A21" s="20" t="s">
        <v>41</v>
      </c>
      <c r="B21" s="49" t="s">
        <v>42</v>
      </c>
      <c r="C21" s="5">
        <v>200</v>
      </c>
      <c r="D21" s="47"/>
      <c r="E21" s="2">
        <f>C21+D21</f>
        <v>200</v>
      </c>
      <c r="F21" s="2">
        <v>1795</v>
      </c>
      <c r="G21" s="2"/>
      <c r="H21" s="19">
        <f t="shared" si="1"/>
        <v>1795</v>
      </c>
      <c r="I21" s="47">
        <v>350</v>
      </c>
      <c r="J21" s="47"/>
      <c r="K21" s="47"/>
      <c r="L21" s="47"/>
      <c r="M21" s="48"/>
      <c r="N21" s="48"/>
      <c r="O21" s="48"/>
      <c r="P21" s="48">
        <f t="shared" si="2"/>
        <v>0</v>
      </c>
      <c r="Q21" s="19">
        <f t="shared" si="3"/>
        <v>550</v>
      </c>
      <c r="R21" s="19">
        <f t="shared" si="4"/>
        <v>1795</v>
      </c>
    </row>
    <row r="22" spans="1:18" ht="15">
      <c r="A22" s="17" t="s">
        <v>43</v>
      </c>
      <c r="B22" s="49" t="s">
        <v>44</v>
      </c>
      <c r="C22" s="5">
        <v>2173</v>
      </c>
      <c r="D22" s="47"/>
      <c r="E22" s="2">
        <f>C22+D22</f>
        <v>2173</v>
      </c>
      <c r="F22" s="2">
        <v>934</v>
      </c>
      <c r="G22" s="2"/>
      <c r="H22" s="19">
        <f t="shared" si="1"/>
        <v>934</v>
      </c>
      <c r="I22" s="47"/>
      <c r="J22" s="47">
        <v>122</v>
      </c>
      <c r="K22" s="47"/>
      <c r="L22" s="47"/>
      <c r="M22" s="48"/>
      <c r="N22" s="48">
        <v>41</v>
      </c>
      <c r="O22" s="48"/>
      <c r="P22" s="48">
        <f t="shared" si="2"/>
        <v>41</v>
      </c>
      <c r="Q22" s="19">
        <f t="shared" si="3"/>
        <v>2173</v>
      </c>
      <c r="R22" s="19">
        <f t="shared" si="4"/>
        <v>1097</v>
      </c>
    </row>
    <row r="23" spans="1:18" ht="15">
      <c r="A23" s="21" t="s">
        <v>298</v>
      </c>
      <c r="B23" s="50" t="s">
        <v>45</v>
      </c>
      <c r="C23" s="5">
        <f>SUM(C20:C22)</f>
        <v>9973</v>
      </c>
      <c r="D23" s="5">
        <f>SUM(D20:D22)</f>
        <v>0</v>
      </c>
      <c r="E23" s="2">
        <f>C23+D23</f>
        <v>9973</v>
      </c>
      <c r="F23" s="2">
        <f>SUM(F20:F22)</f>
        <v>10298</v>
      </c>
      <c r="G23" s="2"/>
      <c r="H23" s="19">
        <f t="shared" si="1"/>
        <v>10298</v>
      </c>
      <c r="I23" s="47">
        <v>350</v>
      </c>
      <c r="J23" s="47">
        <f>SUM(J22)</f>
        <v>122</v>
      </c>
      <c r="K23" s="47"/>
      <c r="L23" s="47"/>
      <c r="M23" s="48"/>
      <c r="N23" s="48"/>
      <c r="O23" s="48"/>
      <c r="P23" s="48">
        <f t="shared" si="2"/>
        <v>0</v>
      </c>
      <c r="Q23" s="19">
        <f t="shared" si="3"/>
        <v>10323</v>
      </c>
      <c r="R23" s="19">
        <f t="shared" si="4"/>
        <v>10420</v>
      </c>
    </row>
    <row r="24" spans="1:18" s="38" customFormat="1" ht="15">
      <c r="A24" s="51" t="s">
        <v>348</v>
      </c>
      <c r="B24" s="52" t="s">
        <v>46</v>
      </c>
      <c r="C24" s="2">
        <f>C19+C23</f>
        <v>20656</v>
      </c>
      <c r="D24" s="2">
        <f>D19+D23</f>
        <v>1344</v>
      </c>
      <c r="E24" s="2">
        <f>E19+E23</f>
        <v>22000</v>
      </c>
      <c r="F24" s="2">
        <f>F23+F19</f>
        <v>22126</v>
      </c>
      <c r="G24" s="2">
        <f>G23+G19</f>
        <v>1344</v>
      </c>
      <c r="H24" s="19">
        <f t="shared" si="1"/>
        <v>23470</v>
      </c>
      <c r="I24" s="53">
        <f>I19+I23</f>
        <v>27114</v>
      </c>
      <c r="J24" s="53">
        <f>J19+J23</f>
        <v>26864</v>
      </c>
      <c r="K24" s="53">
        <f>SUM(K19)</f>
        <v>30426</v>
      </c>
      <c r="L24" s="53">
        <f>SUM(L19)</f>
        <v>4500</v>
      </c>
      <c r="M24" s="53">
        <f>SUM(M19)</f>
        <v>34926</v>
      </c>
      <c r="N24" s="53">
        <f>SUM(N19:N23)</f>
        <v>31511</v>
      </c>
      <c r="O24" s="53">
        <f>SUM(O19:O23)</f>
        <v>4500</v>
      </c>
      <c r="P24" s="48">
        <f t="shared" si="2"/>
        <v>36011</v>
      </c>
      <c r="Q24" s="19">
        <f t="shared" si="3"/>
        <v>84040</v>
      </c>
      <c r="R24" s="19">
        <f t="shared" si="4"/>
        <v>86345</v>
      </c>
    </row>
    <row r="25" spans="1:18" ht="30">
      <c r="A25" s="23" t="s">
        <v>319</v>
      </c>
      <c r="B25" s="52" t="s">
        <v>47</v>
      </c>
      <c r="C25" s="5">
        <v>5808</v>
      </c>
      <c r="D25" s="47">
        <v>369</v>
      </c>
      <c r="E25" s="19">
        <f>SUM(C25:D25)</f>
        <v>6177</v>
      </c>
      <c r="F25" s="19">
        <v>4833</v>
      </c>
      <c r="G25" s="19">
        <v>1344</v>
      </c>
      <c r="H25" s="19">
        <f t="shared" si="1"/>
        <v>6177</v>
      </c>
      <c r="I25" s="47">
        <v>7556</v>
      </c>
      <c r="J25" s="47">
        <v>7556</v>
      </c>
      <c r="K25" s="47">
        <v>8471</v>
      </c>
      <c r="L25" s="47">
        <v>1219</v>
      </c>
      <c r="M25" s="48">
        <f>SUM(K25:L25)</f>
        <v>9690</v>
      </c>
      <c r="N25" s="48">
        <v>8746</v>
      </c>
      <c r="O25" s="48">
        <v>1219</v>
      </c>
      <c r="P25" s="48">
        <f t="shared" si="2"/>
        <v>9965</v>
      </c>
      <c r="Q25" s="19">
        <f t="shared" si="3"/>
        <v>23423</v>
      </c>
      <c r="R25" s="19">
        <f t="shared" si="4"/>
        <v>23698</v>
      </c>
    </row>
    <row r="26" spans="1:18" ht="15">
      <c r="A26" s="20" t="s">
        <v>48</v>
      </c>
      <c r="B26" s="49" t="s">
        <v>49</v>
      </c>
      <c r="C26" s="5">
        <v>572</v>
      </c>
      <c r="D26" s="47"/>
      <c r="E26" s="19">
        <f>SUM(C26:D26)</f>
        <v>572</v>
      </c>
      <c r="F26" s="19">
        <v>572</v>
      </c>
      <c r="G26" s="19"/>
      <c r="H26" s="19">
        <f t="shared" si="1"/>
        <v>572</v>
      </c>
      <c r="I26" s="47">
        <v>950</v>
      </c>
      <c r="J26" s="47">
        <v>950</v>
      </c>
      <c r="K26" s="47">
        <v>102</v>
      </c>
      <c r="L26" s="47"/>
      <c r="M26" s="48">
        <f>SUM(K26:L26)</f>
        <v>102</v>
      </c>
      <c r="N26" s="48">
        <v>102</v>
      </c>
      <c r="O26" s="48"/>
      <c r="P26" s="48">
        <f t="shared" si="2"/>
        <v>102</v>
      </c>
      <c r="Q26" s="19">
        <f t="shared" si="3"/>
        <v>1624</v>
      </c>
      <c r="R26" s="19">
        <f t="shared" si="4"/>
        <v>1624</v>
      </c>
    </row>
    <row r="27" spans="1:18" ht="15">
      <c r="A27" s="20" t="s">
        <v>50</v>
      </c>
      <c r="B27" s="49" t="s">
        <v>51</v>
      </c>
      <c r="C27" s="5">
        <v>2295</v>
      </c>
      <c r="D27" s="47">
        <v>1200</v>
      </c>
      <c r="E27" s="19">
        <f>SUM(C27:D27)</f>
        <v>3495</v>
      </c>
      <c r="F27" s="19">
        <v>2295</v>
      </c>
      <c r="G27" s="19">
        <v>1200</v>
      </c>
      <c r="H27" s="19">
        <f t="shared" si="1"/>
        <v>3495</v>
      </c>
      <c r="I27" s="47">
        <v>580</v>
      </c>
      <c r="J27" s="47">
        <v>580</v>
      </c>
      <c r="K27" s="47">
        <v>105</v>
      </c>
      <c r="L27" s="47"/>
      <c r="M27" s="48">
        <v>1050</v>
      </c>
      <c r="N27" s="48">
        <v>1050</v>
      </c>
      <c r="O27" s="48"/>
      <c r="P27" s="48">
        <f t="shared" si="2"/>
        <v>1050</v>
      </c>
      <c r="Q27" s="19">
        <f t="shared" si="3"/>
        <v>5125</v>
      </c>
      <c r="R27" s="19">
        <f t="shared" si="4"/>
        <v>5125</v>
      </c>
    </row>
    <row r="28" spans="1:18" ht="15">
      <c r="A28" s="20" t="s">
        <v>52</v>
      </c>
      <c r="B28" s="49" t="s">
        <v>53</v>
      </c>
      <c r="C28" s="5"/>
      <c r="D28" s="47"/>
      <c r="E28" s="19">
        <f aca="true" t="shared" si="5" ref="E28:E58">SUM(C28:D28)</f>
        <v>0</v>
      </c>
      <c r="F28" s="19"/>
      <c r="G28" s="19"/>
      <c r="H28" s="19">
        <f t="shared" si="1"/>
        <v>0</v>
      </c>
      <c r="I28" s="47"/>
      <c r="J28" s="47"/>
      <c r="K28" s="47"/>
      <c r="L28" s="47"/>
      <c r="M28" s="48"/>
      <c r="N28" s="48"/>
      <c r="O28" s="48"/>
      <c r="P28" s="48">
        <f t="shared" si="2"/>
        <v>0</v>
      </c>
      <c r="Q28" s="19">
        <f t="shared" si="3"/>
        <v>0</v>
      </c>
      <c r="R28" s="19">
        <f t="shared" si="4"/>
        <v>0</v>
      </c>
    </row>
    <row r="29" spans="1:18" ht="15">
      <c r="A29" s="21" t="s">
        <v>299</v>
      </c>
      <c r="B29" s="50" t="s">
        <v>54</v>
      </c>
      <c r="C29" s="5">
        <f>SUM(C26:C28)</f>
        <v>2867</v>
      </c>
      <c r="D29" s="5">
        <f>SUM(D26:D28)</f>
        <v>1200</v>
      </c>
      <c r="E29" s="19">
        <f>SUM(E26:E28)</f>
        <v>4067</v>
      </c>
      <c r="F29" s="19">
        <f>SUM(F26:F28)</f>
        <v>2867</v>
      </c>
      <c r="G29" s="19">
        <v>1200</v>
      </c>
      <c r="H29" s="19">
        <f t="shared" si="1"/>
        <v>4067</v>
      </c>
      <c r="I29" s="47">
        <v>1530</v>
      </c>
      <c r="J29" s="47">
        <f>SUM(J26:J28)</f>
        <v>1530</v>
      </c>
      <c r="K29" s="47">
        <v>1152</v>
      </c>
      <c r="L29" s="47"/>
      <c r="M29" s="48">
        <f>SUM(K29:L29)</f>
        <v>1152</v>
      </c>
      <c r="N29" s="48">
        <f>SUM(N26:N28)</f>
        <v>1152</v>
      </c>
      <c r="O29" s="48"/>
      <c r="P29" s="48">
        <f t="shared" si="2"/>
        <v>1152</v>
      </c>
      <c r="Q29" s="19">
        <f t="shared" si="3"/>
        <v>6749</v>
      </c>
      <c r="R29" s="19">
        <f t="shared" si="4"/>
        <v>6749</v>
      </c>
    </row>
    <row r="30" spans="1:18" ht="15">
      <c r="A30" s="20" t="s">
        <v>55</v>
      </c>
      <c r="B30" s="49" t="s">
        <v>56</v>
      </c>
      <c r="C30" s="5">
        <v>130</v>
      </c>
      <c r="D30" s="47">
        <v>220</v>
      </c>
      <c r="E30" s="19">
        <f t="shared" si="5"/>
        <v>350</v>
      </c>
      <c r="F30" s="19">
        <v>187</v>
      </c>
      <c r="G30" s="19">
        <v>220</v>
      </c>
      <c r="H30" s="19">
        <f t="shared" si="1"/>
        <v>407</v>
      </c>
      <c r="I30" s="47"/>
      <c r="J30" s="47">
        <v>22</v>
      </c>
      <c r="K30" s="47">
        <v>400</v>
      </c>
      <c r="L30" s="47"/>
      <c r="M30" s="48">
        <f>SUM(K30:L30)</f>
        <v>400</v>
      </c>
      <c r="N30" s="48">
        <v>400</v>
      </c>
      <c r="O30" s="48"/>
      <c r="P30" s="48">
        <f t="shared" si="2"/>
        <v>400</v>
      </c>
      <c r="Q30" s="19">
        <f t="shared" si="3"/>
        <v>750</v>
      </c>
      <c r="R30" s="19">
        <f t="shared" si="4"/>
        <v>829</v>
      </c>
    </row>
    <row r="31" spans="1:18" ht="15">
      <c r="A31" s="20" t="s">
        <v>57</v>
      </c>
      <c r="B31" s="49" t="s">
        <v>58</v>
      </c>
      <c r="C31" s="5">
        <v>600</v>
      </c>
      <c r="D31" s="47">
        <v>20</v>
      </c>
      <c r="E31" s="19">
        <f t="shared" si="5"/>
        <v>620</v>
      </c>
      <c r="F31" s="19">
        <v>722</v>
      </c>
      <c r="G31" s="19">
        <v>20</v>
      </c>
      <c r="H31" s="19">
        <f t="shared" si="1"/>
        <v>742</v>
      </c>
      <c r="I31" s="47">
        <v>140</v>
      </c>
      <c r="J31" s="47">
        <v>140</v>
      </c>
      <c r="K31" s="47"/>
      <c r="L31" s="47"/>
      <c r="M31" s="48"/>
      <c r="N31" s="48"/>
      <c r="O31" s="48"/>
      <c r="P31" s="48">
        <f t="shared" si="2"/>
        <v>0</v>
      </c>
      <c r="Q31" s="19">
        <f t="shared" si="3"/>
        <v>760</v>
      </c>
      <c r="R31" s="19">
        <f t="shared" si="4"/>
        <v>882</v>
      </c>
    </row>
    <row r="32" spans="1:18" ht="15" customHeight="1">
      <c r="A32" s="21" t="s">
        <v>349</v>
      </c>
      <c r="B32" s="50" t="s">
        <v>59</v>
      </c>
      <c r="C32" s="5">
        <f>SUM(C30:C31)</f>
        <v>730</v>
      </c>
      <c r="D32" s="5">
        <f>SUM(D30:D31)</f>
        <v>240</v>
      </c>
      <c r="E32" s="19">
        <f t="shared" si="5"/>
        <v>970</v>
      </c>
      <c r="F32" s="19">
        <f>SUM(F30:F31)</f>
        <v>909</v>
      </c>
      <c r="G32" s="19">
        <f>SUM(G30:G31)</f>
        <v>240</v>
      </c>
      <c r="H32" s="19">
        <f t="shared" si="1"/>
        <v>1149</v>
      </c>
      <c r="I32" s="47">
        <f>SUM(I30:I31)</f>
        <v>140</v>
      </c>
      <c r="J32" s="47">
        <f>SUM(J30:J31)</f>
        <v>162</v>
      </c>
      <c r="K32" s="47">
        <f>SUM(K30:K31)</f>
        <v>400</v>
      </c>
      <c r="L32" s="47"/>
      <c r="M32" s="48">
        <f>SUM(K32:L32)</f>
        <v>400</v>
      </c>
      <c r="N32" s="48">
        <v>400</v>
      </c>
      <c r="O32" s="48"/>
      <c r="P32" s="48">
        <f t="shared" si="2"/>
        <v>400</v>
      </c>
      <c r="Q32" s="19">
        <f t="shared" si="3"/>
        <v>1510</v>
      </c>
      <c r="R32" s="19">
        <f t="shared" si="4"/>
        <v>1711</v>
      </c>
    </row>
    <row r="33" spans="1:18" ht="15">
      <c r="A33" s="20" t="s">
        <v>60</v>
      </c>
      <c r="B33" s="49" t="s">
        <v>61</v>
      </c>
      <c r="C33" s="5">
        <v>7510</v>
      </c>
      <c r="D33" s="47">
        <v>2710</v>
      </c>
      <c r="E33" s="19">
        <f t="shared" si="5"/>
        <v>10220</v>
      </c>
      <c r="F33" s="19">
        <v>7510</v>
      </c>
      <c r="G33" s="19">
        <v>2710</v>
      </c>
      <c r="H33" s="19">
        <f t="shared" si="1"/>
        <v>10220</v>
      </c>
      <c r="I33" s="47">
        <v>2290</v>
      </c>
      <c r="J33" s="47">
        <v>2290</v>
      </c>
      <c r="K33" s="47"/>
      <c r="L33" s="47"/>
      <c r="M33" s="48"/>
      <c r="N33" s="48"/>
      <c r="O33" s="48"/>
      <c r="P33" s="48">
        <f t="shared" si="2"/>
        <v>0</v>
      </c>
      <c r="Q33" s="19">
        <f t="shared" si="3"/>
        <v>12510</v>
      </c>
      <c r="R33" s="19">
        <f t="shared" si="4"/>
        <v>12510</v>
      </c>
    </row>
    <row r="34" spans="1:18" ht="15">
      <c r="A34" s="20" t="s">
        <v>62</v>
      </c>
      <c r="B34" s="49" t="s">
        <v>63</v>
      </c>
      <c r="C34" s="5">
        <v>19042</v>
      </c>
      <c r="D34" s="47"/>
      <c r="E34" s="19">
        <f t="shared" si="5"/>
        <v>19042</v>
      </c>
      <c r="F34" s="19">
        <v>19042</v>
      </c>
      <c r="G34" s="19"/>
      <c r="H34" s="19">
        <f t="shared" si="1"/>
        <v>19042</v>
      </c>
      <c r="I34" s="47">
        <v>4500</v>
      </c>
      <c r="J34" s="47">
        <v>4834</v>
      </c>
      <c r="K34" s="47"/>
      <c r="L34" s="47"/>
      <c r="M34" s="48"/>
      <c r="N34" s="48"/>
      <c r="O34" s="48"/>
      <c r="P34" s="48">
        <f t="shared" si="2"/>
        <v>0</v>
      </c>
      <c r="Q34" s="19">
        <f t="shared" si="3"/>
        <v>23542</v>
      </c>
      <c r="R34" s="19">
        <f t="shared" si="4"/>
        <v>23876</v>
      </c>
    </row>
    <row r="35" spans="1:18" ht="15">
      <c r="A35" s="20" t="s">
        <v>320</v>
      </c>
      <c r="B35" s="49" t="s">
        <v>64</v>
      </c>
      <c r="C35" s="5">
        <v>480</v>
      </c>
      <c r="D35" s="47"/>
      <c r="E35" s="19">
        <f t="shared" si="5"/>
        <v>480</v>
      </c>
      <c r="F35" s="19">
        <v>2748</v>
      </c>
      <c r="G35" s="19"/>
      <c r="H35" s="19">
        <f t="shared" si="1"/>
        <v>2748</v>
      </c>
      <c r="I35" s="47"/>
      <c r="J35" s="47"/>
      <c r="K35" s="47"/>
      <c r="L35" s="47"/>
      <c r="M35" s="48"/>
      <c r="N35" s="48">
        <v>46</v>
      </c>
      <c r="O35" s="48"/>
      <c r="P35" s="48">
        <f t="shared" si="2"/>
        <v>46</v>
      </c>
      <c r="Q35" s="19">
        <f t="shared" si="3"/>
        <v>480</v>
      </c>
      <c r="R35" s="19">
        <f t="shared" si="4"/>
        <v>2794</v>
      </c>
    </row>
    <row r="36" spans="1:18" ht="15">
      <c r="A36" s="20" t="s">
        <v>65</v>
      </c>
      <c r="B36" s="49" t="s">
        <v>66</v>
      </c>
      <c r="C36" s="5">
        <v>6480</v>
      </c>
      <c r="D36" s="47"/>
      <c r="E36" s="19">
        <f t="shared" si="5"/>
        <v>6480</v>
      </c>
      <c r="F36" s="19">
        <v>10875</v>
      </c>
      <c r="G36" s="19"/>
      <c r="H36" s="19">
        <f t="shared" si="1"/>
        <v>10875</v>
      </c>
      <c r="I36" s="47">
        <v>850</v>
      </c>
      <c r="J36" s="47">
        <v>422</v>
      </c>
      <c r="K36" s="47"/>
      <c r="L36" s="47"/>
      <c r="M36" s="48"/>
      <c r="N36" s="48">
        <v>377</v>
      </c>
      <c r="O36" s="48"/>
      <c r="P36" s="48">
        <f t="shared" si="2"/>
        <v>377</v>
      </c>
      <c r="Q36" s="19">
        <f t="shared" si="3"/>
        <v>7330</v>
      </c>
      <c r="R36" s="19">
        <f t="shared" si="4"/>
        <v>11674</v>
      </c>
    </row>
    <row r="37" spans="1:18" ht="15">
      <c r="A37" s="54" t="s">
        <v>321</v>
      </c>
      <c r="B37" s="49" t="s">
        <v>67</v>
      </c>
      <c r="C37" s="5"/>
      <c r="D37" s="47"/>
      <c r="E37" s="19">
        <f t="shared" si="5"/>
        <v>0</v>
      </c>
      <c r="F37" s="19"/>
      <c r="G37" s="19"/>
      <c r="H37" s="19">
        <f t="shared" si="1"/>
        <v>0</v>
      </c>
      <c r="I37" s="47"/>
      <c r="J37" s="47"/>
      <c r="K37" s="47"/>
      <c r="L37" s="47"/>
      <c r="M37" s="48"/>
      <c r="N37" s="48"/>
      <c r="O37" s="48"/>
      <c r="P37" s="48">
        <f t="shared" si="2"/>
        <v>0</v>
      </c>
      <c r="Q37" s="19">
        <f t="shared" si="3"/>
        <v>0</v>
      </c>
      <c r="R37" s="19">
        <f t="shared" si="4"/>
        <v>0</v>
      </c>
    </row>
    <row r="38" spans="1:18" ht="15">
      <c r="A38" s="17" t="s">
        <v>68</v>
      </c>
      <c r="B38" s="49" t="s">
        <v>69</v>
      </c>
      <c r="C38" s="5">
        <v>3340</v>
      </c>
      <c r="D38" s="47"/>
      <c r="E38" s="19">
        <f t="shared" si="5"/>
        <v>3340</v>
      </c>
      <c r="F38" s="19">
        <v>4874</v>
      </c>
      <c r="G38" s="19"/>
      <c r="H38" s="19">
        <f t="shared" si="1"/>
        <v>4874</v>
      </c>
      <c r="I38" s="47">
        <v>440</v>
      </c>
      <c r="J38" s="47">
        <v>468</v>
      </c>
      <c r="K38" s="47">
        <v>1620</v>
      </c>
      <c r="L38" s="47"/>
      <c r="M38" s="48">
        <f>SUM(K38:L38)</f>
        <v>1620</v>
      </c>
      <c r="N38" s="48">
        <v>1350</v>
      </c>
      <c r="O38" s="48"/>
      <c r="P38" s="48">
        <f t="shared" si="2"/>
        <v>1350</v>
      </c>
      <c r="Q38" s="19">
        <f t="shared" si="3"/>
        <v>5400</v>
      </c>
      <c r="R38" s="19">
        <f t="shared" si="4"/>
        <v>6692</v>
      </c>
    </row>
    <row r="39" spans="1:18" ht="15">
      <c r="A39" s="20" t="s">
        <v>322</v>
      </c>
      <c r="B39" s="49" t="s">
        <v>70</v>
      </c>
      <c r="C39" s="5">
        <v>25778</v>
      </c>
      <c r="D39" s="47">
        <v>6200</v>
      </c>
      <c r="E39" s="19">
        <f t="shared" si="5"/>
        <v>31978</v>
      </c>
      <c r="F39" s="19">
        <v>13978</v>
      </c>
      <c r="G39" s="19"/>
      <c r="H39" s="19">
        <f t="shared" si="1"/>
        <v>13978</v>
      </c>
      <c r="I39" s="47">
        <v>350</v>
      </c>
      <c r="J39" s="47">
        <v>350</v>
      </c>
      <c r="K39" s="47">
        <v>1200</v>
      </c>
      <c r="L39" s="47"/>
      <c r="M39" s="48">
        <f>SUM(K39:L39)</f>
        <v>1200</v>
      </c>
      <c r="N39" s="48">
        <v>1047</v>
      </c>
      <c r="O39" s="48"/>
      <c r="P39" s="48">
        <f t="shared" si="2"/>
        <v>1047</v>
      </c>
      <c r="Q39" s="19">
        <f t="shared" si="3"/>
        <v>33528</v>
      </c>
      <c r="R39" s="19">
        <f t="shared" si="4"/>
        <v>15375</v>
      </c>
    </row>
    <row r="40" spans="1:18" ht="15">
      <c r="A40" s="21" t="s">
        <v>300</v>
      </c>
      <c r="B40" s="50" t="s">
        <v>71</v>
      </c>
      <c r="C40" s="5">
        <f>SUM(C33:C39)</f>
        <v>62630</v>
      </c>
      <c r="D40" s="47">
        <f>SUM(D33:D39)</f>
        <v>8910</v>
      </c>
      <c r="E40" s="19">
        <f>SUM(E33:E39)</f>
        <v>71540</v>
      </c>
      <c r="F40" s="19">
        <f>SUM(F33:F39)</f>
        <v>59027</v>
      </c>
      <c r="G40" s="19">
        <f>SUM(G33:G39)</f>
        <v>2710</v>
      </c>
      <c r="H40" s="19">
        <f t="shared" si="1"/>
        <v>61737</v>
      </c>
      <c r="I40" s="47">
        <f>SUM(I33:I39)</f>
        <v>8430</v>
      </c>
      <c r="J40" s="47">
        <f>SUM(J33:J39)</f>
        <v>8364</v>
      </c>
      <c r="K40" s="47">
        <f>SUM(K33:K39)</f>
        <v>2820</v>
      </c>
      <c r="L40" s="47"/>
      <c r="M40" s="48">
        <f>SUM(K40:L40)</f>
        <v>2820</v>
      </c>
      <c r="N40" s="48">
        <f>SUM(N33:N39)</f>
        <v>2820</v>
      </c>
      <c r="O40" s="48"/>
      <c r="P40" s="48">
        <f t="shared" si="2"/>
        <v>2820</v>
      </c>
      <c r="Q40" s="19">
        <f t="shared" si="3"/>
        <v>82790</v>
      </c>
      <c r="R40" s="19">
        <f t="shared" si="4"/>
        <v>72921</v>
      </c>
    </row>
    <row r="41" spans="1:18" ht="15">
      <c r="A41" s="20" t="s">
        <v>72</v>
      </c>
      <c r="B41" s="49" t="s">
        <v>73</v>
      </c>
      <c r="C41" s="5"/>
      <c r="D41" s="47"/>
      <c r="E41" s="19"/>
      <c r="F41" s="19">
        <v>14</v>
      </c>
      <c r="G41" s="19"/>
      <c r="H41" s="19">
        <f t="shared" si="1"/>
        <v>14</v>
      </c>
      <c r="I41" s="47">
        <v>30</v>
      </c>
      <c r="J41" s="47">
        <v>57</v>
      </c>
      <c r="K41" s="47">
        <v>280</v>
      </c>
      <c r="L41" s="47"/>
      <c r="M41" s="48">
        <f>SUM(K41:L41)</f>
        <v>280</v>
      </c>
      <c r="N41" s="48">
        <v>280</v>
      </c>
      <c r="O41" s="48"/>
      <c r="P41" s="48">
        <f t="shared" si="2"/>
        <v>280</v>
      </c>
      <c r="Q41" s="19">
        <f t="shared" si="3"/>
        <v>310</v>
      </c>
      <c r="R41" s="19">
        <f t="shared" si="4"/>
        <v>351</v>
      </c>
    </row>
    <row r="42" spans="1:18" ht="15">
      <c r="A42" s="20" t="s">
        <v>74</v>
      </c>
      <c r="B42" s="49" t="s">
        <v>75</v>
      </c>
      <c r="C42" s="5"/>
      <c r="D42" s="47"/>
      <c r="E42" s="19"/>
      <c r="F42" s="19"/>
      <c r="G42" s="19"/>
      <c r="H42" s="19">
        <f t="shared" si="1"/>
        <v>0</v>
      </c>
      <c r="I42" s="47"/>
      <c r="J42" s="47"/>
      <c r="K42" s="47"/>
      <c r="L42" s="47"/>
      <c r="M42" s="48"/>
      <c r="N42" s="48"/>
      <c r="O42" s="48"/>
      <c r="P42" s="48">
        <f t="shared" si="2"/>
        <v>0</v>
      </c>
      <c r="Q42" s="19">
        <f t="shared" si="3"/>
        <v>0</v>
      </c>
      <c r="R42" s="19">
        <f t="shared" si="4"/>
        <v>0</v>
      </c>
    </row>
    <row r="43" spans="1:18" ht="15">
      <c r="A43" s="21" t="s">
        <v>301</v>
      </c>
      <c r="B43" s="50" t="s">
        <v>76</v>
      </c>
      <c r="C43" s="5"/>
      <c r="D43" s="47"/>
      <c r="E43" s="19"/>
      <c r="F43" s="19">
        <v>14</v>
      </c>
      <c r="G43" s="19"/>
      <c r="H43" s="19">
        <f t="shared" si="1"/>
        <v>14</v>
      </c>
      <c r="I43" s="47">
        <f>SUM(I41:I42)</f>
        <v>30</v>
      </c>
      <c r="J43" s="47">
        <v>57</v>
      </c>
      <c r="K43" s="47">
        <f>SUM(K41:K42)</f>
        <v>280</v>
      </c>
      <c r="L43" s="47"/>
      <c r="M43" s="48">
        <f>SUM(K43:L43)</f>
        <v>280</v>
      </c>
      <c r="N43" s="48">
        <v>280</v>
      </c>
      <c r="O43" s="48"/>
      <c r="P43" s="48">
        <f t="shared" si="2"/>
        <v>280</v>
      </c>
      <c r="Q43" s="19">
        <f t="shared" si="3"/>
        <v>310</v>
      </c>
      <c r="R43" s="19">
        <f t="shared" si="4"/>
        <v>351</v>
      </c>
    </row>
    <row r="44" spans="1:18" ht="15">
      <c r="A44" s="20" t="s">
        <v>77</v>
      </c>
      <c r="B44" s="49" t="s">
        <v>78</v>
      </c>
      <c r="C44" s="5">
        <v>17207</v>
      </c>
      <c r="D44" s="47">
        <v>2760</v>
      </c>
      <c r="E44" s="19">
        <f t="shared" si="5"/>
        <v>19967</v>
      </c>
      <c r="F44" s="19">
        <v>17207</v>
      </c>
      <c r="G44" s="19">
        <v>2760</v>
      </c>
      <c r="H44" s="19">
        <f t="shared" si="1"/>
        <v>19967</v>
      </c>
      <c r="I44" s="47">
        <v>2300</v>
      </c>
      <c r="J44" s="47">
        <v>2300</v>
      </c>
      <c r="K44" s="47">
        <v>900</v>
      </c>
      <c r="L44" s="47"/>
      <c r="M44" s="48">
        <f>SUM(K44:L44)</f>
        <v>900</v>
      </c>
      <c r="N44" s="48">
        <v>900</v>
      </c>
      <c r="O44" s="48"/>
      <c r="P44" s="48">
        <f t="shared" si="2"/>
        <v>900</v>
      </c>
      <c r="Q44" s="19">
        <f t="shared" si="3"/>
        <v>23167</v>
      </c>
      <c r="R44" s="19">
        <f t="shared" si="4"/>
        <v>23167</v>
      </c>
    </row>
    <row r="45" spans="1:18" ht="15">
      <c r="A45" s="20" t="s">
        <v>79</v>
      </c>
      <c r="B45" s="49" t="s">
        <v>80</v>
      </c>
      <c r="C45" s="5">
        <v>4460</v>
      </c>
      <c r="D45" s="47"/>
      <c r="E45" s="19">
        <f t="shared" si="5"/>
        <v>4460</v>
      </c>
      <c r="F45" s="19">
        <v>4460</v>
      </c>
      <c r="G45" s="19"/>
      <c r="H45" s="19">
        <f t="shared" si="1"/>
        <v>4460</v>
      </c>
      <c r="I45" s="47"/>
      <c r="J45" s="47"/>
      <c r="K45" s="47"/>
      <c r="L45" s="47"/>
      <c r="M45" s="48"/>
      <c r="N45" s="48"/>
      <c r="O45" s="48"/>
      <c r="P45" s="48">
        <f t="shared" si="2"/>
        <v>0</v>
      </c>
      <c r="Q45" s="19">
        <f t="shared" si="3"/>
        <v>4460</v>
      </c>
      <c r="R45" s="19">
        <f t="shared" si="4"/>
        <v>4460</v>
      </c>
    </row>
    <row r="46" spans="1:18" ht="15">
      <c r="A46" s="20" t="s">
        <v>323</v>
      </c>
      <c r="B46" s="49" t="s">
        <v>81</v>
      </c>
      <c r="C46" s="5"/>
      <c r="D46" s="47"/>
      <c r="E46" s="19"/>
      <c r="F46" s="19"/>
      <c r="G46" s="19"/>
      <c r="H46" s="19">
        <f t="shared" si="1"/>
        <v>0</v>
      </c>
      <c r="I46" s="47"/>
      <c r="J46" s="47"/>
      <c r="K46" s="47"/>
      <c r="L46" s="47"/>
      <c r="M46" s="48"/>
      <c r="N46" s="48"/>
      <c r="O46" s="48"/>
      <c r="P46" s="48">
        <f t="shared" si="2"/>
        <v>0</v>
      </c>
      <c r="Q46" s="19">
        <f t="shared" si="3"/>
        <v>0</v>
      </c>
      <c r="R46" s="19">
        <f t="shared" si="4"/>
        <v>0</v>
      </c>
    </row>
    <row r="47" spans="1:18" ht="15">
      <c r="A47" s="20" t="s">
        <v>324</v>
      </c>
      <c r="B47" s="49" t="s">
        <v>82</v>
      </c>
      <c r="C47" s="5"/>
      <c r="D47" s="47"/>
      <c r="E47" s="19"/>
      <c r="F47" s="19"/>
      <c r="G47" s="19"/>
      <c r="H47" s="19">
        <f t="shared" si="1"/>
        <v>0</v>
      </c>
      <c r="I47" s="47"/>
      <c r="J47" s="47"/>
      <c r="K47" s="47"/>
      <c r="L47" s="47"/>
      <c r="M47" s="48"/>
      <c r="N47" s="48"/>
      <c r="O47" s="48"/>
      <c r="P47" s="48">
        <f t="shared" si="2"/>
        <v>0</v>
      </c>
      <c r="Q47" s="19">
        <f t="shared" si="3"/>
        <v>0</v>
      </c>
      <c r="R47" s="19">
        <f t="shared" si="4"/>
        <v>0</v>
      </c>
    </row>
    <row r="48" spans="1:18" ht="15">
      <c r="A48" s="20" t="s">
        <v>83</v>
      </c>
      <c r="B48" s="49" t="s">
        <v>84</v>
      </c>
      <c r="C48" s="5">
        <v>600</v>
      </c>
      <c r="D48" s="47"/>
      <c r="E48" s="19">
        <f t="shared" si="5"/>
        <v>600</v>
      </c>
      <c r="F48" s="19">
        <v>600</v>
      </c>
      <c r="G48" s="19"/>
      <c r="H48" s="19">
        <f t="shared" si="1"/>
        <v>600</v>
      </c>
      <c r="I48" s="47"/>
      <c r="J48" s="47"/>
      <c r="K48" s="47"/>
      <c r="L48" s="47"/>
      <c r="M48" s="48"/>
      <c r="N48" s="48"/>
      <c r="O48" s="48"/>
      <c r="P48" s="48">
        <f t="shared" si="2"/>
        <v>0</v>
      </c>
      <c r="Q48" s="19">
        <f t="shared" si="3"/>
        <v>600</v>
      </c>
      <c r="R48" s="19">
        <f t="shared" si="4"/>
        <v>600</v>
      </c>
    </row>
    <row r="49" spans="1:18" ht="15">
      <c r="A49" s="21" t="s">
        <v>302</v>
      </c>
      <c r="B49" s="50" t="s">
        <v>85</v>
      </c>
      <c r="C49" s="5">
        <f>SUM(C44:C48)</f>
        <v>22267</v>
      </c>
      <c r="D49" s="5">
        <f>SUM(D44:D48)</f>
        <v>2760</v>
      </c>
      <c r="E49" s="19">
        <f>SUM(E44:E48)</f>
        <v>25027</v>
      </c>
      <c r="F49" s="19">
        <f>SUM(F44:F48)</f>
        <v>22267</v>
      </c>
      <c r="G49" s="19">
        <f>SUM(G44:G48)</f>
        <v>2760</v>
      </c>
      <c r="H49" s="19">
        <f t="shared" si="1"/>
        <v>25027</v>
      </c>
      <c r="I49" s="47">
        <f>SUM(I44:I48)</f>
        <v>2300</v>
      </c>
      <c r="J49" s="47">
        <v>2300</v>
      </c>
      <c r="K49" s="47">
        <f>SUM(K44:K48)</f>
        <v>900</v>
      </c>
      <c r="L49" s="47"/>
      <c r="M49" s="48">
        <f>SUM(K49:L49)</f>
        <v>900</v>
      </c>
      <c r="N49" s="48">
        <v>900</v>
      </c>
      <c r="O49" s="48"/>
      <c r="P49" s="48">
        <f t="shared" si="2"/>
        <v>900</v>
      </c>
      <c r="Q49" s="19">
        <f t="shared" si="3"/>
        <v>28227</v>
      </c>
      <c r="R49" s="19">
        <f t="shared" si="4"/>
        <v>28227</v>
      </c>
    </row>
    <row r="50" spans="1:18" ht="15">
      <c r="A50" s="23" t="s">
        <v>303</v>
      </c>
      <c r="B50" s="52" t="s">
        <v>86</v>
      </c>
      <c r="C50" s="5">
        <f>C29+C32+C40+C43+C49</f>
        <v>88494</v>
      </c>
      <c r="D50" s="5">
        <f>D29+D32+D40+D43+D49</f>
        <v>13110</v>
      </c>
      <c r="E50" s="19">
        <f>E29+E32+E40+E43+E49</f>
        <v>101604</v>
      </c>
      <c r="F50" s="19">
        <f>F49+F43+F40+F32+F29</f>
        <v>85084</v>
      </c>
      <c r="G50" s="19">
        <f>G49+G43+G40+G32+G29</f>
        <v>6910</v>
      </c>
      <c r="H50" s="19">
        <f t="shared" si="1"/>
        <v>91994</v>
      </c>
      <c r="I50" s="47">
        <f>I29+I32+I40+I43+I49</f>
        <v>12430</v>
      </c>
      <c r="J50" s="47">
        <f>J29+J32+J40+J43+J49</f>
        <v>12413</v>
      </c>
      <c r="K50" s="47">
        <f>K29+K32+K40+K49+K43</f>
        <v>5552</v>
      </c>
      <c r="L50" s="47"/>
      <c r="M50" s="48">
        <f>SUM(K50:L50)</f>
        <v>5552</v>
      </c>
      <c r="N50" s="48">
        <f>N49+N43+N40+N32+N29</f>
        <v>5552</v>
      </c>
      <c r="O50" s="48"/>
      <c r="P50" s="48">
        <f t="shared" si="2"/>
        <v>5552</v>
      </c>
      <c r="Q50" s="19">
        <f t="shared" si="3"/>
        <v>119586</v>
      </c>
      <c r="R50" s="19">
        <f t="shared" si="4"/>
        <v>109959</v>
      </c>
    </row>
    <row r="51" spans="1:18" ht="15">
      <c r="A51" s="25" t="s">
        <v>87</v>
      </c>
      <c r="B51" s="49" t="s">
        <v>88</v>
      </c>
      <c r="C51" s="5"/>
      <c r="D51" s="47"/>
      <c r="E51" s="19"/>
      <c r="F51" s="19"/>
      <c r="G51" s="19"/>
      <c r="H51" s="19">
        <f t="shared" si="1"/>
        <v>0</v>
      </c>
      <c r="I51" s="47"/>
      <c r="J51" s="47"/>
      <c r="K51" s="47"/>
      <c r="L51" s="47"/>
      <c r="M51" s="48"/>
      <c r="N51" s="48"/>
      <c r="O51" s="48"/>
      <c r="P51" s="48">
        <f t="shared" si="2"/>
        <v>0</v>
      </c>
      <c r="Q51" s="19">
        <f t="shared" si="3"/>
        <v>0</v>
      </c>
      <c r="R51" s="19">
        <f t="shared" si="4"/>
        <v>0</v>
      </c>
    </row>
    <row r="52" spans="1:18" ht="15">
      <c r="A52" s="25" t="s">
        <v>304</v>
      </c>
      <c r="B52" s="49" t="s">
        <v>89</v>
      </c>
      <c r="C52" s="5"/>
      <c r="D52" s="47"/>
      <c r="E52" s="19"/>
      <c r="F52" s="19"/>
      <c r="G52" s="19"/>
      <c r="H52" s="19">
        <f t="shared" si="1"/>
        <v>0</v>
      </c>
      <c r="I52" s="47"/>
      <c r="J52" s="47"/>
      <c r="K52" s="47"/>
      <c r="L52" s="47"/>
      <c r="M52" s="48"/>
      <c r="N52" s="48">
        <v>267</v>
      </c>
      <c r="O52" s="48"/>
      <c r="P52" s="48">
        <f t="shared" si="2"/>
        <v>267</v>
      </c>
      <c r="Q52" s="19">
        <f t="shared" si="3"/>
        <v>0</v>
      </c>
      <c r="R52" s="19">
        <f t="shared" si="4"/>
        <v>267</v>
      </c>
    </row>
    <row r="53" spans="1:18" ht="15">
      <c r="A53" s="55" t="s">
        <v>325</v>
      </c>
      <c r="B53" s="49" t="s">
        <v>90</v>
      </c>
      <c r="C53" s="5"/>
      <c r="D53" s="47"/>
      <c r="E53" s="19"/>
      <c r="F53" s="19"/>
      <c r="G53" s="19"/>
      <c r="H53" s="19">
        <f t="shared" si="1"/>
        <v>0</v>
      </c>
      <c r="I53" s="47"/>
      <c r="J53" s="47"/>
      <c r="K53" s="47"/>
      <c r="L53" s="47"/>
      <c r="M53" s="48"/>
      <c r="N53" s="48"/>
      <c r="O53" s="48"/>
      <c r="P53" s="48">
        <f t="shared" si="2"/>
        <v>0</v>
      </c>
      <c r="Q53" s="19">
        <f t="shared" si="3"/>
        <v>0</v>
      </c>
      <c r="R53" s="19">
        <f t="shared" si="4"/>
        <v>0</v>
      </c>
    </row>
    <row r="54" spans="1:18" ht="15">
      <c r="A54" s="55" t="s">
        <v>326</v>
      </c>
      <c r="B54" s="49" t="s">
        <v>91</v>
      </c>
      <c r="C54" s="5"/>
      <c r="D54" s="47"/>
      <c r="E54" s="19">
        <f t="shared" si="5"/>
        <v>0</v>
      </c>
      <c r="F54" s="19">
        <v>85</v>
      </c>
      <c r="G54" s="19"/>
      <c r="H54" s="19">
        <f t="shared" si="1"/>
        <v>85</v>
      </c>
      <c r="I54" s="47"/>
      <c r="J54" s="47"/>
      <c r="K54" s="47"/>
      <c r="L54" s="47"/>
      <c r="M54" s="48"/>
      <c r="N54" s="48"/>
      <c r="O54" s="48"/>
      <c r="P54" s="48">
        <f t="shared" si="2"/>
        <v>0</v>
      </c>
      <c r="Q54" s="19">
        <f t="shared" si="3"/>
        <v>0</v>
      </c>
      <c r="R54" s="19">
        <f t="shared" si="4"/>
        <v>85</v>
      </c>
    </row>
    <row r="55" spans="1:18" ht="15">
      <c r="A55" s="55" t="s">
        <v>327</v>
      </c>
      <c r="B55" s="49" t="s">
        <v>92</v>
      </c>
      <c r="C55" s="5"/>
      <c r="D55" s="47"/>
      <c r="E55" s="19"/>
      <c r="F55" s="19"/>
      <c r="G55" s="19"/>
      <c r="H55" s="19">
        <f t="shared" si="1"/>
        <v>0</v>
      </c>
      <c r="I55" s="47"/>
      <c r="J55" s="47"/>
      <c r="K55" s="47"/>
      <c r="L55" s="47"/>
      <c r="M55" s="48"/>
      <c r="N55" s="48">
        <v>68</v>
      </c>
      <c r="O55" s="48"/>
      <c r="P55" s="48">
        <f t="shared" si="2"/>
        <v>68</v>
      </c>
      <c r="Q55" s="19">
        <f t="shared" si="3"/>
        <v>0</v>
      </c>
      <c r="R55" s="19">
        <f t="shared" si="4"/>
        <v>68</v>
      </c>
    </row>
    <row r="56" spans="1:18" ht="15">
      <c r="A56" s="25" t="s">
        <v>328</v>
      </c>
      <c r="B56" s="49" t="s">
        <v>93</v>
      </c>
      <c r="C56" s="5"/>
      <c r="D56" s="47"/>
      <c r="E56" s="19">
        <f t="shared" si="5"/>
        <v>0</v>
      </c>
      <c r="F56" s="19"/>
      <c r="G56" s="19"/>
      <c r="H56" s="19">
        <f t="shared" si="1"/>
        <v>0</v>
      </c>
      <c r="I56" s="47"/>
      <c r="J56" s="47"/>
      <c r="K56" s="47"/>
      <c r="L56" s="47"/>
      <c r="M56" s="48"/>
      <c r="N56" s="48">
        <v>179</v>
      </c>
      <c r="O56" s="48"/>
      <c r="P56" s="48">
        <f t="shared" si="2"/>
        <v>179</v>
      </c>
      <c r="Q56" s="19">
        <f t="shared" si="3"/>
        <v>0</v>
      </c>
      <c r="R56" s="19">
        <f t="shared" si="4"/>
        <v>179</v>
      </c>
    </row>
    <row r="57" spans="1:18" ht="15">
      <c r="A57" s="25" t="s">
        <v>329</v>
      </c>
      <c r="B57" s="49" t="s">
        <v>94</v>
      </c>
      <c r="C57" s="5"/>
      <c r="D57" s="47"/>
      <c r="E57" s="19"/>
      <c r="F57" s="19"/>
      <c r="G57" s="19"/>
      <c r="H57" s="19">
        <f t="shared" si="1"/>
        <v>0</v>
      </c>
      <c r="I57" s="47"/>
      <c r="J57" s="47"/>
      <c r="K57" s="47"/>
      <c r="L57" s="47"/>
      <c r="M57" s="48"/>
      <c r="N57" s="48"/>
      <c r="O57" s="48"/>
      <c r="P57" s="48">
        <f t="shared" si="2"/>
        <v>0</v>
      </c>
      <c r="Q57" s="19">
        <f t="shared" si="3"/>
        <v>0</v>
      </c>
      <c r="R57" s="19">
        <f t="shared" si="4"/>
        <v>0</v>
      </c>
    </row>
    <row r="58" spans="1:18" ht="15">
      <c r="A58" s="25" t="s">
        <v>330</v>
      </c>
      <c r="B58" s="49" t="s">
        <v>95</v>
      </c>
      <c r="C58" s="5">
        <v>1494</v>
      </c>
      <c r="D58" s="47">
        <v>3840</v>
      </c>
      <c r="E58" s="19">
        <f t="shared" si="5"/>
        <v>5334</v>
      </c>
      <c r="F58" s="19">
        <v>1494</v>
      </c>
      <c r="G58" s="19">
        <v>3840</v>
      </c>
      <c r="H58" s="19">
        <f t="shared" si="1"/>
        <v>5334</v>
      </c>
      <c r="I58" s="47"/>
      <c r="J58" s="47"/>
      <c r="K58" s="47"/>
      <c r="L58" s="47"/>
      <c r="M58" s="48"/>
      <c r="N58" s="48"/>
      <c r="O58" s="48"/>
      <c r="P58" s="48">
        <f t="shared" si="2"/>
        <v>0</v>
      </c>
      <c r="Q58" s="19">
        <f t="shared" si="3"/>
        <v>5334</v>
      </c>
      <c r="R58" s="19">
        <f t="shared" si="4"/>
        <v>5334</v>
      </c>
    </row>
    <row r="59" spans="1:18" ht="15">
      <c r="A59" s="26" t="s">
        <v>305</v>
      </c>
      <c r="B59" s="52" t="s">
        <v>96</v>
      </c>
      <c r="C59" s="5">
        <f>SUM(C51:C58)</f>
        <v>1494</v>
      </c>
      <c r="D59" s="5">
        <f>SUM(D51:D58)</f>
        <v>3840</v>
      </c>
      <c r="E59" s="19">
        <f>SUM(C59:D59)</f>
        <v>5334</v>
      </c>
      <c r="F59" s="19">
        <f>SUM(F51:F58)</f>
        <v>1579</v>
      </c>
      <c r="G59" s="19">
        <f>SUM(G51:G58)</f>
        <v>3840</v>
      </c>
      <c r="H59" s="19">
        <f t="shared" si="1"/>
        <v>5419</v>
      </c>
      <c r="I59" s="47"/>
      <c r="J59" s="47"/>
      <c r="K59" s="47"/>
      <c r="L59" s="47"/>
      <c r="M59" s="48"/>
      <c r="N59" s="48">
        <f>SUM(N51:N58)</f>
        <v>514</v>
      </c>
      <c r="O59" s="48"/>
      <c r="P59" s="48">
        <f t="shared" si="2"/>
        <v>514</v>
      </c>
      <c r="Q59" s="19">
        <f t="shared" si="3"/>
        <v>5334</v>
      </c>
      <c r="R59" s="19">
        <f t="shared" si="4"/>
        <v>5933</v>
      </c>
    </row>
    <row r="60" spans="1:18" ht="15">
      <c r="A60" s="56" t="s">
        <v>331</v>
      </c>
      <c r="B60" s="49" t="s">
        <v>97</v>
      </c>
      <c r="C60" s="5"/>
      <c r="D60" s="47"/>
      <c r="E60" s="19"/>
      <c r="F60" s="19"/>
      <c r="G60" s="19"/>
      <c r="H60" s="19">
        <f t="shared" si="1"/>
        <v>0</v>
      </c>
      <c r="I60" s="47"/>
      <c r="J60" s="47"/>
      <c r="K60" s="47"/>
      <c r="L60" s="47"/>
      <c r="M60" s="48"/>
      <c r="N60" s="48"/>
      <c r="O60" s="48"/>
      <c r="P60" s="48">
        <f t="shared" si="2"/>
        <v>0</v>
      </c>
      <c r="Q60" s="19">
        <f t="shared" si="3"/>
        <v>0</v>
      </c>
      <c r="R60" s="19">
        <f t="shared" si="4"/>
        <v>0</v>
      </c>
    </row>
    <row r="61" spans="1:18" ht="15">
      <c r="A61" s="56" t="s">
        <v>98</v>
      </c>
      <c r="B61" s="49" t="s">
        <v>99</v>
      </c>
      <c r="C61" s="5"/>
      <c r="D61" s="47"/>
      <c r="E61" s="19"/>
      <c r="F61" s="19"/>
      <c r="G61" s="19"/>
      <c r="H61" s="19">
        <f t="shared" si="1"/>
        <v>0</v>
      </c>
      <c r="I61" s="47"/>
      <c r="J61" s="47"/>
      <c r="K61" s="47"/>
      <c r="L61" s="47"/>
      <c r="M61" s="48"/>
      <c r="N61" s="48"/>
      <c r="O61" s="48"/>
      <c r="P61" s="48">
        <f t="shared" si="2"/>
        <v>0</v>
      </c>
      <c r="Q61" s="19">
        <f t="shared" si="3"/>
        <v>0</v>
      </c>
      <c r="R61" s="19">
        <f t="shared" si="4"/>
        <v>0</v>
      </c>
    </row>
    <row r="62" spans="1:18" ht="30">
      <c r="A62" s="56" t="s">
        <v>100</v>
      </c>
      <c r="B62" s="49" t="s">
        <v>101</v>
      </c>
      <c r="C62" s="5"/>
      <c r="D62" s="47"/>
      <c r="E62" s="19">
        <f>SUM(C62:D62)</f>
        <v>0</v>
      </c>
      <c r="F62" s="19"/>
      <c r="G62" s="19"/>
      <c r="H62" s="19">
        <f t="shared" si="1"/>
        <v>0</v>
      </c>
      <c r="I62" s="47"/>
      <c r="J62" s="47"/>
      <c r="K62" s="47"/>
      <c r="L62" s="47"/>
      <c r="M62" s="48"/>
      <c r="N62" s="48"/>
      <c r="O62" s="48"/>
      <c r="P62" s="48">
        <f t="shared" si="2"/>
        <v>0</v>
      </c>
      <c r="Q62" s="19">
        <f t="shared" si="3"/>
        <v>0</v>
      </c>
      <c r="R62" s="19">
        <f t="shared" si="4"/>
        <v>0</v>
      </c>
    </row>
    <row r="63" spans="1:18" ht="30">
      <c r="A63" s="56" t="s">
        <v>306</v>
      </c>
      <c r="B63" s="49" t="s">
        <v>102</v>
      </c>
      <c r="C63" s="5"/>
      <c r="D63" s="47"/>
      <c r="E63" s="19"/>
      <c r="F63" s="19"/>
      <c r="G63" s="19"/>
      <c r="H63" s="19">
        <f t="shared" si="1"/>
        <v>0</v>
      </c>
      <c r="I63" s="47"/>
      <c r="J63" s="47"/>
      <c r="K63" s="47"/>
      <c r="L63" s="47"/>
      <c r="M63" s="48"/>
      <c r="N63" s="48"/>
      <c r="O63" s="48"/>
      <c r="P63" s="48">
        <f t="shared" si="2"/>
        <v>0</v>
      </c>
      <c r="Q63" s="19">
        <f t="shared" si="3"/>
        <v>0</v>
      </c>
      <c r="R63" s="19">
        <f t="shared" si="4"/>
        <v>0</v>
      </c>
    </row>
    <row r="64" spans="1:18" ht="30">
      <c r="A64" s="56" t="s">
        <v>332</v>
      </c>
      <c r="B64" s="49" t="s">
        <v>103</v>
      </c>
      <c r="C64" s="5"/>
      <c r="D64" s="47"/>
      <c r="E64" s="19"/>
      <c r="F64" s="19"/>
      <c r="G64" s="19"/>
      <c r="H64" s="19">
        <f t="shared" si="1"/>
        <v>0</v>
      </c>
      <c r="I64" s="47"/>
      <c r="J64" s="47"/>
      <c r="K64" s="47"/>
      <c r="L64" s="47"/>
      <c r="M64" s="48"/>
      <c r="N64" s="48"/>
      <c r="O64" s="48"/>
      <c r="P64" s="48">
        <f t="shared" si="2"/>
        <v>0</v>
      </c>
      <c r="Q64" s="19">
        <f t="shared" si="3"/>
        <v>0</v>
      </c>
      <c r="R64" s="19">
        <f t="shared" si="4"/>
        <v>0</v>
      </c>
    </row>
    <row r="65" spans="1:18" ht="15">
      <c r="A65" s="56" t="s">
        <v>307</v>
      </c>
      <c r="B65" s="49" t="s">
        <v>104</v>
      </c>
      <c r="C65" s="5">
        <v>1925</v>
      </c>
      <c r="D65" s="47"/>
      <c r="E65" s="19">
        <v>1925</v>
      </c>
      <c r="F65" s="19">
        <v>1925</v>
      </c>
      <c r="G65" s="19"/>
      <c r="H65" s="19">
        <f t="shared" si="1"/>
        <v>1925</v>
      </c>
      <c r="I65" s="47"/>
      <c r="J65" s="47"/>
      <c r="K65" s="47"/>
      <c r="L65" s="47"/>
      <c r="M65" s="48"/>
      <c r="N65" s="48"/>
      <c r="O65" s="48"/>
      <c r="P65" s="48">
        <f t="shared" si="2"/>
        <v>0</v>
      </c>
      <c r="Q65" s="19">
        <f t="shared" si="3"/>
        <v>1925</v>
      </c>
      <c r="R65" s="19">
        <f t="shared" si="4"/>
        <v>1925</v>
      </c>
    </row>
    <row r="66" spans="1:18" ht="30">
      <c r="A66" s="56" t="s">
        <v>333</v>
      </c>
      <c r="B66" s="49" t="s">
        <v>105</v>
      </c>
      <c r="C66" s="5"/>
      <c r="D66" s="47"/>
      <c r="E66" s="19">
        <f>SUM(C66:D66)</f>
        <v>0</v>
      </c>
      <c r="F66" s="19"/>
      <c r="G66" s="19"/>
      <c r="H66" s="19">
        <f t="shared" si="1"/>
        <v>0</v>
      </c>
      <c r="I66" s="47"/>
      <c r="J66" s="47"/>
      <c r="K66" s="47"/>
      <c r="L66" s="47"/>
      <c r="M66" s="48"/>
      <c r="N66" s="48"/>
      <c r="O66" s="48"/>
      <c r="P66" s="48">
        <f t="shared" si="2"/>
        <v>0</v>
      </c>
      <c r="Q66" s="19">
        <f t="shared" si="3"/>
        <v>0</v>
      </c>
      <c r="R66" s="19">
        <f t="shared" si="4"/>
        <v>0</v>
      </c>
    </row>
    <row r="67" spans="1:18" ht="30">
      <c r="A67" s="56" t="s">
        <v>334</v>
      </c>
      <c r="B67" s="49" t="s">
        <v>106</v>
      </c>
      <c r="C67" s="5"/>
      <c r="D67" s="47"/>
      <c r="E67" s="19"/>
      <c r="F67" s="19"/>
      <c r="G67" s="19"/>
      <c r="H67" s="19">
        <f t="shared" si="1"/>
        <v>0</v>
      </c>
      <c r="I67" s="47"/>
      <c r="J67" s="47"/>
      <c r="K67" s="47"/>
      <c r="L67" s="47"/>
      <c r="M67" s="48"/>
      <c r="N67" s="48"/>
      <c r="O67" s="48"/>
      <c r="P67" s="48">
        <f t="shared" si="2"/>
        <v>0</v>
      </c>
      <c r="Q67" s="19">
        <f t="shared" si="3"/>
        <v>0</v>
      </c>
      <c r="R67" s="19">
        <f t="shared" si="4"/>
        <v>0</v>
      </c>
    </row>
    <row r="68" spans="1:18" ht="15">
      <c r="A68" s="56" t="s">
        <v>107</v>
      </c>
      <c r="B68" s="49" t="s">
        <v>108</v>
      </c>
      <c r="C68" s="5"/>
      <c r="D68" s="47"/>
      <c r="E68" s="19"/>
      <c r="F68" s="19"/>
      <c r="G68" s="19"/>
      <c r="H68" s="19">
        <f t="shared" si="1"/>
        <v>0</v>
      </c>
      <c r="I68" s="47"/>
      <c r="J68" s="47"/>
      <c r="K68" s="47"/>
      <c r="L68" s="47"/>
      <c r="M68" s="48"/>
      <c r="N68" s="48"/>
      <c r="O68" s="48"/>
      <c r="P68" s="48">
        <f t="shared" si="2"/>
        <v>0</v>
      </c>
      <c r="Q68" s="19">
        <f t="shared" si="3"/>
        <v>0</v>
      </c>
      <c r="R68" s="19">
        <f t="shared" si="4"/>
        <v>0</v>
      </c>
    </row>
    <row r="69" spans="1:18" ht="15">
      <c r="A69" s="57" t="s">
        <v>109</v>
      </c>
      <c r="B69" s="49" t="s">
        <v>110</v>
      </c>
      <c r="C69" s="5"/>
      <c r="D69" s="47"/>
      <c r="E69" s="19"/>
      <c r="F69" s="19"/>
      <c r="G69" s="19"/>
      <c r="H69" s="19">
        <f t="shared" si="1"/>
        <v>0</v>
      </c>
      <c r="I69" s="47"/>
      <c r="J69" s="47"/>
      <c r="K69" s="47"/>
      <c r="L69" s="47"/>
      <c r="M69" s="48"/>
      <c r="N69" s="48"/>
      <c r="O69" s="48"/>
      <c r="P69" s="48">
        <f t="shared" si="2"/>
        <v>0</v>
      </c>
      <c r="Q69" s="19">
        <f t="shared" si="3"/>
        <v>0</v>
      </c>
      <c r="R69" s="19">
        <f t="shared" si="4"/>
        <v>0</v>
      </c>
    </row>
    <row r="70" spans="1:18" ht="15">
      <c r="A70" s="56" t="s">
        <v>335</v>
      </c>
      <c r="B70" s="49" t="s">
        <v>111</v>
      </c>
      <c r="C70" s="5"/>
      <c r="D70" s="156">
        <v>9200</v>
      </c>
      <c r="E70" s="157">
        <v>9200</v>
      </c>
      <c r="F70" s="19">
        <v>21191</v>
      </c>
      <c r="G70" s="19"/>
      <c r="H70" s="19">
        <f t="shared" si="1"/>
        <v>21191</v>
      </c>
      <c r="I70" s="47"/>
      <c r="J70" s="47"/>
      <c r="K70" s="47"/>
      <c r="L70" s="47"/>
      <c r="M70" s="48"/>
      <c r="N70" s="48"/>
      <c r="O70" s="48"/>
      <c r="P70" s="48">
        <f t="shared" si="2"/>
        <v>0</v>
      </c>
      <c r="Q70" s="19">
        <f t="shared" si="3"/>
        <v>9200</v>
      </c>
      <c r="R70" s="19">
        <f t="shared" si="4"/>
        <v>21191</v>
      </c>
    </row>
    <row r="71" spans="1:18" ht="15">
      <c r="A71" s="57" t="s">
        <v>412</v>
      </c>
      <c r="B71" s="49" t="s">
        <v>112</v>
      </c>
      <c r="C71" s="5">
        <v>1509</v>
      </c>
      <c r="D71" s="5"/>
      <c r="E71" s="19">
        <f>SUM(C71:D71)</f>
        <v>1509</v>
      </c>
      <c r="F71" s="19">
        <v>54693</v>
      </c>
      <c r="G71" s="19"/>
      <c r="H71" s="19">
        <f aca="true" t="shared" si="6" ref="H71:H122">F71+G71</f>
        <v>54693</v>
      </c>
      <c r="I71" s="47"/>
      <c r="J71" s="47"/>
      <c r="K71" s="47"/>
      <c r="L71" s="47"/>
      <c r="M71" s="48"/>
      <c r="N71" s="48"/>
      <c r="O71" s="48"/>
      <c r="P71" s="48">
        <f aca="true" t="shared" si="7" ref="P71:P121">N71+O71</f>
        <v>0</v>
      </c>
      <c r="Q71" s="19">
        <f aca="true" t="shared" si="8" ref="Q71:Q120">E71+I71+M71</f>
        <v>1509</v>
      </c>
      <c r="R71" s="19">
        <f aca="true" t="shared" si="9" ref="R71:R121">P71+J71+H71</f>
        <v>54693</v>
      </c>
    </row>
    <row r="72" spans="1:18" ht="15">
      <c r="A72" s="57" t="s">
        <v>413</v>
      </c>
      <c r="B72" s="49" t="s">
        <v>112</v>
      </c>
      <c r="C72" s="5"/>
      <c r="D72" s="47"/>
      <c r="E72" s="19">
        <f>SUM(C72:D72)</f>
        <v>0</v>
      </c>
      <c r="F72" s="19"/>
      <c r="G72" s="19"/>
      <c r="H72" s="19">
        <f t="shared" si="6"/>
        <v>0</v>
      </c>
      <c r="I72" s="47"/>
      <c r="J72" s="47"/>
      <c r="K72" s="47"/>
      <c r="L72" s="47"/>
      <c r="M72" s="48"/>
      <c r="N72" s="48"/>
      <c r="O72" s="48"/>
      <c r="P72" s="48">
        <f t="shared" si="7"/>
        <v>0</v>
      </c>
      <c r="Q72" s="19">
        <f t="shared" si="8"/>
        <v>0</v>
      </c>
      <c r="R72" s="19">
        <f t="shared" si="9"/>
        <v>0</v>
      </c>
    </row>
    <row r="73" spans="1:18" ht="15">
      <c r="A73" s="26" t="s">
        <v>308</v>
      </c>
      <c r="B73" s="52" t="s">
        <v>113</v>
      </c>
      <c r="C73" s="5">
        <f>SUM(C60:C72)</f>
        <v>3434</v>
      </c>
      <c r="D73" s="5">
        <f>SUM(D60:D72)</f>
        <v>9200</v>
      </c>
      <c r="E73" s="5">
        <f>SUM(E60:E72)</f>
        <v>12634</v>
      </c>
      <c r="F73" s="5">
        <f>SUM(F60:F72)</f>
        <v>77809</v>
      </c>
      <c r="G73" s="19">
        <f>SUM(G60:G72)</f>
        <v>0</v>
      </c>
      <c r="H73" s="19">
        <f t="shared" si="6"/>
        <v>77809</v>
      </c>
      <c r="I73" s="18">
        <v>0</v>
      </c>
      <c r="J73" s="18"/>
      <c r="K73" s="18"/>
      <c r="L73" s="47"/>
      <c r="M73" s="48"/>
      <c r="N73" s="48"/>
      <c r="O73" s="48"/>
      <c r="P73" s="48">
        <f t="shared" si="7"/>
        <v>0</v>
      </c>
      <c r="Q73" s="19">
        <f t="shared" si="8"/>
        <v>12634</v>
      </c>
      <c r="R73" s="19">
        <f t="shared" si="9"/>
        <v>77809</v>
      </c>
    </row>
    <row r="74" spans="1:18" ht="15.75">
      <c r="A74" s="58" t="s">
        <v>443</v>
      </c>
      <c r="B74" s="52"/>
      <c r="C74" s="5">
        <f aca="true" t="shared" si="10" ref="C74:H74">C24+C50+C59+C73</f>
        <v>114078</v>
      </c>
      <c r="D74" s="5">
        <f t="shared" si="10"/>
        <v>27494</v>
      </c>
      <c r="E74" s="2">
        <f t="shared" si="10"/>
        <v>141572</v>
      </c>
      <c r="F74" s="122">
        <f t="shared" si="10"/>
        <v>186598</v>
      </c>
      <c r="G74" s="122">
        <f t="shared" si="10"/>
        <v>12094</v>
      </c>
      <c r="H74" s="122">
        <f t="shared" si="10"/>
        <v>198692</v>
      </c>
      <c r="I74" s="5">
        <f>I24+I50+I59+I73+I25</f>
        <v>47100</v>
      </c>
      <c r="J74" s="5">
        <f>J24+J25+J50+J59+J73</f>
        <v>46833</v>
      </c>
      <c r="K74" s="5">
        <f>K24+K25+K50+K59+K73</f>
        <v>44449</v>
      </c>
      <c r="L74" s="5">
        <f>L24+L25+L50+L59+L73</f>
        <v>5719</v>
      </c>
      <c r="M74" s="5">
        <f>M24+M25+M50+M59+M73</f>
        <v>50168</v>
      </c>
      <c r="N74" s="48">
        <f>N73+N59+N50+N25+N24</f>
        <v>46323</v>
      </c>
      <c r="O74" s="48">
        <f>O73+O59+O50+O25+O24</f>
        <v>5719</v>
      </c>
      <c r="P74" s="48">
        <f t="shared" si="7"/>
        <v>52042</v>
      </c>
      <c r="Q74" s="19">
        <f t="shared" si="8"/>
        <v>238840</v>
      </c>
      <c r="R74" s="19">
        <f t="shared" si="9"/>
        <v>297567</v>
      </c>
    </row>
    <row r="75" spans="1:18" ht="15">
      <c r="A75" s="59" t="s">
        <v>114</v>
      </c>
      <c r="B75" s="49" t="s">
        <v>115</v>
      </c>
      <c r="C75" s="5"/>
      <c r="D75" s="47"/>
      <c r="E75" s="19"/>
      <c r="F75" s="19"/>
      <c r="G75" s="19"/>
      <c r="H75" s="19">
        <f t="shared" si="6"/>
        <v>0</v>
      </c>
      <c r="I75" s="47"/>
      <c r="J75" s="47"/>
      <c r="K75" s="47"/>
      <c r="L75" s="47"/>
      <c r="M75" s="48"/>
      <c r="N75" s="48"/>
      <c r="O75" s="48"/>
      <c r="P75" s="48">
        <f t="shared" si="7"/>
        <v>0</v>
      </c>
      <c r="Q75" s="19">
        <f t="shared" si="8"/>
        <v>0</v>
      </c>
      <c r="R75" s="19">
        <f t="shared" si="9"/>
        <v>0</v>
      </c>
    </row>
    <row r="76" spans="1:18" ht="15">
      <c r="A76" s="59" t="s">
        <v>336</v>
      </c>
      <c r="B76" s="49" t="s">
        <v>116</v>
      </c>
      <c r="C76" s="5">
        <v>67000</v>
      </c>
      <c r="D76" s="5"/>
      <c r="E76" s="5">
        <v>67000</v>
      </c>
      <c r="F76" s="5">
        <v>42000</v>
      </c>
      <c r="G76" s="5"/>
      <c r="H76" s="19">
        <f t="shared" si="6"/>
        <v>42000</v>
      </c>
      <c r="I76" s="47"/>
      <c r="J76" s="47"/>
      <c r="K76" s="47"/>
      <c r="L76" s="47"/>
      <c r="M76" s="48"/>
      <c r="N76" s="48"/>
      <c r="O76" s="48"/>
      <c r="P76" s="48">
        <f t="shared" si="7"/>
        <v>0</v>
      </c>
      <c r="Q76" s="19">
        <f t="shared" si="8"/>
        <v>67000</v>
      </c>
      <c r="R76" s="19">
        <f t="shared" si="9"/>
        <v>42000</v>
      </c>
    </row>
    <row r="77" spans="1:18" ht="15">
      <c r="A77" s="59" t="s">
        <v>117</v>
      </c>
      <c r="B77" s="49" t="s">
        <v>118</v>
      </c>
      <c r="C77" s="5"/>
      <c r="D77" s="47"/>
      <c r="E77" s="2">
        <f>SUM(C77:D77)</f>
        <v>0</v>
      </c>
      <c r="F77" s="2"/>
      <c r="G77" s="2"/>
      <c r="H77" s="19">
        <f t="shared" si="6"/>
        <v>0</v>
      </c>
      <c r="I77" s="47"/>
      <c r="J77" s="47"/>
      <c r="K77" s="47"/>
      <c r="L77" s="47"/>
      <c r="M77" s="48"/>
      <c r="N77" s="48"/>
      <c r="O77" s="48"/>
      <c r="P77" s="48">
        <f t="shared" si="7"/>
        <v>0</v>
      </c>
      <c r="Q77" s="19">
        <f t="shared" si="8"/>
        <v>0</v>
      </c>
      <c r="R77" s="19">
        <f t="shared" si="9"/>
        <v>0</v>
      </c>
    </row>
    <row r="78" spans="1:18" ht="15">
      <c r="A78" s="59" t="s">
        <v>119</v>
      </c>
      <c r="B78" s="49" t="s">
        <v>120</v>
      </c>
      <c r="C78" s="5">
        <v>3310</v>
      </c>
      <c r="D78" s="47">
        <v>1000</v>
      </c>
      <c r="E78" s="5">
        <f>SUM(C78:D78)</f>
        <v>4310</v>
      </c>
      <c r="F78" s="5">
        <v>46310</v>
      </c>
      <c r="G78" s="5"/>
      <c r="H78" s="19">
        <f t="shared" si="6"/>
        <v>46310</v>
      </c>
      <c r="I78" s="47"/>
      <c r="J78" s="47">
        <v>211</v>
      </c>
      <c r="K78" s="47"/>
      <c r="L78" s="47"/>
      <c r="M78" s="48"/>
      <c r="N78" s="48"/>
      <c r="O78" s="48"/>
      <c r="P78" s="48">
        <f t="shared" si="7"/>
        <v>0</v>
      </c>
      <c r="Q78" s="19">
        <f t="shared" si="8"/>
        <v>4310</v>
      </c>
      <c r="R78" s="19">
        <f t="shared" si="9"/>
        <v>46521</v>
      </c>
    </row>
    <row r="79" spans="1:18" ht="15">
      <c r="A79" s="17" t="s">
        <v>121</v>
      </c>
      <c r="B79" s="49" t="s">
        <v>122</v>
      </c>
      <c r="C79" s="5"/>
      <c r="D79" s="47"/>
      <c r="E79" s="2"/>
      <c r="F79" s="2"/>
      <c r="G79" s="2"/>
      <c r="H79" s="19">
        <f t="shared" si="6"/>
        <v>0</v>
      </c>
      <c r="I79" s="47"/>
      <c r="J79" s="47"/>
      <c r="K79" s="47"/>
      <c r="L79" s="47"/>
      <c r="M79" s="48"/>
      <c r="N79" s="48"/>
      <c r="O79" s="48"/>
      <c r="P79" s="48">
        <f t="shared" si="7"/>
        <v>0</v>
      </c>
      <c r="Q79" s="19">
        <f t="shared" si="8"/>
        <v>0</v>
      </c>
      <c r="R79" s="19">
        <f t="shared" si="9"/>
        <v>0</v>
      </c>
    </row>
    <row r="80" spans="1:18" ht="15">
      <c r="A80" s="17" t="s">
        <v>123</v>
      </c>
      <c r="B80" s="49" t="s">
        <v>124</v>
      </c>
      <c r="C80" s="5"/>
      <c r="D80" s="47"/>
      <c r="E80" s="2"/>
      <c r="F80" s="2"/>
      <c r="G80" s="2"/>
      <c r="H80" s="19">
        <f t="shared" si="6"/>
        <v>0</v>
      </c>
      <c r="I80" s="47"/>
      <c r="J80" s="47"/>
      <c r="K80" s="47"/>
      <c r="L80" s="47"/>
      <c r="M80" s="48"/>
      <c r="N80" s="48"/>
      <c r="O80" s="48"/>
      <c r="P80" s="48">
        <f t="shared" si="7"/>
        <v>0</v>
      </c>
      <c r="Q80" s="19">
        <f t="shared" si="8"/>
        <v>0</v>
      </c>
      <c r="R80" s="19">
        <f t="shared" si="9"/>
        <v>0</v>
      </c>
    </row>
    <row r="81" spans="1:18" ht="15">
      <c r="A81" s="17" t="s">
        <v>125</v>
      </c>
      <c r="B81" s="49" t="s">
        <v>126</v>
      </c>
      <c r="C81" s="5">
        <v>19150</v>
      </c>
      <c r="D81" s="47">
        <v>210</v>
      </c>
      <c r="E81" s="2">
        <f>SUM(C81:D81)</f>
        <v>19360</v>
      </c>
      <c r="F81" s="2">
        <v>4960</v>
      </c>
      <c r="G81" s="2"/>
      <c r="H81" s="19">
        <f t="shared" si="6"/>
        <v>4960</v>
      </c>
      <c r="I81" s="47"/>
      <c r="J81" s="47">
        <v>56</v>
      </c>
      <c r="K81" s="47"/>
      <c r="L81" s="47"/>
      <c r="M81" s="48"/>
      <c r="N81" s="48"/>
      <c r="O81" s="48"/>
      <c r="P81" s="48">
        <f t="shared" si="7"/>
        <v>0</v>
      </c>
      <c r="Q81" s="19">
        <f t="shared" si="8"/>
        <v>19360</v>
      </c>
      <c r="R81" s="19">
        <f t="shared" si="9"/>
        <v>5016</v>
      </c>
    </row>
    <row r="82" spans="1:18" ht="15">
      <c r="A82" s="24" t="s">
        <v>309</v>
      </c>
      <c r="B82" s="52" t="s">
        <v>127</v>
      </c>
      <c r="C82" s="5">
        <f>SUM(C76:C81)</f>
        <v>89460</v>
      </c>
      <c r="D82" s="5">
        <f>SUM(D76:D81)</f>
        <v>1210</v>
      </c>
      <c r="E82" s="2">
        <f>SUM(E76:E81)</f>
        <v>90670</v>
      </c>
      <c r="F82" s="2">
        <f>SUM(F75:F81)</f>
        <v>93270</v>
      </c>
      <c r="G82" s="2"/>
      <c r="H82" s="19">
        <f t="shared" si="6"/>
        <v>93270</v>
      </c>
      <c r="I82" s="47">
        <f>SUM(I78:I81)</f>
        <v>0</v>
      </c>
      <c r="J82" s="47">
        <f>SUM(J75:J81)</f>
        <v>267</v>
      </c>
      <c r="K82" s="47"/>
      <c r="L82" s="47"/>
      <c r="M82" s="48"/>
      <c r="N82" s="48"/>
      <c r="O82" s="48"/>
      <c r="P82" s="48">
        <f t="shared" si="7"/>
        <v>0</v>
      </c>
      <c r="Q82" s="19">
        <f t="shared" si="8"/>
        <v>90670</v>
      </c>
      <c r="R82" s="19">
        <f t="shared" si="9"/>
        <v>93537</v>
      </c>
    </row>
    <row r="83" spans="1:18" ht="15">
      <c r="A83" s="25" t="s">
        <v>128</v>
      </c>
      <c r="B83" s="49" t="s">
        <v>129</v>
      </c>
      <c r="C83" s="5">
        <v>45510</v>
      </c>
      <c r="D83" s="5"/>
      <c r="E83" s="2">
        <f>SUM(C83:D83)</f>
        <v>45510</v>
      </c>
      <c r="F83" s="2">
        <v>46910</v>
      </c>
      <c r="G83" s="2"/>
      <c r="H83" s="19">
        <f t="shared" si="6"/>
        <v>46910</v>
      </c>
      <c r="I83" s="47"/>
      <c r="J83" s="47"/>
      <c r="K83" s="47"/>
      <c r="L83" s="47"/>
      <c r="M83" s="48"/>
      <c r="N83" s="48"/>
      <c r="O83" s="48"/>
      <c r="P83" s="48">
        <f t="shared" si="7"/>
        <v>0</v>
      </c>
      <c r="Q83" s="19">
        <f t="shared" si="8"/>
        <v>45510</v>
      </c>
      <c r="R83" s="19">
        <f t="shared" si="9"/>
        <v>46910</v>
      </c>
    </row>
    <row r="84" spans="1:18" ht="15">
      <c r="A84" s="25" t="s">
        <v>130</v>
      </c>
      <c r="B84" s="49" t="s">
        <v>131</v>
      </c>
      <c r="C84" s="5"/>
      <c r="D84" s="47"/>
      <c r="E84" s="2"/>
      <c r="F84" s="2"/>
      <c r="G84" s="2"/>
      <c r="H84" s="19">
        <f t="shared" si="6"/>
        <v>0</v>
      </c>
      <c r="I84" s="47"/>
      <c r="J84" s="47"/>
      <c r="K84" s="47"/>
      <c r="L84" s="47"/>
      <c r="M84" s="48"/>
      <c r="N84" s="48"/>
      <c r="O84" s="48"/>
      <c r="P84" s="48">
        <f t="shared" si="7"/>
        <v>0</v>
      </c>
      <c r="Q84" s="19">
        <f t="shared" si="8"/>
        <v>0</v>
      </c>
      <c r="R84" s="19">
        <f t="shared" si="9"/>
        <v>0</v>
      </c>
    </row>
    <row r="85" spans="1:18" ht="15">
      <c r="A85" s="25" t="s">
        <v>132</v>
      </c>
      <c r="B85" s="49" t="s">
        <v>133</v>
      </c>
      <c r="C85" s="5"/>
      <c r="D85" s="47"/>
      <c r="E85" s="2"/>
      <c r="F85" s="2"/>
      <c r="G85" s="2"/>
      <c r="H85" s="19">
        <f t="shared" si="6"/>
        <v>0</v>
      </c>
      <c r="I85" s="47"/>
      <c r="J85" s="47"/>
      <c r="K85" s="47"/>
      <c r="L85" s="47"/>
      <c r="M85" s="48"/>
      <c r="N85" s="48"/>
      <c r="O85" s="48"/>
      <c r="P85" s="48">
        <f t="shared" si="7"/>
        <v>0</v>
      </c>
      <c r="Q85" s="19">
        <f t="shared" si="8"/>
        <v>0</v>
      </c>
      <c r="R85" s="19">
        <f t="shared" si="9"/>
        <v>0</v>
      </c>
    </row>
    <row r="86" spans="1:18" ht="15">
      <c r="A86" s="25" t="s">
        <v>134</v>
      </c>
      <c r="B86" s="49" t="s">
        <v>135</v>
      </c>
      <c r="C86" s="5">
        <v>6490</v>
      </c>
      <c r="D86" s="47"/>
      <c r="E86" s="2">
        <f>SUM(C86:D86)</f>
        <v>6490</v>
      </c>
      <c r="F86" s="2">
        <v>12490</v>
      </c>
      <c r="G86" s="2"/>
      <c r="H86" s="19">
        <f t="shared" si="6"/>
        <v>12490</v>
      </c>
      <c r="I86" s="47"/>
      <c r="J86" s="47"/>
      <c r="K86" s="47"/>
      <c r="L86" s="47"/>
      <c r="M86" s="48"/>
      <c r="N86" s="48"/>
      <c r="O86" s="48"/>
      <c r="P86" s="48">
        <f t="shared" si="7"/>
        <v>0</v>
      </c>
      <c r="Q86" s="19">
        <f t="shared" si="8"/>
        <v>6490</v>
      </c>
      <c r="R86" s="19">
        <f t="shared" si="9"/>
        <v>12490</v>
      </c>
    </row>
    <row r="87" spans="1:18" ht="15">
      <c r="A87" s="26" t="s">
        <v>310</v>
      </c>
      <c r="B87" s="52" t="s">
        <v>136</v>
      </c>
      <c r="C87" s="5">
        <f>SUM(C83:C86)</f>
        <v>52000</v>
      </c>
      <c r="D87" s="47"/>
      <c r="E87" s="2">
        <f>SUM(C87:D87)</f>
        <v>52000</v>
      </c>
      <c r="F87" s="2">
        <f>SUM(F83:F86)</f>
        <v>59400</v>
      </c>
      <c r="G87" s="2"/>
      <c r="H87" s="19">
        <f t="shared" si="6"/>
        <v>59400</v>
      </c>
      <c r="I87" s="47"/>
      <c r="J87" s="47"/>
      <c r="K87" s="47"/>
      <c r="L87" s="47"/>
      <c r="M87" s="48"/>
      <c r="N87" s="48"/>
      <c r="O87" s="48"/>
      <c r="P87" s="48">
        <f t="shared" si="7"/>
        <v>0</v>
      </c>
      <c r="Q87" s="19">
        <f t="shared" si="8"/>
        <v>52000</v>
      </c>
      <c r="R87" s="19">
        <f t="shared" si="9"/>
        <v>59400</v>
      </c>
    </row>
    <row r="88" spans="1:18" ht="30">
      <c r="A88" s="25" t="s">
        <v>137</v>
      </c>
      <c r="B88" s="49" t="s">
        <v>138</v>
      </c>
      <c r="C88" s="5"/>
      <c r="D88" s="47"/>
      <c r="E88" s="19"/>
      <c r="F88" s="19"/>
      <c r="G88" s="19"/>
      <c r="H88" s="19">
        <f t="shared" si="6"/>
        <v>0</v>
      </c>
      <c r="I88" s="47"/>
      <c r="J88" s="47"/>
      <c r="K88" s="47"/>
      <c r="L88" s="47"/>
      <c r="M88" s="48"/>
      <c r="N88" s="48"/>
      <c r="O88" s="48"/>
      <c r="P88" s="48">
        <f t="shared" si="7"/>
        <v>0</v>
      </c>
      <c r="Q88" s="19">
        <f t="shared" si="8"/>
        <v>0</v>
      </c>
      <c r="R88" s="19">
        <f t="shared" si="9"/>
        <v>0</v>
      </c>
    </row>
    <row r="89" spans="1:18" ht="30">
      <c r="A89" s="25" t="s">
        <v>337</v>
      </c>
      <c r="B89" s="49" t="s">
        <v>139</v>
      </c>
      <c r="C89" s="5"/>
      <c r="D89" s="47"/>
      <c r="E89" s="19"/>
      <c r="F89" s="19"/>
      <c r="G89" s="19"/>
      <c r="H89" s="19">
        <f t="shared" si="6"/>
        <v>0</v>
      </c>
      <c r="I89" s="47"/>
      <c r="J89" s="47"/>
      <c r="K89" s="47"/>
      <c r="L89" s="47"/>
      <c r="M89" s="48"/>
      <c r="N89" s="48"/>
      <c r="O89" s="48"/>
      <c r="P89" s="48">
        <f t="shared" si="7"/>
        <v>0</v>
      </c>
      <c r="Q89" s="19">
        <f t="shared" si="8"/>
        <v>0</v>
      </c>
      <c r="R89" s="19">
        <f t="shared" si="9"/>
        <v>0</v>
      </c>
    </row>
    <row r="90" spans="1:18" ht="30">
      <c r="A90" s="25" t="s">
        <v>338</v>
      </c>
      <c r="B90" s="49" t="s">
        <v>140</v>
      </c>
      <c r="C90" s="5"/>
      <c r="D90" s="47"/>
      <c r="E90" s="19"/>
      <c r="F90" s="19"/>
      <c r="G90" s="19"/>
      <c r="H90" s="19">
        <f t="shared" si="6"/>
        <v>0</v>
      </c>
      <c r="I90" s="47"/>
      <c r="J90" s="47"/>
      <c r="K90" s="47"/>
      <c r="L90" s="47"/>
      <c r="M90" s="48"/>
      <c r="N90" s="48"/>
      <c r="O90" s="48"/>
      <c r="P90" s="48">
        <f t="shared" si="7"/>
        <v>0</v>
      </c>
      <c r="Q90" s="19">
        <f t="shared" si="8"/>
        <v>0</v>
      </c>
      <c r="R90" s="19">
        <f t="shared" si="9"/>
        <v>0</v>
      </c>
    </row>
    <row r="91" spans="1:18" ht="30">
      <c r="A91" s="25" t="s">
        <v>339</v>
      </c>
      <c r="B91" s="49" t="s">
        <v>141</v>
      </c>
      <c r="C91" s="5"/>
      <c r="D91" s="47"/>
      <c r="E91" s="19"/>
      <c r="F91" s="19"/>
      <c r="G91" s="19"/>
      <c r="H91" s="19">
        <f t="shared" si="6"/>
        <v>0</v>
      </c>
      <c r="I91" s="47"/>
      <c r="J91" s="47"/>
      <c r="K91" s="47"/>
      <c r="L91" s="47"/>
      <c r="M91" s="48"/>
      <c r="N91" s="48"/>
      <c r="O91" s="48"/>
      <c r="P91" s="48">
        <f t="shared" si="7"/>
        <v>0</v>
      </c>
      <c r="Q91" s="19">
        <f t="shared" si="8"/>
        <v>0</v>
      </c>
      <c r="R91" s="19">
        <f t="shared" si="9"/>
        <v>0</v>
      </c>
    </row>
    <row r="92" spans="1:18" ht="30">
      <c r="A92" s="25" t="s">
        <v>340</v>
      </c>
      <c r="B92" s="49" t="s">
        <v>142</v>
      </c>
      <c r="C92" s="5"/>
      <c r="D92" s="47"/>
      <c r="E92" s="19"/>
      <c r="F92" s="19"/>
      <c r="G92" s="19"/>
      <c r="H92" s="19">
        <f t="shared" si="6"/>
        <v>0</v>
      </c>
      <c r="I92" s="47"/>
      <c r="J92" s="47"/>
      <c r="K92" s="47"/>
      <c r="L92" s="47"/>
      <c r="M92" s="48"/>
      <c r="N92" s="48"/>
      <c r="O92" s="48"/>
      <c r="P92" s="48">
        <f t="shared" si="7"/>
        <v>0</v>
      </c>
      <c r="Q92" s="19">
        <f t="shared" si="8"/>
        <v>0</v>
      </c>
      <c r="R92" s="19">
        <f t="shared" si="9"/>
        <v>0</v>
      </c>
    </row>
    <row r="93" spans="1:18" ht="30">
      <c r="A93" s="25" t="s">
        <v>341</v>
      </c>
      <c r="B93" s="49" t="s">
        <v>143</v>
      </c>
      <c r="C93" s="5"/>
      <c r="D93" s="47"/>
      <c r="E93" s="19"/>
      <c r="F93" s="19"/>
      <c r="G93" s="19"/>
      <c r="H93" s="19">
        <f t="shared" si="6"/>
        <v>0</v>
      </c>
      <c r="I93" s="47"/>
      <c r="J93" s="47"/>
      <c r="K93" s="47"/>
      <c r="L93" s="47"/>
      <c r="M93" s="48"/>
      <c r="N93" s="48"/>
      <c r="O93" s="48"/>
      <c r="P93" s="48">
        <f t="shared" si="7"/>
        <v>0</v>
      </c>
      <c r="Q93" s="19">
        <f t="shared" si="8"/>
        <v>0</v>
      </c>
      <c r="R93" s="19">
        <f t="shared" si="9"/>
        <v>0</v>
      </c>
    </row>
    <row r="94" spans="1:18" ht="15">
      <c r="A94" s="25" t="s">
        <v>144</v>
      </c>
      <c r="B94" s="49" t="s">
        <v>145</v>
      </c>
      <c r="C94" s="5"/>
      <c r="D94" s="47"/>
      <c r="E94" s="19"/>
      <c r="F94" s="19"/>
      <c r="G94" s="19"/>
      <c r="H94" s="19">
        <f t="shared" si="6"/>
        <v>0</v>
      </c>
      <c r="I94" s="47"/>
      <c r="J94" s="47"/>
      <c r="K94" s="47"/>
      <c r="L94" s="47"/>
      <c r="M94" s="48"/>
      <c r="N94" s="48"/>
      <c r="O94" s="48"/>
      <c r="P94" s="48">
        <f t="shared" si="7"/>
        <v>0</v>
      </c>
      <c r="Q94" s="19">
        <f t="shared" si="8"/>
        <v>0</v>
      </c>
      <c r="R94" s="19">
        <f t="shared" si="9"/>
        <v>0</v>
      </c>
    </row>
    <row r="95" spans="1:18" ht="30">
      <c r="A95" s="25" t="s">
        <v>342</v>
      </c>
      <c r="B95" s="49" t="s">
        <v>146</v>
      </c>
      <c r="C95" s="5"/>
      <c r="D95" s="47"/>
      <c r="E95" s="19"/>
      <c r="F95" s="19"/>
      <c r="G95" s="19"/>
      <c r="H95" s="19">
        <f t="shared" si="6"/>
        <v>0</v>
      </c>
      <c r="I95" s="47"/>
      <c r="J95" s="47"/>
      <c r="K95" s="47"/>
      <c r="L95" s="47"/>
      <c r="M95" s="48"/>
      <c r="N95" s="48"/>
      <c r="O95" s="48"/>
      <c r="P95" s="48">
        <f t="shared" si="7"/>
        <v>0</v>
      </c>
      <c r="Q95" s="19">
        <f t="shared" si="8"/>
        <v>0</v>
      </c>
      <c r="R95" s="19">
        <f t="shared" si="9"/>
        <v>0</v>
      </c>
    </row>
    <row r="96" spans="1:18" ht="15">
      <c r="A96" s="26" t="s">
        <v>311</v>
      </c>
      <c r="B96" s="52" t="s">
        <v>147</v>
      </c>
      <c r="C96" s="5"/>
      <c r="D96" s="47"/>
      <c r="E96" s="19"/>
      <c r="F96" s="19"/>
      <c r="G96" s="19"/>
      <c r="H96" s="19">
        <f t="shared" si="6"/>
        <v>0</v>
      </c>
      <c r="I96" s="47"/>
      <c r="J96" s="47"/>
      <c r="K96" s="47"/>
      <c r="L96" s="47"/>
      <c r="M96" s="48"/>
      <c r="N96" s="48"/>
      <c r="O96" s="48"/>
      <c r="P96" s="48">
        <f t="shared" si="7"/>
        <v>0</v>
      </c>
      <c r="Q96" s="19">
        <f t="shared" si="8"/>
        <v>0</v>
      </c>
      <c r="R96" s="19">
        <f t="shared" si="9"/>
        <v>0</v>
      </c>
    </row>
    <row r="97" spans="1:18" ht="15.75">
      <c r="A97" s="58" t="s">
        <v>444</v>
      </c>
      <c r="B97" s="52"/>
      <c r="C97" s="5">
        <f>C87+C82</f>
        <v>141460</v>
      </c>
      <c r="D97" s="47">
        <v>1270</v>
      </c>
      <c r="E97" s="19">
        <f>C97+D97</f>
        <v>142730</v>
      </c>
      <c r="F97" s="19">
        <f>F82+F87</f>
        <v>152670</v>
      </c>
      <c r="G97" s="19"/>
      <c r="H97" s="19">
        <f t="shared" si="6"/>
        <v>152670</v>
      </c>
      <c r="I97" s="47"/>
      <c r="J97" s="47">
        <v>267</v>
      </c>
      <c r="K97" s="47"/>
      <c r="L97" s="47"/>
      <c r="M97" s="48"/>
      <c r="N97" s="48"/>
      <c r="O97" s="48"/>
      <c r="P97" s="48">
        <f t="shared" si="7"/>
        <v>0</v>
      </c>
      <c r="Q97" s="19">
        <f t="shared" si="8"/>
        <v>142730</v>
      </c>
      <c r="R97" s="19">
        <f t="shared" si="9"/>
        <v>152937</v>
      </c>
    </row>
    <row r="98" spans="1:18" ht="15.75">
      <c r="A98" s="28" t="s">
        <v>350</v>
      </c>
      <c r="B98" s="60" t="s">
        <v>148</v>
      </c>
      <c r="C98" s="5">
        <f>C24+C25+C50+C59+C73+C82+C87</f>
        <v>261346</v>
      </c>
      <c r="D98" s="5">
        <f aca="true" t="shared" si="11" ref="D98:O98">D24+D25+D50+D59+D73+D82+D87</f>
        <v>29073</v>
      </c>
      <c r="E98" s="2">
        <f>E24+E25+E50+E59+E73+E82+E87</f>
        <v>290419</v>
      </c>
      <c r="F98" s="2">
        <f>F24+F25+F50+F59+F73+F82+F87</f>
        <v>344101</v>
      </c>
      <c r="G98" s="2">
        <f>G24+G25+G50+G59+G73+G82+G87</f>
        <v>13438</v>
      </c>
      <c r="H98" s="2">
        <f>H24+H25+H50+H59+H73+H82+H87</f>
        <v>357539</v>
      </c>
      <c r="I98" s="5">
        <f t="shared" si="11"/>
        <v>47100</v>
      </c>
      <c r="J98" s="5">
        <f>J97+J74</f>
        <v>47100</v>
      </c>
      <c r="K98" s="5">
        <f t="shared" si="11"/>
        <v>44449</v>
      </c>
      <c r="L98" s="5">
        <f t="shared" si="11"/>
        <v>5719</v>
      </c>
      <c r="M98" s="2">
        <f t="shared" si="11"/>
        <v>50168</v>
      </c>
      <c r="N98" s="2">
        <f t="shared" si="11"/>
        <v>46323</v>
      </c>
      <c r="O98" s="2">
        <f t="shared" si="11"/>
        <v>5719</v>
      </c>
      <c r="P98" s="48">
        <f t="shared" si="7"/>
        <v>52042</v>
      </c>
      <c r="Q98" s="19">
        <f t="shared" si="8"/>
        <v>387687</v>
      </c>
      <c r="R98" s="19">
        <f t="shared" si="9"/>
        <v>456681</v>
      </c>
    </row>
    <row r="99" spans="1:27" ht="15">
      <c r="A99" s="25" t="s">
        <v>343</v>
      </c>
      <c r="B99" s="20" t="s">
        <v>149</v>
      </c>
      <c r="C99" s="61"/>
      <c r="D99" s="25"/>
      <c r="E99" s="62"/>
      <c r="F99" s="62"/>
      <c r="G99" s="62"/>
      <c r="H99" s="19">
        <f t="shared" si="6"/>
        <v>0</v>
      </c>
      <c r="I99" s="25"/>
      <c r="J99" s="25"/>
      <c r="K99" s="25"/>
      <c r="L99" s="25"/>
      <c r="M99" s="48"/>
      <c r="N99" s="48"/>
      <c r="O99" s="48"/>
      <c r="P99" s="48">
        <f t="shared" si="7"/>
        <v>0</v>
      </c>
      <c r="Q99" s="19">
        <f t="shared" si="8"/>
        <v>0</v>
      </c>
      <c r="R99" s="19">
        <f t="shared" si="9"/>
        <v>0</v>
      </c>
      <c r="S99" s="63"/>
      <c r="T99" s="63"/>
      <c r="U99" s="63"/>
      <c r="V99" s="63"/>
      <c r="W99" s="63"/>
      <c r="X99" s="63"/>
      <c r="Y99" s="63"/>
      <c r="Z99" s="64"/>
      <c r="AA99" s="64"/>
    </row>
    <row r="100" spans="1:27" ht="30">
      <c r="A100" s="25" t="s">
        <v>150</v>
      </c>
      <c r="B100" s="20" t="s">
        <v>151</v>
      </c>
      <c r="C100" s="61"/>
      <c r="D100" s="25"/>
      <c r="E100" s="62"/>
      <c r="F100" s="62"/>
      <c r="G100" s="62"/>
      <c r="H100" s="19">
        <f t="shared" si="6"/>
        <v>0</v>
      </c>
      <c r="I100" s="25"/>
      <c r="J100" s="25"/>
      <c r="K100" s="25"/>
      <c r="L100" s="25"/>
      <c r="M100" s="48"/>
      <c r="N100" s="48"/>
      <c r="O100" s="48"/>
      <c r="P100" s="48">
        <f t="shared" si="7"/>
        <v>0</v>
      </c>
      <c r="Q100" s="19">
        <f t="shared" si="8"/>
        <v>0</v>
      </c>
      <c r="R100" s="19">
        <f t="shared" si="9"/>
        <v>0</v>
      </c>
      <c r="S100" s="63"/>
      <c r="T100" s="63"/>
      <c r="U100" s="63"/>
      <c r="V100" s="63"/>
      <c r="W100" s="63"/>
      <c r="X100" s="63"/>
      <c r="Y100" s="63"/>
      <c r="Z100" s="64"/>
      <c r="AA100" s="64"/>
    </row>
    <row r="101" spans="1:27" ht="15">
      <c r="A101" s="25" t="s">
        <v>344</v>
      </c>
      <c r="B101" s="20" t="s">
        <v>152</v>
      </c>
      <c r="C101" s="61"/>
      <c r="D101" s="25"/>
      <c r="E101" s="62"/>
      <c r="F101" s="62"/>
      <c r="G101" s="62"/>
      <c r="H101" s="19">
        <f t="shared" si="6"/>
        <v>0</v>
      </c>
      <c r="I101" s="25"/>
      <c r="J101" s="25"/>
      <c r="K101" s="25"/>
      <c r="L101" s="25"/>
      <c r="M101" s="48"/>
      <c r="N101" s="48"/>
      <c r="O101" s="48"/>
      <c r="P101" s="48">
        <f t="shared" si="7"/>
        <v>0</v>
      </c>
      <c r="Q101" s="19">
        <f t="shared" si="8"/>
        <v>0</v>
      </c>
      <c r="R101" s="19">
        <f t="shared" si="9"/>
        <v>0</v>
      </c>
      <c r="S101" s="63"/>
      <c r="T101" s="63"/>
      <c r="U101" s="63"/>
      <c r="V101" s="63"/>
      <c r="W101" s="63"/>
      <c r="X101" s="63"/>
      <c r="Y101" s="63"/>
      <c r="Z101" s="64"/>
      <c r="AA101" s="64"/>
    </row>
    <row r="102" spans="1:27" ht="15">
      <c r="A102" s="32" t="s">
        <v>312</v>
      </c>
      <c r="B102" s="21" t="s">
        <v>153</v>
      </c>
      <c r="C102" s="65"/>
      <c r="D102" s="32"/>
      <c r="E102" s="62"/>
      <c r="F102" s="62"/>
      <c r="G102" s="62"/>
      <c r="H102" s="19">
        <f t="shared" si="6"/>
        <v>0</v>
      </c>
      <c r="I102" s="32"/>
      <c r="J102" s="32"/>
      <c r="K102" s="32"/>
      <c r="L102" s="32"/>
      <c r="M102" s="48"/>
      <c r="N102" s="48"/>
      <c r="O102" s="48"/>
      <c r="P102" s="48">
        <f t="shared" si="7"/>
        <v>0</v>
      </c>
      <c r="Q102" s="19">
        <f t="shared" si="8"/>
        <v>0</v>
      </c>
      <c r="R102" s="19">
        <f t="shared" si="9"/>
        <v>0</v>
      </c>
      <c r="S102" s="66"/>
      <c r="T102" s="66"/>
      <c r="U102" s="66"/>
      <c r="V102" s="66"/>
      <c r="W102" s="66"/>
      <c r="X102" s="66"/>
      <c r="Y102" s="66"/>
      <c r="Z102" s="64"/>
      <c r="AA102" s="64"/>
    </row>
    <row r="103" spans="1:27" ht="15">
      <c r="A103" s="31" t="s">
        <v>345</v>
      </c>
      <c r="B103" s="20" t="s">
        <v>154</v>
      </c>
      <c r="C103" s="67"/>
      <c r="D103" s="31"/>
      <c r="E103" s="68"/>
      <c r="F103" s="68"/>
      <c r="G103" s="68"/>
      <c r="H103" s="19">
        <f t="shared" si="6"/>
        <v>0</v>
      </c>
      <c r="I103" s="31"/>
      <c r="J103" s="31"/>
      <c r="K103" s="31"/>
      <c r="L103" s="31"/>
      <c r="M103" s="48"/>
      <c r="N103" s="48"/>
      <c r="O103" s="48"/>
      <c r="P103" s="48">
        <f t="shared" si="7"/>
        <v>0</v>
      </c>
      <c r="Q103" s="19">
        <f t="shared" si="8"/>
        <v>0</v>
      </c>
      <c r="R103" s="19">
        <f t="shared" si="9"/>
        <v>0</v>
      </c>
      <c r="S103" s="69"/>
      <c r="T103" s="69"/>
      <c r="U103" s="69"/>
      <c r="V103" s="69"/>
      <c r="W103" s="69"/>
      <c r="X103" s="69"/>
      <c r="Y103" s="69"/>
      <c r="Z103" s="64"/>
      <c r="AA103" s="64"/>
    </row>
    <row r="104" spans="1:27" ht="15">
      <c r="A104" s="31" t="s">
        <v>315</v>
      </c>
      <c r="B104" s="20" t="s">
        <v>155</v>
      </c>
      <c r="C104" s="67"/>
      <c r="D104" s="31"/>
      <c r="E104" s="68"/>
      <c r="F104" s="68"/>
      <c r="G104" s="68"/>
      <c r="H104" s="19">
        <f t="shared" si="6"/>
        <v>0</v>
      </c>
      <c r="I104" s="31"/>
      <c r="J104" s="31"/>
      <c r="K104" s="31"/>
      <c r="L104" s="31"/>
      <c r="M104" s="48"/>
      <c r="N104" s="48"/>
      <c r="O104" s="48"/>
      <c r="P104" s="48">
        <f t="shared" si="7"/>
        <v>0</v>
      </c>
      <c r="Q104" s="19">
        <f t="shared" si="8"/>
        <v>0</v>
      </c>
      <c r="R104" s="19">
        <f t="shared" si="9"/>
        <v>0</v>
      </c>
      <c r="S104" s="69"/>
      <c r="T104" s="69"/>
      <c r="U104" s="69"/>
      <c r="V104" s="69"/>
      <c r="W104" s="69"/>
      <c r="X104" s="69"/>
      <c r="Y104" s="69"/>
      <c r="Z104" s="64"/>
      <c r="AA104" s="64"/>
    </row>
    <row r="105" spans="1:27" ht="15">
      <c r="A105" s="25" t="s">
        <v>156</v>
      </c>
      <c r="B105" s="20" t="s">
        <v>157</v>
      </c>
      <c r="C105" s="61"/>
      <c r="D105" s="25"/>
      <c r="E105" s="62"/>
      <c r="F105" s="62"/>
      <c r="G105" s="62"/>
      <c r="H105" s="19">
        <f t="shared" si="6"/>
        <v>0</v>
      </c>
      <c r="I105" s="25"/>
      <c r="J105" s="25"/>
      <c r="K105" s="25"/>
      <c r="L105" s="25"/>
      <c r="M105" s="48"/>
      <c r="N105" s="48"/>
      <c r="O105" s="48"/>
      <c r="P105" s="48">
        <f t="shared" si="7"/>
        <v>0</v>
      </c>
      <c r="Q105" s="19">
        <f t="shared" si="8"/>
        <v>0</v>
      </c>
      <c r="R105" s="19">
        <f t="shared" si="9"/>
        <v>0</v>
      </c>
      <c r="S105" s="63"/>
      <c r="T105" s="63"/>
      <c r="U105" s="63"/>
      <c r="V105" s="63"/>
      <c r="W105" s="63"/>
      <c r="X105" s="63"/>
      <c r="Y105" s="63"/>
      <c r="Z105" s="64"/>
      <c r="AA105" s="64"/>
    </row>
    <row r="106" spans="1:27" ht="15">
      <c r="A106" s="25" t="s">
        <v>346</v>
      </c>
      <c r="B106" s="20" t="s">
        <v>158</v>
      </c>
      <c r="C106" s="61"/>
      <c r="D106" s="25"/>
      <c r="E106" s="62"/>
      <c r="F106" s="62"/>
      <c r="G106" s="62"/>
      <c r="H106" s="19">
        <f t="shared" si="6"/>
        <v>0</v>
      </c>
      <c r="I106" s="25"/>
      <c r="J106" s="25"/>
      <c r="K106" s="25"/>
      <c r="L106" s="25"/>
      <c r="M106" s="48"/>
      <c r="N106" s="48"/>
      <c r="O106" s="48"/>
      <c r="P106" s="48">
        <f t="shared" si="7"/>
        <v>0</v>
      </c>
      <c r="Q106" s="19">
        <f t="shared" si="8"/>
        <v>0</v>
      </c>
      <c r="R106" s="19">
        <f t="shared" si="9"/>
        <v>0</v>
      </c>
      <c r="S106" s="63"/>
      <c r="T106" s="63"/>
      <c r="U106" s="63"/>
      <c r="V106" s="63"/>
      <c r="W106" s="63"/>
      <c r="X106" s="63"/>
      <c r="Y106" s="63"/>
      <c r="Z106" s="64"/>
      <c r="AA106" s="64"/>
    </row>
    <row r="107" spans="1:27" ht="15">
      <c r="A107" s="33" t="s">
        <v>313</v>
      </c>
      <c r="B107" s="21" t="s">
        <v>159</v>
      </c>
      <c r="C107" s="70"/>
      <c r="D107" s="33"/>
      <c r="E107" s="68"/>
      <c r="F107" s="68"/>
      <c r="G107" s="68"/>
      <c r="H107" s="19">
        <f t="shared" si="6"/>
        <v>0</v>
      </c>
      <c r="I107" s="33"/>
      <c r="J107" s="33"/>
      <c r="K107" s="33"/>
      <c r="L107" s="33"/>
      <c r="M107" s="48"/>
      <c r="N107" s="48"/>
      <c r="O107" s="48"/>
      <c r="P107" s="48">
        <f t="shared" si="7"/>
        <v>0</v>
      </c>
      <c r="Q107" s="19">
        <f t="shared" si="8"/>
        <v>0</v>
      </c>
      <c r="R107" s="19">
        <f t="shared" si="9"/>
        <v>0</v>
      </c>
      <c r="S107" s="71"/>
      <c r="T107" s="71"/>
      <c r="U107" s="71"/>
      <c r="V107" s="71"/>
      <c r="W107" s="71"/>
      <c r="X107" s="71"/>
      <c r="Y107" s="71"/>
      <c r="Z107" s="64"/>
      <c r="AA107" s="64"/>
    </row>
    <row r="108" spans="1:27" ht="15">
      <c r="A108" s="31" t="s">
        <v>160</v>
      </c>
      <c r="B108" s="20" t="s">
        <v>161</v>
      </c>
      <c r="C108" s="67"/>
      <c r="D108" s="31"/>
      <c r="E108" s="68"/>
      <c r="F108" s="68"/>
      <c r="G108" s="68"/>
      <c r="H108" s="19">
        <f t="shared" si="6"/>
        <v>0</v>
      </c>
      <c r="I108" s="31"/>
      <c r="J108" s="31"/>
      <c r="K108" s="31"/>
      <c r="L108" s="31"/>
      <c r="M108" s="48"/>
      <c r="N108" s="48"/>
      <c r="O108" s="48"/>
      <c r="P108" s="48">
        <f t="shared" si="7"/>
        <v>0</v>
      </c>
      <c r="Q108" s="19">
        <f t="shared" si="8"/>
        <v>0</v>
      </c>
      <c r="R108" s="19">
        <f t="shared" si="9"/>
        <v>0</v>
      </c>
      <c r="S108" s="69"/>
      <c r="T108" s="69"/>
      <c r="U108" s="69"/>
      <c r="V108" s="69"/>
      <c r="W108" s="69"/>
      <c r="X108" s="69"/>
      <c r="Y108" s="69"/>
      <c r="Z108" s="64"/>
      <c r="AA108" s="64"/>
    </row>
    <row r="109" spans="1:27" ht="15">
      <c r="A109" s="31" t="s">
        <v>162</v>
      </c>
      <c r="B109" s="20" t="s">
        <v>163</v>
      </c>
      <c r="C109" s="67"/>
      <c r="D109" s="31"/>
      <c r="E109" s="68"/>
      <c r="F109" s="73">
        <v>1506</v>
      </c>
      <c r="G109" s="68"/>
      <c r="H109" s="19">
        <f t="shared" si="6"/>
        <v>1506</v>
      </c>
      <c r="I109" s="31"/>
      <c r="J109" s="31"/>
      <c r="K109" s="31"/>
      <c r="L109" s="31"/>
      <c r="M109" s="48"/>
      <c r="N109" s="48"/>
      <c r="O109" s="48"/>
      <c r="P109" s="48">
        <f t="shared" si="7"/>
        <v>0</v>
      </c>
      <c r="Q109" s="19">
        <f t="shared" si="8"/>
        <v>0</v>
      </c>
      <c r="R109" s="19">
        <f t="shared" si="9"/>
        <v>1506</v>
      </c>
      <c r="S109" s="69"/>
      <c r="T109" s="69"/>
      <c r="U109" s="69"/>
      <c r="V109" s="69"/>
      <c r="W109" s="69"/>
      <c r="X109" s="69"/>
      <c r="Y109" s="69"/>
      <c r="Z109" s="64"/>
      <c r="AA109" s="64"/>
    </row>
    <row r="110" spans="1:27" ht="15">
      <c r="A110" s="33" t="s">
        <v>164</v>
      </c>
      <c r="B110" s="21" t="s">
        <v>165</v>
      </c>
      <c r="C110" s="72">
        <v>86121</v>
      </c>
      <c r="D110" s="31"/>
      <c r="E110" s="73">
        <v>86121</v>
      </c>
      <c r="F110" s="73">
        <v>87378</v>
      </c>
      <c r="G110" s="68"/>
      <c r="H110" s="19">
        <f t="shared" si="6"/>
        <v>87378</v>
      </c>
      <c r="I110" s="31"/>
      <c r="J110" s="31"/>
      <c r="K110" s="31"/>
      <c r="L110" s="31"/>
      <c r="M110" s="48"/>
      <c r="N110" s="48"/>
      <c r="O110" s="48"/>
      <c r="P110" s="48">
        <f t="shared" si="7"/>
        <v>0</v>
      </c>
      <c r="Q110" s="19">
        <f t="shared" si="8"/>
        <v>86121</v>
      </c>
      <c r="R110" s="19">
        <f t="shared" si="9"/>
        <v>87378</v>
      </c>
      <c r="S110" s="69"/>
      <c r="T110" s="69"/>
      <c r="U110" s="69"/>
      <c r="V110" s="69"/>
      <c r="W110" s="69"/>
      <c r="X110" s="69"/>
      <c r="Y110" s="69"/>
      <c r="Z110" s="64"/>
      <c r="AA110" s="64"/>
    </row>
    <row r="111" spans="1:27" ht="15">
      <c r="A111" s="31" t="s">
        <v>166</v>
      </c>
      <c r="B111" s="20" t="s">
        <v>167</v>
      </c>
      <c r="C111" s="67"/>
      <c r="D111" s="31"/>
      <c r="E111" s="68"/>
      <c r="F111" s="73">
        <v>150000</v>
      </c>
      <c r="G111" s="68"/>
      <c r="H111" s="19">
        <f t="shared" si="6"/>
        <v>150000</v>
      </c>
      <c r="I111" s="31"/>
      <c r="J111" s="31"/>
      <c r="K111" s="31"/>
      <c r="L111" s="31"/>
      <c r="M111" s="48"/>
      <c r="N111" s="48"/>
      <c r="O111" s="48"/>
      <c r="P111" s="48">
        <f t="shared" si="7"/>
        <v>0</v>
      </c>
      <c r="Q111" s="19">
        <f t="shared" si="8"/>
        <v>0</v>
      </c>
      <c r="R111" s="19">
        <f t="shared" si="9"/>
        <v>150000</v>
      </c>
      <c r="S111" s="69"/>
      <c r="T111" s="69"/>
      <c r="U111" s="69"/>
      <c r="V111" s="69"/>
      <c r="W111" s="69"/>
      <c r="X111" s="69"/>
      <c r="Y111" s="69"/>
      <c r="Z111" s="64"/>
      <c r="AA111" s="64"/>
    </row>
    <row r="112" spans="1:27" ht="15">
      <c r="A112" s="31" t="s">
        <v>168</v>
      </c>
      <c r="B112" s="20" t="s">
        <v>169</v>
      </c>
      <c r="C112" s="67"/>
      <c r="D112" s="31"/>
      <c r="E112" s="68"/>
      <c r="F112" s="68"/>
      <c r="G112" s="68"/>
      <c r="H112" s="19">
        <f t="shared" si="6"/>
        <v>0</v>
      </c>
      <c r="I112" s="31"/>
      <c r="J112" s="31"/>
      <c r="K112" s="31"/>
      <c r="L112" s="31"/>
      <c r="M112" s="48"/>
      <c r="N112" s="48"/>
      <c r="O112" s="48"/>
      <c r="P112" s="48">
        <f t="shared" si="7"/>
        <v>0</v>
      </c>
      <c r="Q112" s="19">
        <f t="shared" si="8"/>
        <v>0</v>
      </c>
      <c r="R112" s="19">
        <f t="shared" si="9"/>
        <v>0</v>
      </c>
      <c r="S112" s="69"/>
      <c r="T112" s="69"/>
      <c r="U112" s="69"/>
      <c r="V112" s="69"/>
      <c r="W112" s="69"/>
      <c r="X112" s="69"/>
      <c r="Y112" s="69"/>
      <c r="Z112" s="64"/>
      <c r="AA112" s="64"/>
    </row>
    <row r="113" spans="1:27" ht="15">
      <c r="A113" s="31" t="s">
        <v>170</v>
      </c>
      <c r="B113" s="20" t="s">
        <v>171</v>
      </c>
      <c r="C113" s="72"/>
      <c r="D113" s="31"/>
      <c r="E113" s="73"/>
      <c r="F113" s="73"/>
      <c r="G113" s="73"/>
      <c r="H113" s="19">
        <f t="shared" si="6"/>
        <v>0</v>
      </c>
      <c r="I113" s="31"/>
      <c r="J113" s="31"/>
      <c r="K113" s="31"/>
      <c r="L113" s="31"/>
      <c r="M113" s="48"/>
      <c r="N113" s="48"/>
      <c r="O113" s="48"/>
      <c r="P113" s="48">
        <f t="shared" si="7"/>
        <v>0</v>
      </c>
      <c r="Q113" s="19">
        <f t="shared" si="8"/>
        <v>0</v>
      </c>
      <c r="R113" s="19">
        <f t="shared" si="9"/>
        <v>0</v>
      </c>
      <c r="S113" s="69"/>
      <c r="T113" s="69"/>
      <c r="U113" s="69"/>
      <c r="V113" s="69"/>
      <c r="W113" s="69"/>
      <c r="X113" s="69"/>
      <c r="Y113" s="69"/>
      <c r="Z113" s="64"/>
      <c r="AA113" s="64"/>
    </row>
    <row r="114" spans="1:27" ht="15">
      <c r="A114" s="74" t="s">
        <v>314</v>
      </c>
      <c r="B114" s="23" t="s">
        <v>172</v>
      </c>
      <c r="C114" s="75">
        <v>86121</v>
      </c>
      <c r="D114" s="75"/>
      <c r="E114" s="75">
        <v>86121</v>
      </c>
      <c r="F114" s="75">
        <f>F109+F110+F111</f>
        <v>238884</v>
      </c>
      <c r="G114" s="75"/>
      <c r="H114" s="19">
        <f t="shared" si="6"/>
        <v>238884</v>
      </c>
      <c r="I114" s="33"/>
      <c r="J114" s="33"/>
      <c r="K114" s="33"/>
      <c r="L114" s="33"/>
      <c r="M114" s="48"/>
      <c r="N114" s="48"/>
      <c r="O114" s="48"/>
      <c r="P114" s="48">
        <f t="shared" si="7"/>
        <v>0</v>
      </c>
      <c r="Q114" s="19">
        <v>86121</v>
      </c>
      <c r="R114" s="19">
        <f t="shared" si="9"/>
        <v>238884</v>
      </c>
      <c r="S114" s="71"/>
      <c r="T114" s="71"/>
      <c r="U114" s="71"/>
      <c r="V114" s="71"/>
      <c r="W114" s="71"/>
      <c r="X114" s="71"/>
      <c r="Y114" s="71"/>
      <c r="Z114" s="64"/>
      <c r="AA114" s="64"/>
    </row>
    <row r="115" spans="1:27" ht="15">
      <c r="A115" s="31" t="s">
        <v>173</v>
      </c>
      <c r="B115" s="20" t="s">
        <v>174</v>
      </c>
      <c r="C115" s="67"/>
      <c r="D115" s="31"/>
      <c r="E115" s="68"/>
      <c r="F115" s="68"/>
      <c r="G115" s="68"/>
      <c r="H115" s="19">
        <f t="shared" si="6"/>
        <v>0</v>
      </c>
      <c r="I115" s="31"/>
      <c r="J115" s="31"/>
      <c r="K115" s="31"/>
      <c r="L115" s="31"/>
      <c r="M115" s="48"/>
      <c r="N115" s="48"/>
      <c r="O115" s="48"/>
      <c r="P115" s="48">
        <f t="shared" si="7"/>
        <v>0</v>
      </c>
      <c r="Q115" s="19">
        <f t="shared" si="8"/>
        <v>0</v>
      </c>
      <c r="R115" s="19">
        <f t="shared" si="9"/>
        <v>0</v>
      </c>
      <c r="S115" s="69"/>
      <c r="T115" s="69"/>
      <c r="U115" s="69"/>
      <c r="V115" s="69"/>
      <c r="W115" s="69"/>
      <c r="X115" s="69"/>
      <c r="Y115" s="69"/>
      <c r="Z115" s="64"/>
      <c r="AA115" s="64"/>
    </row>
    <row r="116" spans="1:27" ht="15">
      <c r="A116" s="25" t="s">
        <v>175</v>
      </c>
      <c r="B116" s="20" t="s">
        <v>176</v>
      </c>
      <c r="C116" s="61"/>
      <c r="D116" s="25"/>
      <c r="E116" s="62"/>
      <c r="F116" s="62"/>
      <c r="G116" s="62"/>
      <c r="H116" s="19">
        <f t="shared" si="6"/>
        <v>0</v>
      </c>
      <c r="I116" s="25"/>
      <c r="J116" s="25"/>
      <c r="K116" s="25"/>
      <c r="L116" s="25"/>
      <c r="M116" s="48"/>
      <c r="N116" s="48"/>
      <c r="O116" s="48"/>
      <c r="P116" s="48">
        <f t="shared" si="7"/>
        <v>0</v>
      </c>
      <c r="Q116" s="19">
        <f t="shared" si="8"/>
        <v>0</v>
      </c>
      <c r="R116" s="19">
        <f t="shared" si="9"/>
        <v>0</v>
      </c>
      <c r="S116" s="63"/>
      <c r="T116" s="63"/>
      <c r="U116" s="63"/>
      <c r="V116" s="63"/>
      <c r="W116" s="63"/>
      <c r="X116" s="63"/>
      <c r="Y116" s="63"/>
      <c r="Z116" s="64"/>
      <c r="AA116" s="64"/>
    </row>
    <row r="117" spans="1:27" ht="15">
      <c r="A117" s="31" t="s">
        <v>347</v>
      </c>
      <c r="B117" s="20" t="s">
        <v>177</v>
      </c>
      <c r="C117" s="67"/>
      <c r="D117" s="31"/>
      <c r="E117" s="68"/>
      <c r="F117" s="68"/>
      <c r="G117" s="68"/>
      <c r="H117" s="19">
        <f t="shared" si="6"/>
        <v>0</v>
      </c>
      <c r="I117" s="31"/>
      <c r="J117" s="31"/>
      <c r="K117" s="31"/>
      <c r="L117" s="31"/>
      <c r="M117" s="48"/>
      <c r="N117" s="48"/>
      <c r="O117" s="48"/>
      <c r="P117" s="48">
        <f t="shared" si="7"/>
        <v>0</v>
      </c>
      <c r="Q117" s="19">
        <f t="shared" si="8"/>
        <v>0</v>
      </c>
      <c r="R117" s="19">
        <f t="shared" si="9"/>
        <v>0</v>
      </c>
      <c r="S117" s="69"/>
      <c r="T117" s="69"/>
      <c r="U117" s="69"/>
      <c r="V117" s="69"/>
      <c r="W117" s="69"/>
      <c r="X117" s="69"/>
      <c r="Y117" s="69"/>
      <c r="Z117" s="64"/>
      <c r="AA117" s="64"/>
    </row>
    <row r="118" spans="1:27" ht="15">
      <c r="A118" s="31" t="s">
        <v>316</v>
      </c>
      <c r="B118" s="20" t="s">
        <v>178</v>
      </c>
      <c r="C118" s="67"/>
      <c r="D118" s="31"/>
      <c r="E118" s="68"/>
      <c r="F118" s="68"/>
      <c r="G118" s="68"/>
      <c r="H118" s="19">
        <f t="shared" si="6"/>
        <v>0</v>
      </c>
      <c r="I118" s="31"/>
      <c r="J118" s="31"/>
      <c r="K118" s="31"/>
      <c r="L118" s="31"/>
      <c r="M118" s="48"/>
      <c r="N118" s="48"/>
      <c r="O118" s="48"/>
      <c r="P118" s="48">
        <f t="shared" si="7"/>
        <v>0</v>
      </c>
      <c r="Q118" s="19">
        <f t="shared" si="8"/>
        <v>0</v>
      </c>
      <c r="R118" s="19">
        <f t="shared" si="9"/>
        <v>0</v>
      </c>
      <c r="S118" s="69"/>
      <c r="T118" s="69"/>
      <c r="U118" s="69"/>
      <c r="V118" s="69"/>
      <c r="W118" s="69"/>
      <c r="X118" s="69"/>
      <c r="Y118" s="69"/>
      <c r="Z118" s="64"/>
      <c r="AA118" s="64"/>
    </row>
    <row r="119" spans="1:27" ht="15">
      <c r="A119" s="74" t="s">
        <v>317</v>
      </c>
      <c r="B119" s="23" t="s">
        <v>179</v>
      </c>
      <c r="C119" s="70"/>
      <c r="D119" s="33"/>
      <c r="E119" s="68"/>
      <c r="F119" s="68"/>
      <c r="G119" s="68"/>
      <c r="H119" s="19">
        <f t="shared" si="6"/>
        <v>0</v>
      </c>
      <c r="I119" s="33"/>
      <c r="J119" s="33"/>
      <c r="K119" s="33"/>
      <c r="L119" s="33"/>
      <c r="M119" s="48"/>
      <c r="N119" s="48"/>
      <c r="O119" s="48"/>
      <c r="P119" s="48">
        <f t="shared" si="7"/>
        <v>0</v>
      </c>
      <c r="Q119" s="19">
        <f t="shared" si="8"/>
        <v>0</v>
      </c>
      <c r="R119" s="19">
        <f t="shared" si="9"/>
        <v>0</v>
      </c>
      <c r="S119" s="71"/>
      <c r="T119" s="71"/>
      <c r="U119" s="71"/>
      <c r="V119" s="71"/>
      <c r="W119" s="71"/>
      <c r="X119" s="71"/>
      <c r="Y119" s="71"/>
      <c r="Z119" s="64"/>
      <c r="AA119" s="64"/>
    </row>
    <row r="120" spans="1:27" ht="15">
      <c r="A120" s="25" t="s">
        <v>180</v>
      </c>
      <c r="B120" s="20" t="s">
        <v>181</v>
      </c>
      <c r="C120" s="61"/>
      <c r="D120" s="25"/>
      <c r="E120" s="62"/>
      <c r="F120" s="62"/>
      <c r="G120" s="62"/>
      <c r="H120" s="19">
        <f t="shared" si="6"/>
        <v>0</v>
      </c>
      <c r="I120" s="25"/>
      <c r="J120" s="25"/>
      <c r="K120" s="25"/>
      <c r="L120" s="25"/>
      <c r="M120" s="48"/>
      <c r="N120" s="48"/>
      <c r="O120" s="48"/>
      <c r="P120" s="48">
        <f t="shared" si="7"/>
        <v>0</v>
      </c>
      <c r="Q120" s="19">
        <f t="shared" si="8"/>
        <v>0</v>
      </c>
      <c r="R120" s="19">
        <f t="shared" si="9"/>
        <v>0</v>
      </c>
      <c r="S120" s="63"/>
      <c r="T120" s="63"/>
      <c r="U120" s="63"/>
      <c r="V120" s="63"/>
      <c r="W120" s="63"/>
      <c r="X120" s="63"/>
      <c r="Y120" s="63"/>
      <c r="Z120" s="64"/>
      <c r="AA120" s="64"/>
    </row>
    <row r="121" spans="1:27" ht="15.75">
      <c r="A121" s="34" t="s">
        <v>351</v>
      </c>
      <c r="B121" s="35" t="s">
        <v>182</v>
      </c>
      <c r="C121" s="75">
        <f>SUM(C114)</f>
        <v>86121</v>
      </c>
      <c r="D121" s="75"/>
      <c r="E121" s="75">
        <v>86121</v>
      </c>
      <c r="F121" s="75">
        <v>238884</v>
      </c>
      <c r="G121" s="75"/>
      <c r="H121" s="19">
        <f t="shared" si="6"/>
        <v>238884</v>
      </c>
      <c r="I121" s="33"/>
      <c r="J121" s="33"/>
      <c r="K121" s="33"/>
      <c r="L121" s="33"/>
      <c r="M121" s="48"/>
      <c r="N121" s="48"/>
      <c r="O121" s="48"/>
      <c r="P121" s="48">
        <f t="shared" si="7"/>
        <v>0</v>
      </c>
      <c r="Q121" s="19">
        <v>86121</v>
      </c>
      <c r="R121" s="19">
        <f t="shared" si="9"/>
        <v>238884</v>
      </c>
      <c r="S121" s="71"/>
      <c r="T121" s="71"/>
      <c r="U121" s="71"/>
      <c r="V121" s="71"/>
      <c r="W121" s="71"/>
      <c r="X121" s="71"/>
      <c r="Y121" s="71"/>
      <c r="Z121" s="64"/>
      <c r="AA121" s="64"/>
    </row>
    <row r="122" spans="1:27" ht="15.75">
      <c r="A122" s="36" t="s">
        <v>387</v>
      </c>
      <c r="B122" s="37"/>
      <c r="C122" s="5">
        <f>C98+C121</f>
        <v>347467</v>
      </c>
      <c r="D122" s="5">
        <f>D98+D121</f>
        <v>29073</v>
      </c>
      <c r="E122" s="2">
        <f>E98+E121</f>
        <v>376540</v>
      </c>
      <c r="F122" s="2">
        <f>F121+F98</f>
        <v>582985</v>
      </c>
      <c r="G122" s="2">
        <f>G121+G98</f>
        <v>13438</v>
      </c>
      <c r="H122" s="19">
        <f t="shared" si="6"/>
        <v>596423</v>
      </c>
      <c r="I122" s="5">
        <f aca="true" t="shared" si="12" ref="I122:N122">SUM(I98)</f>
        <v>47100</v>
      </c>
      <c r="J122" s="5">
        <v>47100</v>
      </c>
      <c r="K122" s="5">
        <f t="shared" si="12"/>
        <v>44449</v>
      </c>
      <c r="L122" s="5">
        <f t="shared" si="12"/>
        <v>5719</v>
      </c>
      <c r="M122" s="2">
        <f t="shared" si="12"/>
        <v>50168</v>
      </c>
      <c r="N122" s="2">
        <f t="shared" si="12"/>
        <v>46323</v>
      </c>
      <c r="O122" s="2">
        <f>O24+O25+O50+O59+O73+O82+O87+O96+O121</f>
        <v>5719</v>
      </c>
      <c r="P122" s="2">
        <f>P24+P25+P50+P59+P73+P82+P87+P96+P121</f>
        <v>52042</v>
      </c>
      <c r="Q122" s="2">
        <f>Q24+Q25+Q50+Q59+Q73+Q82+Q87+Q96+Q121</f>
        <v>473808</v>
      </c>
      <c r="R122" s="2">
        <f>R24+R25+R50+R59+R73+R82+R87+R96+R121</f>
        <v>695565</v>
      </c>
      <c r="S122" s="64"/>
      <c r="T122" s="64"/>
      <c r="U122" s="64"/>
      <c r="V122" s="64"/>
      <c r="W122" s="64"/>
      <c r="X122" s="64"/>
      <c r="Y122" s="64"/>
      <c r="Z122" s="64"/>
      <c r="AA122" s="64"/>
    </row>
    <row r="123" spans="2:27" ht="15">
      <c r="B123" s="64"/>
      <c r="C123" s="76"/>
      <c r="D123" s="64"/>
      <c r="E123" s="77"/>
      <c r="F123" s="77"/>
      <c r="G123" s="77"/>
      <c r="H123" s="77"/>
      <c r="I123" s="64"/>
      <c r="J123" s="64"/>
      <c r="K123" s="64"/>
      <c r="L123" s="64"/>
      <c r="M123" s="78"/>
      <c r="N123" s="78"/>
      <c r="O123" s="78"/>
      <c r="P123" s="78"/>
      <c r="Q123" s="77"/>
      <c r="R123" s="78"/>
      <c r="S123" s="64"/>
      <c r="T123" s="64"/>
      <c r="U123" s="64"/>
      <c r="V123" s="64"/>
      <c r="W123" s="64"/>
      <c r="X123" s="64"/>
      <c r="Y123" s="64"/>
      <c r="Z123" s="64"/>
      <c r="AA123" s="64"/>
    </row>
    <row r="124" spans="2:27" ht="15">
      <c r="B124" s="64"/>
      <c r="C124" s="76"/>
      <c r="D124" s="64"/>
      <c r="E124" s="77"/>
      <c r="F124" s="77"/>
      <c r="G124" s="77"/>
      <c r="H124" s="77"/>
      <c r="I124" s="64"/>
      <c r="J124" s="64"/>
      <c r="K124" s="64"/>
      <c r="L124" s="64"/>
      <c r="M124" s="78"/>
      <c r="N124" s="78"/>
      <c r="O124" s="78"/>
      <c r="P124" s="78"/>
      <c r="Q124" s="77"/>
      <c r="R124" s="78"/>
      <c r="S124" s="64"/>
      <c r="T124" s="64"/>
      <c r="U124" s="64"/>
      <c r="V124" s="64"/>
      <c r="W124" s="64"/>
      <c r="X124" s="64"/>
      <c r="Y124" s="64"/>
      <c r="Z124" s="64"/>
      <c r="AA124" s="64"/>
    </row>
    <row r="125" spans="2:27" ht="15">
      <c r="B125" s="64"/>
      <c r="C125" s="76"/>
      <c r="D125" s="64"/>
      <c r="E125" s="77"/>
      <c r="F125" s="77"/>
      <c r="G125" s="77"/>
      <c r="H125" s="77"/>
      <c r="I125" s="64"/>
      <c r="J125" s="64"/>
      <c r="K125" s="64"/>
      <c r="L125" s="64"/>
      <c r="M125" s="78"/>
      <c r="N125" s="78"/>
      <c r="O125" s="78"/>
      <c r="P125" s="78"/>
      <c r="Q125" s="77"/>
      <c r="R125" s="78"/>
      <c r="S125" s="64"/>
      <c r="T125" s="64"/>
      <c r="U125" s="64"/>
      <c r="V125" s="64"/>
      <c r="W125" s="64"/>
      <c r="X125" s="64"/>
      <c r="Y125" s="64"/>
      <c r="Z125" s="64"/>
      <c r="AA125" s="64"/>
    </row>
    <row r="126" spans="2:27" ht="15">
      <c r="B126" s="64"/>
      <c r="C126" s="76"/>
      <c r="D126" s="64"/>
      <c r="E126" s="77"/>
      <c r="F126" s="77"/>
      <c r="G126" s="77"/>
      <c r="H126" s="77"/>
      <c r="I126" s="64"/>
      <c r="J126" s="64"/>
      <c r="K126" s="64"/>
      <c r="L126" s="64"/>
      <c r="M126" s="78"/>
      <c r="N126" s="78"/>
      <c r="O126" s="78"/>
      <c r="P126" s="78"/>
      <c r="Q126" s="77"/>
      <c r="R126" s="78"/>
      <c r="S126" s="64"/>
      <c r="T126" s="64"/>
      <c r="U126" s="64"/>
      <c r="V126" s="64"/>
      <c r="W126" s="64"/>
      <c r="X126" s="64"/>
      <c r="Y126" s="64"/>
      <c r="Z126" s="64"/>
      <c r="AA126" s="64"/>
    </row>
    <row r="127" spans="2:27" ht="15">
      <c r="B127" s="64"/>
      <c r="C127" s="76"/>
      <c r="D127" s="64"/>
      <c r="E127" s="77"/>
      <c r="F127" s="77"/>
      <c r="G127" s="77"/>
      <c r="H127" s="77"/>
      <c r="I127" s="64"/>
      <c r="J127" s="64"/>
      <c r="K127" s="64"/>
      <c r="L127" s="64"/>
      <c r="M127" s="78"/>
      <c r="N127" s="78"/>
      <c r="O127" s="78"/>
      <c r="P127" s="78"/>
      <c r="Q127" s="77"/>
      <c r="R127" s="78"/>
      <c r="S127" s="64"/>
      <c r="T127" s="64"/>
      <c r="U127" s="64"/>
      <c r="V127" s="64"/>
      <c r="W127" s="64"/>
      <c r="X127" s="64"/>
      <c r="Y127" s="64"/>
      <c r="Z127" s="64"/>
      <c r="AA127" s="64"/>
    </row>
    <row r="128" spans="2:27" ht="15">
      <c r="B128" s="64"/>
      <c r="C128" s="76"/>
      <c r="D128" s="64"/>
      <c r="E128" s="77"/>
      <c r="F128" s="77"/>
      <c r="G128" s="77"/>
      <c r="H128" s="77"/>
      <c r="I128" s="64"/>
      <c r="J128" s="64"/>
      <c r="K128" s="64"/>
      <c r="L128" s="64"/>
      <c r="M128" s="78"/>
      <c r="N128" s="78"/>
      <c r="O128" s="78"/>
      <c r="P128" s="78"/>
      <c r="Q128" s="77"/>
      <c r="R128" s="78"/>
      <c r="S128" s="64"/>
      <c r="T128" s="64"/>
      <c r="U128" s="64"/>
      <c r="V128" s="64"/>
      <c r="W128" s="64"/>
      <c r="X128" s="64"/>
      <c r="Y128" s="64"/>
      <c r="Z128" s="64"/>
      <c r="AA128" s="64"/>
    </row>
    <row r="129" spans="2:27" ht="15">
      <c r="B129" s="64"/>
      <c r="C129" s="76"/>
      <c r="D129" s="64"/>
      <c r="E129" s="77"/>
      <c r="F129" s="77"/>
      <c r="G129" s="77"/>
      <c r="H129" s="77"/>
      <c r="I129" s="64"/>
      <c r="J129" s="64"/>
      <c r="K129" s="64"/>
      <c r="L129" s="64"/>
      <c r="M129" s="78"/>
      <c r="N129" s="78"/>
      <c r="O129" s="78"/>
      <c r="P129" s="78"/>
      <c r="Q129" s="77"/>
      <c r="R129" s="78"/>
      <c r="S129" s="64"/>
      <c r="T129" s="64"/>
      <c r="U129" s="64"/>
      <c r="V129" s="64"/>
      <c r="W129" s="64"/>
      <c r="X129" s="64"/>
      <c r="Y129" s="64"/>
      <c r="Z129" s="64"/>
      <c r="AA129" s="64"/>
    </row>
    <row r="130" spans="2:27" ht="15">
      <c r="B130" s="64"/>
      <c r="C130" s="76"/>
      <c r="D130" s="64"/>
      <c r="E130" s="77"/>
      <c r="F130" s="77"/>
      <c r="G130" s="77"/>
      <c r="H130" s="77"/>
      <c r="I130" s="64"/>
      <c r="J130" s="64"/>
      <c r="K130" s="64"/>
      <c r="L130" s="64"/>
      <c r="M130" s="78"/>
      <c r="N130" s="78"/>
      <c r="O130" s="78"/>
      <c r="P130" s="78"/>
      <c r="Q130" s="77"/>
      <c r="R130" s="78"/>
      <c r="S130" s="64"/>
      <c r="T130" s="64"/>
      <c r="U130" s="64"/>
      <c r="V130" s="64"/>
      <c r="W130" s="64"/>
      <c r="X130" s="64"/>
      <c r="Y130" s="64"/>
      <c r="Z130" s="64"/>
      <c r="AA130" s="64"/>
    </row>
    <row r="131" spans="2:27" ht="15">
      <c r="B131" s="64"/>
      <c r="C131" s="76"/>
      <c r="D131" s="64"/>
      <c r="E131" s="77"/>
      <c r="F131" s="77"/>
      <c r="G131" s="77"/>
      <c r="H131" s="77"/>
      <c r="I131" s="64"/>
      <c r="J131" s="64"/>
      <c r="K131" s="64"/>
      <c r="L131" s="64"/>
      <c r="M131" s="78"/>
      <c r="N131" s="78"/>
      <c r="O131" s="78"/>
      <c r="P131" s="78"/>
      <c r="Q131" s="77"/>
      <c r="R131" s="78"/>
      <c r="S131" s="64"/>
      <c r="T131" s="64"/>
      <c r="U131" s="64"/>
      <c r="V131" s="64"/>
      <c r="W131" s="64"/>
      <c r="X131" s="64"/>
      <c r="Y131" s="64"/>
      <c r="Z131" s="64"/>
      <c r="AA131" s="64"/>
    </row>
    <row r="132" spans="2:27" ht="15">
      <c r="B132" s="64"/>
      <c r="C132" s="76"/>
      <c r="D132" s="64"/>
      <c r="E132" s="77"/>
      <c r="F132" s="77"/>
      <c r="G132" s="77"/>
      <c r="H132" s="77"/>
      <c r="I132" s="64"/>
      <c r="J132" s="64"/>
      <c r="K132" s="64"/>
      <c r="L132" s="64"/>
      <c r="M132" s="78"/>
      <c r="N132" s="78"/>
      <c r="O132" s="78"/>
      <c r="P132" s="78"/>
      <c r="Q132" s="77"/>
      <c r="R132" s="78"/>
      <c r="S132" s="64"/>
      <c r="T132" s="64"/>
      <c r="U132" s="64"/>
      <c r="V132" s="64"/>
      <c r="W132" s="64"/>
      <c r="X132" s="64"/>
      <c r="Y132" s="64"/>
      <c r="Z132" s="64"/>
      <c r="AA132" s="64"/>
    </row>
    <row r="133" spans="2:27" ht="15">
      <c r="B133" s="64"/>
      <c r="C133" s="76"/>
      <c r="D133" s="64"/>
      <c r="E133" s="77"/>
      <c r="F133" s="77"/>
      <c r="G133" s="77"/>
      <c r="H133" s="77"/>
      <c r="I133" s="64"/>
      <c r="J133" s="64"/>
      <c r="K133" s="64"/>
      <c r="L133" s="64"/>
      <c r="M133" s="78"/>
      <c r="N133" s="78"/>
      <c r="O133" s="78"/>
      <c r="P133" s="78"/>
      <c r="Q133" s="77"/>
      <c r="R133" s="78"/>
      <c r="S133" s="64"/>
      <c r="T133" s="64"/>
      <c r="U133" s="64"/>
      <c r="V133" s="64"/>
      <c r="W133" s="64"/>
      <c r="X133" s="64"/>
      <c r="Y133" s="64"/>
      <c r="Z133" s="64"/>
      <c r="AA133" s="64"/>
    </row>
    <row r="134" spans="2:27" ht="15">
      <c r="B134" s="64"/>
      <c r="C134" s="76"/>
      <c r="D134" s="64"/>
      <c r="E134" s="77"/>
      <c r="F134" s="77"/>
      <c r="G134" s="77"/>
      <c r="H134" s="77"/>
      <c r="I134" s="64"/>
      <c r="J134" s="64"/>
      <c r="K134" s="64"/>
      <c r="L134" s="64"/>
      <c r="M134" s="78"/>
      <c r="N134" s="78"/>
      <c r="O134" s="78"/>
      <c r="P134" s="78"/>
      <c r="Q134" s="77"/>
      <c r="R134" s="78"/>
      <c r="S134" s="64"/>
      <c r="T134" s="64"/>
      <c r="U134" s="64"/>
      <c r="V134" s="64"/>
      <c r="W134" s="64"/>
      <c r="X134" s="64"/>
      <c r="Y134" s="64"/>
      <c r="Z134" s="64"/>
      <c r="AA134" s="64"/>
    </row>
    <row r="135" spans="2:27" ht="15">
      <c r="B135" s="64"/>
      <c r="C135" s="76"/>
      <c r="D135" s="64"/>
      <c r="E135" s="77"/>
      <c r="F135" s="77"/>
      <c r="G135" s="77"/>
      <c r="H135" s="77"/>
      <c r="I135" s="64"/>
      <c r="J135" s="64"/>
      <c r="K135" s="64"/>
      <c r="L135" s="64"/>
      <c r="M135" s="78"/>
      <c r="N135" s="78"/>
      <c r="O135" s="78"/>
      <c r="P135" s="78"/>
      <c r="Q135" s="77"/>
      <c r="R135" s="78"/>
      <c r="S135" s="64"/>
      <c r="T135" s="64"/>
      <c r="U135" s="64"/>
      <c r="V135" s="64"/>
      <c r="W135" s="64"/>
      <c r="X135" s="64"/>
      <c r="Y135" s="64"/>
      <c r="Z135" s="64"/>
      <c r="AA135" s="64"/>
    </row>
    <row r="136" spans="2:27" ht="15">
      <c r="B136" s="64"/>
      <c r="C136" s="76"/>
      <c r="D136" s="64"/>
      <c r="E136" s="77"/>
      <c r="F136" s="77"/>
      <c r="G136" s="77"/>
      <c r="H136" s="77"/>
      <c r="I136" s="64"/>
      <c r="J136" s="64"/>
      <c r="K136" s="64"/>
      <c r="L136" s="64"/>
      <c r="M136" s="78"/>
      <c r="N136" s="78"/>
      <c r="O136" s="78"/>
      <c r="P136" s="78"/>
      <c r="Q136" s="77"/>
      <c r="R136" s="78"/>
      <c r="S136" s="64"/>
      <c r="T136" s="64"/>
      <c r="U136" s="64"/>
      <c r="V136" s="64"/>
      <c r="W136" s="64"/>
      <c r="X136" s="64"/>
      <c r="Y136" s="64"/>
      <c r="Z136" s="64"/>
      <c r="AA136" s="64"/>
    </row>
    <row r="137" spans="2:27" ht="15">
      <c r="B137" s="64"/>
      <c r="C137" s="76"/>
      <c r="D137" s="64"/>
      <c r="E137" s="77"/>
      <c r="F137" s="77"/>
      <c r="G137" s="77"/>
      <c r="H137" s="77"/>
      <c r="I137" s="64"/>
      <c r="J137" s="64"/>
      <c r="K137" s="64"/>
      <c r="L137" s="64"/>
      <c r="M137" s="78"/>
      <c r="N137" s="78"/>
      <c r="O137" s="78"/>
      <c r="P137" s="78"/>
      <c r="Q137" s="77"/>
      <c r="R137" s="78"/>
      <c r="S137" s="64"/>
      <c r="T137" s="64"/>
      <c r="U137" s="64"/>
      <c r="V137" s="64"/>
      <c r="W137" s="64"/>
      <c r="X137" s="64"/>
      <c r="Y137" s="64"/>
      <c r="Z137" s="64"/>
      <c r="AA137" s="64"/>
    </row>
    <row r="138" spans="2:27" ht="15">
      <c r="B138" s="64"/>
      <c r="C138" s="76"/>
      <c r="D138" s="64"/>
      <c r="E138" s="77"/>
      <c r="F138" s="77"/>
      <c r="G138" s="77"/>
      <c r="H138" s="77"/>
      <c r="I138" s="64"/>
      <c r="J138" s="64"/>
      <c r="K138" s="64"/>
      <c r="L138" s="64"/>
      <c r="M138" s="78"/>
      <c r="N138" s="78"/>
      <c r="O138" s="78"/>
      <c r="P138" s="78"/>
      <c r="Q138" s="77"/>
      <c r="R138" s="78"/>
      <c r="S138" s="64"/>
      <c r="T138" s="64"/>
      <c r="U138" s="64"/>
      <c r="V138" s="64"/>
      <c r="W138" s="64"/>
      <c r="X138" s="64"/>
      <c r="Y138" s="64"/>
      <c r="Z138" s="64"/>
      <c r="AA138" s="64"/>
    </row>
    <row r="139" spans="2:27" ht="15">
      <c r="B139" s="64"/>
      <c r="C139" s="76"/>
      <c r="D139" s="64"/>
      <c r="E139" s="77"/>
      <c r="F139" s="77"/>
      <c r="G139" s="77"/>
      <c r="H139" s="77"/>
      <c r="I139" s="64"/>
      <c r="J139" s="64"/>
      <c r="K139" s="64"/>
      <c r="L139" s="64"/>
      <c r="M139" s="78"/>
      <c r="N139" s="78"/>
      <c r="O139" s="78"/>
      <c r="P139" s="78"/>
      <c r="Q139" s="77"/>
      <c r="R139" s="78"/>
      <c r="S139" s="64"/>
      <c r="T139" s="64"/>
      <c r="U139" s="64"/>
      <c r="V139" s="64"/>
      <c r="W139" s="64"/>
      <c r="X139" s="64"/>
      <c r="Y139" s="64"/>
      <c r="Z139" s="64"/>
      <c r="AA139" s="64"/>
    </row>
    <row r="140" spans="2:27" ht="15">
      <c r="B140" s="64"/>
      <c r="C140" s="76"/>
      <c r="D140" s="64"/>
      <c r="E140" s="77"/>
      <c r="F140" s="77"/>
      <c r="G140" s="77"/>
      <c r="H140" s="77"/>
      <c r="I140" s="64"/>
      <c r="J140" s="64"/>
      <c r="K140" s="64"/>
      <c r="L140" s="64"/>
      <c r="M140" s="78"/>
      <c r="N140" s="78"/>
      <c r="O140" s="78"/>
      <c r="P140" s="78"/>
      <c r="Q140" s="77"/>
      <c r="R140" s="78"/>
      <c r="S140" s="64"/>
      <c r="T140" s="64"/>
      <c r="U140" s="64"/>
      <c r="V140" s="64"/>
      <c r="W140" s="64"/>
      <c r="X140" s="64"/>
      <c r="Y140" s="64"/>
      <c r="Z140" s="64"/>
      <c r="AA140" s="64"/>
    </row>
    <row r="141" spans="2:27" ht="15">
      <c r="B141" s="64"/>
      <c r="C141" s="76"/>
      <c r="D141" s="64"/>
      <c r="E141" s="77"/>
      <c r="F141" s="77"/>
      <c r="G141" s="77"/>
      <c r="H141" s="77"/>
      <c r="I141" s="64"/>
      <c r="J141" s="64"/>
      <c r="K141" s="64"/>
      <c r="L141" s="64"/>
      <c r="M141" s="78"/>
      <c r="N141" s="78"/>
      <c r="O141" s="78"/>
      <c r="P141" s="78"/>
      <c r="Q141" s="77"/>
      <c r="R141" s="78"/>
      <c r="S141" s="64"/>
      <c r="T141" s="64"/>
      <c r="U141" s="64"/>
      <c r="V141" s="64"/>
      <c r="W141" s="64"/>
      <c r="X141" s="64"/>
      <c r="Y141" s="64"/>
      <c r="Z141" s="64"/>
      <c r="AA141" s="64"/>
    </row>
    <row r="142" spans="2:27" ht="15">
      <c r="B142" s="64"/>
      <c r="C142" s="76"/>
      <c r="D142" s="64"/>
      <c r="E142" s="77"/>
      <c r="F142" s="77"/>
      <c r="G142" s="77"/>
      <c r="H142" s="77"/>
      <c r="I142" s="64"/>
      <c r="J142" s="64"/>
      <c r="K142" s="64"/>
      <c r="L142" s="64"/>
      <c r="M142" s="78"/>
      <c r="N142" s="78"/>
      <c r="O142" s="78"/>
      <c r="P142" s="78"/>
      <c r="Q142" s="77"/>
      <c r="R142" s="78"/>
      <c r="S142" s="64"/>
      <c r="T142" s="64"/>
      <c r="U142" s="64"/>
      <c r="V142" s="64"/>
      <c r="W142" s="64"/>
      <c r="X142" s="64"/>
      <c r="Y142" s="64"/>
      <c r="Z142" s="64"/>
      <c r="AA142" s="64"/>
    </row>
    <row r="143" spans="2:27" ht="15">
      <c r="B143" s="64"/>
      <c r="C143" s="76"/>
      <c r="D143" s="64"/>
      <c r="E143" s="77"/>
      <c r="F143" s="77"/>
      <c r="G143" s="77"/>
      <c r="H143" s="77"/>
      <c r="I143" s="64"/>
      <c r="J143" s="64"/>
      <c r="K143" s="64"/>
      <c r="L143" s="64"/>
      <c r="M143" s="78"/>
      <c r="N143" s="78"/>
      <c r="O143" s="78"/>
      <c r="P143" s="78"/>
      <c r="Q143" s="77"/>
      <c r="R143" s="78"/>
      <c r="S143" s="64"/>
      <c r="T143" s="64"/>
      <c r="U143" s="64"/>
      <c r="V143" s="64"/>
      <c r="W143" s="64"/>
      <c r="X143" s="64"/>
      <c r="Y143" s="64"/>
      <c r="Z143" s="64"/>
      <c r="AA143" s="64"/>
    </row>
    <row r="144" spans="2:27" ht="15">
      <c r="B144" s="64"/>
      <c r="C144" s="76"/>
      <c r="D144" s="64"/>
      <c r="E144" s="77"/>
      <c r="F144" s="77"/>
      <c r="G144" s="77"/>
      <c r="H144" s="77"/>
      <c r="I144" s="64"/>
      <c r="J144" s="64"/>
      <c r="K144" s="64"/>
      <c r="L144" s="64"/>
      <c r="M144" s="78"/>
      <c r="N144" s="78"/>
      <c r="O144" s="78"/>
      <c r="P144" s="78"/>
      <c r="Q144" s="77"/>
      <c r="R144" s="78"/>
      <c r="S144" s="64"/>
      <c r="T144" s="64"/>
      <c r="U144" s="64"/>
      <c r="V144" s="64"/>
      <c r="W144" s="64"/>
      <c r="X144" s="64"/>
      <c r="Y144" s="64"/>
      <c r="Z144" s="64"/>
      <c r="AA144" s="64"/>
    </row>
    <row r="145" spans="2:27" ht="15">
      <c r="B145" s="64"/>
      <c r="C145" s="76"/>
      <c r="D145" s="64"/>
      <c r="E145" s="77"/>
      <c r="F145" s="77"/>
      <c r="G145" s="77"/>
      <c r="H145" s="77"/>
      <c r="I145" s="64"/>
      <c r="J145" s="64"/>
      <c r="K145" s="64"/>
      <c r="L145" s="64"/>
      <c r="M145" s="78"/>
      <c r="N145" s="78"/>
      <c r="O145" s="78"/>
      <c r="P145" s="78"/>
      <c r="Q145" s="77"/>
      <c r="R145" s="78"/>
      <c r="S145" s="64"/>
      <c r="T145" s="64"/>
      <c r="U145" s="64"/>
      <c r="V145" s="64"/>
      <c r="W145" s="64"/>
      <c r="X145" s="64"/>
      <c r="Y145" s="64"/>
      <c r="Z145" s="64"/>
      <c r="AA145" s="64"/>
    </row>
    <row r="146" spans="2:27" ht="15">
      <c r="B146" s="64"/>
      <c r="C146" s="76"/>
      <c r="D146" s="64"/>
      <c r="E146" s="77"/>
      <c r="F146" s="77"/>
      <c r="G146" s="77"/>
      <c r="H146" s="77"/>
      <c r="I146" s="64"/>
      <c r="J146" s="64"/>
      <c r="K146" s="64"/>
      <c r="L146" s="64"/>
      <c r="M146" s="78"/>
      <c r="N146" s="78"/>
      <c r="O146" s="78"/>
      <c r="P146" s="78"/>
      <c r="Q146" s="77"/>
      <c r="R146" s="78"/>
      <c r="S146" s="64"/>
      <c r="T146" s="64"/>
      <c r="U146" s="64"/>
      <c r="V146" s="64"/>
      <c r="W146" s="64"/>
      <c r="X146" s="64"/>
      <c r="Y146" s="64"/>
      <c r="Z146" s="64"/>
      <c r="AA146" s="64"/>
    </row>
    <row r="147" spans="2:27" ht="15">
      <c r="B147" s="64"/>
      <c r="C147" s="76"/>
      <c r="D147" s="64"/>
      <c r="E147" s="77"/>
      <c r="F147" s="77"/>
      <c r="G147" s="77"/>
      <c r="H147" s="77"/>
      <c r="I147" s="64"/>
      <c r="J147" s="64"/>
      <c r="K147" s="64"/>
      <c r="L147" s="64"/>
      <c r="M147" s="78"/>
      <c r="N147" s="78"/>
      <c r="O147" s="78"/>
      <c r="P147" s="78"/>
      <c r="Q147" s="77"/>
      <c r="R147" s="78"/>
      <c r="S147" s="64"/>
      <c r="T147" s="64"/>
      <c r="U147" s="64"/>
      <c r="V147" s="64"/>
      <c r="W147" s="64"/>
      <c r="X147" s="64"/>
      <c r="Y147" s="64"/>
      <c r="Z147" s="64"/>
      <c r="AA147" s="64"/>
    </row>
    <row r="148" spans="2:27" ht="15">
      <c r="B148" s="64"/>
      <c r="C148" s="76"/>
      <c r="D148" s="64"/>
      <c r="E148" s="77"/>
      <c r="F148" s="77"/>
      <c r="G148" s="77"/>
      <c r="H148" s="77"/>
      <c r="I148" s="64"/>
      <c r="J148" s="64"/>
      <c r="K148" s="64"/>
      <c r="L148" s="64"/>
      <c r="M148" s="78"/>
      <c r="N148" s="78"/>
      <c r="O148" s="78"/>
      <c r="P148" s="78"/>
      <c r="Q148" s="77"/>
      <c r="R148" s="78"/>
      <c r="S148" s="64"/>
      <c r="T148" s="64"/>
      <c r="U148" s="64"/>
      <c r="V148" s="64"/>
      <c r="W148" s="64"/>
      <c r="X148" s="64"/>
      <c r="Y148" s="64"/>
      <c r="Z148" s="64"/>
      <c r="AA148" s="64"/>
    </row>
    <row r="149" spans="2:27" ht="15">
      <c r="B149" s="64"/>
      <c r="C149" s="76"/>
      <c r="D149" s="64"/>
      <c r="E149" s="77"/>
      <c r="F149" s="77"/>
      <c r="G149" s="77"/>
      <c r="H149" s="77"/>
      <c r="I149" s="64"/>
      <c r="J149" s="64"/>
      <c r="K149" s="64"/>
      <c r="L149" s="64"/>
      <c r="M149" s="78"/>
      <c r="N149" s="78"/>
      <c r="O149" s="78"/>
      <c r="P149" s="78"/>
      <c r="Q149" s="77"/>
      <c r="R149" s="78"/>
      <c r="S149" s="64"/>
      <c r="T149" s="64"/>
      <c r="U149" s="64"/>
      <c r="V149" s="64"/>
      <c r="W149" s="64"/>
      <c r="X149" s="64"/>
      <c r="Y149" s="64"/>
      <c r="Z149" s="64"/>
      <c r="AA149" s="64"/>
    </row>
    <row r="150" spans="2:27" ht="15">
      <c r="B150" s="64"/>
      <c r="C150" s="76"/>
      <c r="D150" s="64"/>
      <c r="E150" s="77"/>
      <c r="F150" s="77"/>
      <c r="G150" s="77"/>
      <c r="H150" s="77"/>
      <c r="I150" s="64"/>
      <c r="J150" s="64"/>
      <c r="K150" s="64"/>
      <c r="L150" s="64"/>
      <c r="M150" s="78"/>
      <c r="N150" s="78"/>
      <c r="O150" s="78"/>
      <c r="P150" s="78"/>
      <c r="Q150" s="77"/>
      <c r="R150" s="78"/>
      <c r="S150" s="64"/>
      <c r="T150" s="64"/>
      <c r="U150" s="64"/>
      <c r="V150" s="64"/>
      <c r="W150" s="64"/>
      <c r="X150" s="64"/>
      <c r="Y150" s="64"/>
      <c r="Z150" s="64"/>
      <c r="AA150" s="64"/>
    </row>
    <row r="151" spans="2:27" ht="15">
      <c r="B151" s="64"/>
      <c r="C151" s="76"/>
      <c r="D151" s="64"/>
      <c r="E151" s="77"/>
      <c r="F151" s="77"/>
      <c r="G151" s="77"/>
      <c r="H151" s="77"/>
      <c r="I151" s="64"/>
      <c r="J151" s="64"/>
      <c r="K151" s="64"/>
      <c r="L151" s="64"/>
      <c r="M151" s="78"/>
      <c r="N151" s="78"/>
      <c r="O151" s="78"/>
      <c r="P151" s="78"/>
      <c r="Q151" s="77"/>
      <c r="R151" s="78"/>
      <c r="S151" s="64"/>
      <c r="T151" s="64"/>
      <c r="U151" s="64"/>
      <c r="V151" s="64"/>
      <c r="W151" s="64"/>
      <c r="X151" s="64"/>
      <c r="Y151" s="64"/>
      <c r="Z151" s="64"/>
      <c r="AA151" s="64"/>
    </row>
    <row r="152" spans="2:27" ht="15">
      <c r="B152" s="64"/>
      <c r="C152" s="76"/>
      <c r="D152" s="64"/>
      <c r="E152" s="77"/>
      <c r="F152" s="77"/>
      <c r="G152" s="77"/>
      <c r="H152" s="77"/>
      <c r="I152" s="64"/>
      <c r="J152" s="64"/>
      <c r="K152" s="64"/>
      <c r="L152" s="64"/>
      <c r="M152" s="78"/>
      <c r="N152" s="78"/>
      <c r="O152" s="78"/>
      <c r="P152" s="78"/>
      <c r="Q152" s="77"/>
      <c r="R152" s="78"/>
      <c r="S152" s="64"/>
      <c r="T152" s="64"/>
      <c r="U152" s="64"/>
      <c r="V152" s="64"/>
      <c r="W152" s="64"/>
      <c r="X152" s="64"/>
      <c r="Y152" s="64"/>
      <c r="Z152" s="64"/>
      <c r="AA152" s="64"/>
    </row>
    <row r="153" spans="2:27" ht="15">
      <c r="B153" s="64"/>
      <c r="C153" s="76"/>
      <c r="D153" s="64"/>
      <c r="E153" s="77"/>
      <c r="F153" s="77"/>
      <c r="G153" s="77"/>
      <c r="H153" s="77"/>
      <c r="I153" s="64"/>
      <c r="J153" s="64"/>
      <c r="K153" s="64"/>
      <c r="L153" s="64"/>
      <c r="M153" s="78"/>
      <c r="N153" s="78"/>
      <c r="O153" s="78"/>
      <c r="P153" s="78"/>
      <c r="Q153" s="77"/>
      <c r="R153" s="78"/>
      <c r="S153" s="64"/>
      <c r="T153" s="64"/>
      <c r="U153" s="64"/>
      <c r="V153" s="64"/>
      <c r="W153" s="64"/>
      <c r="X153" s="64"/>
      <c r="Y153" s="64"/>
      <c r="Z153" s="64"/>
      <c r="AA153" s="64"/>
    </row>
    <row r="154" spans="2:27" ht="15">
      <c r="B154" s="64"/>
      <c r="C154" s="76"/>
      <c r="D154" s="64"/>
      <c r="E154" s="77"/>
      <c r="F154" s="77"/>
      <c r="G154" s="77"/>
      <c r="H154" s="77"/>
      <c r="I154" s="64"/>
      <c r="J154" s="64"/>
      <c r="K154" s="64"/>
      <c r="L154" s="64"/>
      <c r="M154" s="78"/>
      <c r="N154" s="78"/>
      <c r="O154" s="78"/>
      <c r="P154" s="78"/>
      <c r="Q154" s="77"/>
      <c r="R154" s="78"/>
      <c r="S154" s="64"/>
      <c r="T154" s="64"/>
      <c r="U154" s="64"/>
      <c r="V154" s="64"/>
      <c r="W154" s="64"/>
      <c r="X154" s="64"/>
      <c r="Y154" s="64"/>
      <c r="Z154" s="64"/>
      <c r="AA154" s="64"/>
    </row>
    <row r="155" spans="2:27" ht="15">
      <c r="B155" s="64"/>
      <c r="C155" s="76"/>
      <c r="D155" s="64"/>
      <c r="E155" s="77"/>
      <c r="F155" s="77"/>
      <c r="G155" s="77"/>
      <c r="H155" s="77"/>
      <c r="I155" s="64"/>
      <c r="J155" s="64"/>
      <c r="K155" s="64"/>
      <c r="L155" s="64"/>
      <c r="M155" s="78"/>
      <c r="N155" s="78"/>
      <c r="O155" s="78"/>
      <c r="P155" s="78"/>
      <c r="Q155" s="77"/>
      <c r="R155" s="78"/>
      <c r="S155" s="64"/>
      <c r="T155" s="64"/>
      <c r="U155" s="64"/>
      <c r="V155" s="64"/>
      <c r="W155" s="64"/>
      <c r="X155" s="64"/>
      <c r="Y155" s="64"/>
      <c r="Z155" s="64"/>
      <c r="AA155" s="64"/>
    </row>
    <row r="156" spans="2:27" ht="15">
      <c r="B156" s="64"/>
      <c r="C156" s="76"/>
      <c r="D156" s="64"/>
      <c r="E156" s="77"/>
      <c r="F156" s="77"/>
      <c r="G156" s="77"/>
      <c r="H156" s="77"/>
      <c r="I156" s="64"/>
      <c r="J156" s="64"/>
      <c r="K156" s="64"/>
      <c r="L156" s="64"/>
      <c r="M156" s="78"/>
      <c r="N156" s="78"/>
      <c r="O156" s="78"/>
      <c r="P156" s="78"/>
      <c r="Q156" s="77"/>
      <c r="R156" s="78"/>
      <c r="S156" s="64"/>
      <c r="T156" s="64"/>
      <c r="U156" s="64"/>
      <c r="V156" s="64"/>
      <c r="W156" s="64"/>
      <c r="X156" s="64"/>
      <c r="Y156" s="64"/>
      <c r="Z156" s="64"/>
      <c r="AA156" s="64"/>
    </row>
    <row r="157" spans="2:27" ht="15">
      <c r="B157" s="64"/>
      <c r="C157" s="76"/>
      <c r="D157" s="64"/>
      <c r="E157" s="77"/>
      <c r="F157" s="77"/>
      <c r="G157" s="77"/>
      <c r="H157" s="77"/>
      <c r="I157" s="64"/>
      <c r="J157" s="64"/>
      <c r="K157" s="64"/>
      <c r="L157" s="64"/>
      <c r="M157" s="78"/>
      <c r="N157" s="78"/>
      <c r="O157" s="78"/>
      <c r="P157" s="78"/>
      <c r="Q157" s="77"/>
      <c r="R157" s="78"/>
      <c r="S157" s="64"/>
      <c r="T157" s="64"/>
      <c r="U157" s="64"/>
      <c r="V157" s="64"/>
      <c r="W157" s="64"/>
      <c r="X157" s="64"/>
      <c r="Y157" s="64"/>
      <c r="Z157" s="64"/>
      <c r="AA157" s="64"/>
    </row>
    <row r="158" spans="2:27" ht="15">
      <c r="B158" s="64"/>
      <c r="C158" s="76"/>
      <c r="D158" s="64"/>
      <c r="E158" s="77"/>
      <c r="F158" s="77"/>
      <c r="G158" s="77"/>
      <c r="H158" s="77"/>
      <c r="I158" s="64"/>
      <c r="J158" s="64"/>
      <c r="K158" s="64"/>
      <c r="L158" s="64"/>
      <c r="M158" s="78"/>
      <c r="N158" s="78"/>
      <c r="O158" s="78"/>
      <c r="P158" s="78"/>
      <c r="Q158" s="77"/>
      <c r="R158" s="78"/>
      <c r="S158" s="64"/>
      <c r="T158" s="64"/>
      <c r="U158" s="64"/>
      <c r="V158" s="64"/>
      <c r="W158" s="64"/>
      <c r="X158" s="64"/>
      <c r="Y158" s="64"/>
      <c r="Z158" s="64"/>
      <c r="AA158" s="64"/>
    </row>
    <row r="159" spans="2:27" ht="15">
      <c r="B159" s="64"/>
      <c r="C159" s="76"/>
      <c r="D159" s="64"/>
      <c r="E159" s="77"/>
      <c r="F159" s="77"/>
      <c r="G159" s="77"/>
      <c r="H159" s="77"/>
      <c r="I159" s="64"/>
      <c r="J159" s="64"/>
      <c r="K159" s="64"/>
      <c r="L159" s="64"/>
      <c r="M159" s="78"/>
      <c r="N159" s="78"/>
      <c r="O159" s="78"/>
      <c r="P159" s="78"/>
      <c r="Q159" s="77"/>
      <c r="R159" s="78"/>
      <c r="S159" s="64"/>
      <c r="T159" s="64"/>
      <c r="U159" s="64"/>
      <c r="V159" s="64"/>
      <c r="W159" s="64"/>
      <c r="X159" s="64"/>
      <c r="Y159" s="64"/>
      <c r="Z159" s="64"/>
      <c r="AA159" s="64"/>
    </row>
    <row r="160" spans="2:27" ht="15">
      <c r="B160" s="64"/>
      <c r="C160" s="76"/>
      <c r="D160" s="64"/>
      <c r="E160" s="77"/>
      <c r="F160" s="77"/>
      <c r="G160" s="77"/>
      <c r="H160" s="77"/>
      <c r="I160" s="64"/>
      <c r="J160" s="64"/>
      <c r="K160" s="64"/>
      <c r="L160" s="64"/>
      <c r="M160" s="78"/>
      <c r="N160" s="78"/>
      <c r="O160" s="78"/>
      <c r="P160" s="78"/>
      <c r="Q160" s="77"/>
      <c r="R160" s="78"/>
      <c r="S160" s="64"/>
      <c r="T160" s="64"/>
      <c r="U160" s="64"/>
      <c r="V160" s="64"/>
      <c r="W160" s="64"/>
      <c r="X160" s="64"/>
      <c r="Y160" s="64"/>
      <c r="Z160" s="64"/>
      <c r="AA160" s="64"/>
    </row>
    <row r="161" spans="2:27" ht="15">
      <c r="B161" s="64"/>
      <c r="C161" s="76"/>
      <c r="D161" s="64"/>
      <c r="E161" s="77"/>
      <c r="F161" s="77"/>
      <c r="G161" s="77"/>
      <c r="H161" s="77"/>
      <c r="I161" s="64"/>
      <c r="J161" s="64"/>
      <c r="K161" s="64"/>
      <c r="L161" s="64"/>
      <c r="M161" s="78"/>
      <c r="N161" s="78"/>
      <c r="O161" s="78"/>
      <c r="P161" s="78"/>
      <c r="Q161" s="77"/>
      <c r="R161" s="78"/>
      <c r="S161" s="64"/>
      <c r="T161" s="64"/>
      <c r="U161" s="64"/>
      <c r="V161" s="64"/>
      <c r="W161" s="64"/>
      <c r="X161" s="64"/>
      <c r="Y161" s="64"/>
      <c r="Z161" s="64"/>
      <c r="AA161" s="64"/>
    </row>
    <row r="162" spans="2:27" ht="15">
      <c r="B162" s="64"/>
      <c r="C162" s="76"/>
      <c r="D162" s="64"/>
      <c r="E162" s="77"/>
      <c r="F162" s="77"/>
      <c r="G162" s="77"/>
      <c r="H162" s="77"/>
      <c r="I162" s="64"/>
      <c r="J162" s="64"/>
      <c r="K162" s="64"/>
      <c r="L162" s="64"/>
      <c r="M162" s="78"/>
      <c r="N162" s="78"/>
      <c r="O162" s="78"/>
      <c r="P162" s="78"/>
      <c r="Q162" s="77"/>
      <c r="R162" s="78"/>
      <c r="S162" s="64"/>
      <c r="T162" s="64"/>
      <c r="U162" s="64"/>
      <c r="V162" s="64"/>
      <c r="W162" s="64"/>
      <c r="X162" s="64"/>
      <c r="Y162" s="64"/>
      <c r="Z162" s="64"/>
      <c r="AA162" s="64"/>
    </row>
    <row r="163" spans="2:27" ht="15">
      <c r="B163" s="64"/>
      <c r="C163" s="76"/>
      <c r="D163" s="64"/>
      <c r="E163" s="77"/>
      <c r="F163" s="77"/>
      <c r="G163" s="77"/>
      <c r="H163" s="77"/>
      <c r="I163" s="64"/>
      <c r="J163" s="64"/>
      <c r="K163" s="64"/>
      <c r="L163" s="64"/>
      <c r="M163" s="78"/>
      <c r="N163" s="78"/>
      <c r="O163" s="78"/>
      <c r="P163" s="78"/>
      <c r="Q163" s="77"/>
      <c r="R163" s="78"/>
      <c r="S163" s="64"/>
      <c r="T163" s="64"/>
      <c r="U163" s="64"/>
      <c r="V163" s="64"/>
      <c r="W163" s="64"/>
      <c r="X163" s="64"/>
      <c r="Y163" s="64"/>
      <c r="Z163" s="64"/>
      <c r="AA163" s="64"/>
    </row>
    <row r="164" spans="2:27" ht="15">
      <c r="B164" s="64"/>
      <c r="C164" s="76"/>
      <c r="D164" s="64"/>
      <c r="E164" s="77"/>
      <c r="F164" s="77"/>
      <c r="G164" s="77"/>
      <c r="H164" s="77"/>
      <c r="I164" s="64"/>
      <c r="J164" s="64"/>
      <c r="K164" s="64"/>
      <c r="L164" s="64"/>
      <c r="M164" s="78"/>
      <c r="N164" s="78"/>
      <c r="O164" s="78"/>
      <c r="P164" s="78"/>
      <c r="Q164" s="77"/>
      <c r="R164" s="78"/>
      <c r="S164" s="64"/>
      <c r="T164" s="64"/>
      <c r="U164" s="64"/>
      <c r="V164" s="64"/>
      <c r="W164" s="64"/>
      <c r="X164" s="64"/>
      <c r="Y164" s="64"/>
      <c r="Z164" s="64"/>
      <c r="AA164" s="64"/>
    </row>
    <row r="165" spans="2:27" ht="15">
      <c r="B165" s="64"/>
      <c r="C165" s="76"/>
      <c r="D165" s="64"/>
      <c r="E165" s="77"/>
      <c r="F165" s="77"/>
      <c r="G165" s="77"/>
      <c r="H165" s="77"/>
      <c r="I165" s="64"/>
      <c r="J165" s="64"/>
      <c r="K165" s="64"/>
      <c r="L165" s="64"/>
      <c r="M165" s="78"/>
      <c r="N165" s="78"/>
      <c r="O165" s="78"/>
      <c r="P165" s="78"/>
      <c r="Q165" s="77"/>
      <c r="R165" s="78"/>
      <c r="S165" s="64"/>
      <c r="T165" s="64"/>
      <c r="U165" s="64"/>
      <c r="V165" s="64"/>
      <c r="W165" s="64"/>
      <c r="X165" s="64"/>
      <c r="Y165" s="64"/>
      <c r="Z165" s="64"/>
      <c r="AA165" s="64"/>
    </row>
    <row r="166" spans="2:27" ht="15">
      <c r="B166" s="64"/>
      <c r="C166" s="76"/>
      <c r="D166" s="64"/>
      <c r="E166" s="77"/>
      <c r="F166" s="77"/>
      <c r="G166" s="77"/>
      <c r="H166" s="77"/>
      <c r="I166" s="64"/>
      <c r="J166" s="64"/>
      <c r="K166" s="64"/>
      <c r="L166" s="64"/>
      <c r="M166" s="78"/>
      <c r="N166" s="78"/>
      <c r="O166" s="78"/>
      <c r="P166" s="78"/>
      <c r="Q166" s="77"/>
      <c r="R166" s="78"/>
      <c r="S166" s="64"/>
      <c r="T166" s="64"/>
      <c r="U166" s="64"/>
      <c r="V166" s="64"/>
      <c r="W166" s="64"/>
      <c r="X166" s="64"/>
      <c r="Y166" s="64"/>
      <c r="Z166" s="64"/>
      <c r="AA166" s="64"/>
    </row>
    <row r="167" spans="2:27" ht="15">
      <c r="B167" s="64"/>
      <c r="C167" s="76"/>
      <c r="D167" s="64"/>
      <c r="E167" s="77"/>
      <c r="F167" s="77"/>
      <c r="G167" s="77"/>
      <c r="H167" s="77"/>
      <c r="I167" s="64"/>
      <c r="J167" s="64"/>
      <c r="K167" s="64"/>
      <c r="L167" s="64"/>
      <c r="M167" s="78"/>
      <c r="N167" s="78"/>
      <c r="O167" s="78"/>
      <c r="P167" s="78"/>
      <c r="Q167" s="77"/>
      <c r="R167" s="78"/>
      <c r="S167" s="64"/>
      <c r="T167" s="64"/>
      <c r="U167" s="64"/>
      <c r="V167" s="64"/>
      <c r="W167" s="64"/>
      <c r="X167" s="64"/>
      <c r="Y167" s="64"/>
      <c r="Z167" s="64"/>
      <c r="AA167" s="64"/>
    </row>
    <row r="168" spans="2:27" ht="15">
      <c r="B168" s="64"/>
      <c r="C168" s="76"/>
      <c r="D168" s="64"/>
      <c r="E168" s="77"/>
      <c r="F168" s="77"/>
      <c r="G168" s="77"/>
      <c r="H168" s="77"/>
      <c r="I168" s="64"/>
      <c r="J168" s="64"/>
      <c r="K168" s="64"/>
      <c r="L168" s="64"/>
      <c r="M168" s="78"/>
      <c r="N168" s="78"/>
      <c r="O168" s="78"/>
      <c r="P168" s="78"/>
      <c r="Q168" s="77"/>
      <c r="R168" s="78"/>
      <c r="S168" s="64"/>
      <c r="T168" s="64"/>
      <c r="U168" s="64"/>
      <c r="V168" s="64"/>
      <c r="W168" s="64"/>
      <c r="X168" s="64"/>
      <c r="Y168" s="64"/>
      <c r="Z168" s="64"/>
      <c r="AA168" s="64"/>
    </row>
    <row r="169" spans="2:27" ht="15">
      <c r="B169" s="64"/>
      <c r="C169" s="76"/>
      <c r="D169" s="64"/>
      <c r="E169" s="77"/>
      <c r="F169" s="77"/>
      <c r="G169" s="77"/>
      <c r="H169" s="77"/>
      <c r="I169" s="64"/>
      <c r="J169" s="64"/>
      <c r="K169" s="64"/>
      <c r="L169" s="64"/>
      <c r="M169" s="78"/>
      <c r="N169" s="78"/>
      <c r="O169" s="78"/>
      <c r="P169" s="78"/>
      <c r="Q169" s="77"/>
      <c r="R169" s="78"/>
      <c r="S169" s="64"/>
      <c r="T169" s="64"/>
      <c r="U169" s="64"/>
      <c r="V169" s="64"/>
      <c r="W169" s="64"/>
      <c r="X169" s="64"/>
      <c r="Y169" s="64"/>
      <c r="Z169" s="64"/>
      <c r="AA169" s="64"/>
    </row>
    <row r="170" spans="2:27" ht="15">
      <c r="B170" s="64"/>
      <c r="C170" s="76"/>
      <c r="D170" s="64"/>
      <c r="E170" s="77"/>
      <c r="F170" s="77"/>
      <c r="G170" s="77"/>
      <c r="H170" s="77"/>
      <c r="I170" s="64"/>
      <c r="J170" s="64"/>
      <c r="K170" s="64"/>
      <c r="L170" s="64"/>
      <c r="M170" s="78"/>
      <c r="N170" s="78"/>
      <c r="O170" s="78"/>
      <c r="P170" s="78"/>
      <c r="Q170" s="77"/>
      <c r="R170" s="78"/>
      <c r="S170" s="64"/>
      <c r="T170" s="64"/>
      <c r="U170" s="64"/>
      <c r="V170" s="64"/>
      <c r="W170" s="64"/>
      <c r="X170" s="64"/>
      <c r="Y170" s="64"/>
      <c r="Z170" s="64"/>
      <c r="AA170" s="64"/>
    </row>
    <row r="171" spans="2:27" ht="15">
      <c r="B171" s="64"/>
      <c r="C171" s="76"/>
      <c r="D171" s="64"/>
      <c r="E171" s="77"/>
      <c r="F171" s="77"/>
      <c r="G171" s="77"/>
      <c r="H171" s="77"/>
      <c r="I171" s="64"/>
      <c r="J171" s="64"/>
      <c r="K171" s="64"/>
      <c r="L171" s="64"/>
      <c r="M171" s="78"/>
      <c r="N171" s="78"/>
      <c r="O171" s="78"/>
      <c r="P171" s="78"/>
      <c r="Q171" s="77"/>
      <c r="R171" s="78"/>
      <c r="S171" s="64"/>
      <c r="T171" s="64"/>
      <c r="U171" s="64"/>
      <c r="V171" s="64"/>
      <c r="W171" s="64"/>
      <c r="X171" s="64"/>
      <c r="Y171" s="64"/>
      <c r="Z171" s="64"/>
      <c r="AA171" s="64"/>
    </row>
  </sheetData>
  <sheetProtection/>
  <mergeCells count="8">
    <mergeCell ref="A1:R1"/>
    <mergeCell ref="A2:Q2"/>
    <mergeCell ref="C4:E4"/>
    <mergeCell ref="F4:H4"/>
    <mergeCell ref="K4:M4"/>
    <mergeCell ref="N4:P4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3" r:id="rId1"/>
  <rowBreaks count="1" manualBreakCount="1">
    <brk id="7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38"/>
  <sheetViews>
    <sheetView tabSelected="1" zoomScale="110" zoomScaleNormal="110" workbookViewId="0" topLeftCell="A1">
      <selection activeCell="A16" sqref="A16"/>
    </sheetView>
  </sheetViews>
  <sheetFormatPr defaultColWidth="9.140625" defaultRowHeight="15"/>
  <cols>
    <col min="1" max="1" width="59.8515625" style="119" customWidth="1"/>
    <col min="2" max="2" width="12.00390625" style="119" customWidth="1"/>
    <col min="3" max="3" width="25.57421875" style="81" customWidth="1"/>
    <col min="4" max="4" width="14.28125" style="81" hidden="1" customWidth="1"/>
    <col min="5" max="5" width="12.421875" style="81" hidden="1" customWidth="1"/>
    <col min="6" max="6" width="19.140625" style="81" customWidth="1"/>
    <col min="7" max="7" width="11.00390625" style="81" customWidth="1"/>
    <col min="8" max="8" width="11.8515625" style="81" customWidth="1"/>
    <col min="9" max="9" width="12.28125" style="81" customWidth="1"/>
    <col min="10" max="16384" width="9.140625" style="81" customWidth="1"/>
  </cols>
  <sheetData>
    <row r="1" spans="1:8" ht="24.75" customHeight="1">
      <c r="A1" s="198" t="s">
        <v>445</v>
      </c>
      <c r="B1" s="198"/>
      <c r="C1" s="198"/>
      <c r="D1" s="198"/>
      <c r="E1" s="198"/>
      <c r="F1" s="198"/>
      <c r="G1" s="79"/>
      <c r="H1" s="80"/>
    </row>
    <row r="2" spans="1:8" ht="24.75" customHeight="1">
      <c r="A2" s="196" t="s">
        <v>446</v>
      </c>
      <c r="B2" s="196"/>
      <c r="C2" s="196"/>
      <c r="D2" s="196"/>
      <c r="E2" s="196"/>
      <c r="F2" s="196"/>
      <c r="G2" s="196"/>
      <c r="H2" s="196"/>
    </row>
    <row r="3" spans="1:5" ht="24.75" customHeight="1">
      <c r="A3" s="82"/>
      <c r="B3" s="82"/>
      <c r="C3" s="121" t="s">
        <v>529</v>
      </c>
      <c r="D3" s="82"/>
      <c r="E3" s="82"/>
    </row>
    <row r="4" spans="1:5" ht="23.25" customHeight="1" thickBot="1">
      <c r="A4" s="83"/>
      <c r="B4" s="83"/>
      <c r="C4" s="197" t="s">
        <v>447</v>
      </c>
      <c r="D4" s="197"/>
      <c r="E4" s="197"/>
    </row>
    <row r="5" spans="1:6" s="88" customFormat="1" ht="48.75" customHeight="1" thickBot="1">
      <c r="A5" s="84" t="s">
        <v>414</v>
      </c>
      <c r="B5" s="85"/>
      <c r="C5" s="86" t="s">
        <v>448</v>
      </c>
      <c r="D5" s="87" t="s">
        <v>449</v>
      </c>
      <c r="E5" s="144" t="s">
        <v>450</v>
      </c>
      <c r="F5" s="148" t="s">
        <v>524</v>
      </c>
    </row>
    <row r="6" spans="1:6" s="93" customFormat="1" ht="15" customHeight="1" thickBot="1">
      <c r="A6" s="89">
        <v>1</v>
      </c>
      <c r="B6" s="90"/>
      <c r="C6" s="91">
        <v>2</v>
      </c>
      <c r="D6" s="92">
        <v>3</v>
      </c>
      <c r="E6" s="92">
        <v>4</v>
      </c>
      <c r="F6" s="149">
        <v>3</v>
      </c>
    </row>
    <row r="7" spans="1:6" ht="18" customHeight="1">
      <c r="A7" s="94" t="s">
        <v>451</v>
      </c>
      <c r="B7" s="95"/>
      <c r="C7" s="96">
        <f>C8+C9+C10+C11+C13+C12+C14</f>
        <v>1925</v>
      </c>
      <c r="D7" s="96">
        <f>D8+D9+D10+D11+D13+D12+D14</f>
        <v>541</v>
      </c>
      <c r="E7" s="96">
        <f>E8+E9+E10+E11+E13+E12+E14</f>
        <v>0</v>
      </c>
      <c r="F7" s="96">
        <f>F8+F9+F10+F11+F13+F12+F14</f>
        <v>1925</v>
      </c>
    </row>
    <row r="8" spans="1:6" ht="18" customHeight="1">
      <c r="A8" s="97" t="s">
        <v>452</v>
      </c>
      <c r="B8" s="98"/>
      <c r="C8" s="99">
        <v>400</v>
      </c>
      <c r="D8" s="100">
        <v>198</v>
      </c>
      <c r="E8" s="146"/>
      <c r="F8" s="150">
        <v>400</v>
      </c>
    </row>
    <row r="9" spans="1:6" ht="18" customHeight="1">
      <c r="A9" s="97" t="s">
        <v>453</v>
      </c>
      <c r="B9" s="98"/>
      <c r="C9" s="101">
        <v>300</v>
      </c>
      <c r="D9" s="100">
        <v>211</v>
      </c>
      <c r="E9" s="146"/>
      <c r="F9" s="150">
        <v>300</v>
      </c>
    </row>
    <row r="10" spans="1:6" ht="18" customHeight="1">
      <c r="A10" s="97" t="s">
        <v>454</v>
      </c>
      <c r="B10" s="98"/>
      <c r="C10" s="101">
        <v>200</v>
      </c>
      <c r="D10" s="100">
        <v>48</v>
      </c>
      <c r="E10" s="146"/>
      <c r="F10" s="150">
        <v>200</v>
      </c>
    </row>
    <row r="11" spans="1:6" ht="18" customHeight="1">
      <c r="A11" s="97" t="s">
        <v>455</v>
      </c>
      <c r="B11" s="98"/>
      <c r="C11" s="101">
        <v>500</v>
      </c>
      <c r="D11" s="100">
        <v>31</v>
      </c>
      <c r="E11" s="146"/>
      <c r="F11" s="150">
        <v>500</v>
      </c>
    </row>
    <row r="12" spans="1:6" ht="18" customHeight="1">
      <c r="A12" s="97" t="s">
        <v>456</v>
      </c>
      <c r="B12" s="98"/>
      <c r="C12" s="101">
        <v>400</v>
      </c>
      <c r="D12" s="100">
        <v>33</v>
      </c>
      <c r="E12" s="146"/>
      <c r="F12" s="150">
        <v>400</v>
      </c>
    </row>
    <row r="13" spans="1:6" ht="18" customHeight="1">
      <c r="A13" s="97" t="s">
        <v>457</v>
      </c>
      <c r="B13" s="98"/>
      <c r="C13" s="101">
        <v>25</v>
      </c>
      <c r="D13" s="100">
        <v>20</v>
      </c>
      <c r="E13" s="146"/>
      <c r="F13" s="150">
        <v>25</v>
      </c>
    </row>
    <row r="14" spans="1:6" ht="18" customHeight="1">
      <c r="A14" s="97" t="s">
        <v>458</v>
      </c>
      <c r="B14" s="98"/>
      <c r="C14" s="101">
        <v>100</v>
      </c>
      <c r="D14" s="100"/>
      <c r="E14" s="146"/>
      <c r="F14" s="150">
        <v>100</v>
      </c>
    </row>
    <row r="15" spans="1:6" s="102" customFormat="1" ht="18" customHeight="1">
      <c r="A15" s="94" t="s">
        <v>459</v>
      </c>
      <c r="B15" s="95"/>
      <c r="C15" s="96">
        <f>SUM(C16:C25)</f>
        <v>9200</v>
      </c>
      <c r="D15" s="96" t="e">
        <f>SUM(D16:D25)</f>
        <v>#REF!</v>
      </c>
      <c r="E15" s="96">
        <f>SUM(E16:E25)</f>
        <v>0</v>
      </c>
      <c r="F15" s="96">
        <f>SUM(F16:F26)</f>
        <v>21191</v>
      </c>
    </row>
    <row r="16" spans="1:6" ht="18" customHeight="1">
      <c r="A16" s="97" t="s">
        <v>460</v>
      </c>
      <c r="B16" s="98"/>
      <c r="C16" s="101">
        <v>50</v>
      </c>
      <c r="D16" s="100">
        <v>50</v>
      </c>
      <c r="E16" s="146"/>
      <c r="F16" s="150">
        <v>50</v>
      </c>
    </row>
    <row r="17" spans="1:6" ht="18" customHeight="1">
      <c r="A17" s="97" t="s">
        <v>461</v>
      </c>
      <c r="B17" s="98"/>
      <c r="C17" s="101">
        <v>200</v>
      </c>
      <c r="D17" s="100">
        <v>100</v>
      </c>
      <c r="E17" s="146"/>
      <c r="F17" s="150">
        <v>200</v>
      </c>
    </row>
    <row r="18" spans="1:6" ht="18" customHeight="1">
      <c r="A18" s="97" t="s">
        <v>462</v>
      </c>
      <c r="B18" s="98"/>
      <c r="C18" s="101">
        <v>600</v>
      </c>
      <c r="D18" s="100">
        <v>400</v>
      </c>
      <c r="E18" s="146"/>
      <c r="F18" s="150">
        <v>600</v>
      </c>
    </row>
    <row r="19" spans="1:6" ht="18" customHeight="1">
      <c r="A19" s="97" t="s">
        <v>463</v>
      </c>
      <c r="B19" s="98"/>
      <c r="C19" s="101">
        <v>1200</v>
      </c>
      <c r="D19" s="100">
        <v>1100</v>
      </c>
      <c r="E19" s="146"/>
      <c r="F19" s="150">
        <v>1200</v>
      </c>
    </row>
    <row r="20" spans="1:6" ht="18" customHeight="1">
      <c r="A20" s="97" t="s">
        <v>464</v>
      </c>
      <c r="B20" s="103"/>
      <c r="C20" s="101">
        <v>1300</v>
      </c>
      <c r="D20" s="104" t="e">
        <f>SUM(#REF!)</f>
        <v>#REF!</v>
      </c>
      <c r="E20" s="146"/>
      <c r="F20" s="150">
        <v>1300</v>
      </c>
    </row>
    <row r="21" spans="1:6" ht="18" customHeight="1">
      <c r="A21" s="97" t="s">
        <v>465</v>
      </c>
      <c r="B21" s="98"/>
      <c r="C21" s="101">
        <v>1300</v>
      </c>
      <c r="D21" s="100">
        <v>1400</v>
      </c>
      <c r="E21" s="146"/>
      <c r="F21" s="150">
        <v>1300</v>
      </c>
    </row>
    <row r="22" spans="1:6" ht="18" customHeight="1">
      <c r="A22" s="97" t="s">
        <v>466</v>
      </c>
      <c r="B22" s="98"/>
      <c r="C22" s="101">
        <v>150</v>
      </c>
      <c r="D22" s="100">
        <v>100</v>
      </c>
      <c r="E22" s="146"/>
      <c r="F22" s="150">
        <v>150</v>
      </c>
    </row>
    <row r="23" spans="1:6" ht="18" customHeight="1">
      <c r="A23" s="97" t="s">
        <v>467</v>
      </c>
      <c r="B23" s="98"/>
      <c r="C23" s="101">
        <v>2800</v>
      </c>
      <c r="D23" s="100"/>
      <c r="E23" s="146"/>
      <c r="F23" s="150">
        <v>2800</v>
      </c>
    </row>
    <row r="24" spans="1:6" ht="18" customHeight="1">
      <c r="A24" s="97" t="s">
        <v>468</v>
      </c>
      <c r="B24" s="98"/>
      <c r="C24" s="101">
        <v>100</v>
      </c>
      <c r="D24" s="100"/>
      <c r="E24" s="146"/>
      <c r="F24" s="150">
        <v>100</v>
      </c>
    </row>
    <row r="25" spans="1:6" ht="18" customHeight="1">
      <c r="A25" s="105" t="s">
        <v>469</v>
      </c>
      <c r="B25" s="98"/>
      <c r="C25" s="101">
        <v>1500</v>
      </c>
      <c r="D25" s="100"/>
      <c r="E25" s="146"/>
      <c r="F25" s="150">
        <v>1500</v>
      </c>
    </row>
    <row r="26" spans="1:6" ht="18" customHeight="1">
      <c r="A26" s="105" t="s">
        <v>525</v>
      </c>
      <c r="B26" s="98"/>
      <c r="C26" s="101">
        <v>0</v>
      </c>
      <c r="D26" s="100"/>
      <c r="E26" s="146"/>
      <c r="F26" s="150">
        <v>11991</v>
      </c>
    </row>
    <row r="27" spans="1:6" ht="18" customHeight="1">
      <c r="A27" s="94" t="s">
        <v>470</v>
      </c>
      <c r="B27" s="95"/>
      <c r="C27" s="96">
        <v>5334</v>
      </c>
      <c r="D27" s="96">
        <v>5334</v>
      </c>
      <c r="E27" s="96">
        <v>5334</v>
      </c>
      <c r="F27" s="96">
        <f>F28+F33</f>
        <v>5419</v>
      </c>
    </row>
    <row r="28" spans="1:6" ht="18" customHeight="1">
      <c r="A28" s="106" t="s">
        <v>471</v>
      </c>
      <c r="B28" s="107"/>
      <c r="C28" s="108">
        <f>B29+B30+B31+B32+B33</f>
        <v>5334</v>
      </c>
      <c r="D28" s="109"/>
      <c r="E28" s="145"/>
      <c r="F28" s="150">
        <f>F29+F30+F31+F32</f>
        <v>5334</v>
      </c>
    </row>
    <row r="29" spans="1:6" ht="18" customHeight="1">
      <c r="A29" s="110" t="s">
        <v>472</v>
      </c>
      <c r="B29" s="111">
        <v>1500</v>
      </c>
      <c r="C29" s="108"/>
      <c r="D29" s="112">
        <v>80</v>
      </c>
      <c r="E29" s="146"/>
      <c r="F29" s="150">
        <v>1500</v>
      </c>
    </row>
    <row r="30" spans="1:6" ht="18" customHeight="1">
      <c r="A30" s="110" t="s">
        <v>473</v>
      </c>
      <c r="B30" s="111">
        <v>1500</v>
      </c>
      <c r="C30" s="108"/>
      <c r="D30" s="113">
        <v>64</v>
      </c>
      <c r="E30" s="146"/>
      <c r="F30" s="150">
        <v>1500</v>
      </c>
    </row>
    <row r="31" spans="1:6" ht="18" customHeight="1">
      <c r="A31" s="110" t="s">
        <v>474</v>
      </c>
      <c r="B31" s="111">
        <v>1334</v>
      </c>
      <c r="C31" s="108"/>
      <c r="D31" s="113">
        <v>920</v>
      </c>
      <c r="E31" s="146"/>
      <c r="F31" s="150">
        <v>1334</v>
      </c>
    </row>
    <row r="32" spans="1:6" ht="18" customHeight="1">
      <c r="A32" s="110" t="s">
        <v>475</v>
      </c>
      <c r="B32" s="111">
        <v>1000</v>
      </c>
      <c r="C32" s="108"/>
      <c r="D32" s="113">
        <v>649</v>
      </c>
      <c r="E32" s="146"/>
      <c r="F32" s="150">
        <v>1000</v>
      </c>
    </row>
    <row r="33" spans="1:6" ht="18" customHeight="1">
      <c r="A33" s="151" t="s">
        <v>326</v>
      </c>
      <c r="B33" s="111"/>
      <c r="C33" s="108">
        <v>0</v>
      </c>
      <c r="D33" s="114"/>
      <c r="E33" s="147"/>
      <c r="F33" s="155">
        <f>F34+F35</f>
        <v>85</v>
      </c>
    </row>
    <row r="34" spans="1:6" ht="18" customHeight="1">
      <c r="A34" s="101" t="s">
        <v>526</v>
      </c>
      <c r="B34" s="152"/>
      <c r="C34" s="101"/>
      <c r="D34" s="153"/>
      <c r="E34" s="154"/>
      <c r="F34" s="150">
        <v>47</v>
      </c>
    </row>
    <row r="35" spans="1:6" ht="18" customHeight="1">
      <c r="A35" s="101" t="s">
        <v>527</v>
      </c>
      <c r="B35" s="152"/>
      <c r="C35" s="101"/>
      <c r="D35" s="153"/>
      <c r="E35" s="154"/>
      <c r="F35" s="150">
        <v>38</v>
      </c>
    </row>
    <row r="36" spans="1:6" s="118" customFormat="1" ht="18" customHeight="1" thickBot="1">
      <c r="A36" s="115" t="s">
        <v>0</v>
      </c>
      <c r="B36" s="116"/>
      <c r="C36" s="117">
        <f>C7+C15+C27</f>
        <v>16459</v>
      </c>
      <c r="D36" s="117" t="e">
        <f>D7+D15+D27</f>
        <v>#REF!</v>
      </c>
      <c r="E36" s="117">
        <f>E7+E15+E27</f>
        <v>5334</v>
      </c>
      <c r="F36" s="117">
        <f>F7+F15+F27</f>
        <v>28535</v>
      </c>
    </row>
    <row r="38" ht="15.75">
      <c r="C38" s="120"/>
    </row>
  </sheetData>
  <sheetProtection/>
  <mergeCells count="3">
    <mergeCell ref="A2:H2"/>
    <mergeCell ref="C4:E4"/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1.7109375" style="0" customWidth="1"/>
    <col min="2" max="2" width="22.140625" style="0" customWidth="1"/>
    <col min="3" max="3" width="28.57421875" style="0" customWidth="1"/>
    <col min="4" max="4" width="20.7109375" style="0" customWidth="1"/>
  </cols>
  <sheetData>
    <row r="2" spans="1:4" ht="15.75">
      <c r="A2" s="199" t="s">
        <v>484</v>
      </c>
      <c r="B2" s="199"/>
      <c r="C2" s="199"/>
      <c r="D2" s="199"/>
    </row>
    <row r="4" ht="15.75" thickBot="1">
      <c r="D4" t="s">
        <v>530</v>
      </c>
    </row>
    <row r="5" spans="1:4" ht="15">
      <c r="A5" s="126" t="s">
        <v>485</v>
      </c>
      <c r="B5" s="127" t="s">
        <v>486</v>
      </c>
      <c r="C5" s="127" t="s">
        <v>487</v>
      </c>
      <c r="D5" s="128" t="s">
        <v>488</v>
      </c>
    </row>
    <row r="6" spans="1:4" ht="15">
      <c r="A6" s="129" t="s">
        <v>489</v>
      </c>
      <c r="B6" s="130">
        <v>1200000</v>
      </c>
      <c r="C6" s="130">
        <v>160000</v>
      </c>
      <c r="D6" s="131" t="s">
        <v>490</v>
      </c>
    </row>
    <row r="7" spans="1:4" ht="15">
      <c r="A7" s="129" t="s">
        <v>491</v>
      </c>
      <c r="B7" s="130">
        <v>9200000</v>
      </c>
      <c r="C7" s="130"/>
      <c r="D7" s="131" t="s">
        <v>490</v>
      </c>
    </row>
    <row r="8" spans="1:4" ht="15">
      <c r="A8" s="129" t="s">
        <v>492</v>
      </c>
      <c r="B8" s="130">
        <v>13000000</v>
      </c>
      <c r="C8" s="130">
        <v>12507000</v>
      </c>
      <c r="D8" s="131" t="s">
        <v>490</v>
      </c>
    </row>
    <row r="9" spans="1:4" ht="15">
      <c r="A9" s="129" t="s">
        <v>493</v>
      </c>
      <c r="B9" s="130">
        <v>13000000</v>
      </c>
      <c r="C9" s="130">
        <v>4300000</v>
      </c>
      <c r="D9" s="131" t="s">
        <v>490</v>
      </c>
    </row>
    <row r="10" spans="1:4" ht="15">
      <c r="A10" s="129" t="s">
        <v>494</v>
      </c>
      <c r="B10" s="130">
        <v>50000000</v>
      </c>
      <c r="C10" s="130">
        <v>39847000</v>
      </c>
      <c r="D10" s="131" t="s">
        <v>490</v>
      </c>
    </row>
    <row r="11" spans="1:4" ht="15">
      <c r="A11" s="129" t="s">
        <v>495</v>
      </c>
      <c r="B11" s="130">
        <v>3000000</v>
      </c>
      <c r="C11" s="130">
        <v>2979000</v>
      </c>
      <c r="D11" s="131" t="s">
        <v>490</v>
      </c>
    </row>
    <row r="12" spans="1:4" ht="15">
      <c r="A12" s="129" t="s">
        <v>496</v>
      </c>
      <c r="B12" s="130">
        <v>1270000</v>
      </c>
      <c r="C12" s="130">
        <v>943000</v>
      </c>
      <c r="D12" s="131" t="s">
        <v>490</v>
      </c>
    </row>
    <row r="13" spans="1:4" ht="15">
      <c r="A13" s="129" t="s">
        <v>497</v>
      </c>
      <c r="B13" s="130"/>
      <c r="C13" s="130">
        <v>13050000</v>
      </c>
      <c r="D13" s="131" t="s">
        <v>490</v>
      </c>
    </row>
    <row r="14" spans="1:4" ht="15">
      <c r="A14" s="129" t="s">
        <v>498</v>
      </c>
      <c r="B14" s="130"/>
      <c r="C14" s="130">
        <v>3000000</v>
      </c>
      <c r="D14" s="131" t="s">
        <v>490</v>
      </c>
    </row>
    <row r="15" spans="1:4" ht="15">
      <c r="A15" s="129" t="s">
        <v>499</v>
      </c>
      <c r="B15" s="130"/>
      <c r="C15" s="130">
        <v>4800000</v>
      </c>
      <c r="D15" s="131" t="s">
        <v>490</v>
      </c>
    </row>
    <row r="16" spans="1:4" ht="30">
      <c r="A16" s="135" t="s">
        <v>500</v>
      </c>
      <c r="B16" s="130">
        <v>3000000</v>
      </c>
      <c r="C16" s="130">
        <v>3718000</v>
      </c>
      <c r="D16" s="131" t="s">
        <v>501</v>
      </c>
    </row>
    <row r="17" spans="1:4" ht="15">
      <c r="A17" s="129" t="s">
        <v>502</v>
      </c>
      <c r="B17" s="130">
        <v>5000000</v>
      </c>
      <c r="C17" s="130">
        <v>6476000</v>
      </c>
      <c r="D17" s="131" t="s">
        <v>501</v>
      </c>
    </row>
    <row r="18" spans="1:4" ht="15">
      <c r="A18" s="129" t="s">
        <v>503</v>
      </c>
      <c r="B18" s="130">
        <v>2500000</v>
      </c>
      <c r="C18" s="130"/>
      <c r="D18" s="131" t="s">
        <v>501</v>
      </c>
    </row>
    <row r="19" spans="1:4" ht="15">
      <c r="A19" s="129" t="s">
        <v>504</v>
      </c>
      <c r="B19" s="130">
        <v>3000000</v>
      </c>
      <c r="C19" s="130"/>
      <c r="D19" s="131" t="s">
        <v>501</v>
      </c>
    </row>
    <row r="20" spans="1:4" ht="15">
      <c r="A20" s="129" t="s">
        <v>505</v>
      </c>
      <c r="B20" s="130">
        <v>2000000</v>
      </c>
      <c r="C20" s="130">
        <v>3999000</v>
      </c>
      <c r="D20" s="131" t="s">
        <v>501</v>
      </c>
    </row>
    <row r="21" spans="1:4" ht="15">
      <c r="A21" s="129" t="s">
        <v>506</v>
      </c>
      <c r="B21" s="130">
        <v>15000000</v>
      </c>
      <c r="C21" s="130">
        <v>15283000</v>
      </c>
      <c r="D21" s="131" t="s">
        <v>501</v>
      </c>
    </row>
    <row r="22" spans="1:4" ht="15">
      <c r="A22" s="129" t="s">
        <v>507</v>
      </c>
      <c r="B22" s="130"/>
      <c r="C22" s="130">
        <v>2342000</v>
      </c>
      <c r="D22" s="131" t="s">
        <v>490</v>
      </c>
    </row>
    <row r="23" spans="1:4" ht="15">
      <c r="A23" s="129" t="s">
        <v>508</v>
      </c>
      <c r="B23" s="130">
        <v>1500000</v>
      </c>
      <c r="C23" s="130">
        <v>877000</v>
      </c>
      <c r="D23" s="131" t="s">
        <v>501</v>
      </c>
    </row>
    <row r="24" spans="1:4" ht="15">
      <c r="A24" s="129" t="s">
        <v>509</v>
      </c>
      <c r="B24" s="130">
        <v>17000000</v>
      </c>
      <c r="C24" s="130">
        <v>19761000</v>
      </c>
      <c r="D24" s="131" t="s">
        <v>501</v>
      </c>
    </row>
    <row r="25" spans="1:4" ht="15">
      <c r="A25" s="129" t="s">
        <v>510</v>
      </c>
      <c r="B25" s="130">
        <v>3000000</v>
      </c>
      <c r="C25" s="130">
        <v>2235000</v>
      </c>
      <c r="D25" s="131" t="s">
        <v>501</v>
      </c>
    </row>
    <row r="26" spans="1:4" ht="15">
      <c r="A26" s="129" t="s">
        <v>511</v>
      </c>
      <c r="B26" s="130"/>
      <c r="C26" s="130">
        <v>224000</v>
      </c>
      <c r="D26" s="131" t="s">
        <v>501</v>
      </c>
    </row>
    <row r="27" spans="1:4" ht="15">
      <c r="A27" s="129" t="s">
        <v>512</v>
      </c>
      <c r="B27" s="130"/>
      <c r="C27" s="130">
        <v>9567000</v>
      </c>
      <c r="D27" s="131" t="s">
        <v>501</v>
      </c>
    </row>
    <row r="28" spans="1:4" ht="15">
      <c r="A28" s="129" t="s">
        <v>513</v>
      </c>
      <c r="B28" s="130"/>
      <c r="C28" s="130">
        <v>1166000</v>
      </c>
      <c r="D28" s="131" t="s">
        <v>501</v>
      </c>
    </row>
    <row r="29" spans="1:4" ht="15">
      <c r="A29" s="129" t="s">
        <v>514</v>
      </c>
      <c r="B29" s="130"/>
      <c r="C29" s="130">
        <v>398000</v>
      </c>
      <c r="D29" s="131" t="s">
        <v>501</v>
      </c>
    </row>
    <row r="30" spans="1:4" ht="15">
      <c r="A30" s="143" t="s">
        <v>523</v>
      </c>
      <c r="B30" s="130"/>
      <c r="C30" s="130">
        <v>3000000</v>
      </c>
      <c r="D30" s="131" t="s">
        <v>490</v>
      </c>
    </row>
    <row r="31" spans="1:4" ht="30" customHeight="1">
      <c r="A31" s="142" t="s">
        <v>522</v>
      </c>
      <c r="B31" s="130"/>
      <c r="C31" s="130">
        <v>2038000</v>
      </c>
      <c r="D31" s="131" t="s">
        <v>490</v>
      </c>
    </row>
    <row r="32" spans="1:4" ht="15">
      <c r="A32" s="132" t="s">
        <v>521</v>
      </c>
      <c r="B32" s="133">
        <f>SUM(B6:B31)</f>
        <v>142670000</v>
      </c>
      <c r="C32" s="133">
        <f>SUM(C6:C31)</f>
        <v>152670000</v>
      </c>
      <c r="D32" s="134"/>
    </row>
    <row r="33" spans="1:4" ht="15">
      <c r="A33" s="129" t="s">
        <v>515</v>
      </c>
      <c r="B33" s="130">
        <v>1000000</v>
      </c>
      <c r="C33" s="130">
        <v>522000</v>
      </c>
      <c r="D33" s="131" t="s">
        <v>516</v>
      </c>
    </row>
    <row r="34" spans="1:4" ht="15">
      <c r="A34" s="129" t="s">
        <v>517</v>
      </c>
      <c r="B34" s="130">
        <v>500000</v>
      </c>
      <c r="C34" s="130">
        <v>571000</v>
      </c>
      <c r="D34" s="131" t="s">
        <v>516</v>
      </c>
    </row>
    <row r="35" spans="1:4" ht="15">
      <c r="A35" s="136" t="s">
        <v>518</v>
      </c>
      <c r="B35" s="137">
        <v>1000000</v>
      </c>
      <c r="C35" s="137">
        <v>820000</v>
      </c>
      <c r="D35" s="138" t="s">
        <v>516</v>
      </c>
    </row>
    <row r="36" spans="1:4" ht="15">
      <c r="A36" s="132" t="s">
        <v>519</v>
      </c>
      <c r="B36" s="133">
        <f>SUM(B33:B35)</f>
        <v>2500000</v>
      </c>
      <c r="C36" s="133">
        <f>SUM(C33:C35)</f>
        <v>1913000</v>
      </c>
      <c r="D36" s="134"/>
    </row>
    <row r="37" spans="1:4" ht="15.75" thickBot="1">
      <c r="A37" s="139" t="s">
        <v>520</v>
      </c>
      <c r="B37" s="140"/>
      <c r="C37" s="140"/>
      <c r="D37" s="14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Icu</cp:lastModifiedBy>
  <cp:lastPrinted>2015-12-04T07:30:47Z</cp:lastPrinted>
  <dcterms:created xsi:type="dcterms:W3CDTF">2014-01-03T21:48:14Z</dcterms:created>
  <dcterms:modified xsi:type="dcterms:W3CDTF">2015-12-11T11:57:42Z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