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5.sz.mell 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H27" i="1"/>
  <c r="E27" i="1"/>
  <c r="E28" i="1" s="1"/>
  <c r="C24" i="1"/>
  <c r="C19" i="1"/>
  <c r="C27" i="1" s="1"/>
  <c r="J18" i="1"/>
  <c r="E29" i="1" s="1"/>
  <c r="I18" i="1"/>
  <c r="D29" i="1" s="1"/>
  <c r="H18" i="1"/>
  <c r="H28" i="1" s="1"/>
  <c r="E18" i="1"/>
  <c r="D18" i="1"/>
  <c r="F18" i="1" s="1"/>
  <c r="C18" i="1"/>
  <c r="H30" i="1" s="1"/>
  <c r="F12" i="1"/>
  <c r="K10" i="1"/>
  <c r="F10" i="1"/>
  <c r="K9" i="1"/>
  <c r="F9" i="1"/>
  <c r="K8" i="1"/>
  <c r="F8" i="1"/>
  <c r="K7" i="1"/>
  <c r="F7" i="1"/>
  <c r="K6" i="1"/>
  <c r="F6" i="1"/>
  <c r="D28" i="1" l="1"/>
  <c r="J28" i="1"/>
  <c r="C29" i="1"/>
  <c r="I29" i="1"/>
  <c r="C30" i="1"/>
  <c r="K18" i="1"/>
  <c r="C28" i="1"/>
  <c r="I28" i="1"/>
  <c r="D30" i="1" s="1"/>
  <c r="H29" i="1"/>
  <c r="I30" i="1" l="1"/>
  <c r="J30" i="1"/>
  <c r="K28" i="1"/>
  <c r="E30" i="1"/>
</calcChain>
</file>

<file path=xl/sharedStrings.xml><?xml version="1.0" encoding="utf-8"?>
<sst xmlns="http://schemas.openxmlformats.org/spreadsheetml/2006/main" count="89" uniqueCount="84">
  <si>
    <t>I. Működési célú bevételek és kiadások mérlege
(Önkormányzati szinten)</t>
  </si>
  <si>
    <t xml:space="preserve">5. melléklet a 9/2015. (IV.23.) önkormányzati rendelethez     </t>
  </si>
  <si>
    <t xml:space="preserve"> Ezer forintban !</t>
  </si>
  <si>
    <t>Sor-
szám</t>
  </si>
  <si>
    <t>Bevételek</t>
  </si>
  <si>
    <t>Kiadások</t>
  </si>
  <si>
    <t>Megnevezés</t>
  </si>
  <si>
    <t>2014. évi eredeti előirányzat</t>
  </si>
  <si>
    <t>2014.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</si>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</sst>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90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6" fillId="0" borderId="6" xfId="0" applyNumberFormat="1" applyFont="1" applyFill="1" applyBorder="1" applyAlignment="1" applyProtection="1">
      <alignment horizontal="centerContinuous" vertical="center" wrapText="1"/>
    </xf>
    <xf numFmtId="164" fontId="6" fillId="0" borderId="7" xfId="0" applyNumberFormat="1" applyFont="1" applyFill="1" applyBorder="1" applyAlignment="1" applyProtection="1">
      <alignment horizontal="centerContinuous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5" xfId="2" applyFont="1" applyFill="1" applyBorder="1" applyAlignment="1" applyProtection="1">
      <alignment horizontal="center" vertical="center" wrapText="1"/>
    </xf>
    <xf numFmtId="0" fontId="6" fillId="0" borderId="9" xfId="2" applyFont="1" applyFill="1" applyBorder="1" applyAlignment="1" applyProtection="1">
      <alignment horizontal="center" vertical="center" wrapText="1"/>
    </xf>
    <xf numFmtId="0" fontId="6" fillId="0" borderId="10" xfId="2" applyFont="1" applyFill="1" applyBorder="1" applyAlignment="1" applyProtection="1">
      <alignment horizontal="center" vertical="center" wrapText="1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2" xfId="2" applyFont="1" applyFill="1" applyBorder="1" applyAlignment="1" applyProtection="1">
      <alignment horizontal="center" vertical="center" wrapText="1"/>
    </xf>
    <xf numFmtId="0" fontId="6" fillId="0" borderId="13" xfId="2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10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14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0" fillId="0" borderId="15" xfId="0" applyNumberFormat="1" applyFill="1" applyBorder="1" applyAlignment="1" applyProtection="1">
      <alignment horizontal="left" vertical="center" wrapText="1" indent="1"/>
    </xf>
    <xf numFmtId="164" fontId="10" fillId="0" borderId="16" xfId="0" applyNumberFormat="1" applyFont="1" applyFill="1" applyBorder="1" applyAlignment="1" applyProtection="1">
      <alignment horizontal="left" vertical="center" wrapText="1" indent="1"/>
    </xf>
    <xf numFmtId="164" fontId="1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1" xfId="0" applyNumberFormat="1" applyFill="1" applyBorder="1" applyAlignment="1" applyProtection="1">
      <alignment horizontal="left" vertical="center" wrapText="1" indent="1"/>
    </xf>
    <xf numFmtId="164" fontId="10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6" xfId="0" applyNumberFormat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5" fontId="9" fillId="0" borderId="4" xfId="1" applyNumberFormat="1" applyFont="1" applyFill="1" applyBorder="1" applyAlignment="1" applyProtection="1">
      <alignment horizontal="right" vertical="center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</xf>
    <xf numFmtId="165" fontId="9" fillId="0" borderId="5" xfId="1" applyNumberFormat="1" applyFont="1" applyFill="1" applyBorder="1" applyAlignment="1" applyProtection="1">
      <alignment horizontal="right" vertical="center" wrapText="1" indent="1"/>
    </xf>
    <xf numFmtId="164" fontId="1" fillId="0" borderId="34" xfId="0" applyNumberFormat="1" applyFont="1" applyFill="1" applyBorder="1" applyAlignment="1" applyProtection="1">
      <alignment horizontal="left" vertical="center" wrapText="1" indent="1"/>
    </xf>
    <xf numFmtId="164" fontId="11" fillId="0" borderId="35" xfId="0" applyNumberFormat="1" applyFont="1" applyFill="1" applyBorder="1" applyAlignment="1" applyProtection="1">
      <alignment horizontal="left" vertical="center" wrapText="1" indent="1"/>
    </xf>
    <xf numFmtId="164" fontId="13" fillId="0" borderId="36" xfId="0" applyNumberFormat="1" applyFont="1" applyFill="1" applyBorder="1" applyAlignment="1" applyProtection="1">
      <alignment horizontal="right" vertical="center" wrapText="1" indent="1"/>
    </xf>
    <xf numFmtId="164" fontId="13" fillId="0" borderId="37" xfId="0" applyNumberFormat="1" applyFont="1" applyFill="1" applyBorder="1" applyAlignment="1" applyProtection="1">
      <alignment horizontal="right" vertical="center" wrapText="1" indent="1"/>
    </xf>
    <xf numFmtId="164" fontId="11" fillId="0" borderId="16" xfId="0" applyNumberFormat="1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1" xfId="0" applyNumberFormat="1" applyFont="1" applyFill="1" applyBorder="1" applyAlignment="1" applyProtection="1">
      <alignment horizontal="left" vertical="center" wrapText="1" indent="1"/>
    </xf>
    <xf numFmtId="164" fontId="11" fillId="0" borderId="22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0" applyNumberFormat="1" applyFont="1" applyFill="1" applyBorder="1" applyAlignment="1" applyProtection="1">
      <alignment horizontal="right" vertical="center" wrapText="1" indent="1"/>
    </xf>
    <xf numFmtId="164" fontId="13" fillId="0" borderId="24" xfId="0" applyNumberFormat="1" applyFont="1" applyFill="1" applyBorder="1" applyAlignment="1" applyProtection="1">
      <alignment horizontal="right" vertical="center" wrapText="1" indent="1"/>
    </xf>
    <xf numFmtId="164" fontId="11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" xfId="0" applyNumberFormat="1" applyFont="1" applyFill="1" applyBorder="1" applyAlignment="1" applyProtection="1">
      <alignment horizontal="righ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</xf>
    <xf numFmtId="164" fontId="12" fillId="0" borderId="2" xfId="0" applyNumberFormat="1" applyFont="1" applyFill="1" applyBorder="1" applyAlignment="1" applyProtection="1">
      <alignment horizontal="left" vertical="center" wrapText="1" indent="1"/>
    </xf>
    <xf numFmtId="164" fontId="12" fillId="0" borderId="7" xfId="0" applyNumberFormat="1" applyFont="1" applyFill="1" applyBorder="1" applyAlignment="1" applyProtection="1">
      <alignment horizontal="right" vertical="center" wrapText="1" indent="1"/>
    </xf>
    <xf numFmtId="164" fontId="12" fillId="0" borderId="6" xfId="0" applyNumberFormat="1" applyFont="1" applyFill="1" applyBorder="1" applyAlignment="1" applyProtection="1">
      <alignment horizontal="righ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</xf>
    <xf numFmtId="165" fontId="12" fillId="0" borderId="7" xfId="1" applyNumberFormat="1" applyFont="1" applyFill="1" applyBorder="1" applyAlignment="1" applyProtection="1">
      <alignment horizontal="right" vertical="center" wrapText="1" indent="1"/>
    </xf>
    <xf numFmtId="164" fontId="12" fillId="0" borderId="39" xfId="0" applyNumberFormat="1" applyFont="1" applyFill="1" applyBorder="1" applyAlignment="1" applyProtection="1">
      <alignment horizontal="right" vertical="center" wrapText="1" indent="1"/>
    </xf>
    <xf numFmtId="164" fontId="14" fillId="0" borderId="40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_KVRENMUNKA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1"/>
  <sheetViews>
    <sheetView tabSelected="1" topLeftCell="C1" zoomScale="115" zoomScaleNormal="115" zoomScaleSheetLayoutView="100" workbookViewId="0">
      <selection activeCell="G11" sqref="G11"/>
    </sheetView>
  </sheetViews>
  <sheetFormatPr defaultRowHeight="12.75" x14ac:dyDescent="0.2"/>
  <cols>
    <col min="1" max="1" width="6.83203125" style="1" customWidth="1"/>
    <col min="2" max="2" width="55.1640625" style="5" customWidth="1"/>
    <col min="3" max="3" width="11.5" style="1" customWidth="1"/>
    <col min="4" max="4" width="12.1640625" style="1" customWidth="1"/>
    <col min="5" max="5" width="13.6640625" style="1" customWidth="1"/>
    <col min="6" max="6" width="9.83203125" style="1" customWidth="1"/>
    <col min="7" max="7" width="55.1640625" style="1" customWidth="1"/>
    <col min="8" max="8" width="12.1640625" style="1" customWidth="1"/>
    <col min="9" max="9" width="12.6640625" style="1" customWidth="1"/>
    <col min="10" max="10" width="13.6640625" style="1" customWidth="1"/>
    <col min="11" max="11" width="10.1640625" style="1" customWidth="1"/>
    <col min="12" max="12" width="4.83203125" style="1" customWidth="1"/>
    <col min="13" max="16384" width="9.33203125" style="1"/>
  </cols>
  <sheetData>
    <row r="1" spans="1:12" ht="39.7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4" t="s">
        <v>1</v>
      </c>
    </row>
    <row r="2" spans="1:12" ht="14.25" thickBot="1" x14ac:dyDescent="0.25">
      <c r="G2" s="6" t="s">
        <v>2</v>
      </c>
      <c r="H2" s="6"/>
      <c r="I2" s="6"/>
      <c r="J2" s="6"/>
      <c r="K2" s="6"/>
      <c r="L2" s="4"/>
    </row>
    <row r="3" spans="1:12" ht="18" customHeight="1" thickBot="1" x14ac:dyDescent="0.25">
      <c r="A3" s="7" t="s">
        <v>3</v>
      </c>
      <c r="B3" s="8" t="s">
        <v>4</v>
      </c>
      <c r="C3" s="9"/>
      <c r="D3" s="10"/>
      <c r="E3" s="10"/>
      <c r="F3" s="10"/>
      <c r="G3" s="8" t="s">
        <v>5</v>
      </c>
      <c r="H3" s="11"/>
      <c r="I3" s="12"/>
      <c r="J3" s="12"/>
      <c r="K3" s="13"/>
      <c r="L3" s="4"/>
    </row>
    <row r="4" spans="1:12" s="23" customFormat="1" ht="35.25" customHeight="1" thickBot="1" x14ac:dyDescent="0.25">
      <c r="A4" s="14"/>
      <c r="B4" s="15" t="s">
        <v>6</v>
      </c>
      <c r="C4" s="16" t="s">
        <v>7</v>
      </c>
      <c r="D4" s="17" t="s">
        <v>8</v>
      </c>
      <c r="E4" s="18" t="s">
        <v>9</v>
      </c>
      <c r="F4" s="19" t="s">
        <v>10</v>
      </c>
      <c r="G4" s="15" t="s">
        <v>6</v>
      </c>
      <c r="H4" s="20" t="s">
        <v>7</v>
      </c>
      <c r="I4" s="21" t="s">
        <v>8</v>
      </c>
      <c r="J4" s="22" t="s">
        <v>9</v>
      </c>
      <c r="K4" s="19" t="s">
        <v>10</v>
      </c>
      <c r="L4" s="4"/>
    </row>
    <row r="5" spans="1:12" s="30" customFormat="1" ht="12" customHeight="1" thickBot="1" x14ac:dyDescent="0.25">
      <c r="A5" s="24"/>
      <c r="B5" s="25" t="s">
        <v>11</v>
      </c>
      <c r="C5" s="26" t="s">
        <v>12</v>
      </c>
      <c r="D5" s="27" t="s">
        <v>13</v>
      </c>
      <c r="E5" s="27" t="s">
        <v>14</v>
      </c>
      <c r="F5" s="27" t="s">
        <v>15</v>
      </c>
      <c r="G5" s="28" t="s">
        <v>16</v>
      </c>
      <c r="H5" s="28" t="s">
        <v>17</v>
      </c>
      <c r="I5" s="26" t="s">
        <v>18</v>
      </c>
      <c r="J5" s="26" t="s">
        <v>19</v>
      </c>
      <c r="K5" s="29" t="s">
        <v>20</v>
      </c>
      <c r="L5" s="4"/>
    </row>
    <row r="6" spans="1:12" ht="12.95" customHeight="1" x14ac:dyDescent="0.2">
      <c r="A6" s="31" t="s">
        <v>21</v>
      </c>
      <c r="B6" s="32" t="s">
        <v>22</v>
      </c>
      <c r="C6" s="33">
        <v>356637</v>
      </c>
      <c r="D6" s="34">
        <v>462342</v>
      </c>
      <c r="E6" s="34">
        <v>462342</v>
      </c>
      <c r="F6" s="35">
        <f>+E6/D6</f>
        <v>1</v>
      </c>
      <c r="G6" s="32" t="s">
        <v>23</v>
      </c>
      <c r="H6" s="36">
        <v>321427</v>
      </c>
      <c r="I6" s="33">
        <v>423929</v>
      </c>
      <c r="J6" s="33">
        <v>419275</v>
      </c>
      <c r="K6" s="37">
        <f>+J6/I6</f>
        <v>0.98902174656605235</v>
      </c>
      <c r="L6" s="4"/>
    </row>
    <row r="7" spans="1:12" ht="12.95" customHeight="1" x14ac:dyDescent="0.2">
      <c r="A7" s="38" t="s">
        <v>24</v>
      </c>
      <c r="B7" s="39" t="s">
        <v>25</v>
      </c>
      <c r="C7" s="40">
        <v>222817</v>
      </c>
      <c r="D7" s="41">
        <v>229862</v>
      </c>
      <c r="E7" s="41">
        <v>227396</v>
      </c>
      <c r="F7" s="35">
        <f t="shared" ref="F7:F12" si="0">+E7/D7</f>
        <v>0.98927182396394353</v>
      </c>
      <c r="G7" s="39" t="s">
        <v>26</v>
      </c>
      <c r="H7" s="42">
        <v>78246</v>
      </c>
      <c r="I7" s="40">
        <v>102676</v>
      </c>
      <c r="J7" s="40">
        <v>100444</v>
      </c>
      <c r="K7" s="37">
        <f>+J7/I7</f>
        <v>0.97826171646733417</v>
      </c>
      <c r="L7" s="4"/>
    </row>
    <row r="8" spans="1:12" ht="12.95" customHeight="1" x14ac:dyDescent="0.2">
      <c r="A8" s="38" t="s">
        <v>27</v>
      </c>
      <c r="B8" s="39" t="s">
        <v>28</v>
      </c>
      <c r="C8" s="40">
        <v>5583</v>
      </c>
      <c r="D8" s="41">
        <v>7475</v>
      </c>
      <c r="E8" s="41">
        <v>3964</v>
      </c>
      <c r="F8" s="35">
        <f t="shared" si="0"/>
        <v>0.5303010033444816</v>
      </c>
      <c r="G8" s="39" t="s">
        <v>29</v>
      </c>
      <c r="H8" s="42">
        <v>236676</v>
      </c>
      <c r="I8" s="40">
        <v>277009</v>
      </c>
      <c r="J8" s="40">
        <v>248702</v>
      </c>
      <c r="K8" s="37">
        <f>+J8/I8</f>
        <v>0.89781198444815868</v>
      </c>
      <c r="L8" s="4"/>
    </row>
    <row r="9" spans="1:12" ht="12.95" customHeight="1" x14ac:dyDescent="0.2">
      <c r="A9" s="38" t="s">
        <v>30</v>
      </c>
      <c r="B9" s="39" t="s">
        <v>31</v>
      </c>
      <c r="C9" s="40">
        <v>177000</v>
      </c>
      <c r="D9" s="41">
        <v>177072</v>
      </c>
      <c r="E9" s="41">
        <v>200202</v>
      </c>
      <c r="F9" s="35">
        <f t="shared" si="0"/>
        <v>1.1306248305773923</v>
      </c>
      <c r="G9" s="39" t="s">
        <v>32</v>
      </c>
      <c r="H9" s="42">
        <v>143123</v>
      </c>
      <c r="I9" s="40">
        <v>119269</v>
      </c>
      <c r="J9" s="40">
        <v>110473</v>
      </c>
      <c r="K9" s="37">
        <f>+J9/I9</f>
        <v>0.92625074411624142</v>
      </c>
      <c r="L9" s="4"/>
    </row>
    <row r="10" spans="1:12" ht="12.95" customHeight="1" x14ac:dyDescent="0.2">
      <c r="A10" s="38" t="s">
        <v>33</v>
      </c>
      <c r="B10" s="43" t="s">
        <v>34</v>
      </c>
      <c r="C10" s="40"/>
      <c r="D10" s="41">
        <v>1667</v>
      </c>
      <c r="E10" s="41">
        <v>1667</v>
      </c>
      <c r="F10" s="35">
        <f t="shared" si="0"/>
        <v>1</v>
      </c>
      <c r="G10" s="39" t="s">
        <v>35</v>
      </c>
      <c r="H10" s="42">
        <v>102061</v>
      </c>
      <c r="I10" s="40">
        <v>107457</v>
      </c>
      <c r="J10" s="40">
        <v>102352</v>
      </c>
      <c r="K10" s="37">
        <f>+J10/I10</f>
        <v>0.95249262495695952</v>
      </c>
      <c r="L10" s="4"/>
    </row>
    <row r="11" spans="1:12" ht="12.95" customHeight="1" x14ac:dyDescent="0.2">
      <c r="A11" s="38" t="s">
        <v>36</v>
      </c>
      <c r="B11" s="39" t="s">
        <v>37</v>
      </c>
      <c r="C11" s="42"/>
      <c r="D11" s="40"/>
      <c r="E11" s="40"/>
      <c r="F11" s="35"/>
      <c r="G11" s="39" t="s">
        <v>38</v>
      </c>
      <c r="H11" s="42"/>
      <c r="I11" s="40">
        <v>11221</v>
      </c>
      <c r="J11" s="40"/>
      <c r="K11" s="44"/>
      <c r="L11" s="4"/>
    </row>
    <row r="12" spans="1:12" ht="12.95" customHeight="1" x14ac:dyDescent="0.2">
      <c r="A12" s="38" t="s">
        <v>39</v>
      </c>
      <c r="B12" s="39" t="s">
        <v>40</v>
      </c>
      <c r="C12" s="42">
        <v>125952</v>
      </c>
      <c r="D12" s="40">
        <v>137667</v>
      </c>
      <c r="E12" s="40">
        <v>138381</v>
      </c>
      <c r="F12" s="35">
        <f t="shared" si="0"/>
        <v>1.0051864281200287</v>
      </c>
      <c r="G12" s="45"/>
      <c r="H12" s="42"/>
      <c r="I12" s="40"/>
      <c r="J12" s="40"/>
      <c r="K12" s="44"/>
      <c r="L12" s="4"/>
    </row>
    <row r="13" spans="1:12" ht="12.95" customHeight="1" x14ac:dyDescent="0.2">
      <c r="A13" s="38" t="s">
        <v>41</v>
      </c>
      <c r="B13" s="45"/>
      <c r="C13" s="42"/>
      <c r="D13" s="40"/>
      <c r="E13" s="40"/>
      <c r="F13" s="41"/>
      <c r="G13" s="45"/>
      <c r="H13" s="42"/>
      <c r="I13" s="40"/>
      <c r="J13" s="40"/>
      <c r="K13" s="44"/>
      <c r="L13" s="4"/>
    </row>
    <row r="14" spans="1:12" ht="12.95" customHeight="1" x14ac:dyDescent="0.2">
      <c r="A14" s="38" t="s">
        <v>42</v>
      </c>
      <c r="B14" s="46"/>
      <c r="C14" s="42"/>
      <c r="D14" s="40"/>
      <c r="E14" s="40"/>
      <c r="F14" s="47"/>
      <c r="G14" s="45"/>
      <c r="H14" s="42"/>
      <c r="I14" s="40"/>
      <c r="J14" s="40"/>
      <c r="K14" s="44"/>
      <c r="L14" s="4"/>
    </row>
    <row r="15" spans="1:12" ht="12.95" customHeight="1" x14ac:dyDescent="0.2">
      <c r="A15" s="38" t="s">
        <v>43</v>
      </c>
      <c r="B15" s="45"/>
      <c r="C15" s="40"/>
      <c r="D15" s="41"/>
      <c r="E15" s="41"/>
      <c r="F15" s="41"/>
      <c r="G15" s="45"/>
      <c r="H15" s="42"/>
      <c r="I15" s="40"/>
      <c r="J15" s="40"/>
      <c r="K15" s="44"/>
      <c r="L15" s="4"/>
    </row>
    <row r="16" spans="1:12" ht="12.95" customHeight="1" x14ac:dyDescent="0.2">
      <c r="A16" s="38" t="s">
        <v>44</v>
      </c>
      <c r="B16" s="45"/>
      <c r="C16" s="40"/>
      <c r="D16" s="41"/>
      <c r="E16" s="41"/>
      <c r="F16" s="41"/>
      <c r="G16" s="45"/>
      <c r="H16" s="42"/>
      <c r="I16" s="40"/>
      <c r="J16" s="40"/>
      <c r="K16" s="44"/>
      <c r="L16" s="4"/>
    </row>
    <row r="17" spans="1:12" ht="12.95" customHeight="1" thickBot="1" x14ac:dyDescent="0.25">
      <c r="A17" s="38" t="s">
        <v>45</v>
      </c>
      <c r="B17" s="48"/>
      <c r="C17" s="49"/>
      <c r="D17" s="50"/>
      <c r="E17" s="50"/>
      <c r="F17" s="50"/>
      <c r="G17" s="48"/>
      <c r="H17" s="51"/>
      <c r="I17" s="49"/>
      <c r="J17" s="49"/>
      <c r="K17" s="52"/>
      <c r="L17" s="4"/>
    </row>
    <row r="18" spans="1:12" ht="15.95" customHeight="1" thickBot="1" x14ac:dyDescent="0.25">
      <c r="A18" s="53" t="s">
        <v>46</v>
      </c>
      <c r="B18" s="54" t="s">
        <v>47</v>
      </c>
      <c r="C18" s="55">
        <f>+C6+C7+C9+C10+C12+C13+C14+C15+C16+C17</f>
        <v>882406</v>
      </c>
      <c r="D18" s="56">
        <f>D6+D7+D9+D10+D12</f>
        <v>1008610</v>
      </c>
      <c r="E18" s="56">
        <f>E6+E7+E9+E10+E12</f>
        <v>1029988</v>
      </c>
      <c r="F18" s="57">
        <f>+E18/D18</f>
        <v>1.0211955066874212</v>
      </c>
      <c r="G18" s="54" t="s">
        <v>48</v>
      </c>
      <c r="H18" s="58">
        <f>SUM(H6:H17)</f>
        <v>881533</v>
      </c>
      <c r="I18" s="55">
        <f>SUM(I6:I17)</f>
        <v>1041561</v>
      </c>
      <c r="J18" s="55">
        <f>SUM(J6:J17)</f>
        <v>981246</v>
      </c>
      <c r="K18" s="59">
        <f>+J18/I18</f>
        <v>0.9420917257846636</v>
      </c>
      <c r="L18" s="4"/>
    </row>
    <row r="19" spans="1:12" ht="12.95" customHeight="1" x14ac:dyDescent="0.2">
      <c r="A19" s="60" t="s">
        <v>49</v>
      </c>
      <c r="B19" s="61" t="s">
        <v>50</v>
      </c>
      <c r="C19" s="62">
        <f>+C20+C21+C22+C23</f>
        <v>0</v>
      </c>
      <c r="D19" s="63"/>
      <c r="E19" s="63">
        <v>12565</v>
      </c>
      <c r="F19" s="63"/>
      <c r="G19" s="64" t="s">
        <v>51</v>
      </c>
      <c r="H19" s="65"/>
      <c r="I19" s="66"/>
      <c r="J19" s="66"/>
      <c r="K19" s="67"/>
      <c r="L19" s="4"/>
    </row>
    <row r="20" spans="1:12" ht="12.95" customHeight="1" x14ac:dyDescent="0.2">
      <c r="A20" s="68" t="s">
        <v>52</v>
      </c>
      <c r="B20" s="69" t="s">
        <v>53</v>
      </c>
      <c r="C20" s="70"/>
      <c r="D20" s="71"/>
      <c r="E20" s="71"/>
      <c r="F20" s="71"/>
      <c r="G20" s="69" t="s">
        <v>54</v>
      </c>
      <c r="H20" s="72"/>
      <c r="I20" s="70"/>
      <c r="J20" s="70"/>
      <c r="K20" s="73"/>
      <c r="L20" s="4"/>
    </row>
    <row r="21" spans="1:12" ht="12.95" customHeight="1" x14ac:dyDescent="0.2">
      <c r="A21" s="68" t="s">
        <v>55</v>
      </c>
      <c r="B21" s="69" t="s">
        <v>56</v>
      </c>
      <c r="C21" s="70"/>
      <c r="D21" s="71"/>
      <c r="E21" s="71"/>
      <c r="F21" s="71"/>
      <c r="G21" s="69" t="s">
        <v>57</v>
      </c>
      <c r="H21" s="72"/>
      <c r="I21" s="70"/>
      <c r="J21" s="70"/>
      <c r="K21" s="73"/>
      <c r="L21" s="4"/>
    </row>
    <row r="22" spans="1:12" ht="12.95" customHeight="1" x14ac:dyDescent="0.2">
      <c r="A22" s="68" t="s">
        <v>58</v>
      </c>
      <c r="B22" s="69" t="s">
        <v>59</v>
      </c>
      <c r="C22" s="70"/>
      <c r="D22" s="71"/>
      <c r="E22" s="71"/>
      <c r="F22" s="71"/>
      <c r="G22" s="69" t="s">
        <v>60</v>
      </c>
      <c r="H22" s="72"/>
      <c r="I22" s="70"/>
      <c r="J22" s="70"/>
      <c r="K22" s="73"/>
      <c r="L22" s="4"/>
    </row>
    <row r="23" spans="1:12" ht="12.95" customHeight="1" x14ac:dyDescent="0.2">
      <c r="A23" s="68" t="s">
        <v>61</v>
      </c>
      <c r="B23" s="69" t="s">
        <v>62</v>
      </c>
      <c r="C23" s="70"/>
      <c r="D23" s="74"/>
      <c r="E23" s="74">
        <v>12565</v>
      </c>
      <c r="F23" s="74"/>
      <c r="G23" s="61" t="s">
        <v>63</v>
      </c>
      <c r="H23" s="72"/>
      <c r="I23" s="70"/>
      <c r="J23" s="70"/>
      <c r="K23" s="73"/>
      <c r="L23" s="4"/>
    </row>
    <row r="24" spans="1:12" ht="12.95" customHeight="1" x14ac:dyDescent="0.2">
      <c r="A24" s="68" t="s">
        <v>64</v>
      </c>
      <c r="B24" s="69" t="s">
        <v>65</v>
      </c>
      <c r="C24" s="75">
        <f>+C25+C26</f>
        <v>0</v>
      </c>
      <c r="D24" s="76"/>
      <c r="E24" s="76"/>
      <c r="F24" s="76"/>
      <c r="G24" s="69" t="s">
        <v>66</v>
      </c>
      <c r="H24" s="72"/>
      <c r="I24" s="70"/>
      <c r="J24" s="70"/>
      <c r="K24" s="73"/>
      <c r="L24" s="4"/>
    </row>
    <row r="25" spans="1:12" ht="12.95" customHeight="1" x14ac:dyDescent="0.2">
      <c r="A25" s="60" t="s">
        <v>67</v>
      </c>
      <c r="B25" s="61" t="s">
        <v>68</v>
      </c>
      <c r="C25" s="77"/>
      <c r="D25" s="74"/>
      <c r="E25" s="74"/>
      <c r="F25" s="74"/>
      <c r="G25" s="32" t="s">
        <v>69</v>
      </c>
      <c r="H25" s="65"/>
      <c r="I25" s="70"/>
      <c r="J25" s="70"/>
      <c r="K25" s="73"/>
      <c r="L25" s="4"/>
    </row>
    <row r="26" spans="1:12" ht="12.95" customHeight="1" thickBot="1" x14ac:dyDescent="0.25">
      <c r="A26" s="68" t="s">
        <v>70</v>
      </c>
      <c r="B26" s="69" t="s">
        <v>71</v>
      </c>
      <c r="C26" s="70"/>
      <c r="D26" s="71"/>
      <c r="E26" s="71"/>
      <c r="F26" s="71"/>
      <c r="G26" s="45"/>
      <c r="H26" s="72"/>
      <c r="I26" s="78"/>
      <c r="J26" s="78"/>
      <c r="K26" s="79"/>
      <c r="L26" s="4"/>
    </row>
    <row r="27" spans="1:12" ht="15.95" customHeight="1" thickBot="1" x14ac:dyDescent="0.25">
      <c r="A27" s="53" t="s">
        <v>72</v>
      </c>
      <c r="B27" s="54" t="s">
        <v>73</v>
      </c>
      <c r="C27" s="55">
        <f>+C19+C24</f>
        <v>0</v>
      </c>
      <c r="D27" s="56"/>
      <c r="E27" s="56">
        <f>+E24+E19</f>
        <v>12565</v>
      </c>
      <c r="F27" s="56"/>
      <c r="G27" s="54" t="s">
        <v>74</v>
      </c>
      <c r="H27" s="58">
        <f>SUM(H19:H26)</f>
        <v>0</v>
      </c>
      <c r="I27" s="80"/>
      <c r="J27" s="55"/>
      <c r="K27" s="81"/>
      <c r="L27" s="4"/>
    </row>
    <row r="28" spans="1:12" ht="13.5" thickBot="1" x14ac:dyDescent="0.25">
      <c r="A28" s="53" t="s">
        <v>75</v>
      </c>
      <c r="B28" s="82" t="s">
        <v>76</v>
      </c>
      <c r="C28" s="83">
        <f>+C18+C27</f>
        <v>882406</v>
      </c>
      <c r="D28" s="83">
        <f>+D18+D27</f>
        <v>1008610</v>
      </c>
      <c r="E28" s="83">
        <f>+E18+E27</f>
        <v>1042553</v>
      </c>
      <c r="F28" s="84"/>
      <c r="G28" s="82" t="s">
        <v>77</v>
      </c>
      <c r="H28" s="84">
        <f>+H18+H27</f>
        <v>881533</v>
      </c>
      <c r="I28" s="85">
        <f>+I18+I27</f>
        <v>1041561</v>
      </c>
      <c r="J28" s="85">
        <f>+J18+J27</f>
        <v>981246</v>
      </c>
      <c r="K28" s="86">
        <f>+J28/I28</f>
        <v>0.9420917257846636</v>
      </c>
      <c r="L28" s="4"/>
    </row>
    <row r="29" spans="1:12" ht="13.5" thickBot="1" x14ac:dyDescent="0.25">
      <c r="A29" s="53" t="s">
        <v>78</v>
      </c>
      <c r="B29" s="82" t="s">
        <v>79</v>
      </c>
      <c r="C29" s="83" t="str">
        <f>IF(C18-H18&lt;0,H18-C18,"-")</f>
        <v>-</v>
      </c>
      <c r="D29" s="84">
        <f>I18-D18</f>
        <v>32951</v>
      </c>
      <c r="E29" s="85">
        <f>J18-E18</f>
        <v>-48742</v>
      </c>
      <c r="F29" s="84"/>
      <c r="G29" s="82" t="s">
        <v>80</v>
      </c>
      <c r="H29" s="84">
        <f>IF(C18-H18&gt;0,C18-H18,"-")</f>
        <v>873</v>
      </c>
      <c r="I29" s="85" t="str">
        <f>IF(D18-I18&gt;0,D18-I18,"-")</f>
        <v>-</v>
      </c>
      <c r="J29" s="85">
        <f>IF(E18-J18&gt;0,E18-J18,"-")</f>
        <v>48742</v>
      </c>
      <c r="K29" s="83"/>
      <c r="L29" s="4"/>
    </row>
    <row r="30" spans="1:12" ht="16.5" customHeight="1" thickBot="1" x14ac:dyDescent="0.25">
      <c r="A30" s="53" t="s">
        <v>81</v>
      </c>
      <c r="B30" s="82" t="s">
        <v>82</v>
      </c>
      <c r="C30" s="83" t="str">
        <f>IF(C18+C19-H28&lt;0,H28-(C18+C19),"-")</f>
        <v>-</v>
      </c>
      <c r="D30" s="84">
        <f>I28-D28</f>
        <v>32951</v>
      </c>
      <c r="E30" s="85">
        <f>J28-E28</f>
        <v>-61307</v>
      </c>
      <c r="F30" s="84"/>
      <c r="G30" s="82" t="s">
        <v>83</v>
      </c>
      <c r="H30" s="84">
        <f>IF(C18+C19-H28&gt;0,C18+C19-H28,"-")</f>
        <v>873</v>
      </c>
      <c r="I30" s="85" t="str">
        <f>IF(D18+D19-I28&gt;0,D18+D19-I28,"-")</f>
        <v>-</v>
      </c>
      <c r="J30" s="85">
        <f>IF(E18+E19-J28&gt;0,E18+E19-J28,"-")</f>
        <v>61307</v>
      </c>
      <c r="K30" s="87"/>
      <c r="L30" s="4"/>
    </row>
    <row r="31" spans="1:12" ht="18.75" x14ac:dyDescent="0.2">
      <c r="B31" s="88"/>
      <c r="C31" s="88"/>
      <c r="D31" s="88"/>
      <c r="E31" s="88"/>
      <c r="F31" s="88"/>
      <c r="G31" s="89"/>
    </row>
  </sheetData>
  <mergeCells count="4">
    <mergeCell ref="L1:L30"/>
    <mergeCell ref="G2:K2"/>
    <mergeCell ref="A3:A4"/>
    <mergeCell ref="B31:G31"/>
  </mergeCells>
  <printOptions horizontalCentered="1"/>
  <pageMargins left="0.31496062992125984" right="0.47244094488188981" top="0.9055118110236221" bottom="0.51181102362204722" header="0.6692913385826772" footer="0.27559055118110237"/>
  <pageSetup paperSize="9" scale="70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2015-04-24T07:55:00Z</dcterms:created>
  <dcterms:modified xsi:type="dcterms:W3CDTF">2015-04-24T07:55:19Z</dcterms:modified>
</cp:coreProperties>
</file>