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4.1. sz. mell EKIK" sheetId="1" r:id="rId1"/>
  </sheets>
  <definedNames>
    <definedName name="_xlnm.Print_Titles" localSheetId="0">'9.4.1. sz. mell EKIK'!$1:$6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24" i="1"/>
  <c r="C23" i="1"/>
  <c r="C20" i="1" s="1"/>
  <c r="C8" i="1"/>
  <c r="C37" i="1" l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<sst xmlns="http://schemas.openxmlformats.org/spreadsheetml/2006/main" count="113" uniqueCount="99">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</sst>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92D050"/>
  </sheetPr>
  <dimension ref="A1:C61"/>
  <sheetViews>
    <sheetView tabSelected="1" view="pageLayout" zoomScaleNormal="100" workbookViewId="0">
      <selection activeCell="B4" sqref="B4"/>
    </sheetView>
  </sheetViews>
  <sheetFormatPr defaultRowHeight="12.75" x14ac:dyDescent="0.2"/>
  <cols>
    <col min="1" max="1" width="13.83203125" style="81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10277500</v>
      </c>
    </row>
    <row r="9" spans="1:3" s="28" customFormat="1" ht="12" customHeight="1" x14ac:dyDescent="0.2">
      <c r="A9" s="29" t="s">
        <v>16</v>
      </c>
      <c r="B9" s="30" t="s">
        <v>17</v>
      </c>
      <c r="C9" s="31"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8650000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823500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650000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v>84000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667021</v>
      </c>
    </row>
    <row r="21" spans="1:3" s="37" customFormat="1" ht="12" customHeight="1" x14ac:dyDescent="0.2">
      <c r="A21" s="32" t="s">
        <v>40</v>
      </c>
      <c r="B21" s="40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>
        <f>458250+94208+114563</f>
        <v>667021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41">
        <f>458250+114563</f>
        <v>572813</v>
      </c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8"/>
    </row>
    <row r="29" spans="1:3" s="37" customFormat="1" ht="12" customHeight="1" x14ac:dyDescent="0.2">
      <c r="A29" s="45" t="s">
        <v>55</v>
      </c>
      <c r="B29" s="49" t="s">
        <v>56</v>
      </c>
      <c r="C29" s="48"/>
    </row>
    <row r="30" spans="1:3" s="37" customFormat="1" ht="12" customHeight="1" thickBot="1" x14ac:dyDescent="0.25">
      <c r="A30" s="32" t="s">
        <v>57</v>
      </c>
      <c r="B30" s="50" t="s">
        <v>58</v>
      </c>
      <c r="C30" s="51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9" t="s">
        <v>64</v>
      </c>
      <c r="C33" s="36"/>
    </row>
    <row r="34" spans="1:3" s="28" customFormat="1" ht="12" customHeight="1" thickBot="1" x14ac:dyDescent="0.25">
      <c r="A34" s="32" t="s">
        <v>65</v>
      </c>
      <c r="B34" s="50" t="s">
        <v>66</v>
      </c>
      <c r="C34" s="51"/>
    </row>
    <row r="35" spans="1:3" s="28" customFormat="1" ht="12" customHeight="1" thickBot="1" x14ac:dyDescent="0.25">
      <c r="A35" s="42" t="s">
        <v>67</v>
      </c>
      <c r="B35" s="43" t="s">
        <v>68</v>
      </c>
      <c r="C35" s="44">
        <v>70000</v>
      </c>
    </row>
    <row r="36" spans="1:3" s="28" customFormat="1" ht="12" customHeight="1" thickBot="1" x14ac:dyDescent="0.25">
      <c r="A36" s="42" t="s">
        <v>69</v>
      </c>
      <c r="B36" s="43" t="s">
        <v>70</v>
      </c>
      <c r="C36" s="52"/>
    </row>
    <row r="37" spans="1:3" s="28" customFormat="1" ht="12" customHeight="1" thickBot="1" x14ac:dyDescent="0.25">
      <c r="A37" s="19" t="s">
        <v>71</v>
      </c>
      <c r="B37" s="43" t="s">
        <v>72</v>
      </c>
      <c r="C37" s="53">
        <f>+C8+C20+C25+C26+C31+C35+C36</f>
        <v>11014521</v>
      </c>
    </row>
    <row r="38" spans="1:3" s="28" customFormat="1" ht="12" customHeight="1" thickBot="1" x14ac:dyDescent="0.25">
      <c r="A38" s="54" t="s">
        <v>73</v>
      </c>
      <c r="B38" s="43" t="s">
        <v>74</v>
      </c>
      <c r="C38" s="55">
        <f>SUM(C39:C41)</f>
        <v>101396539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435258</v>
      </c>
    </row>
    <row r="40" spans="1:3" s="37" customFormat="1" ht="12" customHeight="1" x14ac:dyDescent="0.2">
      <c r="A40" s="45" t="s">
        <v>77</v>
      </c>
      <c r="B40" s="49" t="s">
        <v>78</v>
      </c>
      <c r="C40" s="36"/>
    </row>
    <row r="41" spans="1:3" s="37" customFormat="1" ht="15" customHeight="1" thickBot="1" x14ac:dyDescent="0.25">
      <c r="A41" s="32" t="s">
        <v>79</v>
      </c>
      <c r="B41" s="50" t="s">
        <v>80</v>
      </c>
      <c r="C41" s="56">
        <f>100489731+82550+389000</f>
        <v>100961281</v>
      </c>
    </row>
    <row r="42" spans="1:3" s="37" customFormat="1" ht="15" customHeight="1" thickBot="1" x14ac:dyDescent="0.25">
      <c r="A42" s="54" t="s">
        <v>81</v>
      </c>
      <c r="B42" s="57" t="s">
        <v>82</v>
      </c>
      <c r="C42" s="55">
        <f>+C37+C38</f>
        <v>112411060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2" t="s">
        <v>14</v>
      </c>
      <c r="B46" s="43" t="s">
        <v>84</v>
      </c>
      <c r="C46" s="68">
        <f>SUM(C47:C49)</f>
        <v>106967638</v>
      </c>
    </row>
    <row r="47" spans="1:3" ht="12" customHeight="1" x14ac:dyDescent="0.2">
      <c r="A47" s="32" t="s">
        <v>16</v>
      </c>
      <c r="B47" s="40" t="s">
        <v>85</v>
      </c>
      <c r="C47" s="69">
        <f>48217919-330000-528500</f>
        <v>47359419</v>
      </c>
    </row>
    <row r="48" spans="1:3" ht="12" customHeight="1" x14ac:dyDescent="0.2">
      <c r="A48" s="32" t="s">
        <v>18</v>
      </c>
      <c r="B48" s="33" t="s">
        <v>86</v>
      </c>
      <c r="C48" s="41">
        <f>9145004+9588-179500+124502-59850+227751</f>
        <v>9267495</v>
      </c>
    </row>
    <row r="49" spans="1:3" ht="12" customHeight="1" x14ac:dyDescent="0.2">
      <c r="A49" s="32" t="s">
        <v>20</v>
      </c>
      <c r="B49" s="33" t="s">
        <v>87</v>
      </c>
      <c r="C49" s="41">
        <f>50355247-857235+528750-69450-69450+82550+370312</f>
        <v>50340724</v>
      </c>
    </row>
    <row r="50" spans="1:3" ht="12" customHeight="1" x14ac:dyDescent="0.2">
      <c r="A50" s="32" t="s">
        <v>22</v>
      </c>
      <c r="B50" s="33" t="s">
        <v>88</v>
      </c>
      <c r="C50" s="70"/>
    </row>
    <row r="51" spans="1:3" ht="12" customHeight="1" thickBot="1" x14ac:dyDescent="0.25">
      <c r="A51" s="32" t="s">
        <v>24</v>
      </c>
      <c r="B51" s="33" t="s">
        <v>89</v>
      </c>
      <c r="C51" s="70"/>
    </row>
    <row r="52" spans="1:3" s="67" customFormat="1" ht="12" customHeight="1" thickBot="1" x14ac:dyDescent="0.25">
      <c r="A52" s="42" t="s">
        <v>38</v>
      </c>
      <c r="B52" s="43" t="s">
        <v>90</v>
      </c>
      <c r="C52" s="68">
        <f>SUM(C53:C54)</f>
        <v>5564282</v>
      </c>
    </row>
    <row r="53" spans="1:3" ht="12" customHeight="1" x14ac:dyDescent="0.2">
      <c r="A53" s="32" t="s">
        <v>40</v>
      </c>
      <c r="B53" s="40" t="s">
        <v>91</v>
      </c>
      <c r="C53" s="69">
        <f>4710214+121000+299068+45000+389000</f>
        <v>5564282</v>
      </c>
    </row>
    <row r="54" spans="1:3" ht="12" customHeight="1" x14ac:dyDescent="0.2">
      <c r="A54" s="32" t="s">
        <v>42</v>
      </c>
      <c r="B54" s="33" t="s">
        <v>92</v>
      </c>
      <c r="C54" s="70"/>
    </row>
    <row r="55" spans="1:3" ht="12" customHeight="1" x14ac:dyDescent="0.2">
      <c r="A55" s="32" t="s">
        <v>44</v>
      </c>
      <c r="B55" s="33" t="s">
        <v>93</v>
      </c>
      <c r="C55" s="70"/>
    </row>
    <row r="56" spans="1:3" ht="15" customHeight="1" thickBot="1" x14ac:dyDescent="0.25">
      <c r="A56" s="32" t="s">
        <v>46</v>
      </c>
      <c r="B56" s="33" t="s">
        <v>94</v>
      </c>
      <c r="C56" s="70"/>
    </row>
    <row r="57" spans="1:3" ht="13.5" thickBot="1" x14ac:dyDescent="0.25">
      <c r="A57" s="42" t="s">
        <v>48</v>
      </c>
      <c r="B57" s="43" t="s">
        <v>95</v>
      </c>
      <c r="C57" s="71"/>
    </row>
    <row r="58" spans="1:3" ht="15" customHeight="1" thickBot="1" x14ac:dyDescent="0.25">
      <c r="A58" s="42" t="s">
        <v>50</v>
      </c>
      <c r="B58" s="72" t="s">
        <v>96</v>
      </c>
      <c r="C58" s="68">
        <f>+C46+C52+C57</f>
        <v>112531920</v>
      </c>
    </row>
    <row r="59" spans="1:3" ht="14.25" customHeight="1" thickBot="1" x14ac:dyDescent="0.25">
      <c r="A59"/>
      <c r="B59"/>
      <c r="C59" s="73"/>
    </row>
    <row r="60" spans="1:3" ht="13.5" thickBot="1" x14ac:dyDescent="0.25">
      <c r="A60" s="74" t="s">
        <v>97</v>
      </c>
      <c r="B60" s="75"/>
      <c r="C60" s="76">
        <v>18.25</v>
      </c>
    </row>
    <row r="61" spans="1:3" s="80" customFormat="1" ht="13.5" thickBot="1" x14ac:dyDescent="0.25">
      <c r="A61" s="77" t="s">
        <v>98</v>
      </c>
      <c r="B61" s="78"/>
      <c r="C61" s="79">
        <v>0.25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2019-12-02T09:44:50Z</dcterms:created>
  <dcterms:modified xsi:type="dcterms:W3CDTF">2019-12-02T09:44:51Z</dcterms:modified>
</cp:coreProperties>
</file>