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F63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F47" i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F30" i="1"/>
  <c r="E30" i="1"/>
  <c r="E29" i="1"/>
  <c r="F29" i="1" s="1"/>
  <c r="F28" i="1"/>
  <c r="E28" i="1"/>
  <c r="E27" i="1"/>
  <c r="F27" i="1" s="1"/>
  <c r="E26" i="1"/>
  <c r="F26" i="1" s="1"/>
  <c r="C26" i="1"/>
  <c r="F25" i="1"/>
  <c r="E25" i="1"/>
  <c r="E24" i="1"/>
  <c r="C24" i="1"/>
  <c r="F24" i="1" s="1"/>
  <c r="E23" i="1"/>
  <c r="F23" i="1" s="1"/>
  <c r="C23" i="1"/>
  <c r="F22" i="1"/>
  <c r="E22" i="1"/>
  <c r="E21" i="1"/>
  <c r="F21" i="1" s="1"/>
  <c r="F20" i="1"/>
  <c r="E20" i="1"/>
  <c r="C20" i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C14" i="1"/>
  <c r="F13" i="1"/>
  <c r="E13" i="1"/>
  <c r="C13" i="1"/>
  <c r="E12" i="1"/>
  <c r="F12" i="1" s="1"/>
  <c r="E11" i="1"/>
  <c r="F11" i="1" s="1"/>
  <c r="E10" i="1"/>
  <c r="C10" i="1"/>
  <c r="F10" i="1" s="1"/>
  <c r="F9" i="1"/>
  <c r="E9" i="1"/>
  <c r="F8" i="1"/>
  <c r="E8" i="1"/>
  <c r="C8" i="1"/>
  <c r="C37" i="1" s="1"/>
  <c r="F37" i="1" l="1"/>
  <c r="C42" i="1"/>
  <c r="F42" i="1" s="1"/>
  <c r="C58" i="1"/>
  <c r="F58" i="1" s="1"/>
  <c r="F46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<sst xmlns="http://schemas.openxmlformats.org/spreadsheetml/2006/main" count="116" uniqueCount="102">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</sst>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#"/>
    <numFmt numFmtId="165" formatCode="#,##0.0"/>
    <numFmt numFmtId="166" formatCode="_-* #,##0.0\ _F_t_-;\-* #,##0.0\ _F_t_-;_-* &quot;-&quot;??\ _F_t_-;_-@_-"/>
    <numFmt numFmtId="167" formatCode="#,##0.0_ ;\-#,##0.0\ 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1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6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7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3">
    <cellStyle name="Ezres 4 2 2" xfId="2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>
            <v>9010950</v>
          </cell>
        </row>
        <row r="10">
          <cell r="C10">
            <v>7034880</v>
          </cell>
        </row>
        <row r="14">
          <cell r="C14">
            <v>1899418</v>
          </cell>
        </row>
        <row r="19">
          <cell r="C19">
            <v>76652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9010950</v>
          </cell>
        </row>
        <row r="38">
          <cell r="C38">
            <v>163452496</v>
          </cell>
        </row>
        <row r="39">
          <cell r="C39">
            <v>4393962</v>
          </cell>
        </row>
        <row r="41">
          <cell r="C41">
            <v>159058534</v>
          </cell>
        </row>
        <row r="42">
          <cell r="C42">
            <v>172463446</v>
          </cell>
        </row>
        <row r="46">
          <cell r="C46">
            <v>171650615</v>
          </cell>
        </row>
        <row r="47">
          <cell r="C47">
            <v>125238500</v>
          </cell>
        </row>
        <row r="48">
          <cell r="C48">
            <v>25666575</v>
          </cell>
        </row>
        <row r="49">
          <cell r="C49">
            <v>20745540</v>
          </cell>
        </row>
        <row r="52">
          <cell r="C52">
            <v>812831</v>
          </cell>
        </row>
        <row r="53">
          <cell r="C53">
            <v>812831</v>
          </cell>
        </row>
        <row r="58">
          <cell r="C58">
            <v>172463446</v>
          </cell>
        </row>
        <row r="60">
          <cell r="C60">
            <v>40.369999999999997</v>
          </cell>
        </row>
      </sheetData>
      <sheetData sheetId="16">
        <row r="8">
          <cell r="C8">
            <v>181862900</v>
          </cell>
        </row>
        <row r="10">
          <cell r="C10">
            <v>1075250</v>
          </cell>
        </row>
        <row r="11">
          <cell r="C11">
            <v>12700000</v>
          </cell>
        </row>
        <row r="13">
          <cell r="C13">
            <v>166316000</v>
          </cell>
        </row>
        <row r="14">
          <cell r="C14">
            <v>1771650</v>
          </cell>
        </row>
        <row r="20">
          <cell r="C20">
            <v>24414801</v>
          </cell>
        </row>
        <row r="23">
          <cell r="C23">
            <v>24414801</v>
          </cell>
        </row>
        <row r="24">
          <cell r="C24">
            <v>2414801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206277701</v>
          </cell>
        </row>
        <row r="38">
          <cell r="C38">
            <v>402155507</v>
          </cell>
        </row>
        <row r="39">
          <cell r="C39">
            <v>9446650</v>
          </cell>
        </row>
        <row r="41">
          <cell r="C41">
            <v>392708857</v>
          </cell>
        </row>
        <row r="42">
          <cell r="C42">
            <v>608433208</v>
          </cell>
        </row>
        <row r="46">
          <cell r="C46">
            <v>596435760</v>
          </cell>
        </row>
        <row r="47">
          <cell r="C47">
            <v>346108877</v>
          </cell>
        </row>
        <row r="48">
          <cell r="C48">
            <v>72440785</v>
          </cell>
        </row>
        <row r="49">
          <cell r="C49">
            <v>177886098</v>
          </cell>
        </row>
        <row r="52">
          <cell r="C52">
            <v>13192569</v>
          </cell>
        </row>
        <row r="53">
          <cell r="C53">
            <v>13192569</v>
          </cell>
        </row>
        <row r="58">
          <cell r="C58">
            <v>609628329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F64"/>
  <sheetViews>
    <sheetView tabSelected="1" view="pageLayout" topLeftCell="A34" zoomScaleNormal="100" workbookViewId="0">
      <selection activeCell="C39" activeCellId="1" sqref="C37 C39"/>
    </sheetView>
  </sheetViews>
  <sheetFormatPr defaultRowHeight="12.75" x14ac:dyDescent="0.2"/>
  <cols>
    <col min="1" max="1" width="13.83203125" style="75" customWidth="1"/>
    <col min="2" max="2" width="79.1640625" style="20" customWidth="1"/>
    <col min="3" max="3" width="25" style="83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198060873</v>
      </c>
      <c r="E8" s="32" t="e">
        <f>'[1]9.6.1. sz. mell Kornisné Kp. '!C8+'[1]9.6.2. sz. mell Kornisné Kp.'!C8+#REF!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'[1]9.6.1. sz. mell Kornisné Kp. '!C9+'[1]9.6.2. sz. mell Kornisné Kp.'!C9+#REF!</f>
        <v>#REF!</v>
      </c>
      <c r="F9" s="32" t="e">
        <f t="shared" ref="F9:F63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13688512+306736+75250</f>
        <v>14070498</v>
      </c>
      <c r="E10" s="32" t="e">
        <f>'[1]9.6.1. sz. mell Kornisné Kp. '!C10+'[1]9.6.2. sz. mell Kornisné Kp.'!C10+#REF!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12700000</v>
      </c>
      <c r="E11" s="32" t="e">
        <f>'[1]9.6.1. sz. mell Kornisné Kp. '!C11+'[1]9.6.2. sz. mell Kornisné Kp.'!C11+#REF!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'[1]9.6.1. sz. mell Kornisné Kp. '!C12+'[1]9.6.2. sz. mell Kornisné Kp.'!C12+#REF!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152500000+13816000</f>
        <v>166316000</v>
      </c>
      <c r="E13" s="32" t="e">
        <f>'[1]9.6.1. sz. mell Kornisné Kp. '!C13+'[1]9.6.2. sz. mell Kornisné Kp.'!C13+#REF!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4814904+82819</f>
        <v>4897723</v>
      </c>
      <c r="E14" s="32" t="e">
        <f>'[1]9.6.1. sz. mell Kornisné Kp. '!C14+'[1]9.6.2. sz. mell Kornisné Kp.'!C14+#REF!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'[1]9.6.1. sz. mell Kornisné Kp. '!C15+'[1]9.6.2. sz. mell Kornisné Kp.'!C15+#REF!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'[1]9.6.1. sz. mell Kornisné Kp. '!C16+'[1]9.6.2. sz. mell Kornisné Kp.'!C16+#REF!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'[1]9.6.1. sz. mell Kornisné Kp. '!C17+'[1]9.6.2. sz. mell Kornisné Kp.'!C17+#REF!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'[1]9.6.1. sz. mell Kornisné Kp. '!C18+'[1]9.6.2. sz. mell Kornisné Kp.'!C18+#REF!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v>76652</v>
      </c>
      <c r="E19" s="32" t="e">
        <f>'[1]9.6.1. sz. mell Kornisné Kp. '!C19+'[1]9.6.2. sz. mell Kornisné Kp.'!C19+#REF!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24414801</v>
      </c>
      <c r="E20" s="32" t="e">
        <f>'[1]9.6.1. sz. mell Kornisné Kp. '!C20+'[1]9.6.2. sz. mell Kornisné Kp.'!C20+#REF!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5" t="s">
        <v>41</v>
      </c>
      <c r="C21" s="38"/>
      <c r="E21" s="32" t="e">
        <f>'[1]9.6.1. sz. mell Kornisné Kp. '!C21+'[1]9.6.2. sz. mell Kornisné Kp.'!C21+#REF!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'[1]9.6.1. sz. mell Kornisné Kp. '!C22+'[1]9.6.2. sz. mell Kornisné Kp.'!C22+#REF!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6">
        <f>22754943+1659858</f>
        <v>24414801</v>
      </c>
      <c r="E23" s="32" t="e">
        <f>'[1]9.6.1. sz. mell Kornisné Kp. '!C23+'[1]9.6.2. sz. mell Kornisné Kp.'!C23+#REF!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6">
        <f>754943+1659858</f>
        <v>2414801</v>
      </c>
      <c r="E24" s="32" t="e">
        <f>'[1]9.6.1. sz. mell Kornisné Kp. '!C24+'[1]9.6.2. sz. mell Kornisné Kp.'!C24+#REF!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7" t="s">
        <v>48</v>
      </c>
      <c r="B25" s="48" t="s">
        <v>49</v>
      </c>
      <c r="C25" s="49"/>
      <c r="E25" s="32" t="e">
        <f>'[1]9.6.1. sz. mell Kornisné Kp. '!C25+'[1]9.6.2. sz. mell Kornisné Kp.'!C25+#REF!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7" t="s">
        <v>50</v>
      </c>
      <c r="B26" s="48" t="s">
        <v>51</v>
      </c>
      <c r="C26" s="44">
        <f>+C27+C28+C29</f>
        <v>0</v>
      </c>
      <c r="E26" s="32" t="e">
        <f>'[1]9.6.1. sz. mell Kornisné Kp. '!C26+'[1]9.6.2. sz. mell Kornisné Kp.'!C26+#REF!</f>
        <v>#REF!</v>
      </c>
      <c r="F26" s="32" t="e">
        <f t="shared" si="0"/>
        <v>#REF!</v>
      </c>
    </row>
    <row r="27" spans="1:6" s="41" customFormat="1" ht="12" customHeight="1" x14ac:dyDescent="0.2">
      <c r="A27" s="50" t="s">
        <v>52</v>
      </c>
      <c r="B27" s="51" t="s">
        <v>53</v>
      </c>
      <c r="C27" s="52"/>
      <c r="E27" s="32" t="e">
        <f>'[1]9.6.1. sz. mell Kornisné Kp. '!C27+'[1]9.6.2. sz. mell Kornisné Kp.'!C27+#REF!</f>
        <v>#REF!</v>
      </c>
      <c r="F27" s="32" t="e">
        <f t="shared" si="0"/>
        <v>#REF!</v>
      </c>
    </row>
    <row r="28" spans="1:6" s="41" customFormat="1" ht="12" customHeight="1" x14ac:dyDescent="0.2">
      <c r="A28" s="50" t="s">
        <v>54</v>
      </c>
      <c r="B28" s="51" t="s">
        <v>43</v>
      </c>
      <c r="C28" s="53"/>
      <c r="E28" s="32" t="e">
        <f>'[1]9.6.1. sz. mell Kornisné Kp. '!C28+'[1]9.6.2. sz. mell Kornisné Kp.'!C28+#REF!</f>
        <v>#REF!</v>
      </c>
      <c r="F28" s="32" t="e">
        <f t="shared" si="0"/>
        <v>#REF!</v>
      </c>
    </row>
    <row r="29" spans="1:6" s="41" customFormat="1" ht="12" customHeight="1" x14ac:dyDescent="0.2">
      <c r="A29" s="50" t="s">
        <v>55</v>
      </c>
      <c r="B29" s="54" t="s">
        <v>56</v>
      </c>
      <c r="C29" s="53"/>
      <c r="E29" s="32" t="e">
        <f>'[1]9.6.1. sz. mell Kornisné Kp. '!C29+'[1]9.6.2. sz. mell Kornisné Kp.'!C29+#REF!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5" t="s">
        <v>58</v>
      </c>
      <c r="C30" s="56"/>
      <c r="E30" s="32" t="e">
        <f>'[1]9.6.1. sz. mell Kornisné Kp. '!C30+'[1]9.6.2. sz. mell Kornisné Kp.'!C30+#REF!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7" t="s">
        <v>59</v>
      </c>
      <c r="B31" s="48" t="s">
        <v>60</v>
      </c>
      <c r="C31" s="44">
        <f>+C32+C33+C34</f>
        <v>0</v>
      </c>
      <c r="E31" s="32" t="e">
        <f>'[1]9.6.1. sz. mell Kornisné Kp. '!C31+'[1]9.6.2. sz. mell Kornisné Kp.'!C31+#REF!</f>
        <v>#REF!</v>
      </c>
      <c r="F31" s="32" t="e">
        <f t="shared" si="0"/>
        <v>#REF!</v>
      </c>
    </row>
    <row r="32" spans="1:6" s="41" customFormat="1" ht="12" customHeight="1" x14ac:dyDescent="0.2">
      <c r="A32" s="50" t="s">
        <v>61</v>
      </c>
      <c r="B32" s="51" t="s">
        <v>62</v>
      </c>
      <c r="C32" s="52"/>
      <c r="E32" s="32" t="e">
        <f>'[1]9.6.1. sz. mell Kornisné Kp. '!C32+'[1]9.6.2. sz. mell Kornisné Kp.'!C32+#REF!</f>
        <v>#REF!</v>
      </c>
      <c r="F32" s="32" t="e">
        <f t="shared" si="0"/>
        <v>#REF!</v>
      </c>
    </row>
    <row r="33" spans="1:6" s="41" customFormat="1" ht="12" customHeight="1" x14ac:dyDescent="0.2">
      <c r="A33" s="50" t="s">
        <v>63</v>
      </c>
      <c r="B33" s="54" t="s">
        <v>64</v>
      </c>
      <c r="C33" s="40"/>
      <c r="E33" s="32" t="e">
        <f>'[1]9.6.1. sz. mell Kornisné Kp. '!C33+'[1]9.6.2. sz. mell Kornisné Kp.'!C33+#REF!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 t="e">
        <f>'[1]9.6.1. sz. mell Kornisné Kp. '!C34+'[1]9.6.2. sz. mell Kornisné Kp.'!C34+#REF!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7" t="s">
        <v>67</v>
      </c>
      <c r="B35" s="48" t="s">
        <v>68</v>
      </c>
      <c r="C35" s="49"/>
      <c r="E35" s="32" t="e">
        <f>'[1]9.6.1. sz. mell Kornisné Kp. '!C35+'[1]9.6.2. sz. mell Kornisné Kp.'!C35+#REF!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7" t="s">
        <v>69</v>
      </c>
      <c r="B36" s="48" t="s">
        <v>70</v>
      </c>
      <c r="C36" s="57"/>
      <c r="E36" s="32" t="e">
        <f>'[1]9.6.1. sz. mell Kornisné Kp. '!C36+'[1]9.6.2. sz. mell Kornisné Kp.'!C36+#REF!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8" t="s">
        <v>72</v>
      </c>
      <c r="C37" s="58">
        <f>+C8+C20+C25+C26+C31+C35+C36</f>
        <v>222475674</v>
      </c>
      <c r="E37" s="32" t="e">
        <f>'[1]9.6.1. sz. mell Kornisné Kp. '!C37+'[1]9.6.2. sz. mell Kornisné Kp.'!C37+#REF!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9" t="s">
        <v>73</v>
      </c>
      <c r="B38" s="48" t="s">
        <v>74</v>
      </c>
      <c r="C38" s="60">
        <f>+C39+C40+C41</f>
        <v>565608003</v>
      </c>
      <c r="E38" s="32" t="e">
        <f>'[1]9.6.1. sz. mell Kornisné Kp. '!C38+'[1]9.6.2. sz. mell Kornisné Kp.'!C38+#REF!</f>
        <v>#REF!</v>
      </c>
      <c r="F38" s="32" t="e">
        <f t="shared" si="0"/>
        <v>#REF!</v>
      </c>
    </row>
    <row r="39" spans="1:6" s="31" customFormat="1" ht="12" customHeight="1" x14ac:dyDescent="0.2">
      <c r="A39" s="50" t="s">
        <v>75</v>
      </c>
      <c r="B39" s="51" t="s">
        <v>76</v>
      </c>
      <c r="C39" s="52">
        <v>13840612</v>
      </c>
      <c r="E39" s="32" t="e">
        <f>'[1]9.6.1. sz. mell Kornisné Kp. '!C39+'[1]9.6.2. sz. mell Kornisné Kp.'!C39+#REF!</f>
        <v>#REF!</v>
      </c>
      <c r="F39" s="32" t="e">
        <f t="shared" si="0"/>
        <v>#REF!</v>
      </c>
    </row>
    <row r="40" spans="1:6" s="41" customFormat="1" ht="12" customHeight="1" x14ac:dyDescent="0.2">
      <c r="A40" s="50" t="s">
        <v>77</v>
      </c>
      <c r="B40" s="54" t="s">
        <v>78</v>
      </c>
      <c r="C40" s="40"/>
      <c r="E40" s="32" t="e">
        <f>'[1]9.6.1. sz. mell Kornisné Kp. '!C40+'[1]9.6.2. sz. mell Kornisné Kp.'!C40+#REF!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5" t="s">
        <v>80</v>
      </c>
      <c r="C41" s="56">
        <f>562158632+95600-10486841</f>
        <v>551767391</v>
      </c>
      <c r="E41" s="32" t="e">
        <f>'[1]9.6.1. sz. mell Kornisné Kp. '!C41+'[1]9.6.2. sz. mell Kornisné Kp.'!C41+#REF!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9" t="s">
        <v>81</v>
      </c>
      <c r="B42" s="61" t="s">
        <v>82</v>
      </c>
      <c r="C42" s="58">
        <f>+C37+C38</f>
        <v>788083677</v>
      </c>
      <c r="E42" s="32" t="e">
        <f>'[1]9.6.1. sz. mell Kornisné Kp. '!C42+'[1]9.6.2. sz. mell Kornisné Kp.'!C42+#REF!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'[1]9.6.1. sz. mell Kornisné Kp. '!C43+'[1]9.6.2. sz. mell Kornisné Kp.'!C43+#REF!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'[1]9.6.1. sz. mell Kornisné Kp. '!C44+'[1]9.6.2. sz. mell Kornisné Kp.'!C44+#REF!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'[1]9.6.1. sz. mell Kornisné Kp. '!C45+'[1]9.6.2. sz. mell Kornisné Kp.'!C45+#REF!</f>
        <v>#REF!</v>
      </c>
      <c r="F45" s="32" t="e">
        <f t="shared" si="0"/>
        <v>#REF!</v>
      </c>
    </row>
    <row r="46" spans="1:6" ht="12" customHeight="1" thickBot="1" x14ac:dyDescent="0.25">
      <c r="A46" s="47" t="s">
        <v>14</v>
      </c>
      <c r="B46" s="48" t="s">
        <v>84</v>
      </c>
      <c r="C46" s="30">
        <f>SUM(C47:C51)</f>
        <v>774009744</v>
      </c>
      <c r="E46" s="32" t="e">
        <f>'[1]9.6.1. sz. mell Kornisné Kp. '!C46+'[1]9.6.2. sz. mell Kornisné Kp.'!C46+#REF!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5" t="s">
        <v>85</v>
      </c>
      <c r="C47" s="72">
        <f>471445483+80000+1453144</f>
        <v>472978627</v>
      </c>
      <c r="E47" s="32" t="e">
        <f>'[1]9.6.1. sz. mell Kornisné Kp. '!C47+'[1]9.6.2. sz. mell Kornisné Kp.'!C47+#REF!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46">
        <f>98130166+15600+283366</f>
        <v>98429132</v>
      </c>
      <c r="E48" s="32" t="e">
        <f>'[1]9.6.1. sz. mell Kornisné Kp. '!C48+'[1]9.6.2. sz. mell Kornisné Kp.'!C48+#REF!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8">
        <f>198957271+3292441+131952+220321</f>
        <v>202601985</v>
      </c>
      <c r="E49" s="32" t="e">
        <f>'[1]9.6.1. sz. mell Kornisné Kp. '!C49+'[1]9.6.2. sz. mell Kornisné Kp.'!C49+#REF!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'[1]9.6.1. sz. mell Kornisné Kp. '!C50+'[1]9.6.2. sz. mell Kornisné Kp.'!C50+#REF!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'[1]9.6.1. sz. mell Kornisné Kp. '!C51+'[1]9.6.2. sz. mell Kornisné Kp.'!C51+#REF!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7" t="s">
        <v>38</v>
      </c>
      <c r="B52" s="48" t="s">
        <v>90</v>
      </c>
      <c r="C52" s="30">
        <f>SUM(C53:C55)</f>
        <v>14073933</v>
      </c>
      <c r="E52" s="32" t="e">
        <f>'[1]9.6.1. sz. mell Kornisné Kp. '!C52+'[1]9.6.2. sz. mell Kornisné Kp.'!C52+#REF!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5" t="s">
        <v>91</v>
      </c>
      <c r="C53" s="52">
        <f>13924683+74000+75250</f>
        <v>14073933</v>
      </c>
      <c r="E53" s="32" t="e">
        <f>'[1]9.6.1. sz. mell Kornisné Kp. '!C53+'[1]9.6.2. sz. mell Kornisné Kp.'!C53+#REF!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'[1]9.6.1. sz. mell Kornisné Kp. '!C54+'[1]9.6.2. sz. mell Kornisné Kp.'!C54+#REF!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'[1]9.6.1. sz. mell Kornisné Kp. '!C55+'[1]9.6.2. sz. mell Kornisné Kp.'!C55+#REF!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'[1]9.6.1. sz. mell Kornisné Kp. '!C56+'[1]9.6.2. sz. mell Kornisné Kp.'!C56+#REF!</f>
        <v>#REF!</v>
      </c>
      <c r="F56" s="32" t="e">
        <f t="shared" si="0"/>
        <v>#REF!</v>
      </c>
    </row>
    <row r="57" spans="1:6" ht="13.5" thickBot="1" x14ac:dyDescent="0.25">
      <c r="A57" s="47" t="s">
        <v>48</v>
      </c>
      <c r="B57" s="48" t="s">
        <v>95</v>
      </c>
      <c r="C57" s="49"/>
      <c r="E57" s="32" t="e">
        <f>'[1]9.6.1. sz. mell Kornisné Kp. '!C57+'[1]9.6.2. sz. mell Kornisné Kp.'!C57+#REF!</f>
        <v>#REF!</v>
      </c>
      <c r="F57" s="32" t="e">
        <f t="shared" si="0"/>
        <v>#REF!</v>
      </c>
    </row>
    <row r="58" spans="1:6" ht="15" customHeight="1" thickBot="1" x14ac:dyDescent="0.25">
      <c r="A58" s="47" t="s">
        <v>50</v>
      </c>
      <c r="B58" s="73" t="s">
        <v>96</v>
      </c>
      <c r="C58" s="74">
        <f>+C46+C52+C57</f>
        <v>788083677</v>
      </c>
      <c r="E58" s="32" t="e">
        <f>'[1]9.6.1. sz. mell Kornisné Kp. '!C58+'[1]9.6.2. sz. mell Kornisné Kp.'!C58+#REF!</f>
        <v>#REF!</v>
      </c>
      <c r="F58" s="32" t="e">
        <f t="shared" si="0"/>
        <v>#REF!</v>
      </c>
    </row>
    <row r="59" spans="1:6" ht="14.25" customHeight="1" thickBot="1" x14ac:dyDescent="0.25">
      <c r="C59" s="76"/>
      <c r="E59" s="32" t="e">
        <f>'[1]9.6.1. sz. mell Kornisné Kp. '!C59+'[1]9.6.2. sz. mell Kornisné Kp.'!C59+#REF!</f>
        <v>#REF!</v>
      </c>
      <c r="F59" s="32" t="e">
        <f t="shared" si="0"/>
        <v>#REF!</v>
      </c>
    </row>
    <row r="60" spans="1:6" ht="13.5" thickBot="1" x14ac:dyDescent="0.25">
      <c r="A60" s="77" t="s">
        <v>97</v>
      </c>
      <c r="B60" s="78"/>
      <c r="C60" s="79">
        <v>149.37</v>
      </c>
      <c r="E60" s="32" t="e">
        <f>'[1]9.6.1. sz. mell Kornisné Kp. '!C60+'[1]9.6.2. sz. mell Kornisné Kp.'!C60+#REF!</f>
        <v>#REF!</v>
      </c>
      <c r="F60" s="32" t="e">
        <f t="shared" si="0"/>
        <v>#REF!</v>
      </c>
    </row>
    <row r="61" spans="1:6" s="83" customFormat="1" ht="13.9" customHeight="1" thickBot="1" x14ac:dyDescent="0.25">
      <c r="A61" s="80" t="s">
        <v>98</v>
      </c>
      <c r="B61" s="81"/>
      <c r="C61" s="82">
        <v>0.5</v>
      </c>
      <c r="E61" s="32"/>
      <c r="F61" s="32"/>
    </row>
    <row r="62" spans="1:6" s="83" customFormat="1" ht="13.9" customHeight="1" thickBot="1" x14ac:dyDescent="0.25">
      <c r="A62" s="84" t="s">
        <v>99</v>
      </c>
      <c r="B62" s="85"/>
      <c r="C62" s="86">
        <v>4</v>
      </c>
      <c r="E62" s="32" t="e">
        <f>'[1]9.6.1. sz. mell Kornisné Kp. '!C61+'[1]9.6.2. sz. mell Kornisné Kp.'!C62+#REF!</f>
        <v>#REF!</v>
      </c>
      <c r="F62" s="32" t="e">
        <f t="shared" si="0"/>
        <v>#REF!</v>
      </c>
    </row>
    <row r="63" spans="1:6" s="83" customFormat="1" ht="19.899999999999999" customHeight="1" thickBot="1" x14ac:dyDescent="0.25">
      <c r="A63" s="87" t="s">
        <v>100</v>
      </c>
      <c r="B63" s="88"/>
      <c r="C63" s="89">
        <v>1.5</v>
      </c>
      <c r="E63" s="32" t="e">
        <f>'[1]9.6.1. sz. mell Kornisné Kp. '!C62+'[1]9.6.2. sz. mell Kornisné Kp.'!C63+#REF!</f>
        <v>#REF!</v>
      </c>
      <c r="F63" s="32" t="e">
        <f t="shared" si="0"/>
        <v>#REF!</v>
      </c>
    </row>
    <row r="64" spans="1:6" ht="13.5" thickBot="1" x14ac:dyDescent="0.25">
      <c r="A64" s="90" t="s">
        <v>101</v>
      </c>
      <c r="B64" s="91"/>
      <c r="C64" s="89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2019-05-30T15:46:26Z</dcterms:created>
  <dcterms:modified xsi:type="dcterms:W3CDTF">2019-05-30T15:46:26Z</dcterms:modified>
</cp:coreProperties>
</file>