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3" activeTab="14"/>
  </bookViews>
  <sheets>
    <sheet name="ÖSSZEFÜGGÉSEK" sheetId="1" r:id="rId1"/>
    <sheet name="1.1.sz 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10.sz.mell" sheetId="16" r:id="rId16"/>
    <sheet name="Munka1" sheetId="17" r:id="rId17"/>
  </sheets>
  <definedNames>
    <definedName name="_xlfn.IFERROR" hidden="1">#NAME?</definedName>
    <definedName name="_xlnm.Print_Titles" localSheetId="14">'9.1. sz. mell'!$1:$6</definedName>
    <definedName name="_xlnm.Print_Area" localSheetId="1">'1.1.sz 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<sst xmlns="http://schemas.openxmlformats.org/spreadsheetml/2006/main" count="1781" uniqueCount="449">
  <si>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</si>
  <si>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</si>
  <si>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</si>
  <si>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</si>
  <si>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</si>
  <si>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</si>
  <si>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</si>
  <si>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</si>
  <si>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</si>
  <si>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</si>
  <si>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</si>
  <si>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</si>
  <si>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</si>
  <si>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</si>
  <si>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</si>
  <si>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</si>
  <si>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</si>
  <si>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</si>
  <si>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</si>
  <si>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</si>
  <si>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</si>
  <si>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</si>
  <si>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</si>
  <si>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</si>
  <si>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</si>
  <si>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</si>
  <si>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</si>
  <si>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</si>
  <si>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</si>
  <si>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</si>
  <si>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</si>
  <si>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</si>
  <si>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</si>
  <si>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</si>
  <si>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</si>
  <si>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</si>
  <si>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</si>
  <si>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</si>
  <si>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</si>
  <si>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</si>
  <si>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</si>
  <si>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</si>
  <si>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</si>
  <si>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</si>
  <si>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</si>
  <si>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</si>
  <si>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</si>
  <si>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</si>
  <si>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</si>
  <si>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</si>
  <si>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</si>
  <si>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</si>
  <si>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</si>
  <si>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</si>
  <si>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</si>
  <si>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</si>
  <si>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</si>
  <si>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</si>
  <si>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</si>
  <si>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</si>
  <si>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</si>
  <si>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</si>
  <si>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</si>
  <si>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</si>
  <si>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</si>
  <si>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</si>
  <si>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</si>
  <si>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</si>
  <si>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</si>
  <si>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</si>
  <si>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</si>
  <si>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</si>
  <si>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</si>
  <si>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</si>
  <si>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</si>
  <si>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</si>
  <si>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</si>
  <si>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</si>
  <si>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</si>
  <si>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</si>
  <si>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</si>
  <si>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</si>
  <si>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</si>
  <si>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</si>
  <si>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</si>
  <si>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</si>
  <si>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</si>
  <si>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</si>
  <si>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</si>
  <si>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</si>
  <si>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</si>
  <si>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</si>
  <si>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</si>
  <si>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</si>
  <si>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</si>
  <si>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</si>
  <si>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</si>
  <si>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</si>
  <si>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</si>
  <si>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</si>
  <si>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</si>
  <si>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</si>
  <si>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</si>
  <si>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</si>
  <si>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</si>
  <si>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</si>
  <si>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</si>
  <si>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</si>
  <si>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</si>
  <si>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</si>
  <si>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</si>
  <si>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</si>
  <si>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</si>
  <si>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</si>
  <si>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</si>
  <si>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</si>
  <si>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</si>
  <si>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</si>
  <si>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</si>
  <si>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</si>
  <si>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</si>
  <si>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</si>
  <si>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</si>
  <si>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</si>
  <si>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</si>
  <si>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</si>
  <si>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</si>
  <si>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</si>
  <si>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</si>
  <si>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</si>
  <si>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</si>
  <si>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</si>
  <si>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</si>
  <si>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</si>
  <si>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</si>
  <si>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</si>
  <si>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</si>
  <si>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</si>
  <si>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</si>
  <si>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</si>
  <si>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</si>
  <si>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</si>
  <si>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</si>
  <si>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</si>
  <si>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</si>
  <si>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</si>
  <si>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</si>
  <si>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</si>
  <si>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</si>
  <si>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</si>
  <si>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</si>
  <si>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</si>
  <si>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</si>
  <si>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</si>
  <si>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</si>
  <si>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</si>
  <si>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</si>
  <si>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</si>
  <si>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</si>
  <si>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</si>
  <si>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</si>
  <si>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</si>
  <si>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</si>
  <si>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</si>
  <si>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</si>
  <si>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</si>
  <si>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</si>
  <si>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</si>
  <si>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</si>
  <si>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</si>
  <si>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</si>
  <si>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</si>
  <si>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</si>
  <si>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</si>
  <si>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</si>
  <si>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</si>
  <si>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</si>
  <si>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</si>
  <si>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</si>
  <si>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</si>
  <si>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</si>
  <si>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</si>
  <si>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</si>
  <si>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</si>
  <si>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</si>
  <si>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</si>
  <si>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</si>
  <si>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</si>
  <si>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</si>
  <si>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</si>
  <si>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</si>
  <si>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</si>
  <si>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</si>
  <si>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</si>
  <si>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</si>
  <si>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</si>
  <si>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</si>
  <si>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</si>
  <si>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</si>
  <si>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</si>
  <si>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</si>
  <si>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</si>
  <si>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</si>
  <si>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</si>
  <si>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</si>
  <si>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</si>
  <si>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</si>
  <si>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</si>
  <si>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</si>
  <si>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</si>
  <si>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</si>
  <si>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</si>
  <si>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</si>
  <si>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</si>
  <si>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</si>
  <si>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</si>
  <si>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</si>
  <si>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</si>
  <si>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</si>
  <si>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</si>
  <si>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</si>
  <si>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</si>
  <si>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</si>
  <si>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</si>
  <si>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</si>
  <si>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</si>
  <si>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</si>
  <si>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</si>
  <si>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</si>
  <si>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</si>
  <si>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</si>
  <si>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</si>
  <si>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</si>
  <si>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</si>
  <si>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</si>
  <si>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</si>
  <si>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</si>
  <si>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</si>
  <si>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</si>
  <si>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</si>
  <si>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</si>
  <si>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</si>
  <si>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</si>
  <si>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</si>
  <si>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</si>
  <si>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</si>
  <si>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</si>
  <si>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</si>
  <si>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</si>
  <si>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</si>
  <si>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</si>
  <si>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</si>
  <si>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</si>
  <si>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</si>
  <si>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</si>
  <si>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</si>
  <si>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</si>
  <si>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</si>
  <si>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</si>
  <si>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</si>
  <si>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</si>
  <si>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</si>
  <si>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</si>
  <si>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</si>
  <si>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</si>
  <si>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</si>
  <si>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</si>
  <si>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</si>
  <si>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</si>
  <si>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</si>
  <si>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</si>
  <si>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</si>
  <si>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</si>
  <si>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</si>
  <si>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</si>
  <si>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</si>
  <si>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</si>
  <si>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</si>
  <si>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</si>
  <si>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</si>
  <si>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</si>
  <si>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</si>
  <si>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</si>
  <si>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</si>
  <si>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</si>
  <si>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</si>
  <si>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</si>
  <si>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</si>
  <si>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</si>
  <si>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</si>
  <si>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</si>
  <si>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</si>
  <si>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</si>
  <si>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</si>
  <si>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</si>
  <si>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</si>
  <si>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</si>
  <si>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</si>
  <si>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</si>
  <si>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</si>
  <si>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</si>
  <si>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</si>
  <si>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</si>
  <si>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</si>
  <si>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</si>
  <si>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</si>
  <si>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</si>
  <si>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</si>
  <si>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</si>
  <si>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</si>
  <si>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</si>
  <si>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</si>
  <si>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</si>
  <si>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</si>
  <si>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</si>
  <si>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</si>
  <si>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</si>
  <si>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</si>
  <si>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</si>
  <si>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</si>
  <si>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</si>
  <si>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</si>
  <si>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</si>
  <si>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</si>
  <si>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</si>
  <si>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</si>
  <si>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</si>
  <si>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</si>
  <si>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</si>
  <si>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</si>
  <si>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</si>
  <si>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</si>
  <si>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</si>
  <si>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</si>
  <si>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</si>
  <si>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</si>
  <si>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</si>
  <si>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</si>
  <si>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</si>
  <si>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</si>
  <si>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</si>
  <si>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</si>
  <si>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</si>
  <si>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</si>
  <si>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</si>
  <si>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</si>
  <si>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</si>
  <si>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</si>
  <si>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</si>
  <si>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</si>
  <si>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</si>
  <si>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</si>
  <si>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</si>
  <si>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</si>
  <si>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</si>
  <si>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</si>
  <si>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</si>
  <si>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</si>
  <si>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</si>
  <si>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</si>
  <si>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</si>
  <si>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</si>
  <si>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</si>
  <si>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</si>
  <si>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</si>
  <si>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</si>
  <si>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</si>
  <si>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</si>
  <si>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</si>
  <si>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</si>
  <si>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</si>
  <si>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</si>
  <si>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</si>
  <si>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</si>
  <si>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</si>
  <si>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</si>
  <si>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</si>
  <si>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</si>
  <si>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</si>
  <si>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</si>
  <si>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</si>
  <si>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</si>
  <si>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</si>
  <si>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</si>
  <si>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</si>
  <si>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</si>
  <si>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</si>
  <si>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</si>
  <si>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</si>
  <si>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</si>
  <si>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</si>
  <si>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</si>
  <si>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</si>
  <si>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</si>
  <si>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</si>
  <si>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</si>
  <si>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</si>
  <si>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</si>
  <si>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</si>
  <si>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</si>
  <si>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</si>
  <si>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</si>
  <si>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</si>
  <si>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</si>
  <si>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</si>
  <si>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</si>
  <si>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</si>
  <si>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</si>
  <si>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</si>
  <si>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</si>
  <si>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</si>
  <si>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</si>
  <si>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</si>
  <si>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</si>
  <si>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</si>
  <si>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</si>
  <si>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</si>
  <si>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</si>
  <si>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</si>
  <si>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</si>
  <si>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</si>
  <si>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</si>
  <si>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</si>
  <si>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</si>
  <si>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</si>
  <si>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</si>
  <si>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</si>
  <si>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</si>
  <si>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</si>
  <si>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</si>
  <si>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Sport park</t>
  </si>
  <si>
    <t>Fénymásoló</t>
  </si>
  <si>
    <t>2014</t>
  </si>
  <si>
    <t>Temetői járda</t>
  </si>
  <si>
    <t>2011</t>
  </si>
  <si>
    <t>Temetői parkoló</t>
  </si>
  <si>
    <t>Csapadékvíz elvezető árkok felújítása</t>
  </si>
  <si>
    <t>Községháza vizesblokk felújítás</t>
  </si>
  <si>
    <t xml:space="preserve"> Hejőkürt Önkormányzat adósságot keletkeztető ügyletekből és kezességvállalásokból fennálló kötelezettségei</t>
  </si>
  <si>
    <t>Hejőkürt Önkormányzat saját bevételeinek részletezése az adósságot keletkeztető ügyletből származó tárgyévi fizetési kötelezettség megállapításához</t>
  </si>
  <si>
    <t>Hejőkürt Önkormányzat 2014. évi adósságot keletkeztető fejlesztési céljai</t>
  </si>
  <si>
    <t>Hejőkürt Község Önkormányzata</t>
  </si>
  <si>
    <t>11734114-15546247</t>
  </si>
  <si>
    <t>Éves eredeti kiadási előirányzat:   0    ezer Ft</t>
  </si>
  <si>
    <t>30 napon túli elismert tartozásállomány összesen:  0   Ft</t>
  </si>
  <si>
    <t>Hejőkürt, 2014. február hó  05. nap</t>
  </si>
  <si>
    <t xml:space="preserve">2.1. melléklet az 1/2014. (II.07.) önkormányzati rendelethez     </t>
  </si>
  <si>
    <t xml:space="preserve">2.2. melléklet az 1/2014. (II.07.) önkormányzati rendelethez     </t>
  </si>
  <si>
    <t>9.1. melléklet a az 1/2014. (II.07.)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</si>
</sst>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6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24" xfId="0" applyFont="1" applyBorder="1" applyAlignment="1" applyProtection="1">
      <alignment wrapTex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111</v>
      </c>
    </row>
    <row r="4" spans="1:2" ht="12.75">
      <c r="A4" s="85"/>
      <c r="B4" s="85"/>
    </row>
    <row r="5" spans="1:2" s="95" customFormat="1" ht="15.75">
      <c r="A5" s="62" t="s">
        <v>395</v>
      </c>
      <c r="B5" s="94"/>
    </row>
    <row r="6" spans="1:2" ht="12.75">
      <c r="A6" s="85"/>
      <c r="B6" s="85"/>
    </row>
    <row r="7" spans="1:2" ht="12.75">
      <c r="A7" s="85" t="s">
        <v>397</v>
      </c>
      <c r="B7" s="85" t="s">
        <v>398</v>
      </c>
    </row>
    <row r="8" spans="1:2" ht="12.75">
      <c r="A8" s="85" t="s">
        <v>399</v>
      </c>
      <c r="B8" s="85" t="s">
        <v>400</v>
      </c>
    </row>
    <row r="9" spans="1:2" ht="12.75">
      <c r="A9" s="85" t="s">
        <v>401</v>
      </c>
      <c r="B9" s="85" t="s">
        <v>402</v>
      </c>
    </row>
    <row r="10" spans="1:2" ht="12.75">
      <c r="A10" s="85"/>
      <c r="B10" s="85"/>
    </row>
    <row r="11" spans="1:2" ht="12.75">
      <c r="A11" s="85"/>
      <c r="B11" s="85"/>
    </row>
    <row r="12" spans="1:2" s="95" customFormat="1" ht="15.75">
      <c r="A12" s="62" t="s">
        <v>396</v>
      </c>
      <c r="B12" s="94"/>
    </row>
    <row r="13" spans="1:2" ht="12.75">
      <c r="A13" s="85"/>
      <c r="B13" s="85"/>
    </row>
    <row r="14" spans="1:2" ht="12.75">
      <c r="A14" s="85" t="s">
        <v>406</v>
      </c>
      <c r="B14" s="85" t="s">
        <v>405</v>
      </c>
    </row>
    <row r="15" spans="1:2" ht="12.75">
      <c r="A15" s="85" t="s">
        <v>206</v>
      </c>
      <c r="B15" s="85" t="s">
        <v>404</v>
      </c>
    </row>
    <row r="16" spans="1:2" ht="12.75">
      <c r="A16" s="85" t="s">
        <v>407</v>
      </c>
      <c r="B16" s="85" t="s">
        <v>403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7" sqref="B17"/>
    </sheetView>
  </sheetViews>
  <sheetFormatPr defaultColWidth="9.00390625" defaultRowHeight="12.75"/>
  <cols>
    <col min="1" max="1" width="5.625" style="96" customWidth="1"/>
    <col min="2" max="2" width="68.625" style="96" customWidth="1"/>
    <col min="3" max="3" width="19.50390625" style="96" customWidth="1"/>
    <col min="4" max="16384" width="9.375" style="96" customWidth="1"/>
  </cols>
  <sheetData>
    <row r="1" spans="1:3" ht="33" customHeight="1">
      <c r="A1" s="366" t="s">
        <v>439</v>
      </c>
      <c r="B1" s="366"/>
      <c r="C1" s="366"/>
    </row>
    <row r="2" spans="1:4" ht="15.75" customHeight="1" thickBot="1">
      <c r="A2" s="97"/>
      <c r="B2" s="97"/>
      <c r="C2" s="109" t="s">
        <v>42</v>
      </c>
      <c r="D2" s="104"/>
    </row>
    <row r="3" spans="1:3" ht="26.25" customHeight="1" thickBot="1">
      <c r="A3" s="127" t="s">
        <v>5</v>
      </c>
      <c r="B3" s="128" t="s">
        <v>147</v>
      </c>
      <c r="C3" s="129" t="s">
        <v>208</v>
      </c>
    </row>
    <row r="4" spans="1:3" ht="15.75" thickBot="1">
      <c r="A4" s="130">
        <v>1</v>
      </c>
      <c r="B4" s="131">
        <v>2</v>
      </c>
      <c r="C4" s="132">
        <v>3</v>
      </c>
    </row>
    <row r="5" spans="1:3" ht="15">
      <c r="A5" s="133" t="s">
        <v>7</v>
      </c>
      <c r="B5" s="270" t="s">
        <v>46</v>
      </c>
      <c r="C5" s="267">
        <v>65000</v>
      </c>
    </row>
    <row r="6" spans="1:3" ht="24.75">
      <c r="A6" s="134" t="s">
        <v>8</v>
      </c>
      <c r="B6" s="284" t="s">
        <v>203</v>
      </c>
      <c r="C6" s="268">
        <v>305</v>
      </c>
    </row>
    <row r="7" spans="1:3" ht="15">
      <c r="A7" s="134" t="s">
        <v>9</v>
      </c>
      <c r="B7" s="285" t="s">
        <v>429</v>
      </c>
      <c r="C7" s="268"/>
    </row>
    <row r="8" spans="1:3" ht="24.75">
      <c r="A8" s="134" t="s">
        <v>10</v>
      </c>
      <c r="B8" s="285" t="s">
        <v>205</v>
      </c>
      <c r="C8" s="268"/>
    </row>
    <row r="9" spans="1:3" ht="15">
      <c r="A9" s="135" t="s">
        <v>11</v>
      </c>
      <c r="B9" s="285" t="s">
        <v>204</v>
      </c>
      <c r="C9" s="269">
        <v>200</v>
      </c>
    </row>
    <row r="10" spans="1:3" ht="15.75" thickBot="1">
      <c r="A10" s="134" t="s">
        <v>12</v>
      </c>
      <c r="B10" s="286" t="s">
        <v>148</v>
      </c>
      <c r="C10" s="268"/>
    </row>
    <row r="11" spans="1:3" ht="15.75" thickBot="1">
      <c r="A11" s="375" t="s">
        <v>152</v>
      </c>
      <c r="B11" s="376"/>
      <c r="C11" s="136">
        <f>SUM(C5:C10)</f>
        <v>65505</v>
      </c>
    </row>
    <row r="12" spans="1:3" ht="23.25" customHeight="1">
      <c r="A12" s="377" t="s">
        <v>175</v>
      </c>
      <c r="B12" s="377"/>
      <c r="C12" s="37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(II.07.)önkormányzati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D1">
      <selection activeCell="D13" sqref="D13"/>
    </sheetView>
  </sheetViews>
  <sheetFormatPr defaultColWidth="9.00390625" defaultRowHeight="12.75"/>
  <cols>
    <col min="1" max="1" width="5.625" style="96" customWidth="1"/>
    <col min="2" max="2" width="66.875" style="96" customWidth="1"/>
    <col min="3" max="3" width="27.00390625" style="96" customWidth="1"/>
    <col min="4" max="16384" width="9.375" style="96" customWidth="1"/>
  </cols>
  <sheetData>
    <row r="1" spans="1:3" ht="33" customHeight="1">
      <c r="A1" s="366" t="s">
        <v>440</v>
      </c>
      <c r="B1" s="366"/>
      <c r="C1" s="366"/>
    </row>
    <row r="2" spans="1:4" ht="15.75" customHeight="1" thickBot="1">
      <c r="A2" s="97"/>
      <c r="B2" s="97"/>
      <c r="C2" s="109" t="s">
        <v>42</v>
      </c>
      <c r="D2" s="104"/>
    </row>
    <row r="3" spans="1:3" ht="26.25" customHeight="1" thickBot="1">
      <c r="A3" s="127" t="s">
        <v>5</v>
      </c>
      <c r="B3" s="128" t="s">
        <v>153</v>
      </c>
      <c r="C3" s="129" t="s">
        <v>173</v>
      </c>
    </row>
    <row r="4" spans="1:3" ht="15.75" thickBot="1">
      <c r="A4" s="130">
        <v>1</v>
      </c>
      <c r="B4" s="131">
        <v>2</v>
      </c>
      <c r="C4" s="132">
        <v>3</v>
      </c>
    </row>
    <row r="5" spans="1:3" ht="15">
      <c r="A5" s="133" t="s">
        <v>7</v>
      </c>
      <c r="B5" s="140"/>
      <c r="C5" s="137"/>
    </row>
    <row r="6" spans="1:3" ht="15">
      <c r="A6" s="134" t="s">
        <v>8</v>
      </c>
      <c r="B6" s="141"/>
      <c r="C6" s="138"/>
    </row>
    <row r="7" spans="1:3" ht="15.75" thickBot="1">
      <c r="A7" s="135" t="s">
        <v>9</v>
      </c>
      <c r="B7" s="142"/>
      <c r="C7" s="139"/>
    </row>
    <row r="8" spans="1:3" s="345" customFormat="1" ht="17.25" customHeight="1" thickBot="1">
      <c r="A8" s="346" t="s">
        <v>10</v>
      </c>
      <c r="B8" s="84" t="s">
        <v>154</v>
      </c>
      <c r="C8" s="13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1/2014. (II.07.)önkormányzati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C15" sqref="C15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3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78" t="s">
        <v>0</v>
      </c>
      <c r="B1" s="378"/>
      <c r="C1" s="378"/>
      <c r="D1" s="378"/>
      <c r="E1" s="378"/>
      <c r="F1" s="378"/>
    </row>
    <row r="2" spans="1:6" ht="22.5" customHeight="1" thickBot="1">
      <c r="A2" s="143"/>
      <c r="B2" s="43"/>
      <c r="C2" s="43"/>
      <c r="D2" s="43"/>
      <c r="E2" s="43"/>
      <c r="F2" s="38" t="s">
        <v>50</v>
      </c>
    </row>
    <row r="3" spans="1:6" s="33" customFormat="1" ht="44.25" customHeight="1" thickBot="1">
      <c r="A3" s="144" t="s">
        <v>54</v>
      </c>
      <c r="B3" s="145" t="s">
        <v>55</v>
      </c>
      <c r="C3" s="145" t="s">
        <v>56</v>
      </c>
      <c r="D3" s="145" t="s">
        <v>409</v>
      </c>
      <c r="E3" s="145" t="s">
        <v>208</v>
      </c>
      <c r="F3" s="39" t="s">
        <v>410</v>
      </c>
    </row>
    <row r="4" spans="1:6" s="43" customFormat="1" ht="12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2" t="s">
        <v>59</v>
      </c>
    </row>
    <row r="5" spans="1:6" ht="15.75" customHeight="1">
      <c r="A5" s="347" t="s">
        <v>430</v>
      </c>
      <c r="B5" s="23">
        <v>7776</v>
      </c>
      <c r="C5" s="349" t="s">
        <v>434</v>
      </c>
      <c r="D5" s="23">
        <v>976</v>
      </c>
      <c r="E5" s="23">
        <v>6800</v>
      </c>
      <c r="F5" s="44">
        <f aca="true" t="shared" si="0" ref="F5:F23">B5-D5-E5</f>
        <v>0</v>
      </c>
    </row>
    <row r="6" spans="1:6" ht="15.75" customHeight="1">
      <c r="A6" s="347" t="s">
        <v>431</v>
      </c>
      <c r="B6" s="23">
        <v>300</v>
      </c>
      <c r="C6" s="349" t="s">
        <v>432</v>
      </c>
      <c r="D6" s="23"/>
      <c r="E6" s="23">
        <v>300</v>
      </c>
      <c r="F6" s="44">
        <f t="shared" si="0"/>
        <v>0</v>
      </c>
    </row>
    <row r="7" spans="1:6" ht="15.75" customHeight="1">
      <c r="A7" s="347" t="s">
        <v>433</v>
      </c>
      <c r="B7" s="23">
        <v>4402</v>
      </c>
      <c r="C7" s="349" t="s">
        <v>432</v>
      </c>
      <c r="D7" s="23"/>
      <c r="E7" s="23">
        <v>4402</v>
      </c>
      <c r="F7" s="44">
        <f t="shared" si="0"/>
        <v>0</v>
      </c>
    </row>
    <row r="8" spans="1:6" ht="15.75" customHeight="1">
      <c r="A8" s="348" t="s">
        <v>435</v>
      </c>
      <c r="B8" s="23">
        <v>1829</v>
      </c>
      <c r="C8" s="349" t="s">
        <v>432</v>
      </c>
      <c r="D8" s="23"/>
      <c r="E8" s="23">
        <v>1829</v>
      </c>
      <c r="F8" s="44">
        <f t="shared" si="0"/>
        <v>0</v>
      </c>
    </row>
    <row r="9" spans="1:6" ht="15.75" customHeight="1">
      <c r="A9" s="347"/>
      <c r="B9" s="23"/>
      <c r="C9" s="349"/>
      <c r="D9" s="23"/>
      <c r="E9" s="23"/>
      <c r="F9" s="44">
        <f t="shared" si="0"/>
        <v>0</v>
      </c>
    </row>
    <row r="10" spans="1:6" ht="15.75" customHeight="1">
      <c r="A10" s="348"/>
      <c r="B10" s="23"/>
      <c r="C10" s="349"/>
      <c r="D10" s="23"/>
      <c r="E10" s="23"/>
      <c r="F10" s="44">
        <f t="shared" si="0"/>
        <v>0</v>
      </c>
    </row>
    <row r="11" spans="1:6" ht="15.75" customHeight="1">
      <c r="A11" s="347"/>
      <c r="B11" s="23"/>
      <c r="C11" s="349"/>
      <c r="D11" s="23"/>
      <c r="E11" s="23"/>
      <c r="F11" s="44">
        <f t="shared" si="0"/>
        <v>0</v>
      </c>
    </row>
    <row r="12" spans="1:6" ht="15.75" customHeight="1">
      <c r="A12" s="347"/>
      <c r="B12" s="23"/>
      <c r="C12" s="349"/>
      <c r="D12" s="23"/>
      <c r="E12" s="23"/>
      <c r="F12" s="44">
        <f t="shared" si="0"/>
        <v>0</v>
      </c>
    </row>
    <row r="13" spans="1:6" ht="15.75" customHeight="1">
      <c r="A13" s="347"/>
      <c r="B13" s="23"/>
      <c r="C13" s="349"/>
      <c r="D13" s="23"/>
      <c r="E13" s="23"/>
      <c r="F13" s="44">
        <f t="shared" si="0"/>
        <v>0</v>
      </c>
    </row>
    <row r="14" spans="1:6" ht="15.75" customHeight="1">
      <c r="A14" s="347"/>
      <c r="B14" s="23"/>
      <c r="C14" s="349"/>
      <c r="D14" s="23"/>
      <c r="E14" s="23"/>
      <c r="F14" s="44">
        <f t="shared" si="0"/>
        <v>0</v>
      </c>
    </row>
    <row r="15" spans="1:6" ht="15.75" customHeight="1">
      <c r="A15" s="347"/>
      <c r="B15" s="23"/>
      <c r="C15" s="349"/>
      <c r="D15" s="23"/>
      <c r="E15" s="23"/>
      <c r="F15" s="44">
        <f t="shared" si="0"/>
        <v>0</v>
      </c>
    </row>
    <row r="16" spans="1:6" ht="15.75" customHeight="1">
      <c r="A16" s="347"/>
      <c r="B16" s="23"/>
      <c r="C16" s="349"/>
      <c r="D16" s="23"/>
      <c r="E16" s="23"/>
      <c r="F16" s="44">
        <f t="shared" si="0"/>
        <v>0</v>
      </c>
    </row>
    <row r="17" spans="1:6" ht="15.75" customHeight="1">
      <c r="A17" s="347"/>
      <c r="B17" s="23"/>
      <c r="C17" s="349"/>
      <c r="D17" s="23"/>
      <c r="E17" s="23"/>
      <c r="F17" s="44">
        <f t="shared" si="0"/>
        <v>0</v>
      </c>
    </row>
    <row r="18" spans="1:6" ht="15.75" customHeight="1">
      <c r="A18" s="347"/>
      <c r="B18" s="23"/>
      <c r="C18" s="349"/>
      <c r="D18" s="23"/>
      <c r="E18" s="23"/>
      <c r="F18" s="44">
        <f t="shared" si="0"/>
        <v>0</v>
      </c>
    </row>
    <row r="19" spans="1:6" ht="15.75" customHeight="1">
      <c r="A19" s="347"/>
      <c r="B19" s="23"/>
      <c r="C19" s="349"/>
      <c r="D19" s="23"/>
      <c r="E19" s="23"/>
      <c r="F19" s="44">
        <f t="shared" si="0"/>
        <v>0</v>
      </c>
    </row>
    <row r="20" spans="1:6" ht="15.75" customHeight="1">
      <c r="A20" s="347"/>
      <c r="B20" s="23"/>
      <c r="C20" s="349"/>
      <c r="D20" s="23"/>
      <c r="E20" s="23"/>
      <c r="F20" s="44">
        <f t="shared" si="0"/>
        <v>0</v>
      </c>
    </row>
    <row r="21" spans="1:6" ht="15.75" customHeight="1">
      <c r="A21" s="347"/>
      <c r="B21" s="23"/>
      <c r="C21" s="349"/>
      <c r="D21" s="23"/>
      <c r="E21" s="23"/>
      <c r="F21" s="44">
        <f t="shared" si="0"/>
        <v>0</v>
      </c>
    </row>
    <row r="22" spans="1:6" ht="15.75" customHeight="1">
      <c r="A22" s="347"/>
      <c r="B22" s="23"/>
      <c r="C22" s="349"/>
      <c r="D22" s="23"/>
      <c r="E22" s="23"/>
      <c r="F22" s="44">
        <f t="shared" si="0"/>
        <v>0</v>
      </c>
    </row>
    <row r="23" spans="1:6" ht="15.75" customHeight="1" thickBot="1">
      <c r="A23" s="45"/>
      <c r="B23" s="24"/>
      <c r="C23" s="350"/>
      <c r="D23" s="24"/>
      <c r="E23" s="24"/>
      <c r="F23" s="46">
        <f t="shared" si="0"/>
        <v>0</v>
      </c>
    </row>
    <row r="24" spans="1:6" s="49" customFormat="1" ht="18" customHeight="1" thickBot="1">
      <c r="A24" s="146" t="s">
        <v>53</v>
      </c>
      <c r="B24" s="47">
        <f>SUM(B5:B23)</f>
        <v>14307</v>
      </c>
      <c r="C24" s="74"/>
      <c r="D24" s="47">
        <f>SUM(D5:D23)</f>
        <v>976</v>
      </c>
      <c r="E24" s="47">
        <f>SUM(E5:E23)</f>
        <v>13331</v>
      </c>
      <c r="F24" s="4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(II.07.)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78" t="s">
        <v>1</v>
      </c>
      <c r="B1" s="378"/>
      <c r="C1" s="378"/>
      <c r="D1" s="378"/>
      <c r="E1" s="378"/>
      <c r="F1" s="378"/>
    </row>
    <row r="2" spans="1:6" ht="23.25" customHeight="1" thickBot="1">
      <c r="A2" s="143"/>
      <c r="B2" s="43"/>
      <c r="C2" s="43"/>
      <c r="D2" s="43"/>
      <c r="E2" s="43"/>
      <c r="F2" s="38" t="s">
        <v>50</v>
      </c>
    </row>
    <row r="3" spans="1:6" s="33" customFormat="1" ht="48.75" customHeight="1" thickBot="1">
      <c r="A3" s="144" t="s">
        <v>57</v>
      </c>
      <c r="B3" s="145" t="s">
        <v>55</v>
      </c>
      <c r="C3" s="145" t="s">
        <v>56</v>
      </c>
      <c r="D3" s="145" t="s">
        <v>409</v>
      </c>
      <c r="E3" s="145" t="s">
        <v>208</v>
      </c>
      <c r="F3" s="39" t="s">
        <v>411</v>
      </c>
    </row>
    <row r="4" spans="1:6" s="43" customFormat="1" ht="15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2">
        <v>6</v>
      </c>
    </row>
    <row r="5" spans="1:6" ht="15.75" customHeight="1">
      <c r="A5" s="50" t="s">
        <v>436</v>
      </c>
      <c r="B5" s="51">
        <v>19050</v>
      </c>
      <c r="C5" s="351" t="s">
        <v>432</v>
      </c>
      <c r="D5" s="51"/>
      <c r="E5" s="51">
        <v>19050</v>
      </c>
      <c r="F5" s="52">
        <f aca="true" t="shared" si="0" ref="F5:F23">B5-D5-E5</f>
        <v>0</v>
      </c>
    </row>
    <row r="6" spans="1:6" ht="15.75" customHeight="1">
      <c r="A6" s="50" t="s">
        <v>437</v>
      </c>
      <c r="B6" s="51">
        <v>4436</v>
      </c>
      <c r="C6" s="351" t="s">
        <v>432</v>
      </c>
      <c r="D6" s="51"/>
      <c r="E6" s="51">
        <v>4436</v>
      </c>
      <c r="F6" s="52">
        <f t="shared" si="0"/>
        <v>0</v>
      </c>
    </row>
    <row r="7" spans="1:6" ht="15.75" customHeight="1">
      <c r="A7" s="50"/>
      <c r="B7" s="51"/>
      <c r="C7" s="351"/>
      <c r="D7" s="51"/>
      <c r="E7" s="51"/>
      <c r="F7" s="52">
        <f t="shared" si="0"/>
        <v>0</v>
      </c>
    </row>
    <row r="8" spans="1:6" ht="15.75" customHeight="1">
      <c r="A8" s="50"/>
      <c r="B8" s="51"/>
      <c r="C8" s="351"/>
      <c r="D8" s="51"/>
      <c r="E8" s="51"/>
      <c r="F8" s="52">
        <f t="shared" si="0"/>
        <v>0</v>
      </c>
    </row>
    <row r="9" spans="1:6" ht="15.75" customHeight="1">
      <c r="A9" s="50"/>
      <c r="B9" s="51"/>
      <c r="C9" s="351"/>
      <c r="D9" s="51"/>
      <c r="E9" s="51"/>
      <c r="F9" s="52">
        <f t="shared" si="0"/>
        <v>0</v>
      </c>
    </row>
    <row r="10" spans="1:6" ht="15.75" customHeight="1">
      <c r="A10" s="50"/>
      <c r="B10" s="51"/>
      <c r="C10" s="351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351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351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351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351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351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351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351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351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351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351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351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351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52"/>
      <c r="D23" s="54"/>
      <c r="E23" s="54"/>
      <c r="F23" s="55">
        <f t="shared" si="0"/>
        <v>0</v>
      </c>
    </row>
    <row r="24" spans="1:6" s="49" customFormat="1" ht="18" customHeight="1" thickBot="1">
      <c r="A24" s="146" t="s">
        <v>53</v>
      </c>
      <c r="B24" s="147">
        <f>SUM(B5:B23)</f>
        <v>23486</v>
      </c>
      <c r="C24" s="75"/>
      <c r="D24" s="147">
        <f>SUM(D5:D23)</f>
        <v>0</v>
      </c>
      <c r="E24" s="147">
        <f>SUM(E5:E23)</f>
        <v>23486</v>
      </c>
      <c r="F24" s="5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(II.07.)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6"/>
      <c r="B1" s="156"/>
      <c r="C1" s="156"/>
      <c r="D1" s="156"/>
      <c r="E1" s="156"/>
    </row>
    <row r="2" spans="1:5" ht="15.75">
      <c r="A2" s="157" t="s">
        <v>98</v>
      </c>
      <c r="B2" s="400"/>
      <c r="C2" s="400"/>
      <c r="D2" s="400"/>
      <c r="E2" s="400"/>
    </row>
    <row r="3" spans="1:5" ht="14.25" thickBot="1">
      <c r="A3" s="156"/>
      <c r="B3" s="156"/>
      <c r="C3" s="156"/>
      <c r="D3" s="401" t="s">
        <v>91</v>
      </c>
      <c r="E3" s="401"/>
    </row>
    <row r="4" spans="1:5" ht="15" customHeight="1" thickBot="1">
      <c r="A4" s="158" t="s">
        <v>90</v>
      </c>
      <c r="B4" s="159" t="s">
        <v>150</v>
      </c>
      <c r="C4" s="159" t="s">
        <v>200</v>
      </c>
      <c r="D4" s="159" t="s">
        <v>412</v>
      </c>
      <c r="E4" s="160" t="s">
        <v>39</v>
      </c>
    </row>
    <row r="5" spans="1:5" ht="12.75">
      <c r="A5" s="161" t="s">
        <v>92</v>
      </c>
      <c r="B5" s="63"/>
      <c r="C5" s="63"/>
      <c r="D5" s="63"/>
      <c r="E5" s="162">
        <f aca="true" t="shared" si="0" ref="E5:E11">SUM(B5:D5)</f>
        <v>0</v>
      </c>
    </row>
    <row r="6" spans="1:5" ht="12.75">
      <c r="A6" s="163" t="s">
        <v>105</v>
      </c>
      <c r="B6" s="64"/>
      <c r="C6" s="64"/>
      <c r="D6" s="64"/>
      <c r="E6" s="164">
        <f t="shared" si="0"/>
        <v>0</v>
      </c>
    </row>
    <row r="7" spans="1:5" ht="12.75">
      <c r="A7" s="165" t="s">
        <v>93</v>
      </c>
      <c r="B7" s="65"/>
      <c r="C7" s="65"/>
      <c r="D7" s="65"/>
      <c r="E7" s="166">
        <f t="shared" si="0"/>
        <v>0</v>
      </c>
    </row>
    <row r="8" spans="1:5" ht="12.75">
      <c r="A8" s="165" t="s">
        <v>106</v>
      </c>
      <c r="B8" s="65"/>
      <c r="C8" s="65"/>
      <c r="D8" s="65"/>
      <c r="E8" s="166">
        <f t="shared" si="0"/>
        <v>0</v>
      </c>
    </row>
    <row r="9" spans="1:5" ht="12.75">
      <c r="A9" s="165" t="s">
        <v>94</v>
      </c>
      <c r="B9" s="65"/>
      <c r="C9" s="65"/>
      <c r="D9" s="65"/>
      <c r="E9" s="166">
        <f t="shared" si="0"/>
        <v>0</v>
      </c>
    </row>
    <row r="10" spans="1:5" ht="12.75">
      <c r="A10" s="165" t="s">
        <v>95</v>
      </c>
      <c r="B10" s="65"/>
      <c r="C10" s="65"/>
      <c r="D10" s="65"/>
      <c r="E10" s="166">
        <f t="shared" si="0"/>
        <v>0</v>
      </c>
    </row>
    <row r="11" spans="1:5" ht="13.5" thickBot="1">
      <c r="A11" s="66"/>
      <c r="B11" s="67"/>
      <c r="C11" s="67"/>
      <c r="D11" s="67"/>
      <c r="E11" s="166">
        <f t="shared" si="0"/>
        <v>0</v>
      </c>
    </row>
    <row r="12" spans="1:5" ht="13.5" thickBot="1">
      <c r="A12" s="167" t="s">
        <v>97</v>
      </c>
      <c r="B12" s="168">
        <f>B5+SUM(B7:B11)</f>
        <v>0</v>
      </c>
      <c r="C12" s="168">
        <f>C5+SUM(C7:C11)</f>
        <v>0</v>
      </c>
      <c r="D12" s="168">
        <f>D5+SUM(D7:D11)</f>
        <v>0</v>
      </c>
      <c r="E12" s="169">
        <f>E5+SUM(E7:E11)</f>
        <v>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8" t="s">
        <v>96</v>
      </c>
      <c r="B14" s="159" t="s">
        <v>150</v>
      </c>
      <c r="C14" s="159" t="s">
        <v>200</v>
      </c>
      <c r="D14" s="159" t="s">
        <v>412</v>
      </c>
      <c r="E14" s="160" t="s">
        <v>39</v>
      </c>
    </row>
    <row r="15" spans="1:5" ht="12.75">
      <c r="A15" s="161" t="s">
        <v>101</v>
      </c>
      <c r="B15" s="63"/>
      <c r="C15" s="63"/>
      <c r="D15" s="63"/>
      <c r="E15" s="162">
        <f aca="true" t="shared" si="1" ref="E15:E21">SUM(B15:D15)</f>
        <v>0</v>
      </c>
    </row>
    <row r="16" spans="1:5" ht="12.75">
      <c r="A16" s="170" t="s">
        <v>102</v>
      </c>
      <c r="B16" s="65"/>
      <c r="C16" s="65"/>
      <c r="D16" s="65"/>
      <c r="E16" s="166">
        <f t="shared" si="1"/>
        <v>0</v>
      </c>
    </row>
    <row r="17" spans="1:5" ht="12.75">
      <c r="A17" s="165" t="s">
        <v>103</v>
      </c>
      <c r="B17" s="65"/>
      <c r="C17" s="65"/>
      <c r="D17" s="65"/>
      <c r="E17" s="166">
        <f t="shared" si="1"/>
        <v>0</v>
      </c>
    </row>
    <row r="18" spans="1:5" ht="12.75">
      <c r="A18" s="165" t="s">
        <v>104</v>
      </c>
      <c r="B18" s="65"/>
      <c r="C18" s="65"/>
      <c r="D18" s="65"/>
      <c r="E18" s="166">
        <f t="shared" si="1"/>
        <v>0</v>
      </c>
    </row>
    <row r="19" spans="1:5" ht="12.75">
      <c r="A19" s="68"/>
      <c r="B19" s="65"/>
      <c r="C19" s="65"/>
      <c r="D19" s="65"/>
      <c r="E19" s="166">
        <f t="shared" si="1"/>
        <v>0</v>
      </c>
    </row>
    <row r="20" spans="1:5" ht="12.75">
      <c r="A20" s="68"/>
      <c r="B20" s="65"/>
      <c r="C20" s="65"/>
      <c r="D20" s="65"/>
      <c r="E20" s="166">
        <f t="shared" si="1"/>
        <v>0</v>
      </c>
    </row>
    <row r="21" spans="1:5" ht="13.5" thickBot="1">
      <c r="A21" s="66"/>
      <c r="B21" s="67"/>
      <c r="C21" s="67"/>
      <c r="D21" s="67"/>
      <c r="E21" s="166">
        <f t="shared" si="1"/>
        <v>0</v>
      </c>
    </row>
    <row r="22" spans="1:5" ht="13.5" thickBot="1">
      <c r="A22" s="167" t="s">
        <v>40</v>
      </c>
      <c r="B22" s="168">
        <f>SUM(B15:B21)</f>
        <v>0</v>
      </c>
      <c r="C22" s="168">
        <f>SUM(C15:C21)</f>
        <v>0</v>
      </c>
      <c r="D22" s="168">
        <f>SUM(D15:D21)</f>
        <v>0</v>
      </c>
      <c r="E22" s="169">
        <f>SUM(E15:E21)</f>
        <v>0</v>
      </c>
    </row>
    <row r="23" spans="1:5" ht="12.75">
      <c r="A23" s="156"/>
      <c r="B23" s="156"/>
      <c r="C23" s="156"/>
      <c r="D23" s="156"/>
      <c r="E23" s="156"/>
    </row>
    <row r="24" spans="1:5" ht="12.75">
      <c r="A24" s="156"/>
      <c r="B24" s="156"/>
      <c r="C24" s="156"/>
      <c r="D24" s="156"/>
      <c r="E24" s="156"/>
    </row>
    <row r="25" spans="1:5" ht="15.75">
      <c r="A25" s="157" t="s">
        <v>98</v>
      </c>
      <c r="B25" s="400"/>
      <c r="C25" s="400"/>
      <c r="D25" s="400"/>
      <c r="E25" s="400"/>
    </row>
    <row r="26" spans="1:5" ht="14.25" thickBot="1">
      <c r="A26" s="156"/>
      <c r="B26" s="156"/>
      <c r="C26" s="156"/>
      <c r="D26" s="401" t="s">
        <v>91</v>
      </c>
      <c r="E26" s="401"/>
    </row>
    <row r="27" spans="1:5" ht="13.5" thickBot="1">
      <c r="A27" s="158" t="s">
        <v>90</v>
      </c>
      <c r="B27" s="159" t="s">
        <v>150</v>
      </c>
      <c r="C27" s="159" t="s">
        <v>200</v>
      </c>
      <c r="D27" s="159" t="s">
        <v>412</v>
      </c>
      <c r="E27" s="160" t="s">
        <v>39</v>
      </c>
    </row>
    <row r="28" spans="1:5" ht="12.75">
      <c r="A28" s="161" t="s">
        <v>92</v>
      </c>
      <c r="B28" s="63"/>
      <c r="C28" s="63"/>
      <c r="D28" s="63"/>
      <c r="E28" s="162">
        <f aca="true" t="shared" si="2" ref="E28:E34">SUM(B28:D28)</f>
        <v>0</v>
      </c>
    </row>
    <row r="29" spans="1:5" ht="12.75">
      <c r="A29" s="163" t="s">
        <v>105</v>
      </c>
      <c r="B29" s="64"/>
      <c r="C29" s="64"/>
      <c r="D29" s="64"/>
      <c r="E29" s="164">
        <f t="shared" si="2"/>
        <v>0</v>
      </c>
    </row>
    <row r="30" spans="1:5" ht="12.75">
      <c r="A30" s="165" t="s">
        <v>93</v>
      </c>
      <c r="B30" s="65"/>
      <c r="C30" s="65"/>
      <c r="D30" s="65"/>
      <c r="E30" s="166">
        <f t="shared" si="2"/>
        <v>0</v>
      </c>
    </row>
    <row r="31" spans="1:5" ht="12.75">
      <c r="A31" s="165" t="s">
        <v>106</v>
      </c>
      <c r="B31" s="65"/>
      <c r="C31" s="65"/>
      <c r="D31" s="65"/>
      <c r="E31" s="166">
        <f t="shared" si="2"/>
        <v>0</v>
      </c>
    </row>
    <row r="32" spans="1:5" ht="12.75">
      <c r="A32" s="165" t="s">
        <v>94</v>
      </c>
      <c r="B32" s="65"/>
      <c r="C32" s="65"/>
      <c r="D32" s="65"/>
      <c r="E32" s="166">
        <f t="shared" si="2"/>
        <v>0</v>
      </c>
    </row>
    <row r="33" spans="1:5" ht="12.75">
      <c r="A33" s="165" t="s">
        <v>95</v>
      </c>
      <c r="B33" s="65"/>
      <c r="C33" s="65"/>
      <c r="D33" s="65"/>
      <c r="E33" s="166">
        <f t="shared" si="2"/>
        <v>0</v>
      </c>
    </row>
    <row r="34" spans="1:5" ht="13.5" thickBot="1">
      <c r="A34" s="66"/>
      <c r="B34" s="67"/>
      <c r="C34" s="67"/>
      <c r="D34" s="67"/>
      <c r="E34" s="166">
        <f t="shared" si="2"/>
        <v>0</v>
      </c>
    </row>
    <row r="35" spans="1:5" ht="13.5" thickBot="1">
      <c r="A35" s="167" t="s">
        <v>97</v>
      </c>
      <c r="B35" s="168">
        <f>B28+SUM(B30:B34)</f>
        <v>0</v>
      </c>
      <c r="C35" s="168">
        <f>C28+SUM(C30:C34)</f>
        <v>0</v>
      </c>
      <c r="D35" s="168">
        <f>D28+SUM(D30:D34)</f>
        <v>0</v>
      </c>
      <c r="E35" s="169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58" t="s">
        <v>96</v>
      </c>
      <c r="B37" s="159" t="s">
        <v>150</v>
      </c>
      <c r="C37" s="159" t="s">
        <v>200</v>
      </c>
      <c r="D37" s="159" t="s">
        <v>412</v>
      </c>
      <c r="E37" s="160" t="s">
        <v>39</v>
      </c>
    </row>
    <row r="38" spans="1:5" ht="12.75">
      <c r="A38" s="161" t="s">
        <v>101</v>
      </c>
      <c r="B38" s="63"/>
      <c r="C38" s="63"/>
      <c r="D38" s="63"/>
      <c r="E38" s="162">
        <f aca="true" t="shared" si="3" ref="E38:E44">SUM(B38:D38)</f>
        <v>0</v>
      </c>
    </row>
    <row r="39" spans="1:5" ht="12.75">
      <c r="A39" s="170" t="s">
        <v>102</v>
      </c>
      <c r="B39" s="65"/>
      <c r="C39" s="65"/>
      <c r="D39" s="65"/>
      <c r="E39" s="166">
        <f t="shared" si="3"/>
        <v>0</v>
      </c>
    </row>
    <row r="40" spans="1:5" ht="12.75">
      <c r="A40" s="165" t="s">
        <v>103</v>
      </c>
      <c r="B40" s="65"/>
      <c r="C40" s="65"/>
      <c r="D40" s="65"/>
      <c r="E40" s="166">
        <f t="shared" si="3"/>
        <v>0</v>
      </c>
    </row>
    <row r="41" spans="1:5" ht="12.75">
      <c r="A41" s="165" t="s">
        <v>104</v>
      </c>
      <c r="B41" s="65"/>
      <c r="C41" s="65"/>
      <c r="D41" s="65"/>
      <c r="E41" s="166">
        <f t="shared" si="3"/>
        <v>0</v>
      </c>
    </row>
    <row r="42" spans="1:5" ht="12.75">
      <c r="A42" s="68"/>
      <c r="B42" s="65"/>
      <c r="C42" s="65"/>
      <c r="D42" s="65"/>
      <c r="E42" s="166">
        <f t="shared" si="3"/>
        <v>0</v>
      </c>
    </row>
    <row r="43" spans="1:5" ht="12.75">
      <c r="A43" s="68"/>
      <c r="B43" s="65"/>
      <c r="C43" s="65"/>
      <c r="D43" s="65"/>
      <c r="E43" s="166">
        <f t="shared" si="3"/>
        <v>0</v>
      </c>
    </row>
    <row r="44" spans="1:5" ht="13.5" thickBot="1">
      <c r="A44" s="66"/>
      <c r="B44" s="67"/>
      <c r="C44" s="67"/>
      <c r="D44" s="67"/>
      <c r="E44" s="166">
        <f t="shared" si="3"/>
        <v>0</v>
      </c>
    </row>
    <row r="45" spans="1:5" ht="13.5" thickBot="1">
      <c r="A45" s="167" t="s">
        <v>40</v>
      </c>
      <c r="B45" s="168">
        <f>SUM(B38:B44)</f>
        <v>0</v>
      </c>
      <c r="C45" s="168">
        <f>SUM(C38:C44)</f>
        <v>0</v>
      </c>
      <c r="D45" s="168">
        <f>SUM(D38:D44)</f>
        <v>0</v>
      </c>
      <c r="E45" s="169">
        <f>SUM(E38:E44)</f>
        <v>0</v>
      </c>
    </row>
    <row r="46" spans="1:5" ht="12.75">
      <c r="A46" s="156"/>
      <c r="B46" s="156"/>
      <c r="C46" s="156"/>
      <c r="D46" s="156"/>
      <c r="E46" s="156"/>
    </row>
    <row r="47" spans="1:5" ht="15.75">
      <c r="A47" s="386" t="s">
        <v>413</v>
      </c>
      <c r="B47" s="386"/>
      <c r="C47" s="386"/>
      <c r="D47" s="386"/>
      <c r="E47" s="386"/>
    </row>
    <row r="48" spans="1:5" ht="13.5" thickBot="1">
      <c r="A48" s="156"/>
      <c r="B48" s="156"/>
      <c r="C48" s="156"/>
      <c r="D48" s="156"/>
      <c r="E48" s="156"/>
    </row>
    <row r="49" spans="1:8" ht="13.5" thickBot="1">
      <c r="A49" s="391" t="s">
        <v>99</v>
      </c>
      <c r="B49" s="392"/>
      <c r="C49" s="393"/>
      <c r="D49" s="389" t="s">
        <v>107</v>
      </c>
      <c r="E49" s="390"/>
      <c r="H49" s="36"/>
    </row>
    <row r="50" spans="1:5" ht="12.75">
      <c r="A50" s="394"/>
      <c r="B50" s="395"/>
      <c r="C50" s="396"/>
      <c r="D50" s="382"/>
      <c r="E50" s="383"/>
    </row>
    <row r="51" spans="1:5" ht="13.5" thickBot="1">
      <c r="A51" s="397"/>
      <c r="B51" s="398"/>
      <c r="C51" s="399"/>
      <c r="D51" s="384"/>
      <c r="E51" s="385"/>
    </row>
    <row r="52" spans="1:5" ht="13.5" thickBot="1">
      <c r="A52" s="379" t="s">
        <v>40</v>
      </c>
      <c r="B52" s="380"/>
      <c r="C52" s="381"/>
      <c r="D52" s="387">
        <f>SUM(D50:E51)</f>
        <v>0</v>
      </c>
      <c r="E52" s="388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(II.07.)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workbookViewId="0" topLeftCell="A133">
      <selection activeCell="B8" sqref="B8"/>
    </sheetView>
  </sheetViews>
  <sheetFormatPr defaultColWidth="9.00390625" defaultRowHeight="12.75"/>
  <cols>
    <col min="1" max="1" width="19.50390625" style="290" customWidth="1"/>
    <col min="2" max="2" width="72.00390625" style="291" customWidth="1"/>
    <col min="3" max="3" width="25.00390625" style="292" customWidth="1"/>
    <col min="4" max="16384" width="9.375" style="2" customWidth="1"/>
  </cols>
  <sheetData>
    <row r="1" spans="1:3" s="1" customFormat="1" ht="16.5" customHeight="1" thickBot="1">
      <c r="A1" s="171"/>
      <c r="B1" s="172"/>
      <c r="C1" s="186" t="s">
        <v>448</v>
      </c>
    </row>
    <row r="2" spans="1:3" s="69" customFormat="1" ht="21" customHeight="1">
      <c r="A2" s="297" t="s">
        <v>51</v>
      </c>
      <c r="B2" s="271" t="s">
        <v>174</v>
      </c>
      <c r="C2" s="273" t="s">
        <v>41</v>
      </c>
    </row>
    <row r="3" spans="1:3" s="69" customFormat="1" ht="16.5" thickBot="1">
      <c r="A3" s="173" t="s">
        <v>155</v>
      </c>
      <c r="B3" s="272" t="s">
        <v>420</v>
      </c>
      <c r="C3" s="274">
        <v>1</v>
      </c>
    </row>
    <row r="4" spans="1:3" s="70" customFormat="1" ht="15.75" customHeight="1" thickBot="1">
      <c r="A4" s="174"/>
      <c r="B4" s="174"/>
      <c r="C4" s="175" t="s">
        <v>42</v>
      </c>
    </row>
    <row r="5" spans="1:3" ht="13.5" thickBot="1">
      <c r="A5" s="298" t="s">
        <v>156</v>
      </c>
      <c r="B5" s="176" t="s">
        <v>43</v>
      </c>
      <c r="C5" s="275" t="s">
        <v>44</v>
      </c>
    </row>
    <row r="6" spans="1:3" s="57" customFormat="1" ht="12.75" customHeight="1" thickBot="1">
      <c r="A6" s="151">
        <v>1</v>
      </c>
      <c r="B6" s="152">
        <v>2</v>
      </c>
      <c r="C6" s="153">
        <v>3</v>
      </c>
    </row>
    <row r="7" spans="1:3" s="57" customFormat="1" ht="15.75" customHeight="1" thickBot="1">
      <c r="A7" s="177"/>
      <c r="B7" s="178" t="s">
        <v>45</v>
      </c>
      <c r="C7" s="276"/>
    </row>
    <row r="8" spans="1:3" s="57" customFormat="1" ht="12" customHeight="1" thickBot="1">
      <c r="A8" s="27" t="s">
        <v>7</v>
      </c>
      <c r="B8" s="19" t="s">
        <v>209</v>
      </c>
      <c r="C8" s="211">
        <f>+C9+C10+C11+C12+C13+C14</f>
        <v>9995</v>
      </c>
    </row>
    <row r="9" spans="1:3" s="71" customFormat="1" ht="12" customHeight="1">
      <c r="A9" s="325" t="s">
        <v>71</v>
      </c>
      <c r="B9" s="307" t="s">
        <v>210</v>
      </c>
      <c r="C9" s="214">
        <v>1500</v>
      </c>
    </row>
    <row r="10" spans="1:3" s="72" customFormat="1" ht="12" customHeight="1">
      <c r="A10" s="326" t="s">
        <v>72</v>
      </c>
      <c r="B10" s="308" t="s">
        <v>211</v>
      </c>
      <c r="C10" s="213"/>
    </row>
    <row r="11" spans="1:3" s="72" customFormat="1" ht="12" customHeight="1">
      <c r="A11" s="326" t="s">
        <v>73</v>
      </c>
      <c r="B11" s="308" t="s">
        <v>212</v>
      </c>
      <c r="C11" s="213">
        <v>8157</v>
      </c>
    </row>
    <row r="12" spans="1:3" s="72" customFormat="1" ht="12" customHeight="1">
      <c r="A12" s="326" t="s">
        <v>74</v>
      </c>
      <c r="B12" s="308" t="s">
        <v>213</v>
      </c>
      <c r="C12" s="213">
        <v>338</v>
      </c>
    </row>
    <row r="13" spans="1:3" s="72" customFormat="1" ht="12" customHeight="1">
      <c r="A13" s="326" t="s">
        <v>108</v>
      </c>
      <c r="B13" s="308" t="s">
        <v>214</v>
      </c>
      <c r="C13" s="338"/>
    </row>
    <row r="14" spans="1:3" s="71" customFormat="1" ht="12" customHeight="1" thickBot="1">
      <c r="A14" s="327" t="s">
        <v>75</v>
      </c>
      <c r="B14" s="309" t="s">
        <v>215</v>
      </c>
      <c r="C14" s="339"/>
    </row>
    <row r="15" spans="1:3" s="71" customFormat="1" ht="12" customHeight="1" thickBot="1">
      <c r="A15" s="27" t="s">
        <v>8</v>
      </c>
      <c r="B15" s="206" t="s">
        <v>216</v>
      </c>
      <c r="C15" s="211">
        <f>+C16+C17+C18+C19+C20</f>
        <v>2570</v>
      </c>
    </row>
    <row r="16" spans="1:3" s="71" customFormat="1" ht="12" customHeight="1">
      <c r="A16" s="325" t="s">
        <v>77</v>
      </c>
      <c r="B16" s="307" t="s">
        <v>217</v>
      </c>
      <c r="C16" s="214"/>
    </row>
    <row r="17" spans="1:3" s="71" customFormat="1" ht="12" customHeight="1">
      <c r="A17" s="326" t="s">
        <v>78</v>
      </c>
      <c r="B17" s="308" t="s">
        <v>218</v>
      </c>
      <c r="C17" s="213"/>
    </row>
    <row r="18" spans="1:3" s="71" customFormat="1" ht="12" customHeight="1">
      <c r="A18" s="326" t="s">
        <v>79</v>
      </c>
      <c r="B18" s="308" t="s">
        <v>422</v>
      </c>
      <c r="C18" s="213"/>
    </row>
    <row r="19" spans="1:3" s="71" customFormat="1" ht="12" customHeight="1">
      <c r="A19" s="326" t="s">
        <v>80</v>
      </c>
      <c r="B19" s="308" t="s">
        <v>423</v>
      </c>
      <c r="C19" s="213"/>
    </row>
    <row r="20" spans="1:3" s="71" customFormat="1" ht="12" customHeight="1">
      <c r="A20" s="326" t="s">
        <v>81</v>
      </c>
      <c r="B20" s="308" t="s">
        <v>219</v>
      </c>
      <c r="C20" s="213">
        <v>2570</v>
      </c>
    </row>
    <row r="21" spans="1:3" s="72" customFormat="1" ht="12" customHeight="1" thickBot="1">
      <c r="A21" s="327" t="s">
        <v>87</v>
      </c>
      <c r="B21" s="309" t="s">
        <v>220</v>
      </c>
      <c r="C21" s="215"/>
    </row>
    <row r="22" spans="1:3" s="72" customFormat="1" ht="12" customHeight="1" thickBot="1">
      <c r="A22" s="27" t="s">
        <v>9</v>
      </c>
      <c r="B22" s="19" t="s">
        <v>221</v>
      </c>
      <c r="C22" s="211">
        <f>+C23+C24+C25+C26+C27</f>
        <v>0</v>
      </c>
    </row>
    <row r="23" spans="1:3" s="72" customFormat="1" ht="12" customHeight="1">
      <c r="A23" s="325" t="s">
        <v>60</v>
      </c>
      <c r="B23" s="307" t="s">
        <v>222</v>
      </c>
      <c r="C23" s="214"/>
    </row>
    <row r="24" spans="1:3" s="71" customFormat="1" ht="12" customHeight="1">
      <c r="A24" s="326" t="s">
        <v>61</v>
      </c>
      <c r="B24" s="308" t="s">
        <v>223</v>
      </c>
      <c r="C24" s="213"/>
    </row>
    <row r="25" spans="1:3" s="72" customFormat="1" ht="12" customHeight="1">
      <c r="A25" s="326" t="s">
        <v>62</v>
      </c>
      <c r="B25" s="308" t="s">
        <v>424</v>
      </c>
      <c r="C25" s="213"/>
    </row>
    <row r="26" spans="1:3" s="72" customFormat="1" ht="12" customHeight="1">
      <c r="A26" s="326" t="s">
        <v>63</v>
      </c>
      <c r="B26" s="308" t="s">
        <v>425</v>
      </c>
      <c r="C26" s="213"/>
    </row>
    <row r="27" spans="1:3" s="72" customFormat="1" ht="12" customHeight="1">
      <c r="A27" s="326" t="s">
        <v>122</v>
      </c>
      <c r="B27" s="308" t="s">
        <v>224</v>
      </c>
      <c r="C27" s="213"/>
    </row>
    <row r="28" spans="1:3" s="72" customFormat="1" ht="12" customHeight="1" thickBot="1">
      <c r="A28" s="327" t="s">
        <v>123</v>
      </c>
      <c r="B28" s="309" t="s">
        <v>225</v>
      </c>
      <c r="C28" s="215"/>
    </row>
    <row r="29" spans="1:3" s="72" customFormat="1" ht="12" customHeight="1" thickBot="1">
      <c r="A29" s="27" t="s">
        <v>124</v>
      </c>
      <c r="B29" s="19" t="s">
        <v>226</v>
      </c>
      <c r="C29" s="217">
        <f>+C30+C33+C34+C35</f>
        <v>65680</v>
      </c>
    </row>
    <row r="30" spans="1:3" s="72" customFormat="1" ht="12" customHeight="1">
      <c r="A30" s="325" t="s">
        <v>227</v>
      </c>
      <c r="B30" s="307" t="s">
        <v>233</v>
      </c>
      <c r="C30" s="302">
        <f>+C31+C32</f>
        <v>65000</v>
      </c>
    </row>
    <row r="31" spans="1:3" s="72" customFormat="1" ht="12" customHeight="1">
      <c r="A31" s="326" t="s">
        <v>228</v>
      </c>
      <c r="B31" s="308" t="s">
        <v>234</v>
      </c>
      <c r="C31" s="213"/>
    </row>
    <row r="32" spans="1:3" s="72" customFormat="1" ht="12" customHeight="1">
      <c r="A32" s="326" t="s">
        <v>229</v>
      </c>
      <c r="B32" s="308" t="s">
        <v>235</v>
      </c>
      <c r="C32" s="213">
        <v>65000</v>
      </c>
    </row>
    <row r="33" spans="1:3" s="72" customFormat="1" ht="12" customHeight="1">
      <c r="A33" s="326" t="s">
        <v>230</v>
      </c>
      <c r="B33" s="308" t="s">
        <v>236</v>
      </c>
      <c r="C33" s="213">
        <v>480</v>
      </c>
    </row>
    <row r="34" spans="1:3" s="72" customFormat="1" ht="12" customHeight="1">
      <c r="A34" s="326" t="s">
        <v>231</v>
      </c>
      <c r="B34" s="308" t="s">
        <v>237</v>
      </c>
      <c r="C34" s="213"/>
    </row>
    <row r="35" spans="1:3" s="72" customFormat="1" ht="12" customHeight="1" thickBot="1">
      <c r="A35" s="327" t="s">
        <v>232</v>
      </c>
      <c r="B35" s="309" t="s">
        <v>238</v>
      </c>
      <c r="C35" s="215">
        <v>200</v>
      </c>
    </row>
    <row r="36" spans="1:3" s="72" customFormat="1" ht="12" customHeight="1" thickBot="1">
      <c r="A36" s="27" t="s">
        <v>11</v>
      </c>
      <c r="B36" s="19" t="s">
        <v>239</v>
      </c>
      <c r="C36" s="211">
        <f>SUM(C37:C46)</f>
        <v>320</v>
      </c>
    </row>
    <row r="37" spans="1:3" s="72" customFormat="1" ht="12" customHeight="1">
      <c r="A37" s="325" t="s">
        <v>64</v>
      </c>
      <c r="B37" s="307" t="s">
        <v>242</v>
      </c>
      <c r="C37" s="214"/>
    </row>
    <row r="38" spans="1:3" s="72" customFormat="1" ht="12" customHeight="1">
      <c r="A38" s="326" t="s">
        <v>65</v>
      </c>
      <c r="B38" s="308" t="s">
        <v>243</v>
      </c>
      <c r="C38" s="213"/>
    </row>
    <row r="39" spans="1:3" s="72" customFormat="1" ht="12" customHeight="1">
      <c r="A39" s="326" t="s">
        <v>66</v>
      </c>
      <c r="B39" s="308" t="s">
        <v>244</v>
      </c>
      <c r="C39" s="213"/>
    </row>
    <row r="40" spans="1:3" s="72" customFormat="1" ht="12" customHeight="1">
      <c r="A40" s="326" t="s">
        <v>126</v>
      </c>
      <c r="B40" s="308" t="s">
        <v>245</v>
      </c>
      <c r="C40" s="213"/>
    </row>
    <row r="41" spans="1:3" s="72" customFormat="1" ht="12" customHeight="1">
      <c r="A41" s="326" t="s">
        <v>127</v>
      </c>
      <c r="B41" s="308" t="s">
        <v>246</v>
      </c>
      <c r="C41" s="213">
        <v>320</v>
      </c>
    </row>
    <row r="42" spans="1:3" s="72" customFormat="1" ht="12" customHeight="1">
      <c r="A42" s="326" t="s">
        <v>128</v>
      </c>
      <c r="B42" s="308" t="s">
        <v>247</v>
      </c>
      <c r="C42" s="213"/>
    </row>
    <row r="43" spans="1:3" s="72" customFormat="1" ht="12" customHeight="1">
      <c r="A43" s="326" t="s">
        <v>129</v>
      </c>
      <c r="B43" s="308" t="s">
        <v>248</v>
      </c>
      <c r="C43" s="213"/>
    </row>
    <row r="44" spans="1:3" s="72" customFormat="1" ht="12" customHeight="1">
      <c r="A44" s="326" t="s">
        <v>130</v>
      </c>
      <c r="B44" s="308" t="s">
        <v>249</v>
      </c>
      <c r="C44" s="213"/>
    </row>
    <row r="45" spans="1:3" s="72" customFormat="1" ht="12" customHeight="1">
      <c r="A45" s="326" t="s">
        <v>240</v>
      </c>
      <c r="B45" s="308" t="s">
        <v>250</v>
      </c>
      <c r="C45" s="216"/>
    </row>
    <row r="46" spans="1:3" s="72" customFormat="1" ht="12" customHeight="1" thickBot="1">
      <c r="A46" s="327" t="s">
        <v>241</v>
      </c>
      <c r="B46" s="309" t="s">
        <v>251</v>
      </c>
      <c r="C46" s="296"/>
    </row>
    <row r="47" spans="1:3" s="72" customFormat="1" ht="12" customHeight="1" thickBot="1">
      <c r="A47" s="27" t="s">
        <v>12</v>
      </c>
      <c r="B47" s="19" t="s">
        <v>252</v>
      </c>
      <c r="C47" s="211">
        <f>SUM(C48:C52)</f>
        <v>305</v>
      </c>
    </row>
    <row r="48" spans="1:3" s="72" customFormat="1" ht="12" customHeight="1">
      <c r="A48" s="325" t="s">
        <v>67</v>
      </c>
      <c r="B48" s="307" t="s">
        <v>256</v>
      </c>
      <c r="C48" s="340"/>
    </row>
    <row r="49" spans="1:3" s="72" customFormat="1" ht="12" customHeight="1">
      <c r="A49" s="326" t="s">
        <v>68</v>
      </c>
      <c r="B49" s="308" t="s">
        <v>257</v>
      </c>
      <c r="C49" s="216">
        <v>305</v>
      </c>
    </row>
    <row r="50" spans="1:3" s="72" customFormat="1" ht="12" customHeight="1">
      <c r="A50" s="326" t="s">
        <v>253</v>
      </c>
      <c r="B50" s="308" t="s">
        <v>258</v>
      </c>
      <c r="C50" s="216"/>
    </row>
    <row r="51" spans="1:3" s="72" customFormat="1" ht="12" customHeight="1">
      <c r="A51" s="326" t="s">
        <v>254</v>
      </c>
      <c r="B51" s="308" t="s">
        <v>259</v>
      </c>
      <c r="C51" s="216"/>
    </row>
    <row r="52" spans="1:3" s="72" customFormat="1" ht="12" customHeight="1" thickBot="1">
      <c r="A52" s="327" t="s">
        <v>255</v>
      </c>
      <c r="B52" s="309" t="s">
        <v>260</v>
      </c>
      <c r="C52" s="296"/>
    </row>
    <row r="53" spans="1:3" s="72" customFormat="1" ht="12" customHeight="1" thickBot="1">
      <c r="A53" s="27" t="s">
        <v>131</v>
      </c>
      <c r="B53" s="19" t="s">
        <v>261</v>
      </c>
      <c r="C53" s="211">
        <f>SUM(C54:C56)</f>
        <v>0</v>
      </c>
    </row>
    <row r="54" spans="1:3" s="72" customFormat="1" ht="12" customHeight="1">
      <c r="A54" s="325" t="s">
        <v>69</v>
      </c>
      <c r="B54" s="307" t="s">
        <v>262</v>
      </c>
      <c r="C54" s="214"/>
    </row>
    <row r="55" spans="1:3" s="72" customFormat="1" ht="12" customHeight="1">
      <c r="A55" s="326" t="s">
        <v>70</v>
      </c>
      <c r="B55" s="308" t="s">
        <v>426</v>
      </c>
      <c r="C55" s="213"/>
    </row>
    <row r="56" spans="1:3" s="72" customFormat="1" ht="12" customHeight="1">
      <c r="A56" s="326" t="s">
        <v>266</v>
      </c>
      <c r="B56" s="308" t="s">
        <v>264</v>
      </c>
      <c r="C56" s="213"/>
    </row>
    <row r="57" spans="1:3" s="72" customFormat="1" ht="12" customHeight="1" thickBot="1">
      <c r="A57" s="327" t="s">
        <v>267</v>
      </c>
      <c r="B57" s="309" t="s">
        <v>265</v>
      </c>
      <c r="C57" s="215"/>
    </row>
    <row r="58" spans="1:3" s="72" customFormat="1" ht="12" customHeight="1" thickBot="1">
      <c r="A58" s="27" t="s">
        <v>14</v>
      </c>
      <c r="B58" s="206" t="s">
        <v>268</v>
      </c>
      <c r="C58" s="211">
        <f>SUM(C59:C61)</f>
        <v>95</v>
      </c>
    </row>
    <row r="59" spans="1:3" s="72" customFormat="1" ht="12" customHeight="1">
      <c r="A59" s="325" t="s">
        <v>132</v>
      </c>
      <c r="B59" s="307" t="s">
        <v>270</v>
      </c>
      <c r="C59" s="216"/>
    </row>
    <row r="60" spans="1:3" s="72" customFormat="1" ht="12" customHeight="1">
      <c r="A60" s="326" t="s">
        <v>133</v>
      </c>
      <c r="B60" s="308" t="s">
        <v>427</v>
      </c>
      <c r="C60" s="216">
        <v>95</v>
      </c>
    </row>
    <row r="61" spans="1:3" s="72" customFormat="1" ht="12" customHeight="1">
      <c r="A61" s="326" t="s">
        <v>180</v>
      </c>
      <c r="B61" s="308" t="s">
        <v>271</v>
      </c>
      <c r="C61" s="216"/>
    </row>
    <row r="62" spans="1:3" s="72" customFormat="1" ht="12" customHeight="1" thickBot="1">
      <c r="A62" s="327" t="s">
        <v>269</v>
      </c>
      <c r="B62" s="309" t="s">
        <v>272</v>
      </c>
      <c r="C62" s="216"/>
    </row>
    <row r="63" spans="1:3" s="72" customFormat="1" ht="12" customHeight="1" thickBot="1">
      <c r="A63" s="27" t="s">
        <v>15</v>
      </c>
      <c r="B63" s="19" t="s">
        <v>273</v>
      </c>
      <c r="C63" s="217">
        <f>+C8+C15+C22+C29+C36+C47+C53+C58</f>
        <v>78965</v>
      </c>
    </row>
    <row r="64" spans="1:3" s="72" customFormat="1" ht="12" customHeight="1" thickBot="1">
      <c r="A64" s="328" t="s">
        <v>415</v>
      </c>
      <c r="B64" s="206" t="s">
        <v>275</v>
      </c>
      <c r="C64" s="211">
        <f>SUM(C65:C67)</f>
        <v>0</v>
      </c>
    </row>
    <row r="65" spans="1:3" s="72" customFormat="1" ht="12" customHeight="1">
      <c r="A65" s="325" t="s">
        <v>308</v>
      </c>
      <c r="B65" s="307" t="s">
        <v>276</v>
      </c>
      <c r="C65" s="216"/>
    </row>
    <row r="66" spans="1:3" s="72" customFormat="1" ht="12" customHeight="1">
      <c r="A66" s="326" t="s">
        <v>317</v>
      </c>
      <c r="B66" s="308" t="s">
        <v>277</v>
      </c>
      <c r="C66" s="216"/>
    </row>
    <row r="67" spans="1:3" s="72" customFormat="1" ht="12" customHeight="1" thickBot="1">
      <c r="A67" s="327" t="s">
        <v>318</v>
      </c>
      <c r="B67" s="311" t="s">
        <v>278</v>
      </c>
      <c r="C67" s="216"/>
    </row>
    <row r="68" spans="1:3" s="72" customFormat="1" ht="12" customHeight="1" thickBot="1">
      <c r="A68" s="328" t="s">
        <v>279</v>
      </c>
      <c r="B68" s="206" t="s">
        <v>280</v>
      </c>
      <c r="C68" s="211">
        <f>SUM(C69:C72)</f>
        <v>0</v>
      </c>
    </row>
    <row r="69" spans="1:3" s="72" customFormat="1" ht="12" customHeight="1">
      <c r="A69" s="325" t="s">
        <v>109</v>
      </c>
      <c r="B69" s="307" t="s">
        <v>281</v>
      </c>
      <c r="C69" s="216"/>
    </row>
    <row r="70" spans="1:3" s="72" customFormat="1" ht="12" customHeight="1">
      <c r="A70" s="326" t="s">
        <v>110</v>
      </c>
      <c r="B70" s="308" t="s">
        <v>282</v>
      </c>
      <c r="C70" s="216"/>
    </row>
    <row r="71" spans="1:3" s="72" customFormat="1" ht="12" customHeight="1">
      <c r="A71" s="326" t="s">
        <v>309</v>
      </c>
      <c r="B71" s="308" t="s">
        <v>283</v>
      </c>
      <c r="C71" s="216"/>
    </row>
    <row r="72" spans="1:3" s="72" customFormat="1" ht="12" customHeight="1" thickBot="1">
      <c r="A72" s="327" t="s">
        <v>310</v>
      </c>
      <c r="B72" s="309" t="s">
        <v>284</v>
      </c>
      <c r="C72" s="216"/>
    </row>
    <row r="73" spans="1:3" s="72" customFormat="1" ht="12" customHeight="1" thickBot="1">
      <c r="A73" s="328" t="s">
        <v>285</v>
      </c>
      <c r="B73" s="206" t="s">
        <v>286</v>
      </c>
      <c r="C73" s="211">
        <f>SUM(C74:C75)</f>
        <v>47010</v>
      </c>
    </row>
    <row r="74" spans="1:3" s="72" customFormat="1" ht="12" customHeight="1">
      <c r="A74" s="325" t="s">
        <v>311</v>
      </c>
      <c r="B74" s="307" t="s">
        <v>287</v>
      </c>
      <c r="C74" s="216">
        <v>47010</v>
      </c>
    </row>
    <row r="75" spans="1:3" s="72" customFormat="1" ht="12" customHeight="1" thickBot="1">
      <c r="A75" s="327" t="s">
        <v>312</v>
      </c>
      <c r="B75" s="309" t="s">
        <v>288</v>
      </c>
      <c r="C75" s="216"/>
    </row>
    <row r="76" spans="1:3" s="71" customFormat="1" ht="12" customHeight="1" thickBot="1">
      <c r="A76" s="328" t="s">
        <v>289</v>
      </c>
      <c r="B76" s="206" t="s">
        <v>290</v>
      </c>
      <c r="C76" s="211">
        <f>SUM(C77:C79)</f>
        <v>0</v>
      </c>
    </row>
    <row r="77" spans="1:3" s="72" customFormat="1" ht="12" customHeight="1">
      <c r="A77" s="325" t="s">
        <v>313</v>
      </c>
      <c r="B77" s="307" t="s">
        <v>291</v>
      </c>
      <c r="C77" s="216"/>
    </row>
    <row r="78" spans="1:3" s="72" customFormat="1" ht="12" customHeight="1">
      <c r="A78" s="326" t="s">
        <v>314</v>
      </c>
      <c r="B78" s="308" t="s">
        <v>292</v>
      </c>
      <c r="C78" s="216"/>
    </row>
    <row r="79" spans="1:3" s="72" customFormat="1" ht="12" customHeight="1" thickBot="1">
      <c r="A79" s="327" t="s">
        <v>315</v>
      </c>
      <c r="B79" s="309" t="s">
        <v>293</v>
      </c>
      <c r="C79" s="216"/>
    </row>
    <row r="80" spans="1:3" s="72" customFormat="1" ht="12" customHeight="1" thickBot="1">
      <c r="A80" s="328" t="s">
        <v>294</v>
      </c>
      <c r="B80" s="206" t="s">
        <v>316</v>
      </c>
      <c r="C80" s="211">
        <f>SUM(C81:C84)</f>
        <v>0</v>
      </c>
    </row>
    <row r="81" spans="1:3" s="72" customFormat="1" ht="12" customHeight="1">
      <c r="A81" s="329" t="s">
        <v>295</v>
      </c>
      <c r="B81" s="307" t="s">
        <v>296</v>
      </c>
      <c r="C81" s="216"/>
    </row>
    <row r="82" spans="1:3" s="72" customFormat="1" ht="12" customHeight="1">
      <c r="A82" s="330" t="s">
        <v>297</v>
      </c>
      <c r="B82" s="308" t="s">
        <v>298</v>
      </c>
      <c r="C82" s="216"/>
    </row>
    <row r="83" spans="1:3" s="72" customFormat="1" ht="12" customHeight="1">
      <c r="A83" s="330" t="s">
        <v>299</v>
      </c>
      <c r="B83" s="308" t="s">
        <v>300</v>
      </c>
      <c r="C83" s="216"/>
    </row>
    <row r="84" spans="1:3" s="71" customFormat="1" ht="12" customHeight="1" thickBot="1">
      <c r="A84" s="331" t="s">
        <v>301</v>
      </c>
      <c r="B84" s="309" t="s">
        <v>302</v>
      </c>
      <c r="C84" s="216"/>
    </row>
    <row r="85" spans="1:3" s="71" customFormat="1" ht="12" customHeight="1" thickBot="1">
      <c r="A85" s="328" t="s">
        <v>303</v>
      </c>
      <c r="B85" s="206" t="s">
        <v>304</v>
      </c>
      <c r="C85" s="341"/>
    </row>
    <row r="86" spans="1:3" s="71" customFormat="1" ht="12" customHeight="1" thickBot="1">
      <c r="A86" s="328" t="s">
        <v>305</v>
      </c>
      <c r="B86" s="315" t="s">
        <v>306</v>
      </c>
      <c r="C86" s="217">
        <f>+C64+C68+C73+C76+C80+C85</f>
        <v>47010</v>
      </c>
    </row>
    <row r="87" spans="1:3" s="71" customFormat="1" ht="12" customHeight="1" thickBot="1">
      <c r="A87" s="332" t="s">
        <v>319</v>
      </c>
      <c r="B87" s="317" t="s">
        <v>421</v>
      </c>
      <c r="C87" s="217">
        <f>+C63+C86</f>
        <v>125975</v>
      </c>
    </row>
    <row r="88" spans="1:3" s="72" customFormat="1" ht="15" customHeight="1">
      <c r="A88" s="179"/>
      <c r="B88" s="180"/>
      <c r="C88" s="278"/>
    </row>
    <row r="89" spans="1:3" ht="13.5" thickBot="1">
      <c r="A89" s="333"/>
      <c r="B89" s="181"/>
      <c r="C89" s="279"/>
    </row>
    <row r="90" spans="1:3" s="57" customFormat="1" ht="16.5" customHeight="1" thickBot="1">
      <c r="A90" s="182"/>
      <c r="B90" s="183" t="s">
        <v>47</v>
      </c>
      <c r="C90" s="280"/>
    </row>
    <row r="91" spans="1:3" s="73" customFormat="1" ht="12" customHeight="1" thickBot="1">
      <c r="A91" s="299" t="s">
        <v>7</v>
      </c>
      <c r="B91" s="26" t="s">
        <v>322</v>
      </c>
      <c r="C91" s="210">
        <f>SUM(C92:C96)</f>
        <v>41576</v>
      </c>
    </row>
    <row r="92" spans="1:3" ht="12" customHeight="1">
      <c r="A92" s="334" t="s">
        <v>71</v>
      </c>
      <c r="B92" s="8" t="s">
        <v>37</v>
      </c>
      <c r="C92" s="212">
        <v>11057</v>
      </c>
    </row>
    <row r="93" spans="1:3" ht="12" customHeight="1">
      <c r="A93" s="326" t="s">
        <v>72</v>
      </c>
      <c r="B93" s="6" t="s">
        <v>134</v>
      </c>
      <c r="C93" s="213">
        <v>3449</v>
      </c>
    </row>
    <row r="94" spans="1:3" ht="12" customHeight="1">
      <c r="A94" s="326" t="s">
        <v>73</v>
      </c>
      <c r="B94" s="6" t="s">
        <v>100</v>
      </c>
      <c r="C94" s="215">
        <v>14500</v>
      </c>
    </row>
    <row r="95" spans="1:3" ht="12" customHeight="1">
      <c r="A95" s="326" t="s">
        <v>74</v>
      </c>
      <c r="B95" s="9" t="s">
        <v>135</v>
      </c>
      <c r="C95" s="215">
        <v>8710</v>
      </c>
    </row>
    <row r="96" spans="1:3" ht="12" customHeight="1">
      <c r="A96" s="326" t="s">
        <v>82</v>
      </c>
      <c r="B96" s="17" t="s">
        <v>136</v>
      </c>
      <c r="C96" s="215">
        <v>3860</v>
      </c>
    </row>
    <row r="97" spans="1:3" ht="12" customHeight="1">
      <c r="A97" s="326" t="s">
        <v>75</v>
      </c>
      <c r="B97" s="6" t="s">
        <v>323</v>
      </c>
      <c r="C97" s="215"/>
    </row>
    <row r="98" spans="1:3" ht="12" customHeight="1">
      <c r="A98" s="326" t="s">
        <v>76</v>
      </c>
      <c r="B98" s="90" t="s">
        <v>324</v>
      </c>
      <c r="C98" s="215"/>
    </row>
    <row r="99" spans="1:3" ht="12" customHeight="1">
      <c r="A99" s="326" t="s">
        <v>83</v>
      </c>
      <c r="B99" s="91" t="s">
        <v>325</v>
      </c>
      <c r="C99" s="215"/>
    </row>
    <row r="100" spans="1:3" ht="12" customHeight="1">
      <c r="A100" s="326" t="s">
        <v>84</v>
      </c>
      <c r="B100" s="91" t="s">
        <v>326</v>
      </c>
      <c r="C100" s="215"/>
    </row>
    <row r="101" spans="1:3" ht="12" customHeight="1">
      <c r="A101" s="326" t="s">
        <v>85</v>
      </c>
      <c r="B101" s="90" t="s">
        <v>327</v>
      </c>
      <c r="C101" s="215">
        <v>3620</v>
      </c>
    </row>
    <row r="102" spans="1:3" ht="12" customHeight="1">
      <c r="A102" s="326" t="s">
        <v>86</v>
      </c>
      <c r="B102" s="90" t="s">
        <v>328</v>
      </c>
      <c r="C102" s="215"/>
    </row>
    <row r="103" spans="1:3" ht="12" customHeight="1">
      <c r="A103" s="326" t="s">
        <v>88</v>
      </c>
      <c r="B103" s="91" t="s">
        <v>329</v>
      </c>
      <c r="C103" s="215"/>
    </row>
    <row r="104" spans="1:3" ht="12" customHeight="1">
      <c r="A104" s="335" t="s">
        <v>137</v>
      </c>
      <c r="B104" s="92" t="s">
        <v>330</v>
      </c>
      <c r="C104" s="215"/>
    </row>
    <row r="105" spans="1:3" ht="12" customHeight="1">
      <c r="A105" s="326" t="s">
        <v>320</v>
      </c>
      <c r="B105" s="92" t="s">
        <v>331</v>
      </c>
      <c r="C105" s="215"/>
    </row>
    <row r="106" spans="1:3" ht="12" customHeight="1" thickBot="1">
      <c r="A106" s="336" t="s">
        <v>321</v>
      </c>
      <c r="B106" s="93" t="s">
        <v>332</v>
      </c>
      <c r="C106" s="219">
        <v>240</v>
      </c>
    </row>
    <row r="107" spans="1:3" ht="12" customHeight="1" thickBot="1">
      <c r="A107" s="27" t="s">
        <v>8</v>
      </c>
      <c r="B107" s="25" t="s">
        <v>333</v>
      </c>
      <c r="C107" s="211">
        <f>+C108+C110+C112</f>
        <v>36817</v>
      </c>
    </row>
    <row r="108" spans="1:3" ht="12" customHeight="1">
      <c r="A108" s="325" t="s">
        <v>77</v>
      </c>
      <c r="B108" s="6" t="s">
        <v>178</v>
      </c>
      <c r="C108" s="214">
        <v>13331</v>
      </c>
    </row>
    <row r="109" spans="1:3" ht="12" customHeight="1">
      <c r="A109" s="325" t="s">
        <v>78</v>
      </c>
      <c r="B109" s="10" t="s">
        <v>337</v>
      </c>
      <c r="C109" s="214"/>
    </row>
    <row r="110" spans="1:3" ht="12" customHeight="1">
      <c r="A110" s="325" t="s">
        <v>79</v>
      </c>
      <c r="B110" s="10" t="s">
        <v>138</v>
      </c>
      <c r="C110" s="213">
        <v>23486</v>
      </c>
    </row>
    <row r="111" spans="1:3" ht="12" customHeight="1">
      <c r="A111" s="325" t="s">
        <v>80</v>
      </c>
      <c r="B111" s="10" t="s">
        <v>338</v>
      </c>
      <c r="C111" s="204"/>
    </row>
    <row r="112" spans="1:3" ht="12" customHeight="1">
      <c r="A112" s="325" t="s">
        <v>81</v>
      </c>
      <c r="B112" s="208" t="s">
        <v>181</v>
      </c>
      <c r="C112" s="204"/>
    </row>
    <row r="113" spans="1:3" ht="12" customHeight="1">
      <c r="A113" s="325" t="s">
        <v>87</v>
      </c>
      <c r="B113" s="207" t="s">
        <v>428</v>
      </c>
      <c r="C113" s="204"/>
    </row>
    <row r="114" spans="1:3" ht="12" customHeight="1">
      <c r="A114" s="325" t="s">
        <v>89</v>
      </c>
      <c r="B114" s="303" t="s">
        <v>343</v>
      </c>
      <c r="C114" s="204"/>
    </row>
    <row r="115" spans="1:3" ht="12" customHeight="1">
      <c r="A115" s="325" t="s">
        <v>139</v>
      </c>
      <c r="B115" s="91" t="s">
        <v>326</v>
      </c>
      <c r="C115" s="204"/>
    </row>
    <row r="116" spans="1:3" ht="12" customHeight="1">
      <c r="A116" s="325" t="s">
        <v>140</v>
      </c>
      <c r="B116" s="91" t="s">
        <v>342</v>
      </c>
      <c r="C116" s="204"/>
    </row>
    <row r="117" spans="1:3" ht="12" customHeight="1">
      <c r="A117" s="325" t="s">
        <v>141</v>
      </c>
      <c r="B117" s="91" t="s">
        <v>341</v>
      </c>
      <c r="C117" s="204"/>
    </row>
    <row r="118" spans="1:3" ht="12" customHeight="1">
      <c r="A118" s="325" t="s">
        <v>334</v>
      </c>
      <c r="B118" s="91" t="s">
        <v>329</v>
      </c>
      <c r="C118" s="204"/>
    </row>
    <row r="119" spans="1:3" ht="12" customHeight="1">
      <c r="A119" s="325" t="s">
        <v>335</v>
      </c>
      <c r="B119" s="91" t="s">
        <v>340</v>
      </c>
      <c r="C119" s="204"/>
    </row>
    <row r="120" spans="1:3" ht="12" customHeight="1" thickBot="1">
      <c r="A120" s="335" t="s">
        <v>336</v>
      </c>
      <c r="B120" s="91" t="s">
        <v>339</v>
      </c>
      <c r="C120" s="205"/>
    </row>
    <row r="121" spans="1:3" ht="12" customHeight="1" thickBot="1">
      <c r="A121" s="27" t="s">
        <v>9</v>
      </c>
      <c r="B121" s="78" t="s">
        <v>344</v>
      </c>
      <c r="C121" s="211">
        <f>+C122+C123</f>
        <v>47582</v>
      </c>
    </row>
    <row r="122" spans="1:3" ht="12" customHeight="1">
      <c r="A122" s="325" t="s">
        <v>60</v>
      </c>
      <c r="B122" s="7" t="s">
        <v>48</v>
      </c>
      <c r="C122" s="214">
        <v>47582</v>
      </c>
    </row>
    <row r="123" spans="1:3" ht="12" customHeight="1" thickBot="1">
      <c r="A123" s="327" t="s">
        <v>61</v>
      </c>
      <c r="B123" s="10" t="s">
        <v>49</v>
      </c>
      <c r="C123" s="215"/>
    </row>
    <row r="124" spans="1:3" ht="12" customHeight="1" thickBot="1">
      <c r="A124" s="27" t="s">
        <v>10</v>
      </c>
      <c r="B124" s="78" t="s">
        <v>345</v>
      </c>
      <c r="C124" s="211">
        <f>+C91+C107+C121</f>
        <v>125975</v>
      </c>
    </row>
    <row r="125" spans="1:3" ht="12" customHeight="1" thickBot="1">
      <c r="A125" s="27" t="s">
        <v>11</v>
      </c>
      <c r="B125" s="78" t="s">
        <v>346</v>
      </c>
      <c r="C125" s="211">
        <f>+C126+C127+C128</f>
        <v>0</v>
      </c>
    </row>
    <row r="126" spans="1:3" s="73" customFormat="1" ht="12" customHeight="1">
      <c r="A126" s="325" t="s">
        <v>64</v>
      </c>
      <c r="B126" s="7" t="s">
        <v>347</v>
      </c>
      <c r="C126" s="204"/>
    </row>
    <row r="127" spans="1:3" ht="12" customHeight="1">
      <c r="A127" s="325" t="s">
        <v>65</v>
      </c>
      <c r="B127" s="7" t="s">
        <v>348</v>
      </c>
      <c r="C127" s="204"/>
    </row>
    <row r="128" spans="1:3" ht="12" customHeight="1" thickBot="1">
      <c r="A128" s="335" t="s">
        <v>66</v>
      </c>
      <c r="B128" s="5" t="s">
        <v>349</v>
      </c>
      <c r="C128" s="204"/>
    </row>
    <row r="129" spans="1:3" ht="12" customHeight="1" thickBot="1">
      <c r="A129" s="27" t="s">
        <v>12</v>
      </c>
      <c r="B129" s="78" t="s">
        <v>414</v>
      </c>
      <c r="C129" s="211">
        <f>+C130+C131+C132+C133</f>
        <v>0</v>
      </c>
    </row>
    <row r="130" spans="1:3" ht="12" customHeight="1">
      <c r="A130" s="325" t="s">
        <v>67</v>
      </c>
      <c r="B130" s="7" t="s">
        <v>350</v>
      </c>
      <c r="C130" s="204"/>
    </row>
    <row r="131" spans="1:3" ht="12" customHeight="1">
      <c r="A131" s="325" t="s">
        <v>68</v>
      </c>
      <c r="B131" s="7" t="s">
        <v>351</v>
      </c>
      <c r="C131" s="204"/>
    </row>
    <row r="132" spans="1:3" ht="12" customHeight="1">
      <c r="A132" s="325" t="s">
        <v>253</v>
      </c>
      <c r="B132" s="7" t="s">
        <v>352</v>
      </c>
      <c r="C132" s="204"/>
    </row>
    <row r="133" spans="1:3" s="73" customFormat="1" ht="12" customHeight="1" thickBot="1">
      <c r="A133" s="335" t="s">
        <v>254</v>
      </c>
      <c r="B133" s="5" t="s">
        <v>353</v>
      </c>
      <c r="C133" s="204"/>
    </row>
    <row r="134" spans="1:11" ht="12" customHeight="1" thickBot="1">
      <c r="A134" s="27" t="s">
        <v>13</v>
      </c>
      <c r="B134" s="78" t="s">
        <v>354</v>
      </c>
      <c r="C134" s="217">
        <f>+C135+C136+C137+C138</f>
        <v>0</v>
      </c>
      <c r="K134" s="187"/>
    </row>
    <row r="135" spans="1:3" ht="12.75">
      <c r="A135" s="325" t="s">
        <v>69</v>
      </c>
      <c r="B135" s="7" t="s">
        <v>355</v>
      </c>
      <c r="C135" s="204"/>
    </row>
    <row r="136" spans="1:3" ht="12" customHeight="1">
      <c r="A136" s="325" t="s">
        <v>70</v>
      </c>
      <c r="B136" s="7" t="s">
        <v>365</v>
      </c>
      <c r="C136" s="204"/>
    </row>
    <row r="137" spans="1:3" s="73" customFormat="1" ht="12" customHeight="1">
      <c r="A137" s="325" t="s">
        <v>266</v>
      </c>
      <c r="B137" s="7" t="s">
        <v>356</v>
      </c>
      <c r="C137" s="204"/>
    </row>
    <row r="138" spans="1:3" s="73" customFormat="1" ht="12" customHeight="1" thickBot="1">
      <c r="A138" s="335" t="s">
        <v>267</v>
      </c>
      <c r="B138" s="5" t="s">
        <v>357</v>
      </c>
      <c r="C138" s="204"/>
    </row>
    <row r="139" spans="1:3" s="73" customFormat="1" ht="12" customHeight="1" thickBot="1">
      <c r="A139" s="27" t="s">
        <v>14</v>
      </c>
      <c r="B139" s="78" t="s">
        <v>358</v>
      </c>
      <c r="C139" s="220">
        <f>+C140+C141+C142+C143</f>
        <v>0</v>
      </c>
    </row>
    <row r="140" spans="1:3" s="73" customFormat="1" ht="12" customHeight="1">
      <c r="A140" s="325" t="s">
        <v>132</v>
      </c>
      <c r="B140" s="7" t="s">
        <v>359</v>
      </c>
      <c r="C140" s="204"/>
    </row>
    <row r="141" spans="1:3" s="73" customFormat="1" ht="12" customHeight="1">
      <c r="A141" s="325" t="s">
        <v>133</v>
      </c>
      <c r="B141" s="7" t="s">
        <v>360</v>
      </c>
      <c r="C141" s="204"/>
    </row>
    <row r="142" spans="1:3" s="73" customFormat="1" ht="12" customHeight="1">
      <c r="A142" s="325" t="s">
        <v>180</v>
      </c>
      <c r="B142" s="7" t="s">
        <v>361</v>
      </c>
      <c r="C142" s="204"/>
    </row>
    <row r="143" spans="1:3" ht="12.75" customHeight="1" thickBot="1">
      <c r="A143" s="325" t="s">
        <v>269</v>
      </c>
      <c r="B143" s="7" t="s">
        <v>362</v>
      </c>
      <c r="C143" s="204"/>
    </row>
    <row r="144" spans="1:3" ht="12" customHeight="1" thickBot="1">
      <c r="A144" s="27" t="s">
        <v>15</v>
      </c>
      <c r="B144" s="78" t="s">
        <v>363</v>
      </c>
      <c r="C144" s="319">
        <f>+C125+C129+C134+C139</f>
        <v>0</v>
      </c>
    </row>
    <row r="145" spans="1:3" ht="15" customHeight="1" thickBot="1">
      <c r="A145" s="337" t="s">
        <v>16</v>
      </c>
      <c r="B145" s="281" t="s">
        <v>364</v>
      </c>
      <c r="C145" s="319">
        <f>+C124+C144</f>
        <v>125975</v>
      </c>
    </row>
    <row r="146" spans="1:3" ht="13.5" thickBot="1">
      <c r="A146" s="287"/>
      <c r="B146" s="288"/>
      <c r="C146" s="289"/>
    </row>
    <row r="147" spans="1:3" ht="15" customHeight="1" thickBot="1">
      <c r="A147" s="184" t="s">
        <v>157</v>
      </c>
      <c r="B147" s="185"/>
      <c r="C147" s="76">
        <v>10</v>
      </c>
    </row>
    <row r="148" spans="1:3" ht="14.25" customHeight="1" thickBot="1">
      <c r="A148" s="184" t="s">
        <v>158</v>
      </c>
      <c r="B148" s="185"/>
      <c r="C148" s="76">
        <v>8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34">
      <selection activeCell="E2" sqref="E2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03" t="s">
        <v>2</v>
      </c>
      <c r="B1" s="403"/>
      <c r="C1" s="403"/>
      <c r="D1" s="403"/>
      <c r="E1" s="403"/>
      <c r="F1" s="403"/>
      <c r="G1" s="403"/>
    </row>
    <row r="3" spans="1:7" s="112" customFormat="1" ht="27" customHeight="1">
      <c r="A3" s="110" t="s">
        <v>159</v>
      </c>
      <c r="B3" s="111"/>
      <c r="C3" s="402" t="s">
        <v>441</v>
      </c>
      <c r="D3" s="402"/>
      <c r="E3" s="402"/>
      <c r="F3" s="402"/>
      <c r="G3" s="402"/>
    </row>
    <row r="4" spans="1:7" s="112" customFormat="1" ht="15.75">
      <c r="A4" s="111"/>
      <c r="B4" s="111"/>
      <c r="C4" s="111"/>
      <c r="D4" s="111"/>
      <c r="E4" s="111"/>
      <c r="F4" s="111"/>
      <c r="G4" s="111"/>
    </row>
    <row r="5" spans="1:7" s="112" customFormat="1" ht="24.75" customHeight="1">
      <c r="A5" s="110" t="s">
        <v>160</v>
      </c>
      <c r="B5" s="111"/>
      <c r="C5" s="402" t="s">
        <v>442</v>
      </c>
      <c r="D5" s="402"/>
      <c r="E5" s="402"/>
      <c r="F5" s="402"/>
      <c r="G5" s="111"/>
    </row>
    <row r="6" spans="1:7" s="113" customFormat="1" ht="12.75">
      <c r="A6" s="156"/>
      <c r="B6" s="156"/>
      <c r="C6" s="156"/>
      <c r="D6" s="156"/>
      <c r="E6" s="156"/>
      <c r="F6" s="156"/>
      <c r="G6" s="156"/>
    </row>
    <row r="7" spans="1:7" s="114" customFormat="1" ht="15" customHeight="1">
      <c r="A7" s="203" t="s">
        <v>443</v>
      </c>
      <c r="B7" s="202"/>
      <c r="C7" s="202"/>
      <c r="D7" s="188"/>
      <c r="E7" s="188"/>
      <c r="F7" s="188"/>
      <c r="G7" s="188"/>
    </row>
    <row r="8" spans="1:7" s="114" customFormat="1" ht="15" customHeight="1" thickBot="1">
      <c r="A8" s="203" t="s">
        <v>444</v>
      </c>
      <c r="B8" s="188"/>
      <c r="C8" s="188"/>
      <c r="D8" s="188"/>
      <c r="E8" s="188"/>
      <c r="F8" s="188"/>
      <c r="G8" s="188"/>
    </row>
    <row r="9" spans="1:7" s="58" customFormat="1" ht="42" customHeight="1" thickBot="1">
      <c r="A9" s="148" t="s">
        <v>5</v>
      </c>
      <c r="B9" s="149" t="s">
        <v>161</v>
      </c>
      <c r="C9" s="149" t="s">
        <v>162</v>
      </c>
      <c r="D9" s="149" t="s">
        <v>163</v>
      </c>
      <c r="E9" s="149" t="s">
        <v>164</v>
      </c>
      <c r="F9" s="149" t="s">
        <v>165</v>
      </c>
      <c r="G9" s="150" t="s">
        <v>40</v>
      </c>
    </row>
    <row r="10" spans="1:7" ht="24" customHeight="1">
      <c r="A10" s="189" t="s">
        <v>7</v>
      </c>
      <c r="B10" s="154" t="s">
        <v>166</v>
      </c>
      <c r="C10" s="115"/>
      <c r="D10" s="115"/>
      <c r="E10" s="115"/>
      <c r="F10" s="115"/>
      <c r="G10" s="190">
        <f>SUM(C10:F10)</f>
        <v>0</v>
      </c>
    </row>
    <row r="11" spans="1:7" ht="24" customHeight="1">
      <c r="A11" s="191" t="s">
        <v>8</v>
      </c>
      <c r="B11" s="155" t="s">
        <v>167</v>
      </c>
      <c r="C11" s="116"/>
      <c r="D11" s="116"/>
      <c r="E11" s="116"/>
      <c r="F11" s="116"/>
      <c r="G11" s="192">
        <f aca="true" t="shared" si="0" ref="G11:G16">SUM(C11:F11)</f>
        <v>0</v>
      </c>
    </row>
    <row r="12" spans="1:7" ht="24" customHeight="1">
      <c r="A12" s="191" t="s">
        <v>9</v>
      </c>
      <c r="B12" s="155" t="s">
        <v>168</v>
      </c>
      <c r="C12" s="116"/>
      <c r="D12" s="116"/>
      <c r="E12" s="116"/>
      <c r="F12" s="116"/>
      <c r="G12" s="192">
        <f t="shared" si="0"/>
        <v>0</v>
      </c>
    </row>
    <row r="13" spans="1:7" ht="24" customHeight="1">
      <c r="A13" s="191" t="s">
        <v>10</v>
      </c>
      <c r="B13" s="155" t="s">
        <v>169</v>
      </c>
      <c r="C13" s="116"/>
      <c r="D13" s="116"/>
      <c r="E13" s="116"/>
      <c r="F13" s="116"/>
      <c r="G13" s="192">
        <f t="shared" si="0"/>
        <v>0</v>
      </c>
    </row>
    <row r="14" spans="1:7" ht="24" customHeight="1">
      <c r="A14" s="191" t="s">
        <v>11</v>
      </c>
      <c r="B14" s="155" t="s">
        <v>170</v>
      </c>
      <c r="C14" s="116"/>
      <c r="D14" s="116"/>
      <c r="E14" s="116"/>
      <c r="F14" s="116"/>
      <c r="G14" s="192">
        <f t="shared" si="0"/>
        <v>0</v>
      </c>
    </row>
    <row r="15" spans="1:7" ht="24" customHeight="1" thickBot="1">
      <c r="A15" s="193" t="s">
        <v>12</v>
      </c>
      <c r="B15" s="194" t="s">
        <v>171</v>
      </c>
      <c r="C15" s="117"/>
      <c r="D15" s="117"/>
      <c r="E15" s="117"/>
      <c r="F15" s="117"/>
      <c r="G15" s="195">
        <f t="shared" si="0"/>
        <v>0</v>
      </c>
    </row>
    <row r="16" spans="1:7" s="118" customFormat="1" ht="24" customHeight="1" thickBot="1">
      <c r="A16" s="196" t="s">
        <v>13</v>
      </c>
      <c r="B16" s="197" t="s">
        <v>40</v>
      </c>
      <c r="C16" s="198">
        <f>SUM(C10:C15)</f>
        <v>0</v>
      </c>
      <c r="D16" s="198">
        <f>SUM(D10:D15)</f>
        <v>0</v>
      </c>
      <c r="E16" s="198">
        <f>SUM(E10:E15)</f>
        <v>0</v>
      </c>
      <c r="F16" s="198">
        <f>SUM(F10:F15)</f>
        <v>0</v>
      </c>
      <c r="G16" s="199">
        <f t="shared" si="0"/>
        <v>0</v>
      </c>
    </row>
    <row r="17" spans="1:7" s="113" customFormat="1" ht="12.75">
      <c r="A17" s="156"/>
      <c r="B17" s="156"/>
      <c r="C17" s="156"/>
      <c r="D17" s="156"/>
      <c r="E17" s="156"/>
      <c r="F17" s="156"/>
      <c r="G17" s="156"/>
    </row>
    <row r="18" spans="1:7" s="113" customFormat="1" ht="12.75">
      <c r="A18" s="156"/>
      <c r="B18" s="156"/>
      <c r="C18" s="156"/>
      <c r="D18" s="156"/>
      <c r="E18" s="156"/>
      <c r="F18" s="156"/>
      <c r="G18" s="156"/>
    </row>
    <row r="19" spans="1:7" s="113" customFormat="1" ht="12.75">
      <c r="A19" s="156"/>
      <c r="B19" s="156"/>
      <c r="C19" s="156"/>
      <c r="D19" s="156"/>
      <c r="E19" s="156"/>
      <c r="F19" s="156"/>
      <c r="G19" s="156"/>
    </row>
    <row r="20" spans="1:7" s="113" customFormat="1" ht="15.75">
      <c r="A20" s="112" t="s">
        <v>445</v>
      </c>
      <c r="B20" s="156"/>
      <c r="C20" s="156"/>
      <c r="D20" s="156"/>
      <c r="E20" s="156"/>
      <c r="F20" s="156"/>
      <c r="G20" s="156"/>
    </row>
    <row r="21" spans="1:7" s="113" customFormat="1" ht="12.75">
      <c r="A21" s="156"/>
      <c r="B21" s="156"/>
      <c r="C21" s="156"/>
      <c r="D21" s="156"/>
      <c r="E21" s="156"/>
      <c r="F21" s="156"/>
      <c r="G21" s="156"/>
    </row>
    <row r="22" spans="1:7" ht="12.75">
      <c r="A22" s="156"/>
      <c r="B22" s="156"/>
      <c r="C22" s="156"/>
      <c r="D22" s="156"/>
      <c r="E22" s="156"/>
      <c r="F22" s="156"/>
      <c r="G22" s="156"/>
    </row>
    <row r="23" spans="1:7" ht="12.75">
      <c r="A23" s="156"/>
      <c r="B23" s="156"/>
      <c r="C23" s="113"/>
      <c r="D23" s="113"/>
      <c r="E23" s="113"/>
      <c r="F23" s="113"/>
      <c r="G23" s="156"/>
    </row>
    <row r="24" spans="1:7" ht="13.5">
      <c r="A24" s="156"/>
      <c r="B24" s="156"/>
      <c r="C24" s="200"/>
      <c r="D24" s="201" t="s">
        <v>172</v>
      </c>
      <c r="E24" s="201"/>
      <c r="F24" s="200"/>
      <c r="G24" s="156"/>
    </row>
    <row r="25" spans="3:6" ht="13.5">
      <c r="C25" s="119"/>
      <c r="D25" s="120"/>
      <c r="E25" s="120"/>
      <c r="F25" s="119"/>
    </row>
    <row r="26" spans="3:6" ht="13.5">
      <c r="C26" s="119"/>
      <c r="D26" s="120"/>
      <c r="E26" s="120"/>
      <c r="F26" s="11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1/2014. (II.07.)önkormányzati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">
      <selection activeCell="C9" sqref="C9"/>
    </sheetView>
  </sheetViews>
  <sheetFormatPr defaultColWidth="9.00390625" defaultRowHeight="12.75"/>
  <cols>
    <col min="1" max="1" width="9.50390625" style="282" customWidth="1"/>
    <col min="2" max="2" width="91.625" style="282" customWidth="1"/>
    <col min="3" max="3" width="21.625" style="283" customWidth="1"/>
    <col min="4" max="4" width="9.00390625" style="304" customWidth="1"/>
    <col min="5" max="16384" width="9.375" style="304" customWidth="1"/>
  </cols>
  <sheetData>
    <row r="1" spans="1:3" ht="15.75" customHeight="1">
      <c r="A1" s="356" t="s">
        <v>4</v>
      </c>
      <c r="B1" s="356"/>
      <c r="C1" s="356"/>
    </row>
    <row r="2" spans="1:3" ht="15.75" customHeight="1" thickBot="1">
      <c r="A2" s="357" t="s">
        <v>112</v>
      </c>
      <c r="B2" s="357"/>
      <c r="C2" s="221" t="s">
        <v>179</v>
      </c>
    </row>
    <row r="3" spans="1:3" ht="37.5" customHeight="1" thickBot="1">
      <c r="A3" s="21" t="s">
        <v>58</v>
      </c>
      <c r="B3" s="22" t="s">
        <v>6</v>
      </c>
      <c r="C3" s="30" t="s">
        <v>208</v>
      </c>
    </row>
    <row r="4" spans="1:3" s="305" customFormat="1" ht="12" customHeight="1" thickBot="1">
      <c r="A4" s="299">
        <v>1</v>
      </c>
      <c r="B4" s="300">
        <v>2</v>
      </c>
      <c r="C4" s="301">
        <v>3</v>
      </c>
    </row>
    <row r="5" spans="1:3" s="306" customFormat="1" ht="12" customHeight="1" thickBot="1">
      <c r="A5" s="18" t="s">
        <v>7</v>
      </c>
      <c r="B5" s="19" t="s">
        <v>209</v>
      </c>
      <c r="C5" s="211">
        <f>+C6+C7+C8+C9+C10+C11</f>
        <v>9995</v>
      </c>
    </row>
    <row r="6" spans="1:3" s="306" customFormat="1" ht="12" customHeight="1">
      <c r="A6" s="13" t="s">
        <v>71</v>
      </c>
      <c r="B6" s="307" t="s">
        <v>210</v>
      </c>
      <c r="C6" s="214">
        <v>1500</v>
      </c>
    </row>
    <row r="7" spans="1:3" s="306" customFormat="1" ht="12" customHeight="1">
      <c r="A7" s="12" t="s">
        <v>72</v>
      </c>
      <c r="B7" s="308" t="s">
        <v>211</v>
      </c>
      <c r="C7" s="213"/>
    </row>
    <row r="8" spans="1:3" s="306" customFormat="1" ht="12" customHeight="1">
      <c r="A8" s="12" t="s">
        <v>73</v>
      </c>
      <c r="B8" s="308" t="s">
        <v>212</v>
      </c>
      <c r="C8" s="213">
        <v>8157</v>
      </c>
    </row>
    <row r="9" spans="1:3" s="306" customFormat="1" ht="12" customHeight="1">
      <c r="A9" s="12" t="s">
        <v>74</v>
      </c>
      <c r="B9" s="308" t="s">
        <v>213</v>
      </c>
      <c r="C9" s="213">
        <v>338</v>
      </c>
    </row>
    <row r="10" spans="1:3" s="306" customFormat="1" ht="12" customHeight="1">
      <c r="A10" s="12" t="s">
        <v>108</v>
      </c>
      <c r="B10" s="308" t="s">
        <v>214</v>
      </c>
      <c r="C10" s="213"/>
    </row>
    <row r="11" spans="1:3" s="306" customFormat="1" ht="12" customHeight="1" thickBot="1">
      <c r="A11" s="14" t="s">
        <v>75</v>
      </c>
      <c r="B11" s="309" t="s">
        <v>215</v>
      </c>
      <c r="C11" s="213"/>
    </row>
    <row r="12" spans="1:3" s="306" customFormat="1" ht="12" customHeight="1" thickBot="1">
      <c r="A12" s="18" t="s">
        <v>8</v>
      </c>
      <c r="B12" s="206" t="s">
        <v>216</v>
      </c>
      <c r="C12" s="211">
        <f>+C13+C14+C15+C16+C17</f>
        <v>2570</v>
      </c>
    </row>
    <row r="13" spans="1:3" s="306" customFormat="1" ht="12" customHeight="1">
      <c r="A13" s="13" t="s">
        <v>77</v>
      </c>
      <c r="B13" s="307" t="s">
        <v>217</v>
      </c>
      <c r="C13" s="214"/>
    </row>
    <row r="14" spans="1:3" s="306" customFormat="1" ht="12" customHeight="1">
      <c r="A14" s="12" t="s">
        <v>78</v>
      </c>
      <c r="B14" s="308" t="s">
        <v>218</v>
      </c>
      <c r="C14" s="213"/>
    </row>
    <row r="15" spans="1:3" s="306" customFormat="1" ht="12" customHeight="1">
      <c r="A15" s="12" t="s">
        <v>79</v>
      </c>
      <c r="B15" s="308" t="s">
        <v>422</v>
      </c>
      <c r="C15" s="213"/>
    </row>
    <row r="16" spans="1:3" s="306" customFormat="1" ht="12" customHeight="1">
      <c r="A16" s="12" t="s">
        <v>80</v>
      </c>
      <c r="B16" s="308" t="s">
        <v>423</v>
      </c>
      <c r="C16" s="213"/>
    </row>
    <row r="17" spans="1:3" s="306" customFormat="1" ht="12" customHeight="1">
      <c r="A17" s="12" t="s">
        <v>81</v>
      </c>
      <c r="B17" s="308" t="s">
        <v>219</v>
      </c>
      <c r="C17" s="213">
        <v>2570</v>
      </c>
    </row>
    <row r="18" spans="1:3" s="306" customFormat="1" ht="12" customHeight="1" thickBot="1">
      <c r="A18" s="14" t="s">
        <v>87</v>
      </c>
      <c r="B18" s="309" t="s">
        <v>220</v>
      </c>
      <c r="C18" s="215"/>
    </row>
    <row r="19" spans="1:3" s="306" customFormat="1" ht="12" customHeight="1" thickBot="1">
      <c r="A19" s="18" t="s">
        <v>9</v>
      </c>
      <c r="B19" s="19" t="s">
        <v>221</v>
      </c>
      <c r="C19" s="211">
        <f>+C20+C21+C22+C23+C24</f>
        <v>0</v>
      </c>
    </row>
    <row r="20" spans="1:3" s="306" customFormat="1" ht="12" customHeight="1">
      <c r="A20" s="13" t="s">
        <v>60</v>
      </c>
      <c r="B20" s="307" t="s">
        <v>222</v>
      </c>
      <c r="C20" s="214"/>
    </row>
    <row r="21" spans="1:3" s="306" customFormat="1" ht="12" customHeight="1">
      <c r="A21" s="12" t="s">
        <v>61</v>
      </c>
      <c r="B21" s="308" t="s">
        <v>223</v>
      </c>
      <c r="C21" s="213"/>
    </row>
    <row r="22" spans="1:3" s="306" customFormat="1" ht="12" customHeight="1">
      <c r="A22" s="12" t="s">
        <v>62</v>
      </c>
      <c r="B22" s="308" t="s">
        <v>424</v>
      </c>
      <c r="C22" s="213"/>
    </row>
    <row r="23" spans="1:3" s="306" customFormat="1" ht="12" customHeight="1">
      <c r="A23" s="12" t="s">
        <v>63</v>
      </c>
      <c r="B23" s="308" t="s">
        <v>425</v>
      </c>
      <c r="C23" s="213"/>
    </row>
    <row r="24" spans="1:3" s="306" customFormat="1" ht="12" customHeight="1">
      <c r="A24" s="12" t="s">
        <v>122</v>
      </c>
      <c r="B24" s="308" t="s">
        <v>224</v>
      </c>
      <c r="C24" s="213"/>
    </row>
    <row r="25" spans="1:3" s="306" customFormat="1" ht="12" customHeight="1" thickBot="1">
      <c r="A25" s="14" t="s">
        <v>123</v>
      </c>
      <c r="B25" s="309" t="s">
        <v>225</v>
      </c>
      <c r="C25" s="215"/>
    </row>
    <row r="26" spans="1:3" s="306" customFormat="1" ht="12" customHeight="1" thickBot="1">
      <c r="A26" s="18" t="s">
        <v>124</v>
      </c>
      <c r="B26" s="19" t="s">
        <v>226</v>
      </c>
      <c r="C26" s="217">
        <f>+C27+C30+C31+C32</f>
        <v>65680</v>
      </c>
    </row>
    <row r="27" spans="1:3" s="306" customFormat="1" ht="12" customHeight="1">
      <c r="A27" s="13" t="s">
        <v>227</v>
      </c>
      <c r="B27" s="307" t="s">
        <v>233</v>
      </c>
      <c r="C27" s="302">
        <f>+C28+C29</f>
        <v>65000</v>
      </c>
    </row>
    <row r="28" spans="1:3" s="306" customFormat="1" ht="12" customHeight="1">
      <c r="A28" s="12" t="s">
        <v>228</v>
      </c>
      <c r="B28" s="308" t="s">
        <v>234</v>
      </c>
      <c r="C28" s="213"/>
    </row>
    <row r="29" spans="1:3" s="306" customFormat="1" ht="12" customHeight="1">
      <c r="A29" s="12" t="s">
        <v>229</v>
      </c>
      <c r="B29" s="308" t="s">
        <v>235</v>
      </c>
      <c r="C29" s="213">
        <v>65000</v>
      </c>
    </row>
    <row r="30" spans="1:3" s="306" customFormat="1" ht="12" customHeight="1">
      <c r="A30" s="12" t="s">
        <v>230</v>
      </c>
      <c r="B30" s="308" t="s">
        <v>236</v>
      </c>
      <c r="C30" s="213">
        <v>480</v>
      </c>
    </row>
    <row r="31" spans="1:3" s="306" customFormat="1" ht="12" customHeight="1">
      <c r="A31" s="12" t="s">
        <v>231</v>
      </c>
      <c r="B31" s="308" t="s">
        <v>237</v>
      </c>
      <c r="C31" s="213"/>
    </row>
    <row r="32" spans="1:3" s="306" customFormat="1" ht="12" customHeight="1" thickBot="1">
      <c r="A32" s="14" t="s">
        <v>232</v>
      </c>
      <c r="B32" s="309" t="s">
        <v>238</v>
      </c>
      <c r="C32" s="215">
        <v>200</v>
      </c>
    </row>
    <row r="33" spans="1:3" s="306" customFormat="1" ht="12" customHeight="1" thickBot="1">
      <c r="A33" s="18" t="s">
        <v>11</v>
      </c>
      <c r="B33" s="19" t="s">
        <v>239</v>
      </c>
      <c r="C33" s="211">
        <f>SUM(C34:C43)</f>
        <v>320</v>
      </c>
    </row>
    <row r="34" spans="1:3" s="306" customFormat="1" ht="12" customHeight="1">
      <c r="A34" s="13" t="s">
        <v>64</v>
      </c>
      <c r="B34" s="307" t="s">
        <v>242</v>
      </c>
      <c r="C34" s="214"/>
    </row>
    <row r="35" spans="1:3" s="306" customFormat="1" ht="12" customHeight="1">
      <c r="A35" s="12" t="s">
        <v>65</v>
      </c>
      <c r="B35" s="308" t="s">
        <v>243</v>
      </c>
      <c r="C35" s="213"/>
    </row>
    <row r="36" spans="1:3" s="306" customFormat="1" ht="12" customHeight="1">
      <c r="A36" s="12" t="s">
        <v>66</v>
      </c>
      <c r="B36" s="308" t="s">
        <v>244</v>
      </c>
      <c r="C36" s="213"/>
    </row>
    <row r="37" spans="1:3" s="306" customFormat="1" ht="12" customHeight="1">
      <c r="A37" s="12" t="s">
        <v>126</v>
      </c>
      <c r="B37" s="308" t="s">
        <v>245</v>
      </c>
      <c r="C37" s="213"/>
    </row>
    <row r="38" spans="1:3" s="306" customFormat="1" ht="12" customHeight="1">
      <c r="A38" s="12" t="s">
        <v>127</v>
      </c>
      <c r="B38" s="308" t="s">
        <v>246</v>
      </c>
      <c r="C38" s="213">
        <v>320</v>
      </c>
    </row>
    <row r="39" spans="1:3" s="306" customFormat="1" ht="12" customHeight="1">
      <c r="A39" s="12" t="s">
        <v>128</v>
      </c>
      <c r="B39" s="308" t="s">
        <v>247</v>
      </c>
      <c r="C39" s="213"/>
    </row>
    <row r="40" spans="1:3" s="306" customFormat="1" ht="12" customHeight="1">
      <c r="A40" s="12" t="s">
        <v>129</v>
      </c>
      <c r="B40" s="308" t="s">
        <v>248</v>
      </c>
      <c r="C40" s="213"/>
    </row>
    <row r="41" spans="1:3" s="306" customFormat="1" ht="12" customHeight="1">
      <c r="A41" s="12" t="s">
        <v>130</v>
      </c>
      <c r="B41" s="308" t="s">
        <v>249</v>
      </c>
      <c r="C41" s="213"/>
    </row>
    <row r="42" spans="1:3" s="306" customFormat="1" ht="12" customHeight="1">
      <c r="A42" s="12" t="s">
        <v>240</v>
      </c>
      <c r="B42" s="308" t="s">
        <v>250</v>
      </c>
      <c r="C42" s="216"/>
    </row>
    <row r="43" spans="1:3" s="306" customFormat="1" ht="12" customHeight="1" thickBot="1">
      <c r="A43" s="14" t="s">
        <v>241</v>
      </c>
      <c r="B43" s="309" t="s">
        <v>251</v>
      </c>
      <c r="C43" s="296"/>
    </row>
    <row r="44" spans="1:3" s="306" customFormat="1" ht="12" customHeight="1" thickBot="1">
      <c r="A44" s="18" t="s">
        <v>12</v>
      </c>
      <c r="B44" s="19" t="s">
        <v>252</v>
      </c>
      <c r="C44" s="211">
        <f>SUM(C45:C49)</f>
        <v>305</v>
      </c>
    </row>
    <row r="45" spans="1:3" s="306" customFormat="1" ht="12" customHeight="1">
      <c r="A45" s="13" t="s">
        <v>67</v>
      </c>
      <c r="B45" s="307" t="s">
        <v>256</v>
      </c>
      <c r="C45" s="340"/>
    </row>
    <row r="46" spans="1:3" s="306" customFormat="1" ht="12" customHeight="1">
      <c r="A46" s="12" t="s">
        <v>68</v>
      </c>
      <c r="B46" s="308" t="s">
        <v>257</v>
      </c>
      <c r="C46" s="216">
        <v>305</v>
      </c>
    </row>
    <row r="47" spans="1:3" s="306" customFormat="1" ht="12" customHeight="1">
      <c r="A47" s="12" t="s">
        <v>253</v>
      </c>
      <c r="B47" s="308" t="s">
        <v>258</v>
      </c>
      <c r="C47" s="216"/>
    </row>
    <row r="48" spans="1:3" s="306" customFormat="1" ht="12" customHeight="1">
      <c r="A48" s="12" t="s">
        <v>254</v>
      </c>
      <c r="B48" s="308" t="s">
        <v>259</v>
      </c>
      <c r="C48" s="216"/>
    </row>
    <row r="49" spans="1:3" s="306" customFormat="1" ht="12" customHeight="1" thickBot="1">
      <c r="A49" s="14" t="s">
        <v>255</v>
      </c>
      <c r="B49" s="309" t="s">
        <v>260</v>
      </c>
      <c r="C49" s="296"/>
    </row>
    <row r="50" spans="1:3" s="306" customFormat="1" ht="12" customHeight="1" thickBot="1">
      <c r="A50" s="18" t="s">
        <v>131</v>
      </c>
      <c r="B50" s="19" t="s">
        <v>261</v>
      </c>
      <c r="C50" s="211">
        <f>SUM(C51:C53)</f>
        <v>0</v>
      </c>
    </row>
    <row r="51" spans="1:3" s="306" customFormat="1" ht="12" customHeight="1">
      <c r="A51" s="13" t="s">
        <v>69</v>
      </c>
      <c r="B51" s="307" t="s">
        <v>262</v>
      </c>
      <c r="C51" s="214"/>
    </row>
    <row r="52" spans="1:3" s="306" customFormat="1" ht="12" customHeight="1">
      <c r="A52" s="12" t="s">
        <v>70</v>
      </c>
      <c r="B52" s="308" t="s">
        <v>426</v>
      </c>
      <c r="C52" s="213"/>
    </row>
    <row r="53" spans="1:3" s="306" customFormat="1" ht="12" customHeight="1">
      <c r="A53" s="12" t="s">
        <v>266</v>
      </c>
      <c r="B53" s="308" t="s">
        <v>264</v>
      </c>
      <c r="C53" s="213"/>
    </row>
    <row r="54" spans="1:3" s="306" customFormat="1" ht="12" customHeight="1" thickBot="1">
      <c r="A54" s="14" t="s">
        <v>267</v>
      </c>
      <c r="B54" s="309" t="s">
        <v>265</v>
      </c>
      <c r="C54" s="215"/>
    </row>
    <row r="55" spans="1:3" s="306" customFormat="1" ht="12" customHeight="1" thickBot="1">
      <c r="A55" s="18" t="s">
        <v>14</v>
      </c>
      <c r="B55" s="206" t="s">
        <v>268</v>
      </c>
      <c r="C55" s="211">
        <f>SUM(C56:C58)</f>
        <v>95</v>
      </c>
    </row>
    <row r="56" spans="1:3" s="306" customFormat="1" ht="12" customHeight="1">
      <c r="A56" s="13" t="s">
        <v>132</v>
      </c>
      <c r="B56" s="307" t="s">
        <v>270</v>
      </c>
      <c r="C56" s="216"/>
    </row>
    <row r="57" spans="1:3" s="306" customFormat="1" ht="12" customHeight="1">
      <c r="A57" s="12" t="s">
        <v>133</v>
      </c>
      <c r="B57" s="308" t="s">
        <v>427</v>
      </c>
      <c r="C57" s="216">
        <v>95</v>
      </c>
    </row>
    <row r="58" spans="1:3" s="306" customFormat="1" ht="12" customHeight="1">
      <c r="A58" s="12" t="s">
        <v>180</v>
      </c>
      <c r="B58" s="308" t="s">
        <v>271</v>
      </c>
      <c r="C58" s="216"/>
    </row>
    <row r="59" spans="1:3" s="306" customFormat="1" ht="12" customHeight="1" thickBot="1">
      <c r="A59" s="14" t="s">
        <v>269</v>
      </c>
      <c r="B59" s="309" t="s">
        <v>272</v>
      </c>
      <c r="C59" s="216"/>
    </row>
    <row r="60" spans="1:3" s="306" customFormat="1" ht="12" customHeight="1" thickBot="1">
      <c r="A60" s="18" t="s">
        <v>15</v>
      </c>
      <c r="B60" s="19" t="s">
        <v>273</v>
      </c>
      <c r="C60" s="217">
        <f>+C5+C12+C19+C26+C33+C44+C50+C55</f>
        <v>78965</v>
      </c>
    </row>
    <row r="61" spans="1:3" s="306" customFormat="1" ht="12" customHeight="1" thickBot="1">
      <c r="A61" s="310" t="s">
        <v>274</v>
      </c>
      <c r="B61" s="206" t="s">
        <v>275</v>
      </c>
      <c r="C61" s="211">
        <f>SUM(C62:C64)</f>
        <v>0</v>
      </c>
    </row>
    <row r="62" spans="1:3" s="306" customFormat="1" ht="12" customHeight="1">
      <c r="A62" s="13" t="s">
        <v>308</v>
      </c>
      <c r="B62" s="307" t="s">
        <v>276</v>
      </c>
      <c r="C62" s="216"/>
    </row>
    <row r="63" spans="1:3" s="306" customFormat="1" ht="12" customHeight="1">
      <c r="A63" s="12" t="s">
        <v>317</v>
      </c>
      <c r="B63" s="308" t="s">
        <v>277</v>
      </c>
      <c r="C63" s="216"/>
    </row>
    <row r="64" spans="1:3" s="306" customFormat="1" ht="12" customHeight="1" thickBot="1">
      <c r="A64" s="14" t="s">
        <v>318</v>
      </c>
      <c r="B64" s="311" t="s">
        <v>278</v>
      </c>
      <c r="C64" s="216"/>
    </row>
    <row r="65" spans="1:3" s="306" customFormat="1" ht="12" customHeight="1" thickBot="1">
      <c r="A65" s="310" t="s">
        <v>279</v>
      </c>
      <c r="B65" s="206" t="s">
        <v>280</v>
      </c>
      <c r="C65" s="211">
        <f>SUM(C66:C69)</f>
        <v>0</v>
      </c>
    </row>
    <row r="66" spans="1:3" s="306" customFormat="1" ht="12" customHeight="1">
      <c r="A66" s="13" t="s">
        <v>109</v>
      </c>
      <c r="B66" s="307" t="s">
        <v>281</v>
      </c>
      <c r="C66" s="216"/>
    </row>
    <row r="67" spans="1:3" s="306" customFormat="1" ht="12" customHeight="1">
      <c r="A67" s="12" t="s">
        <v>110</v>
      </c>
      <c r="B67" s="308" t="s">
        <v>282</v>
      </c>
      <c r="C67" s="216"/>
    </row>
    <row r="68" spans="1:3" s="306" customFormat="1" ht="12" customHeight="1">
      <c r="A68" s="12" t="s">
        <v>309</v>
      </c>
      <c r="B68" s="308" t="s">
        <v>283</v>
      </c>
      <c r="C68" s="216"/>
    </row>
    <row r="69" spans="1:3" s="306" customFormat="1" ht="12" customHeight="1" thickBot="1">
      <c r="A69" s="14" t="s">
        <v>310</v>
      </c>
      <c r="B69" s="309" t="s">
        <v>284</v>
      </c>
      <c r="C69" s="216"/>
    </row>
    <row r="70" spans="1:3" s="306" customFormat="1" ht="12" customHeight="1" thickBot="1">
      <c r="A70" s="310" t="s">
        <v>285</v>
      </c>
      <c r="B70" s="206" t="s">
        <v>286</v>
      </c>
      <c r="C70" s="211">
        <f>SUM(C71:C72)</f>
        <v>47010</v>
      </c>
    </row>
    <row r="71" spans="1:3" s="306" customFormat="1" ht="12" customHeight="1">
      <c r="A71" s="13" t="s">
        <v>311</v>
      </c>
      <c r="B71" s="307" t="s">
        <v>287</v>
      </c>
      <c r="C71" s="216">
        <v>47010</v>
      </c>
    </row>
    <row r="72" spans="1:3" s="306" customFormat="1" ht="12" customHeight="1" thickBot="1">
      <c r="A72" s="14" t="s">
        <v>312</v>
      </c>
      <c r="B72" s="309" t="s">
        <v>288</v>
      </c>
      <c r="C72" s="216"/>
    </row>
    <row r="73" spans="1:3" s="306" customFormat="1" ht="12" customHeight="1" thickBot="1">
      <c r="A73" s="310" t="s">
        <v>289</v>
      </c>
      <c r="B73" s="206" t="s">
        <v>290</v>
      </c>
      <c r="C73" s="211">
        <f>SUM(C74:C76)</f>
        <v>0</v>
      </c>
    </row>
    <row r="74" spans="1:3" s="306" customFormat="1" ht="12" customHeight="1">
      <c r="A74" s="13" t="s">
        <v>313</v>
      </c>
      <c r="B74" s="307" t="s">
        <v>291</v>
      </c>
      <c r="C74" s="216"/>
    </row>
    <row r="75" spans="1:3" s="306" customFormat="1" ht="12" customHeight="1">
      <c r="A75" s="12" t="s">
        <v>314</v>
      </c>
      <c r="B75" s="308" t="s">
        <v>292</v>
      </c>
      <c r="C75" s="216"/>
    </row>
    <row r="76" spans="1:3" s="306" customFormat="1" ht="12" customHeight="1" thickBot="1">
      <c r="A76" s="14" t="s">
        <v>315</v>
      </c>
      <c r="B76" s="309" t="s">
        <v>293</v>
      </c>
      <c r="C76" s="216"/>
    </row>
    <row r="77" spans="1:3" s="306" customFormat="1" ht="12" customHeight="1">
      <c r="A77" s="354" t="s">
        <v>294</v>
      </c>
      <c r="B77" s="355" t="s">
        <v>316</v>
      </c>
      <c r="C77" s="210">
        <f>SUM(C78:C81)</f>
        <v>0</v>
      </c>
    </row>
    <row r="78" spans="1:3" s="306" customFormat="1" ht="12" customHeight="1">
      <c r="A78" s="313" t="s">
        <v>295</v>
      </c>
      <c r="B78" s="308" t="s">
        <v>296</v>
      </c>
      <c r="C78" s="216"/>
    </row>
    <row r="79" spans="1:3" s="306" customFormat="1" ht="12" customHeight="1">
      <c r="A79" s="313" t="s">
        <v>297</v>
      </c>
      <c r="B79" s="308" t="s">
        <v>298</v>
      </c>
      <c r="C79" s="216"/>
    </row>
    <row r="80" spans="1:3" s="306" customFormat="1" ht="12" customHeight="1">
      <c r="A80" s="313" t="s">
        <v>299</v>
      </c>
      <c r="B80" s="308" t="s">
        <v>300</v>
      </c>
      <c r="C80" s="216"/>
    </row>
    <row r="81" spans="1:3" s="306" customFormat="1" ht="12" customHeight="1" thickBot="1">
      <c r="A81" s="314" t="s">
        <v>301</v>
      </c>
      <c r="B81" s="309" t="s">
        <v>302</v>
      </c>
      <c r="C81" s="216"/>
    </row>
    <row r="82" spans="1:3" s="306" customFormat="1" ht="13.5" customHeight="1" thickBot="1">
      <c r="A82" s="310" t="s">
        <v>303</v>
      </c>
      <c r="B82" s="206" t="s">
        <v>304</v>
      </c>
      <c r="C82" s="341"/>
    </row>
    <row r="83" spans="1:3" s="306" customFormat="1" ht="15.75" customHeight="1" thickBot="1">
      <c r="A83" s="310" t="s">
        <v>305</v>
      </c>
      <c r="B83" s="315" t="s">
        <v>306</v>
      </c>
      <c r="C83" s="217">
        <f>+C61+C65+C70+C73+C77+C82</f>
        <v>47010</v>
      </c>
    </row>
    <row r="84" spans="1:3" s="306" customFormat="1" ht="16.5" customHeight="1" thickBot="1">
      <c r="A84" s="316" t="s">
        <v>319</v>
      </c>
      <c r="B84" s="317" t="s">
        <v>307</v>
      </c>
      <c r="C84" s="217">
        <f>+C60+C83</f>
        <v>125975</v>
      </c>
    </row>
    <row r="85" spans="1:3" s="306" customFormat="1" ht="83.25" customHeight="1">
      <c r="A85" s="3"/>
      <c r="B85" s="4"/>
      <c r="C85" s="218"/>
    </row>
    <row r="86" spans="1:3" ht="16.5" customHeight="1">
      <c r="A86" s="356" t="s">
        <v>35</v>
      </c>
      <c r="B86" s="356"/>
      <c r="C86" s="356"/>
    </row>
    <row r="87" spans="1:3" s="318" customFormat="1" ht="16.5" customHeight="1" thickBot="1">
      <c r="A87" s="358" t="s">
        <v>113</v>
      </c>
      <c r="B87" s="358"/>
      <c r="C87" s="89" t="s">
        <v>179</v>
      </c>
    </row>
    <row r="88" spans="1:3" ht="37.5" customHeight="1" thickBot="1">
      <c r="A88" s="21" t="s">
        <v>58</v>
      </c>
      <c r="B88" s="22" t="s">
        <v>36</v>
      </c>
      <c r="C88" s="30" t="s">
        <v>208</v>
      </c>
    </row>
    <row r="89" spans="1:3" s="305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7</v>
      </c>
      <c r="B90" s="26" t="s">
        <v>322</v>
      </c>
      <c r="C90" s="210">
        <f>SUM(C91:C95)</f>
        <v>41576</v>
      </c>
    </row>
    <row r="91" spans="1:3" ht="12" customHeight="1">
      <c r="A91" s="15" t="s">
        <v>71</v>
      </c>
      <c r="B91" s="8" t="s">
        <v>37</v>
      </c>
      <c r="C91" s="212">
        <v>11057</v>
      </c>
    </row>
    <row r="92" spans="1:3" ht="12" customHeight="1">
      <c r="A92" s="12" t="s">
        <v>72</v>
      </c>
      <c r="B92" s="6" t="s">
        <v>134</v>
      </c>
      <c r="C92" s="213">
        <v>3449</v>
      </c>
    </row>
    <row r="93" spans="1:3" ht="12" customHeight="1">
      <c r="A93" s="12" t="s">
        <v>73</v>
      </c>
      <c r="B93" s="6" t="s">
        <v>100</v>
      </c>
      <c r="C93" s="215">
        <v>14500</v>
      </c>
    </row>
    <row r="94" spans="1:3" ht="12" customHeight="1">
      <c r="A94" s="12" t="s">
        <v>74</v>
      </c>
      <c r="B94" s="9" t="s">
        <v>135</v>
      </c>
      <c r="C94" s="215">
        <v>8710</v>
      </c>
    </row>
    <row r="95" spans="1:3" ht="12" customHeight="1">
      <c r="A95" s="12" t="s">
        <v>82</v>
      </c>
      <c r="B95" s="17" t="s">
        <v>136</v>
      </c>
      <c r="C95" s="215">
        <v>3860</v>
      </c>
    </row>
    <row r="96" spans="1:3" ht="12" customHeight="1">
      <c r="A96" s="12" t="s">
        <v>75</v>
      </c>
      <c r="B96" s="6" t="s">
        <v>323</v>
      </c>
      <c r="C96" s="215"/>
    </row>
    <row r="97" spans="1:3" ht="12" customHeight="1">
      <c r="A97" s="12" t="s">
        <v>76</v>
      </c>
      <c r="B97" s="90" t="s">
        <v>324</v>
      </c>
      <c r="C97" s="215"/>
    </row>
    <row r="98" spans="1:3" ht="12" customHeight="1">
      <c r="A98" s="12" t="s">
        <v>83</v>
      </c>
      <c r="B98" s="91" t="s">
        <v>325</v>
      </c>
      <c r="C98" s="215"/>
    </row>
    <row r="99" spans="1:3" ht="12" customHeight="1">
      <c r="A99" s="12" t="s">
        <v>84</v>
      </c>
      <c r="B99" s="91" t="s">
        <v>326</v>
      </c>
      <c r="C99" s="215"/>
    </row>
    <row r="100" spans="1:3" ht="12" customHeight="1">
      <c r="A100" s="12" t="s">
        <v>85</v>
      </c>
      <c r="B100" s="90" t="s">
        <v>327</v>
      </c>
      <c r="C100" s="215">
        <v>3620</v>
      </c>
    </row>
    <row r="101" spans="1:3" ht="12" customHeight="1">
      <c r="A101" s="12" t="s">
        <v>86</v>
      </c>
      <c r="B101" s="90" t="s">
        <v>328</v>
      </c>
      <c r="C101" s="215"/>
    </row>
    <row r="102" spans="1:3" ht="12" customHeight="1">
      <c r="A102" s="12" t="s">
        <v>88</v>
      </c>
      <c r="B102" s="91" t="s">
        <v>329</v>
      </c>
      <c r="C102" s="215"/>
    </row>
    <row r="103" spans="1:3" ht="12" customHeight="1">
      <c r="A103" s="11" t="s">
        <v>137</v>
      </c>
      <c r="B103" s="92" t="s">
        <v>330</v>
      </c>
      <c r="C103" s="215"/>
    </row>
    <row r="104" spans="1:3" ht="12" customHeight="1">
      <c r="A104" s="12" t="s">
        <v>320</v>
      </c>
      <c r="B104" s="92" t="s">
        <v>331</v>
      </c>
      <c r="C104" s="215"/>
    </row>
    <row r="105" spans="1:3" ht="12" customHeight="1" thickBot="1">
      <c r="A105" s="16" t="s">
        <v>321</v>
      </c>
      <c r="B105" s="93" t="s">
        <v>332</v>
      </c>
      <c r="C105" s="219">
        <v>240</v>
      </c>
    </row>
    <row r="106" spans="1:3" ht="12" customHeight="1" thickBot="1">
      <c r="A106" s="18" t="s">
        <v>8</v>
      </c>
      <c r="B106" s="25" t="s">
        <v>333</v>
      </c>
      <c r="C106" s="211">
        <f>+C107+C109+C111</f>
        <v>36817</v>
      </c>
    </row>
    <row r="107" spans="1:3" ht="12" customHeight="1">
      <c r="A107" s="13" t="s">
        <v>77</v>
      </c>
      <c r="B107" s="6" t="s">
        <v>178</v>
      </c>
      <c r="C107" s="214">
        <v>13331</v>
      </c>
    </row>
    <row r="108" spans="1:3" ht="12" customHeight="1">
      <c r="A108" s="13" t="s">
        <v>78</v>
      </c>
      <c r="B108" s="10" t="s">
        <v>337</v>
      </c>
      <c r="C108" s="214"/>
    </row>
    <row r="109" spans="1:3" ht="12" customHeight="1">
      <c r="A109" s="13" t="s">
        <v>79</v>
      </c>
      <c r="B109" s="10" t="s">
        <v>138</v>
      </c>
      <c r="C109" s="213">
        <v>23486</v>
      </c>
    </row>
    <row r="110" spans="1:3" ht="12" customHeight="1">
      <c r="A110" s="13" t="s">
        <v>80</v>
      </c>
      <c r="B110" s="10" t="s">
        <v>338</v>
      </c>
      <c r="C110" s="204"/>
    </row>
    <row r="111" spans="1:3" ht="12" customHeight="1">
      <c r="A111" s="13" t="s">
        <v>81</v>
      </c>
      <c r="B111" s="208" t="s">
        <v>181</v>
      </c>
      <c r="C111" s="204"/>
    </row>
    <row r="112" spans="1:3" ht="12" customHeight="1">
      <c r="A112" s="13" t="s">
        <v>87</v>
      </c>
      <c r="B112" s="207" t="s">
        <v>428</v>
      </c>
      <c r="C112" s="204"/>
    </row>
    <row r="113" spans="1:3" ht="12" customHeight="1">
      <c r="A113" s="13" t="s">
        <v>89</v>
      </c>
      <c r="B113" s="303" t="s">
        <v>343</v>
      </c>
      <c r="C113" s="204"/>
    </row>
    <row r="114" spans="1:3" ht="15.75">
      <c r="A114" s="13" t="s">
        <v>139</v>
      </c>
      <c r="B114" s="91" t="s">
        <v>326</v>
      </c>
      <c r="C114" s="204"/>
    </row>
    <row r="115" spans="1:3" ht="12" customHeight="1">
      <c r="A115" s="13" t="s">
        <v>140</v>
      </c>
      <c r="B115" s="91" t="s">
        <v>342</v>
      </c>
      <c r="C115" s="204"/>
    </row>
    <row r="116" spans="1:3" ht="12" customHeight="1">
      <c r="A116" s="13" t="s">
        <v>141</v>
      </c>
      <c r="B116" s="91" t="s">
        <v>341</v>
      </c>
      <c r="C116" s="204"/>
    </row>
    <row r="117" spans="1:3" ht="12" customHeight="1">
      <c r="A117" s="13" t="s">
        <v>334</v>
      </c>
      <c r="B117" s="91" t="s">
        <v>329</v>
      </c>
      <c r="C117" s="204"/>
    </row>
    <row r="118" spans="1:3" ht="12" customHeight="1">
      <c r="A118" s="13" t="s">
        <v>335</v>
      </c>
      <c r="B118" s="91" t="s">
        <v>340</v>
      </c>
      <c r="C118" s="204"/>
    </row>
    <row r="119" spans="1:3" ht="16.5" thickBot="1">
      <c r="A119" s="11" t="s">
        <v>336</v>
      </c>
      <c r="B119" s="91" t="s">
        <v>339</v>
      </c>
      <c r="C119" s="205"/>
    </row>
    <row r="120" spans="1:3" ht="12" customHeight="1" thickBot="1">
      <c r="A120" s="18" t="s">
        <v>9</v>
      </c>
      <c r="B120" s="78" t="s">
        <v>344</v>
      </c>
      <c r="C120" s="211">
        <v>47582</v>
      </c>
    </row>
    <row r="121" spans="1:3" ht="12" customHeight="1">
      <c r="A121" s="13" t="s">
        <v>60</v>
      </c>
      <c r="B121" s="7" t="s">
        <v>48</v>
      </c>
      <c r="C121" s="214">
        <v>47582</v>
      </c>
    </row>
    <row r="122" spans="1:3" ht="12" customHeight="1" thickBot="1">
      <c r="A122" s="14" t="s">
        <v>61</v>
      </c>
      <c r="B122" s="10" t="s">
        <v>49</v>
      </c>
      <c r="C122" s="215"/>
    </row>
    <row r="123" spans="1:3" ht="12" customHeight="1" thickBot="1">
      <c r="A123" s="18" t="s">
        <v>10</v>
      </c>
      <c r="B123" s="78" t="s">
        <v>345</v>
      </c>
      <c r="C123" s="211">
        <f>+C90+C106+C120</f>
        <v>125975</v>
      </c>
    </row>
    <row r="124" spans="1:3" ht="12" customHeight="1" thickBot="1">
      <c r="A124" s="18" t="s">
        <v>11</v>
      </c>
      <c r="B124" s="78" t="s">
        <v>346</v>
      </c>
      <c r="C124" s="211">
        <f>+C125+C126+C127</f>
        <v>0</v>
      </c>
    </row>
    <row r="125" spans="1:3" ht="12" customHeight="1">
      <c r="A125" s="13" t="s">
        <v>64</v>
      </c>
      <c r="B125" s="7" t="s">
        <v>347</v>
      </c>
      <c r="C125" s="204"/>
    </row>
    <row r="126" spans="1:3" ht="12" customHeight="1">
      <c r="A126" s="13" t="s">
        <v>65</v>
      </c>
      <c r="B126" s="7" t="s">
        <v>348</v>
      </c>
      <c r="C126" s="204"/>
    </row>
    <row r="127" spans="1:3" ht="12" customHeight="1" thickBot="1">
      <c r="A127" s="11" t="s">
        <v>66</v>
      </c>
      <c r="B127" s="5" t="s">
        <v>349</v>
      </c>
      <c r="C127" s="204"/>
    </row>
    <row r="128" spans="1:3" ht="12" customHeight="1" thickBot="1">
      <c r="A128" s="18" t="s">
        <v>12</v>
      </c>
      <c r="B128" s="78" t="s">
        <v>414</v>
      </c>
      <c r="C128" s="211">
        <f>+C129+C130+C131+C132</f>
        <v>0</v>
      </c>
    </row>
    <row r="129" spans="1:3" ht="12" customHeight="1">
      <c r="A129" s="13" t="s">
        <v>67</v>
      </c>
      <c r="B129" s="7" t="s">
        <v>350</v>
      </c>
      <c r="C129" s="204"/>
    </row>
    <row r="130" spans="1:3" ht="12" customHeight="1">
      <c r="A130" s="13" t="s">
        <v>68</v>
      </c>
      <c r="B130" s="7" t="s">
        <v>351</v>
      </c>
      <c r="C130" s="204"/>
    </row>
    <row r="131" spans="1:3" ht="12" customHeight="1">
      <c r="A131" s="13" t="s">
        <v>253</v>
      </c>
      <c r="B131" s="7" t="s">
        <v>352</v>
      </c>
      <c r="C131" s="204"/>
    </row>
    <row r="132" spans="1:3" ht="12" customHeight="1" thickBot="1">
      <c r="A132" s="11" t="s">
        <v>254</v>
      </c>
      <c r="B132" s="5" t="s">
        <v>353</v>
      </c>
      <c r="C132" s="204"/>
    </row>
    <row r="133" spans="1:3" ht="12" customHeight="1" thickBot="1">
      <c r="A133" s="18" t="s">
        <v>13</v>
      </c>
      <c r="B133" s="78" t="s">
        <v>354</v>
      </c>
      <c r="C133" s="217">
        <f>+C134+C135+C136+C137</f>
        <v>0</v>
      </c>
    </row>
    <row r="134" spans="1:3" ht="12" customHeight="1">
      <c r="A134" s="13" t="s">
        <v>69</v>
      </c>
      <c r="B134" s="7" t="s">
        <v>355</v>
      </c>
      <c r="C134" s="204"/>
    </row>
    <row r="135" spans="1:3" ht="12" customHeight="1">
      <c r="A135" s="13" t="s">
        <v>70</v>
      </c>
      <c r="B135" s="7" t="s">
        <v>365</v>
      </c>
      <c r="C135" s="204"/>
    </row>
    <row r="136" spans="1:3" ht="12" customHeight="1">
      <c r="A136" s="13" t="s">
        <v>266</v>
      </c>
      <c r="B136" s="7" t="s">
        <v>356</v>
      </c>
      <c r="C136" s="204"/>
    </row>
    <row r="137" spans="1:3" ht="12" customHeight="1" thickBot="1">
      <c r="A137" s="11" t="s">
        <v>267</v>
      </c>
      <c r="B137" s="5" t="s">
        <v>357</v>
      </c>
      <c r="C137" s="204"/>
    </row>
    <row r="138" spans="1:3" ht="12" customHeight="1" thickBot="1">
      <c r="A138" s="18" t="s">
        <v>14</v>
      </c>
      <c r="B138" s="78" t="s">
        <v>358</v>
      </c>
      <c r="C138" s="220">
        <f>+C139+C140+C141+C142</f>
        <v>0</v>
      </c>
    </row>
    <row r="139" spans="1:3" ht="12" customHeight="1">
      <c r="A139" s="13" t="s">
        <v>132</v>
      </c>
      <c r="B139" s="7" t="s">
        <v>359</v>
      </c>
      <c r="C139" s="204"/>
    </row>
    <row r="140" spans="1:3" ht="12" customHeight="1">
      <c r="A140" s="13" t="s">
        <v>133</v>
      </c>
      <c r="B140" s="7" t="s">
        <v>360</v>
      </c>
      <c r="C140" s="204"/>
    </row>
    <row r="141" spans="1:3" ht="12" customHeight="1">
      <c r="A141" s="13" t="s">
        <v>180</v>
      </c>
      <c r="B141" s="7" t="s">
        <v>361</v>
      </c>
      <c r="C141" s="204"/>
    </row>
    <row r="142" spans="1:3" ht="12" customHeight="1" thickBot="1">
      <c r="A142" s="13" t="s">
        <v>269</v>
      </c>
      <c r="B142" s="7" t="s">
        <v>362</v>
      </c>
      <c r="C142" s="204"/>
    </row>
    <row r="143" spans="1:9" ht="15" customHeight="1" thickBot="1">
      <c r="A143" s="18" t="s">
        <v>15</v>
      </c>
      <c r="B143" s="78" t="s">
        <v>363</v>
      </c>
      <c r="C143" s="319">
        <f>+C124+C128+C133+C138</f>
        <v>0</v>
      </c>
      <c r="F143" s="320"/>
      <c r="G143" s="321"/>
      <c r="H143" s="321"/>
      <c r="I143" s="321"/>
    </row>
    <row r="144" spans="1:3" s="306" customFormat="1" ht="12.75" customHeight="1" thickBot="1">
      <c r="A144" s="209" t="s">
        <v>16</v>
      </c>
      <c r="B144" s="281" t="s">
        <v>364</v>
      </c>
      <c r="C144" s="319">
        <f>+C123+C143</f>
        <v>125975</v>
      </c>
    </row>
    <row r="145" ht="7.5" customHeight="1"/>
    <row r="146" spans="1:3" ht="15.75">
      <c r="A146" s="359" t="s">
        <v>366</v>
      </c>
      <c r="B146" s="359"/>
      <c r="C146" s="359"/>
    </row>
    <row r="147" spans="1:3" ht="15" customHeight="1" thickBot="1">
      <c r="A147" s="357" t="s">
        <v>114</v>
      </c>
      <c r="B147" s="357"/>
      <c r="C147" s="221" t="s">
        <v>179</v>
      </c>
    </row>
    <row r="148" spans="1:4" ht="13.5" customHeight="1" thickBot="1">
      <c r="A148" s="18">
        <v>1</v>
      </c>
      <c r="B148" s="25" t="s">
        <v>367</v>
      </c>
      <c r="C148" s="211">
        <f>+C60-C123</f>
        <v>-47010</v>
      </c>
      <c r="D148" s="322"/>
    </row>
    <row r="149" spans="1:3" ht="27.75" customHeight="1" thickBot="1">
      <c r="A149" s="18" t="s">
        <v>8</v>
      </c>
      <c r="B149" s="25" t="s">
        <v>368</v>
      </c>
      <c r="C149" s="211">
        <f>+C83-C143</f>
        <v>47010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Hejőkürt Önkormányzat
2014. ÉVI KÖLTSÉGVETÉSÉNEK ÖSSZEVONT MÉRLEGE&amp;10
&amp;R&amp;"Times New Roman CE,Félkövér dőlt"&amp;11 1.1. melléklet a 1/2014. (II.07.)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282" customWidth="1"/>
    <col min="2" max="2" width="91.625" style="282" customWidth="1"/>
    <col min="3" max="3" width="21.625" style="283" customWidth="1"/>
    <col min="4" max="4" width="9.00390625" style="304" customWidth="1"/>
    <col min="5" max="16384" width="9.375" style="304" customWidth="1"/>
  </cols>
  <sheetData>
    <row r="1" spans="1:3" ht="15.75" customHeight="1">
      <c r="A1" s="356" t="s">
        <v>4</v>
      </c>
      <c r="B1" s="356"/>
      <c r="C1" s="356"/>
    </row>
    <row r="2" spans="1:3" ht="15.75" customHeight="1" thickBot="1">
      <c r="A2" s="357" t="s">
        <v>112</v>
      </c>
      <c r="B2" s="357"/>
      <c r="C2" s="221" t="s">
        <v>179</v>
      </c>
    </row>
    <row r="3" spans="1:3" ht="37.5" customHeight="1" thickBot="1">
      <c r="A3" s="21" t="s">
        <v>58</v>
      </c>
      <c r="B3" s="22" t="s">
        <v>6</v>
      </c>
      <c r="C3" s="30" t="s">
        <v>208</v>
      </c>
    </row>
    <row r="4" spans="1:3" s="305" customFormat="1" ht="12" customHeight="1" thickBot="1">
      <c r="A4" s="299">
        <v>1</v>
      </c>
      <c r="B4" s="300">
        <v>2</v>
      </c>
      <c r="C4" s="301">
        <v>3</v>
      </c>
    </row>
    <row r="5" spans="1:3" s="306" customFormat="1" ht="12" customHeight="1" thickBot="1">
      <c r="A5" s="18" t="s">
        <v>7</v>
      </c>
      <c r="B5" s="19" t="s">
        <v>209</v>
      </c>
      <c r="C5" s="211">
        <f>+C6+C7+C8+C9+C10+C11</f>
        <v>4455</v>
      </c>
    </row>
    <row r="6" spans="1:3" s="306" customFormat="1" ht="12" customHeight="1">
      <c r="A6" s="13" t="s">
        <v>71</v>
      </c>
      <c r="B6" s="307" t="s">
        <v>210</v>
      </c>
      <c r="C6" s="214">
        <v>1500</v>
      </c>
    </row>
    <row r="7" spans="1:3" s="306" customFormat="1" ht="12" customHeight="1">
      <c r="A7" s="12" t="s">
        <v>72</v>
      </c>
      <c r="B7" s="308" t="s">
        <v>211</v>
      </c>
      <c r="C7" s="213"/>
    </row>
    <row r="8" spans="1:3" s="306" customFormat="1" ht="12" customHeight="1">
      <c r="A8" s="12" t="s">
        <v>73</v>
      </c>
      <c r="B8" s="308" t="s">
        <v>212</v>
      </c>
      <c r="C8" s="213">
        <v>2617</v>
      </c>
    </row>
    <row r="9" spans="1:3" s="306" customFormat="1" ht="12" customHeight="1">
      <c r="A9" s="12" t="s">
        <v>74</v>
      </c>
      <c r="B9" s="308" t="s">
        <v>213</v>
      </c>
      <c r="C9" s="213">
        <v>338</v>
      </c>
    </row>
    <row r="10" spans="1:3" s="306" customFormat="1" ht="12" customHeight="1">
      <c r="A10" s="12" t="s">
        <v>108</v>
      </c>
      <c r="B10" s="308" t="s">
        <v>214</v>
      </c>
      <c r="C10" s="213"/>
    </row>
    <row r="11" spans="1:3" s="306" customFormat="1" ht="12" customHeight="1" thickBot="1">
      <c r="A11" s="14" t="s">
        <v>75</v>
      </c>
      <c r="B11" s="309" t="s">
        <v>215</v>
      </c>
      <c r="C11" s="213"/>
    </row>
    <row r="12" spans="1:3" s="306" customFormat="1" ht="12" customHeight="1" thickBot="1">
      <c r="A12" s="18" t="s">
        <v>8</v>
      </c>
      <c r="B12" s="206" t="s">
        <v>216</v>
      </c>
      <c r="C12" s="211">
        <f>+C13+C14+C15+C16+C17</f>
        <v>2570</v>
      </c>
    </row>
    <row r="13" spans="1:3" s="306" customFormat="1" ht="12" customHeight="1">
      <c r="A13" s="13" t="s">
        <v>77</v>
      </c>
      <c r="B13" s="307" t="s">
        <v>217</v>
      </c>
      <c r="C13" s="214"/>
    </row>
    <row r="14" spans="1:3" s="306" customFormat="1" ht="12" customHeight="1">
      <c r="A14" s="12" t="s">
        <v>78</v>
      </c>
      <c r="B14" s="308" t="s">
        <v>218</v>
      </c>
      <c r="C14" s="213"/>
    </row>
    <row r="15" spans="1:3" s="306" customFormat="1" ht="12" customHeight="1">
      <c r="A15" s="12" t="s">
        <v>79</v>
      </c>
      <c r="B15" s="308" t="s">
        <v>422</v>
      </c>
      <c r="C15" s="213"/>
    </row>
    <row r="16" spans="1:3" s="306" customFormat="1" ht="12" customHeight="1">
      <c r="A16" s="12" t="s">
        <v>80</v>
      </c>
      <c r="B16" s="308" t="s">
        <v>423</v>
      </c>
      <c r="C16" s="213"/>
    </row>
    <row r="17" spans="1:3" s="306" customFormat="1" ht="12" customHeight="1">
      <c r="A17" s="12" t="s">
        <v>81</v>
      </c>
      <c r="B17" s="308" t="s">
        <v>219</v>
      </c>
      <c r="C17" s="213">
        <v>2570</v>
      </c>
    </row>
    <row r="18" spans="1:3" s="306" customFormat="1" ht="12" customHeight="1" thickBot="1">
      <c r="A18" s="14" t="s">
        <v>87</v>
      </c>
      <c r="B18" s="309" t="s">
        <v>220</v>
      </c>
      <c r="C18" s="215"/>
    </row>
    <row r="19" spans="1:3" s="306" customFormat="1" ht="12" customHeight="1" thickBot="1">
      <c r="A19" s="18" t="s">
        <v>9</v>
      </c>
      <c r="B19" s="19" t="s">
        <v>221</v>
      </c>
      <c r="C19" s="211">
        <f>+C20+C21+C22+C23+C24</f>
        <v>0</v>
      </c>
    </row>
    <row r="20" spans="1:3" s="306" customFormat="1" ht="12" customHeight="1">
      <c r="A20" s="13" t="s">
        <v>60</v>
      </c>
      <c r="B20" s="307" t="s">
        <v>222</v>
      </c>
      <c r="C20" s="214"/>
    </row>
    <row r="21" spans="1:3" s="306" customFormat="1" ht="12" customHeight="1">
      <c r="A21" s="12" t="s">
        <v>61</v>
      </c>
      <c r="B21" s="308" t="s">
        <v>223</v>
      </c>
      <c r="C21" s="213"/>
    </row>
    <row r="22" spans="1:3" s="306" customFormat="1" ht="12" customHeight="1">
      <c r="A22" s="12" t="s">
        <v>62</v>
      </c>
      <c r="B22" s="308" t="s">
        <v>424</v>
      </c>
      <c r="C22" s="213"/>
    </row>
    <row r="23" spans="1:3" s="306" customFormat="1" ht="12" customHeight="1">
      <c r="A23" s="12" t="s">
        <v>63</v>
      </c>
      <c r="B23" s="308" t="s">
        <v>425</v>
      </c>
      <c r="C23" s="213"/>
    </row>
    <row r="24" spans="1:3" s="306" customFormat="1" ht="12" customHeight="1">
      <c r="A24" s="12" t="s">
        <v>122</v>
      </c>
      <c r="B24" s="308" t="s">
        <v>224</v>
      </c>
      <c r="C24" s="213"/>
    </row>
    <row r="25" spans="1:3" s="306" customFormat="1" ht="12" customHeight="1" thickBot="1">
      <c r="A25" s="14" t="s">
        <v>123</v>
      </c>
      <c r="B25" s="309" t="s">
        <v>225</v>
      </c>
      <c r="C25" s="215"/>
    </row>
    <row r="26" spans="1:3" s="306" customFormat="1" ht="12" customHeight="1" thickBot="1">
      <c r="A26" s="18" t="s">
        <v>124</v>
      </c>
      <c r="B26" s="19" t="s">
        <v>226</v>
      </c>
      <c r="C26" s="217">
        <f>+C27+C30+C31+C32</f>
        <v>47933</v>
      </c>
    </row>
    <row r="27" spans="1:3" s="306" customFormat="1" ht="12" customHeight="1">
      <c r="A27" s="13" t="s">
        <v>227</v>
      </c>
      <c r="B27" s="307" t="s">
        <v>233</v>
      </c>
      <c r="C27" s="302">
        <f>+C28+C29</f>
        <v>47253</v>
      </c>
    </row>
    <row r="28" spans="1:3" s="306" customFormat="1" ht="12" customHeight="1">
      <c r="A28" s="12" t="s">
        <v>228</v>
      </c>
      <c r="B28" s="308" t="s">
        <v>234</v>
      </c>
      <c r="C28" s="213"/>
    </row>
    <row r="29" spans="1:3" s="306" customFormat="1" ht="12" customHeight="1">
      <c r="A29" s="12" t="s">
        <v>229</v>
      </c>
      <c r="B29" s="308" t="s">
        <v>235</v>
      </c>
      <c r="C29" s="213">
        <v>47253</v>
      </c>
    </row>
    <row r="30" spans="1:3" s="306" customFormat="1" ht="12" customHeight="1">
      <c r="A30" s="12" t="s">
        <v>230</v>
      </c>
      <c r="B30" s="308" t="s">
        <v>236</v>
      </c>
      <c r="C30" s="213">
        <v>480</v>
      </c>
    </row>
    <row r="31" spans="1:3" s="306" customFormat="1" ht="12" customHeight="1">
      <c r="A31" s="12" t="s">
        <v>231</v>
      </c>
      <c r="B31" s="308" t="s">
        <v>237</v>
      </c>
      <c r="C31" s="213"/>
    </row>
    <row r="32" spans="1:3" s="306" customFormat="1" ht="12" customHeight="1" thickBot="1">
      <c r="A32" s="14" t="s">
        <v>232</v>
      </c>
      <c r="B32" s="309" t="s">
        <v>238</v>
      </c>
      <c r="C32" s="215">
        <v>200</v>
      </c>
    </row>
    <row r="33" spans="1:3" s="306" customFormat="1" ht="12" customHeight="1" thickBot="1">
      <c r="A33" s="18" t="s">
        <v>11</v>
      </c>
      <c r="B33" s="19" t="s">
        <v>239</v>
      </c>
      <c r="C33" s="211">
        <f>SUM(C34:C43)</f>
        <v>320</v>
      </c>
    </row>
    <row r="34" spans="1:3" s="306" customFormat="1" ht="12" customHeight="1">
      <c r="A34" s="13" t="s">
        <v>64</v>
      </c>
      <c r="B34" s="307" t="s">
        <v>242</v>
      </c>
      <c r="C34" s="214"/>
    </row>
    <row r="35" spans="1:3" s="306" customFormat="1" ht="12" customHeight="1">
      <c r="A35" s="12" t="s">
        <v>65</v>
      </c>
      <c r="B35" s="308" t="s">
        <v>243</v>
      </c>
      <c r="C35" s="213"/>
    </row>
    <row r="36" spans="1:3" s="306" customFormat="1" ht="12" customHeight="1">
      <c r="A36" s="12" t="s">
        <v>66</v>
      </c>
      <c r="B36" s="308" t="s">
        <v>244</v>
      </c>
      <c r="C36" s="213"/>
    </row>
    <row r="37" spans="1:3" s="306" customFormat="1" ht="12" customHeight="1">
      <c r="A37" s="12" t="s">
        <v>126</v>
      </c>
      <c r="B37" s="308" t="s">
        <v>245</v>
      </c>
      <c r="C37" s="213"/>
    </row>
    <row r="38" spans="1:3" s="306" customFormat="1" ht="12" customHeight="1">
      <c r="A38" s="12" t="s">
        <v>127</v>
      </c>
      <c r="B38" s="308" t="s">
        <v>246</v>
      </c>
      <c r="C38" s="213">
        <v>320</v>
      </c>
    </row>
    <row r="39" spans="1:3" s="306" customFormat="1" ht="12" customHeight="1">
      <c r="A39" s="12" t="s">
        <v>128</v>
      </c>
      <c r="B39" s="308" t="s">
        <v>247</v>
      </c>
      <c r="C39" s="213"/>
    </row>
    <row r="40" spans="1:3" s="306" customFormat="1" ht="12" customHeight="1">
      <c r="A40" s="12" t="s">
        <v>129</v>
      </c>
      <c r="B40" s="308" t="s">
        <v>248</v>
      </c>
      <c r="C40" s="213"/>
    </row>
    <row r="41" spans="1:3" s="306" customFormat="1" ht="12" customHeight="1">
      <c r="A41" s="12" t="s">
        <v>130</v>
      </c>
      <c r="B41" s="308" t="s">
        <v>249</v>
      </c>
      <c r="C41" s="213"/>
    </row>
    <row r="42" spans="1:3" s="306" customFormat="1" ht="12" customHeight="1">
      <c r="A42" s="12" t="s">
        <v>240</v>
      </c>
      <c r="B42" s="308" t="s">
        <v>250</v>
      </c>
      <c r="C42" s="216"/>
    </row>
    <row r="43" spans="1:3" s="306" customFormat="1" ht="12" customHeight="1" thickBot="1">
      <c r="A43" s="14" t="s">
        <v>241</v>
      </c>
      <c r="B43" s="309" t="s">
        <v>251</v>
      </c>
      <c r="C43" s="296"/>
    </row>
    <row r="44" spans="1:3" s="306" customFormat="1" ht="12" customHeight="1" thickBot="1">
      <c r="A44" s="18" t="s">
        <v>12</v>
      </c>
      <c r="B44" s="19" t="s">
        <v>252</v>
      </c>
      <c r="C44" s="211">
        <f>SUM(C45:C49)</f>
        <v>305</v>
      </c>
    </row>
    <row r="45" spans="1:3" s="306" customFormat="1" ht="12" customHeight="1">
      <c r="A45" s="13" t="s">
        <v>67</v>
      </c>
      <c r="B45" s="307" t="s">
        <v>256</v>
      </c>
      <c r="C45" s="340"/>
    </row>
    <row r="46" spans="1:3" s="306" customFormat="1" ht="12" customHeight="1">
      <c r="A46" s="12" t="s">
        <v>68</v>
      </c>
      <c r="B46" s="308" t="s">
        <v>257</v>
      </c>
      <c r="C46" s="216">
        <v>305</v>
      </c>
    </row>
    <row r="47" spans="1:3" s="306" customFormat="1" ht="12" customHeight="1">
      <c r="A47" s="12" t="s">
        <v>253</v>
      </c>
      <c r="B47" s="308" t="s">
        <v>258</v>
      </c>
      <c r="C47" s="216"/>
    </row>
    <row r="48" spans="1:3" s="306" customFormat="1" ht="12" customHeight="1">
      <c r="A48" s="12" t="s">
        <v>254</v>
      </c>
      <c r="B48" s="308" t="s">
        <v>259</v>
      </c>
      <c r="C48" s="216"/>
    </row>
    <row r="49" spans="1:3" s="306" customFormat="1" ht="12" customHeight="1" thickBot="1">
      <c r="A49" s="14" t="s">
        <v>255</v>
      </c>
      <c r="B49" s="309" t="s">
        <v>260</v>
      </c>
      <c r="C49" s="296"/>
    </row>
    <row r="50" spans="1:3" s="306" customFormat="1" ht="12" customHeight="1" thickBot="1">
      <c r="A50" s="18" t="s">
        <v>131</v>
      </c>
      <c r="B50" s="19" t="s">
        <v>261</v>
      </c>
      <c r="C50" s="211">
        <f>SUM(C51:C53)</f>
        <v>0</v>
      </c>
    </row>
    <row r="51" spans="1:3" s="306" customFormat="1" ht="12" customHeight="1">
      <c r="A51" s="13" t="s">
        <v>69</v>
      </c>
      <c r="B51" s="307" t="s">
        <v>262</v>
      </c>
      <c r="C51" s="214"/>
    </row>
    <row r="52" spans="1:3" s="306" customFormat="1" ht="12" customHeight="1">
      <c r="A52" s="12" t="s">
        <v>70</v>
      </c>
      <c r="B52" s="308" t="s">
        <v>263</v>
      </c>
      <c r="C52" s="213"/>
    </row>
    <row r="53" spans="1:3" s="306" customFormat="1" ht="12" customHeight="1">
      <c r="A53" s="12" t="s">
        <v>266</v>
      </c>
      <c r="B53" s="308" t="s">
        <v>264</v>
      </c>
      <c r="C53" s="213"/>
    </row>
    <row r="54" spans="1:3" s="306" customFormat="1" ht="12" customHeight="1" thickBot="1">
      <c r="A54" s="14" t="s">
        <v>267</v>
      </c>
      <c r="B54" s="309" t="s">
        <v>265</v>
      </c>
      <c r="C54" s="215"/>
    </row>
    <row r="55" spans="1:3" s="306" customFormat="1" ht="12" customHeight="1" thickBot="1">
      <c r="A55" s="18" t="s">
        <v>14</v>
      </c>
      <c r="B55" s="206" t="s">
        <v>268</v>
      </c>
      <c r="C55" s="211">
        <f>SUM(C56:C58)</f>
        <v>95</v>
      </c>
    </row>
    <row r="56" spans="1:3" s="306" customFormat="1" ht="12" customHeight="1">
      <c r="A56" s="13" t="s">
        <v>132</v>
      </c>
      <c r="B56" s="307" t="s">
        <v>270</v>
      </c>
      <c r="C56" s="216"/>
    </row>
    <row r="57" spans="1:3" s="306" customFormat="1" ht="12" customHeight="1">
      <c r="A57" s="12" t="s">
        <v>133</v>
      </c>
      <c r="B57" s="308" t="s">
        <v>427</v>
      </c>
      <c r="C57" s="216">
        <v>95</v>
      </c>
    </row>
    <row r="58" spans="1:3" s="306" customFormat="1" ht="12" customHeight="1">
      <c r="A58" s="12" t="s">
        <v>180</v>
      </c>
      <c r="B58" s="308" t="s">
        <v>271</v>
      </c>
      <c r="C58" s="216"/>
    </row>
    <row r="59" spans="1:3" s="306" customFormat="1" ht="12" customHeight="1" thickBot="1">
      <c r="A59" s="14" t="s">
        <v>269</v>
      </c>
      <c r="B59" s="309" t="s">
        <v>272</v>
      </c>
      <c r="C59" s="216"/>
    </row>
    <row r="60" spans="1:3" s="306" customFormat="1" ht="12" customHeight="1" thickBot="1">
      <c r="A60" s="18" t="s">
        <v>15</v>
      </c>
      <c r="B60" s="19" t="s">
        <v>273</v>
      </c>
      <c r="C60" s="217">
        <f>+C5+C12+C19+C26+C33+C44+C50+C55</f>
        <v>55678</v>
      </c>
    </row>
    <row r="61" spans="1:3" s="306" customFormat="1" ht="12" customHeight="1" thickBot="1">
      <c r="A61" s="310" t="s">
        <v>274</v>
      </c>
      <c r="B61" s="206" t="s">
        <v>275</v>
      </c>
      <c r="C61" s="211">
        <f>SUM(C62:C64)</f>
        <v>0</v>
      </c>
    </row>
    <row r="62" spans="1:3" s="306" customFormat="1" ht="12" customHeight="1">
      <c r="A62" s="13" t="s">
        <v>308</v>
      </c>
      <c r="B62" s="307" t="s">
        <v>276</v>
      </c>
      <c r="C62" s="216"/>
    </row>
    <row r="63" spans="1:3" s="306" customFormat="1" ht="12" customHeight="1">
      <c r="A63" s="12" t="s">
        <v>317</v>
      </c>
      <c r="B63" s="308" t="s">
        <v>277</v>
      </c>
      <c r="C63" s="216"/>
    </row>
    <row r="64" spans="1:3" s="306" customFormat="1" ht="12" customHeight="1" thickBot="1">
      <c r="A64" s="14" t="s">
        <v>318</v>
      </c>
      <c r="B64" s="311" t="s">
        <v>278</v>
      </c>
      <c r="C64" s="216"/>
    </row>
    <row r="65" spans="1:3" s="306" customFormat="1" ht="12" customHeight="1" thickBot="1">
      <c r="A65" s="310" t="s">
        <v>279</v>
      </c>
      <c r="B65" s="206" t="s">
        <v>280</v>
      </c>
      <c r="C65" s="211">
        <f>SUM(C66:C69)</f>
        <v>0</v>
      </c>
    </row>
    <row r="66" spans="1:3" s="306" customFormat="1" ht="12" customHeight="1">
      <c r="A66" s="13" t="s">
        <v>109</v>
      </c>
      <c r="B66" s="307" t="s">
        <v>281</v>
      </c>
      <c r="C66" s="216"/>
    </row>
    <row r="67" spans="1:3" s="306" customFormat="1" ht="12" customHeight="1">
      <c r="A67" s="12" t="s">
        <v>110</v>
      </c>
      <c r="B67" s="308" t="s">
        <v>282</v>
      </c>
      <c r="C67" s="216"/>
    </row>
    <row r="68" spans="1:3" s="306" customFormat="1" ht="12" customHeight="1">
      <c r="A68" s="12" t="s">
        <v>309</v>
      </c>
      <c r="B68" s="308" t="s">
        <v>283</v>
      </c>
      <c r="C68" s="216"/>
    </row>
    <row r="69" spans="1:3" s="306" customFormat="1" ht="12" customHeight="1" thickBot="1">
      <c r="A69" s="14" t="s">
        <v>310</v>
      </c>
      <c r="B69" s="309" t="s">
        <v>284</v>
      </c>
      <c r="C69" s="216"/>
    </row>
    <row r="70" spans="1:3" s="306" customFormat="1" ht="12" customHeight="1" thickBot="1">
      <c r="A70" s="310" t="s">
        <v>285</v>
      </c>
      <c r="B70" s="206" t="s">
        <v>286</v>
      </c>
      <c r="C70" s="211">
        <f>SUM(C71:C72)</f>
        <v>47010</v>
      </c>
    </row>
    <row r="71" spans="1:3" s="306" customFormat="1" ht="12" customHeight="1">
      <c r="A71" s="13" t="s">
        <v>311</v>
      </c>
      <c r="B71" s="307" t="s">
        <v>287</v>
      </c>
      <c r="C71" s="216">
        <v>47010</v>
      </c>
    </row>
    <row r="72" spans="1:3" s="306" customFormat="1" ht="12" customHeight="1" thickBot="1">
      <c r="A72" s="14" t="s">
        <v>312</v>
      </c>
      <c r="B72" s="309" t="s">
        <v>288</v>
      </c>
      <c r="C72" s="216"/>
    </row>
    <row r="73" spans="1:3" s="306" customFormat="1" ht="12" customHeight="1" thickBot="1">
      <c r="A73" s="310" t="s">
        <v>289</v>
      </c>
      <c r="B73" s="206" t="s">
        <v>290</v>
      </c>
      <c r="C73" s="211">
        <f>SUM(C74:C76)</f>
        <v>0</v>
      </c>
    </row>
    <row r="74" spans="1:3" s="306" customFormat="1" ht="12" customHeight="1">
      <c r="A74" s="13" t="s">
        <v>313</v>
      </c>
      <c r="B74" s="307" t="s">
        <v>291</v>
      </c>
      <c r="C74" s="216"/>
    </row>
    <row r="75" spans="1:3" s="306" customFormat="1" ht="12" customHeight="1">
      <c r="A75" s="12" t="s">
        <v>314</v>
      </c>
      <c r="B75" s="308" t="s">
        <v>292</v>
      </c>
      <c r="C75" s="216"/>
    </row>
    <row r="76" spans="1:3" s="306" customFormat="1" ht="12" customHeight="1" thickBot="1">
      <c r="A76" s="14" t="s">
        <v>315</v>
      </c>
      <c r="B76" s="309" t="s">
        <v>293</v>
      </c>
      <c r="C76" s="216"/>
    </row>
    <row r="77" spans="1:3" s="306" customFormat="1" ht="12" customHeight="1" thickBot="1">
      <c r="A77" s="310" t="s">
        <v>294</v>
      </c>
      <c r="B77" s="206" t="s">
        <v>316</v>
      </c>
      <c r="C77" s="211">
        <f>SUM(C78:C81)</f>
        <v>0</v>
      </c>
    </row>
    <row r="78" spans="1:3" s="306" customFormat="1" ht="12" customHeight="1">
      <c r="A78" s="312" t="s">
        <v>295</v>
      </c>
      <c r="B78" s="307" t="s">
        <v>296</v>
      </c>
      <c r="C78" s="216"/>
    </row>
    <row r="79" spans="1:3" s="306" customFormat="1" ht="12" customHeight="1">
      <c r="A79" s="313" t="s">
        <v>297</v>
      </c>
      <c r="B79" s="308" t="s">
        <v>298</v>
      </c>
      <c r="C79" s="216"/>
    </row>
    <row r="80" spans="1:3" s="306" customFormat="1" ht="12" customHeight="1">
      <c r="A80" s="313" t="s">
        <v>299</v>
      </c>
      <c r="B80" s="308" t="s">
        <v>300</v>
      </c>
      <c r="C80" s="216"/>
    </row>
    <row r="81" spans="1:3" s="306" customFormat="1" ht="12" customHeight="1" thickBot="1">
      <c r="A81" s="314" t="s">
        <v>301</v>
      </c>
      <c r="B81" s="309" t="s">
        <v>302</v>
      </c>
      <c r="C81" s="216"/>
    </row>
    <row r="82" spans="1:3" s="306" customFormat="1" ht="13.5" customHeight="1" thickBot="1">
      <c r="A82" s="310" t="s">
        <v>303</v>
      </c>
      <c r="B82" s="206" t="s">
        <v>304</v>
      </c>
      <c r="C82" s="341"/>
    </row>
    <row r="83" spans="1:3" s="306" customFormat="1" ht="15.75" customHeight="1" thickBot="1">
      <c r="A83" s="310" t="s">
        <v>305</v>
      </c>
      <c r="B83" s="315" t="s">
        <v>306</v>
      </c>
      <c r="C83" s="217">
        <f>+C61+C65+C70+C73+C77+C82</f>
        <v>47010</v>
      </c>
    </row>
    <row r="84" spans="1:3" s="306" customFormat="1" ht="16.5" customHeight="1" thickBot="1">
      <c r="A84" s="316" t="s">
        <v>319</v>
      </c>
      <c r="B84" s="317" t="s">
        <v>307</v>
      </c>
      <c r="C84" s="217">
        <f>+C60+C83</f>
        <v>102688</v>
      </c>
    </row>
    <row r="85" spans="1:3" s="306" customFormat="1" ht="83.25" customHeight="1">
      <c r="A85" s="3"/>
      <c r="B85" s="4"/>
      <c r="C85" s="218"/>
    </row>
    <row r="86" spans="1:3" ht="16.5" customHeight="1">
      <c r="A86" s="356" t="s">
        <v>35</v>
      </c>
      <c r="B86" s="356"/>
      <c r="C86" s="356"/>
    </row>
    <row r="87" spans="1:3" s="318" customFormat="1" ht="16.5" customHeight="1" thickBot="1">
      <c r="A87" s="358" t="s">
        <v>113</v>
      </c>
      <c r="B87" s="358"/>
      <c r="C87" s="89" t="s">
        <v>179</v>
      </c>
    </row>
    <row r="88" spans="1:3" ht="37.5" customHeight="1" thickBot="1">
      <c r="A88" s="21" t="s">
        <v>58</v>
      </c>
      <c r="B88" s="22" t="s">
        <v>36</v>
      </c>
      <c r="C88" s="30" t="s">
        <v>208</v>
      </c>
    </row>
    <row r="89" spans="1:3" s="305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7</v>
      </c>
      <c r="B90" s="26" t="s">
        <v>322</v>
      </c>
      <c r="C90" s="210">
        <f>SUM(C91:C95)</f>
        <v>18289</v>
      </c>
    </row>
    <row r="91" spans="1:3" ht="12" customHeight="1">
      <c r="A91" s="15" t="s">
        <v>71</v>
      </c>
      <c r="B91" s="8" t="s">
        <v>37</v>
      </c>
      <c r="C91" s="212">
        <v>4839</v>
      </c>
    </row>
    <row r="92" spans="1:3" ht="12" customHeight="1">
      <c r="A92" s="12" t="s">
        <v>72</v>
      </c>
      <c r="B92" s="6" t="s">
        <v>134</v>
      </c>
      <c r="C92" s="213">
        <v>1380</v>
      </c>
    </row>
    <row r="93" spans="1:3" ht="12" customHeight="1">
      <c r="A93" s="12" t="s">
        <v>73</v>
      </c>
      <c r="B93" s="6" t="s">
        <v>100</v>
      </c>
      <c r="C93" s="215">
        <v>8210</v>
      </c>
    </row>
    <row r="94" spans="1:3" ht="12" customHeight="1">
      <c r="A94" s="12" t="s">
        <v>74</v>
      </c>
      <c r="B94" s="9" t="s">
        <v>135</v>
      </c>
      <c r="C94" s="215"/>
    </row>
    <row r="95" spans="1:3" ht="12" customHeight="1">
      <c r="A95" s="12" t="s">
        <v>82</v>
      </c>
      <c r="B95" s="17" t="s">
        <v>136</v>
      </c>
      <c r="C95" s="215">
        <v>3860</v>
      </c>
    </row>
    <row r="96" spans="1:3" ht="12" customHeight="1">
      <c r="A96" s="12" t="s">
        <v>75</v>
      </c>
      <c r="B96" s="6" t="s">
        <v>323</v>
      </c>
      <c r="C96" s="215"/>
    </row>
    <row r="97" spans="1:3" ht="12" customHeight="1">
      <c r="A97" s="12" t="s">
        <v>76</v>
      </c>
      <c r="B97" s="90" t="s">
        <v>324</v>
      </c>
      <c r="C97" s="215"/>
    </row>
    <row r="98" spans="1:3" ht="12" customHeight="1">
      <c r="A98" s="12" t="s">
        <v>83</v>
      </c>
      <c r="B98" s="91" t="s">
        <v>325</v>
      </c>
      <c r="C98" s="215"/>
    </row>
    <row r="99" spans="1:3" ht="12" customHeight="1">
      <c r="A99" s="12" t="s">
        <v>84</v>
      </c>
      <c r="B99" s="91" t="s">
        <v>326</v>
      </c>
      <c r="C99" s="215"/>
    </row>
    <row r="100" spans="1:3" ht="12" customHeight="1">
      <c r="A100" s="12" t="s">
        <v>85</v>
      </c>
      <c r="B100" s="90" t="s">
        <v>327</v>
      </c>
      <c r="C100" s="215">
        <v>3620</v>
      </c>
    </row>
    <row r="101" spans="1:3" ht="12" customHeight="1">
      <c r="A101" s="12" t="s">
        <v>86</v>
      </c>
      <c r="B101" s="90" t="s">
        <v>328</v>
      </c>
      <c r="C101" s="215"/>
    </row>
    <row r="102" spans="1:3" ht="12" customHeight="1">
      <c r="A102" s="12" t="s">
        <v>88</v>
      </c>
      <c r="B102" s="91" t="s">
        <v>329</v>
      </c>
      <c r="C102" s="215"/>
    </row>
    <row r="103" spans="1:3" ht="12" customHeight="1">
      <c r="A103" s="11" t="s">
        <v>137</v>
      </c>
      <c r="B103" s="92" t="s">
        <v>330</v>
      </c>
      <c r="C103" s="215"/>
    </row>
    <row r="104" spans="1:3" ht="12" customHeight="1">
      <c r="A104" s="12" t="s">
        <v>320</v>
      </c>
      <c r="B104" s="92" t="s">
        <v>331</v>
      </c>
      <c r="C104" s="215"/>
    </row>
    <row r="105" spans="1:3" ht="12" customHeight="1" thickBot="1">
      <c r="A105" s="16" t="s">
        <v>321</v>
      </c>
      <c r="B105" s="93" t="s">
        <v>332</v>
      </c>
      <c r="C105" s="219">
        <v>240</v>
      </c>
    </row>
    <row r="106" spans="1:3" ht="12" customHeight="1" thickBot="1">
      <c r="A106" s="18" t="s">
        <v>8</v>
      </c>
      <c r="B106" s="25" t="s">
        <v>333</v>
      </c>
      <c r="C106" s="211">
        <f>+C107+C109+C111</f>
        <v>36817</v>
      </c>
    </row>
    <row r="107" spans="1:3" ht="12" customHeight="1">
      <c r="A107" s="13" t="s">
        <v>77</v>
      </c>
      <c r="B107" s="6" t="s">
        <v>178</v>
      </c>
      <c r="C107" s="214">
        <v>13331</v>
      </c>
    </row>
    <row r="108" spans="1:3" ht="12" customHeight="1">
      <c r="A108" s="13" t="s">
        <v>78</v>
      </c>
      <c r="B108" s="10" t="s">
        <v>337</v>
      </c>
      <c r="C108" s="214"/>
    </row>
    <row r="109" spans="1:3" ht="12" customHeight="1">
      <c r="A109" s="13" t="s">
        <v>79</v>
      </c>
      <c r="B109" s="10" t="s">
        <v>138</v>
      </c>
      <c r="C109" s="213">
        <v>23486</v>
      </c>
    </row>
    <row r="110" spans="1:3" ht="12" customHeight="1">
      <c r="A110" s="13" t="s">
        <v>80</v>
      </c>
      <c r="B110" s="10" t="s">
        <v>338</v>
      </c>
      <c r="C110" s="204"/>
    </row>
    <row r="111" spans="1:3" ht="12" customHeight="1">
      <c r="A111" s="13" t="s">
        <v>81</v>
      </c>
      <c r="B111" s="208" t="s">
        <v>181</v>
      </c>
      <c r="C111" s="204"/>
    </row>
    <row r="112" spans="1:3" ht="12" customHeight="1">
      <c r="A112" s="13" t="s">
        <v>87</v>
      </c>
      <c r="B112" s="207" t="s">
        <v>428</v>
      </c>
      <c r="C112" s="204"/>
    </row>
    <row r="113" spans="1:3" ht="12" customHeight="1">
      <c r="A113" s="13" t="s">
        <v>89</v>
      </c>
      <c r="B113" s="303" t="s">
        <v>343</v>
      </c>
      <c r="C113" s="204"/>
    </row>
    <row r="114" spans="1:3" ht="15.75">
      <c r="A114" s="13" t="s">
        <v>139</v>
      </c>
      <c r="B114" s="91" t="s">
        <v>326</v>
      </c>
      <c r="C114" s="204"/>
    </row>
    <row r="115" spans="1:3" ht="12" customHeight="1">
      <c r="A115" s="13" t="s">
        <v>140</v>
      </c>
      <c r="B115" s="91" t="s">
        <v>342</v>
      </c>
      <c r="C115" s="204"/>
    </row>
    <row r="116" spans="1:3" ht="12" customHeight="1">
      <c r="A116" s="13" t="s">
        <v>141</v>
      </c>
      <c r="B116" s="91" t="s">
        <v>341</v>
      </c>
      <c r="C116" s="204"/>
    </row>
    <row r="117" spans="1:3" ht="12" customHeight="1">
      <c r="A117" s="13" t="s">
        <v>334</v>
      </c>
      <c r="B117" s="91" t="s">
        <v>329</v>
      </c>
      <c r="C117" s="204"/>
    </row>
    <row r="118" spans="1:3" ht="12" customHeight="1">
      <c r="A118" s="13" t="s">
        <v>335</v>
      </c>
      <c r="B118" s="91" t="s">
        <v>340</v>
      </c>
      <c r="C118" s="204"/>
    </row>
    <row r="119" spans="1:3" ht="16.5" thickBot="1">
      <c r="A119" s="11" t="s">
        <v>336</v>
      </c>
      <c r="B119" s="91" t="s">
        <v>339</v>
      </c>
      <c r="C119" s="205"/>
    </row>
    <row r="120" spans="1:3" ht="12" customHeight="1" thickBot="1">
      <c r="A120" s="18" t="s">
        <v>9</v>
      </c>
      <c r="B120" s="78" t="s">
        <v>344</v>
      </c>
      <c r="C120" s="211">
        <f>+C121+C122</f>
        <v>47582</v>
      </c>
    </row>
    <row r="121" spans="1:3" ht="12" customHeight="1">
      <c r="A121" s="13" t="s">
        <v>60</v>
      </c>
      <c r="B121" s="7" t="s">
        <v>48</v>
      </c>
      <c r="C121" s="214">
        <v>47582</v>
      </c>
    </row>
    <row r="122" spans="1:3" ht="12" customHeight="1" thickBot="1">
      <c r="A122" s="14" t="s">
        <v>61</v>
      </c>
      <c r="B122" s="10" t="s">
        <v>49</v>
      </c>
      <c r="C122" s="215"/>
    </row>
    <row r="123" spans="1:3" ht="12" customHeight="1" thickBot="1">
      <c r="A123" s="18" t="s">
        <v>10</v>
      </c>
      <c r="B123" s="78" t="s">
        <v>345</v>
      </c>
      <c r="C123" s="211">
        <f>+C90+C106+C120</f>
        <v>102688</v>
      </c>
    </row>
    <row r="124" spans="1:3" ht="12" customHeight="1" thickBot="1">
      <c r="A124" s="18" t="s">
        <v>11</v>
      </c>
      <c r="B124" s="78" t="s">
        <v>346</v>
      </c>
      <c r="C124" s="211">
        <f>+C125+C126+C127</f>
        <v>0</v>
      </c>
    </row>
    <row r="125" spans="1:3" ht="12" customHeight="1">
      <c r="A125" s="13" t="s">
        <v>64</v>
      </c>
      <c r="B125" s="7" t="s">
        <v>347</v>
      </c>
      <c r="C125" s="204"/>
    </row>
    <row r="126" spans="1:3" ht="12" customHeight="1">
      <c r="A126" s="13" t="s">
        <v>65</v>
      </c>
      <c r="B126" s="7" t="s">
        <v>348</v>
      </c>
      <c r="C126" s="204"/>
    </row>
    <row r="127" spans="1:3" ht="12" customHeight="1" thickBot="1">
      <c r="A127" s="11" t="s">
        <v>66</v>
      </c>
      <c r="B127" s="5" t="s">
        <v>349</v>
      </c>
      <c r="C127" s="204"/>
    </row>
    <row r="128" spans="1:3" ht="12" customHeight="1" thickBot="1">
      <c r="A128" s="18" t="s">
        <v>12</v>
      </c>
      <c r="B128" s="78" t="s">
        <v>414</v>
      </c>
      <c r="C128" s="211">
        <f>+C129+C130+C131+C132</f>
        <v>0</v>
      </c>
    </row>
    <row r="129" spans="1:3" ht="12" customHeight="1">
      <c r="A129" s="13" t="s">
        <v>67</v>
      </c>
      <c r="B129" s="7" t="s">
        <v>350</v>
      </c>
      <c r="C129" s="204"/>
    </row>
    <row r="130" spans="1:3" ht="12" customHeight="1">
      <c r="A130" s="13" t="s">
        <v>68</v>
      </c>
      <c r="B130" s="7" t="s">
        <v>351</v>
      </c>
      <c r="C130" s="204"/>
    </row>
    <row r="131" spans="1:3" ht="12" customHeight="1">
      <c r="A131" s="13" t="s">
        <v>253</v>
      </c>
      <c r="B131" s="7" t="s">
        <v>352</v>
      </c>
      <c r="C131" s="204"/>
    </row>
    <row r="132" spans="1:3" ht="12" customHeight="1" thickBot="1">
      <c r="A132" s="11" t="s">
        <v>254</v>
      </c>
      <c r="B132" s="5" t="s">
        <v>353</v>
      </c>
      <c r="C132" s="204"/>
    </row>
    <row r="133" spans="1:3" ht="12" customHeight="1" thickBot="1">
      <c r="A133" s="18" t="s">
        <v>13</v>
      </c>
      <c r="B133" s="78" t="s">
        <v>354</v>
      </c>
      <c r="C133" s="217">
        <f>+C134+C135+C136+C137</f>
        <v>0</v>
      </c>
    </row>
    <row r="134" spans="1:3" ht="12" customHeight="1">
      <c r="A134" s="13" t="s">
        <v>69</v>
      </c>
      <c r="B134" s="7" t="s">
        <v>355</v>
      </c>
      <c r="C134" s="204"/>
    </row>
    <row r="135" spans="1:3" ht="12" customHeight="1">
      <c r="A135" s="13" t="s">
        <v>70</v>
      </c>
      <c r="B135" s="7" t="s">
        <v>365</v>
      </c>
      <c r="C135" s="204"/>
    </row>
    <row r="136" spans="1:3" ht="12" customHeight="1">
      <c r="A136" s="13" t="s">
        <v>266</v>
      </c>
      <c r="B136" s="7" t="s">
        <v>356</v>
      </c>
      <c r="C136" s="204"/>
    </row>
    <row r="137" spans="1:3" ht="12" customHeight="1" thickBot="1">
      <c r="A137" s="11" t="s">
        <v>267</v>
      </c>
      <c r="B137" s="5" t="s">
        <v>357</v>
      </c>
      <c r="C137" s="204"/>
    </row>
    <row r="138" spans="1:3" ht="12" customHeight="1" thickBot="1">
      <c r="A138" s="18" t="s">
        <v>14</v>
      </c>
      <c r="B138" s="78" t="s">
        <v>358</v>
      </c>
      <c r="C138" s="220">
        <f>+C139+C140+C141+C142</f>
        <v>0</v>
      </c>
    </row>
    <row r="139" spans="1:3" ht="12" customHeight="1">
      <c r="A139" s="13" t="s">
        <v>132</v>
      </c>
      <c r="B139" s="7" t="s">
        <v>359</v>
      </c>
      <c r="C139" s="204"/>
    </row>
    <row r="140" spans="1:3" ht="12" customHeight="1">
      <c r="A140" s="13" t="s">
        <v>133</v>
      </c>
      <c r="B140" s="7" t="s">
        <v>360</v>
      </c>
      <c r="C140" s="204"/>
    </row>
    <row r="141" spans="1:3" ht="12" customHeight="1">
      <c r="A141" s="13" t="s">
        <v>180</v>
      </c>
      <c r="B141" s="7" t="s">
        <v>361</v>
      </c>
      <c r="C141" s="204"/>
    </row>
    <row r="142" spans="1:3" ht="12" customHeight="1" thickBot="1">
      <c r="A142" s="13" t="s">
        <v>269</v>
      </c>
      <c r="B142" s="7" t="s">
        <v>362</v>
      </c>
      <c r="C142" s="204"/>
    </row>
    <row r="143" spans="1:9" ht="15" customHeight="1" thickBot="1">
      <c r="A143" s="18" t="s">
        <v>15</v>
      </c>
      <c r="B143" s="78" t="s">
        <v>363</v>
      </c>
      <c r="C143" s="319">
        <f>+C124+C128+C133+C138</f>
        <v>0</v>
      </c>
      <c r="F143" s="320"/>
      <c r="G143" s="321"/>
      <c r="H143" s="321"/>
      <c r="I143" s="321"/>
    </row>
    <row r="144" spans="1:3" s="306" customFormat="1" ht="12.75" customHeight="1" thickBot="1">
      <c r="A144" s="209" t="s">
        <v>16</v>
      </c>
      <c r="B144" s="281" t="s">
        <v>364</v>
      </c>
      <c r="C144" s="319">
        <f>+C123+C143</f>
        <v>102688</v>
      </c>
    </row>
    <row r="145" ht="7.5" customHeight="1"/>
    <row r="146" spans="1:3" ht="15.75">
      <c r="A146" s="359" t="s">
        <v>366</v>
      </c>
      <c r="B146" s="359"/>
      <c r="C146" s="359"/>
    </row>
    <row r="147" spans="1:3" ht="15" customHeight="1" thickBot="1">
      <c r="A147" s="357" t="s">
        <v>114</v>
      </c>
      <c r="B147" s="357"/>
      <c r="C147" s="221" t="s">
        <v>179</v>
      </c>
    </row>
    <row r="148" spans="1:4" ht="13.5" customHeight="1" thickBot="1">
      <c r="A148" s="18">
        <v>1</v>
      </c>
      <c r="B148" s="25" t="s">
        <v>367</v>
      </c>
      <c r="C148" s="211">
        <f>+C60-C123</f>
        <v>-47010</v>
      </c>
      <c r="D148" s="322"/>
    </row>
    <row r="149" spans="1:3" ht="27.75" customHeight="1" thickBot="1">
      <c r="A149" s="18" t="s">
        <v>8</v>
      </c>
      <c r="B149" s="25" t="s">
        <v>368</v>
      </c>
      <c r="C149" s="211">
        <f>+C83-C143</f>
        <v>47010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KÖTELEZŐ FELADATAINAK MÉRLEGE &amp;R&amp;"Times New Roman CE,Félkövér dőlt"&amp;11 1.2. melléklet a 1/2014. (II.07.)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C95" sqref="C95"/>
    </sheetView>
  </sheetViews>
  <sheetFormatPr defaultColWidth="9.00390625" defaultRowHeight="12.75"/>
  <cols>
    <col min="1" max="1" width="9.50390625" style="282" customWidth="1"/>
    <col min="2" max="2" width="91.625" style="282" customWidth="1"/>
    <col min="3" max="3" width="21.625" style="283" customWidth="1"/>
    <col min="4" max="4" width="9.00390625" style="304" customWidth="1"/>
    <col min="5" max="16384" width="9.375" style="304" customWidth="1"/>
  </cols>
  <sheetData>
    <row r="1" spans="1:3" ht="15.75" customHeight="1">
      <c r="A1" s="356" t="s">
        <v>4</v>
      </c>
      <c r="B1" s="356"/>
      <c r="C1" s="356"/>
    </row>
    <row r="2" spans="1:3" ht="15.75" customHeight="1" thickBot="1">
      <c r="A2" s="357" t="s">
        <v>112</v>
      </c>
      <c r="B2" s="357"/>
      <c r="C2" s="221" t="s">
        <v>179</v>
      </c>
    </row>
    <row r="3" spans="1:3" ht="37.5" customHeight="1" thickBot="1">
      <c r="A3" s="21" t="s">
        <v>58</v>
      </c>
      <c r="B3" s="22" t="s">
        <v>6</v>
      </c>
      <c r="C3" s="30" t="s">
        <v>208</v>
      </c>
    </row>
    <row r="4" spans="1:3" s="305" customFormat="1" ht="12" customHeight="1" thickBot="1">
      <c r="A4" s="299">
        <v>1</v>
      </c>
      <c r="B4" s="300">
        <v>2</v>
      </c>
      <c r="C4" s="301">
        <v>3</v>
      </c>
    </row>
    <row r="5" spans="1:3" s="306" customFormat="1" ht="12" customHeight="1" thickBot="1">
      <c r="A5" s="18" t="s">
        <v>7</v>
      </c>
      <c r="B5" s="19" t="s">
        <v>209</v>
      </c>
      <c r="C5" s="211">
        <f>+C6+C7+C8+C9+C10+C11</f>
        <v>0</v>
      </c>
    </row>
    <row r="6" spans="1:3" s="306" customFormat="1" ht="12" customHeight="1">
      <c r="A6" s="13" t="s">
        <v>71</v>
      </c>
      <c r="B6" s="307" t="s">
        <v>210</v>
      </c>
      <c r="C6" s="214"/>
    </row>
    <row r="7" spans="1:3" s="306" customFormat="1" ht="12" customHeight="1">
      <c r="A7" s="12" t="s">
        <v>72</v>
      </c>
      <c r="B7" s="308" t="s">
        <v>211</v>
      </c>
      <c r="C7" s="213"/>
    </row>
    <row r="8" spans="1:3" s="306" customFormat="1" ht="12" customHeight="1">
      <c r="A8" s="12" t="s">
        <v>73</v>
      </c>
      <c r="B8" s="308" t="s">
        <v>212</v>
      </c>
      <c r="C8" s="213"/>
    </row>
    <row r="9" spans="1:3" s="306" customFormat="1" ht="12" customHeight="1">
      <c r="A9" s="12" t="s">
        <v>74</v>
      </c>
      <c r="B9" s="308" t="s">
        <v>213</v>
      </c>
      <c r="C9" s="213"/>
    </row>
    <row r="10" spans="1:3" s="306" customFormat="1" ht="12" customHeight="1">
      <c r="A10" s="12" t="s">
        <v>108</v>
      </c>
      <c r="B10" s="308" t="s">
        <v>214</v>
      </c>
      <c r="C10" s="213"/>
    </row>
    <row r="11" spans="1:3" s="306" customFormat="1" ht="12" customHeight="1" thickBot="1">
      <c r="A11" s="14" t="s">
        <v>75</v>
      </c>
      <c r="B11" s="309" t="s">
        <v>215</v>
      </c>
      <c r="C11" s="213"/>
    </row>
    <row r="12" spans="1:3" s="306" customFormat="1" ht="12" customHeight="1" thickBot="1">
      <c r="A12" s="18" t="s">
        <v>8</v>
      </c>
      <c r="B12" s="206" t="s">
        <v>216</v>
      </c>
      <c r="C12" s="211">
        <f>+C13+C14+C15+C16+C17</f>
        <v>0</v>
      </c>
    </row>
    <row r="13" spans="1:3" s="306" customFormat="1" ht="12" customHeight="1">
      <c r="A13" s="13" t="s">
        <v>77</v>
      </c>
      <c r="B13" s="307" t="s">
        <v>217</v>
      </c>
      <c r="C13" s="214"/>
    </row>
    <row r="14" spans="1:3" s="306" customFormat="1" ht="12" customHeight="1">
      <c r="A14" s="12" t="s">
        <v>78</v>
      </c>
      <c r="B14" s="308" t="s">
        <v>218</v>
      </c>
      <c r="C14" s="213"/>
    </row>
    <row r="15" spans="1:3" s="306" customFormat="1" ht="12" customHeight="1">
      <c r="A15" s="12" t="s">
        <v>79</v>
      </c>
      <c r="B15" s="308" t="s">
        <v>422</v>
      </c>
      <c r="C15" s="213"/>
    </row>
    <row r="16" spans="1:3" s="306" customFormat="1" ht="12" customHeight="1">
      <c r="A16" s="12" t="s">
        <v>80</v>
      </c>
      <c r="B16" s="308" t="s">
        <v>423</v>
      </c>
      <c r="C16" s="213"/>
    </row>
    <row r="17" spans="1:3" s="306" customFormat="1" ht="12" customHeight="1">
      <c r="A17" s="12" t="s">
        <v>81</v>
      </c>
      <c r="B17" s="308" t="s">
        <v>219</v>
      </c>
      <c r="C17" s="213"/>
    </row>
    <row r="18" spans="1:3" s="306" customFormat="1" ht="12" customHeight="1" thickBot="1">
      <c r="A18" s="14" t="s">
        <v>87</v>
      </c>
      <c r="B18" s="309" t="s">
        <v>220</v>
      </c>
      <c r="C18" s="215"/>
    </row>
    <row r="19" spans="1:3" s="306" customFormat="1" ht="12" customHeight="1" thickBot="1">
      <c r="A19" s="18" t="s">
        <v>9</v>
      </c>
      <c r="B19" s="19" t="s">
        <v>221</v>
      </c>
      <c r="C19" s="211">
        <f>+C20+C21+C22+C23+C24</f>
        <v>0</v>
      </c>
    </row>
    <row r="20" spans="1:3" s="306" customFormat="1" ht="12" customHeight="1">
      <c r="A20" s="13" t="s">
        <v>60</v>
      </c>
      <c r="B20" s="307" t="s">
        <v>222</v>
      </c>
      <c r="C20" s="214"/>
    </row>
    <row r="21" spans="1:3" s="306" customFormat="1" ht="12" customHeight="1">
      <c r="A21" s="12" t="s">
        <v>61</v>
      </c>
      <c r="B21" s="308" t="s">
        <v>223</v>
      </c>
      <c r="C21" s="213"/>
    </row>
    <row r="22" spans="1:3" s="306" customFormat="1" ht="12" customHeight="1">
      <c r="A22" s="12" t="s">
        <v>62</v>
      </c>
      <c r="B22" s="308" t="s">
        <v>424</v>
      </c>
      <c r="C22" s="213"/>
    </row>
    <row r="23" spans="1:3" s="306" customFormat="1" ht="12" customHeight="1">
      <c r="A23" s="12" t="s">
        <v>63</v>
      </c>
      <c r="B23" s="308" t="s">
        <v>425</v>
      </c>
      <c r="C23" s="213"/>
    </row>
    <row r="24" spans="1:3" s="306" customFormat="1" ht="12" customHeight="1">
      <c r="A24" s="12" t="s">
        <v>122</v>
      </c>
      <c r="B24" s="308" t="s">
        <v>224</v>
      </c>
      <c r="C24" s="213"/>
    </row>
    <row r="25" spans="1:3" s="306" customFormat="1" ht="12" customHeight="1" thickBot="1">
      <c r="A25" s="14" t="s">
        <v>123</v>
      </c>
      <c r="B25" s="309" t="s">
        <v>225</v>
      </c>
      <c r="C25" s="215"/>
    </row>
    <row r="26" spans="1:3" s="306" customFormat="1" ht="12" customHeight="1" thickBot="1">
      <c r="A26" s="18" t="s">
        <v>124</v>
      </c>
      <c r="B26" s="19" t="s">
        <v>226</v>
      </c>
      <c r="C26" s="217">
        <f>+C27+C30+C31+C32</f>
        <v>4500</v>
      </c>
    </row>
    <row r="27" spans="1:3" s="306" customFormat="1" ht="12" customHeight="1">
      <c r="A27" s="13" t="s">
        <v>227</v>
      </c>
      <c r="B27" s="307" t="s">
        <v>233</v>
      </c>
      <c r="C27" s="302">
        <f>+C28+C29</f>
        <v>4500</v>
      </c>
    </row>
    <row r="28" spans="1:3" s="306" customFormat="1" ht="12" customHeight="1">
      <c r="A28" s="12" t="s">
        <v>228</v>
      </c>
      <c r="B28" s="308" t="s">
        <v>234</v>
      </c>
      <c r="C28" s="213"/>
    </row>
    <row r="29" spans="1:3" s="306" customFormat="1" ht="12" customHeight="1">
      <c r="A29" s="12" t="s">
        <v>229</v>
      </c>
      <c r="B29" s="308" t="s">
        <v>235</v>
      </c>
      <c r="C29" s="213">
        <v>4500</v>
      </c>
    </row>
    <row r="30" spans="1:3" s="306" customFormat="1" ht="12" customHeight="1">
      <c r="A30" s="12" t="s">
        <v>230</v>
      </c>
      <c r="B30" s="308" t="s">
        <v>236</v>
      </c>
      <c r="C30" s="213"/>
    </row>
    <row r="31" spans="1:3" s="306" customFormat="1" ht="12" customHeight="1">
      <c r="A31" s="12" t="s">
        <v>231</v>
      </c>
      <c r="B31" s="308" t="s">
        <v>237</v>
      </c>
      <c r="C31" s="213"/>
    </row>
    <row r="32" spans="1:3" s="306" customFormat="1" ht="12" customHeight="1" thickBot="1">
      <c r="A32" s="14" t="s">
        <v>232</v>
      </c>
      <c r="B32" s="309" t="s">
        <v>238</v>
      </c>
      <c r="C32" s="215"/>
    </row>
    <row r="33" spans="1:3" s="306" customFormat="1" ht="12" customHeight="1" thickBot="1">
      <c r="A33" s="18" t="s">
        <v>11</v>
      </c>
      <c r="B33" s="19" t="s">
        <v>239</v>
      </c>
      <c r="C33" s="211">
        <f>SUM(C34:C43)</f>
        <v>0</v>
      </c>
    </row>
    <row r="34" spans="1:3" s="306" customFormat="1" ht="12" customHeight="1">
      <c r="A34" s="13" t="s">
        <v>64</v>
      </c>
      <c r="B34" s="307" t="s">
        <v>242</v>
      </c>
      <c r="C34" s="214"/>
    </row>
    <row r="35" spans="1:3" s="306" customFormat="1" ht="12" customHeight="1">
      <c r="A35" s="12" t="s">
        <v>65</v>
      </c>
      <c r="B35" s="308" t="s">
        <v>243</v>
      </c>
      <c r="C35" s="213"/>
    </row>
    <row r="36" spans="1:3" s="306" customFormat="1" ht="12" customHeight="1">
      <c r="A36" s="12" t="s">
        <v>66</v>
      </c>
      <c r="B36" s="308" t="s">
        <v>244</v>
      </c>
      <c r="C36" s="213"/>
    </row>
    <row r="37" spans="1:3" s="306" customFormat="1" ht="12" customHeight="1">
      <c r="A37" s="12" t="s">
        <v>126</v>
      </c>
      <c r="B37" s="308" t="s">
        <v>245</v>
      </c>
      <c r="C37" s="213"/>
    </row>
    <row r="38" spans="1:3" s="306" customFormat="1" ht="12" customHeight="1">
      <c r="A38" s="12" t="s">
        <v>127</v>
      </c>
      <c r="B38" s="308" t="s">
        <v>246</v>
      </c>
      <c r="C38" s="213"/>
    </row>
    <row r="39" spans="1:3" s="306" customFormat="1" ht="12" customHeight="1">
      <c r="A39" s="12" t="s">
        <v>128</v>
      </c>
      <c r="B39" s="308" t="s">
        <v>247</v>
      </c>
      <c r="C39" s="213"/>
    </row>
    <row r="40" spans="1:3" s="306" customFormat="1" ht="12" customHeight="1">
      <c r="A40" s="12" t="s">
        <v>129</v>
      </c>
      <c r="B40" s="308" t="s">
        <v>248</v>
      </c>
      <c r="C40" s="213"/>
    </row>
    <row r="41" spans="1:3" s="306" customFormat="1" ht="12" customHeight="1">
      <c r="A41" s="12" t="s">
        <v>130</v>
      </c>
      <c r="B41" s="308" t="s">
        <v>249</v>
      </c>
      <c r="C41" s="213"/>
    </row>
    <row r="42" spans="1:3" s="306" customFormat="1" ht="12" customHeight="1">
      <c r="A42" s="12" t="s">
        <v>240</v>
      </c>
      <c r="B42" s="308" t="s">
        <v>250</v>
      </c>
      <c r="C42" s="216"/>
    </row>
    <row r="43" spans="1:3" s="306" customFormat="1" ht="12" customHeight="1" thickBot="1">
      <c r="A43" s="14" t="s">
        <v>241</v>
      </c>
      <c r="B43" s="309" t="s">
        <v>251</v>
      </c>
      <c r="C43" s="296"/>
    </row>
    <row r="44" spans="1:3" s="306" customFormat="1" ht="12" customHeight="1" thickBot="1">
      <c r="A44" s="18" t="s">
        <v>12</v>
      </c>
      <c r="B44" s="19" t="s">
        <v>252</v>
      </c>
      <c r="C44" s="211">
        <f>SUM(C45:C49)</f>
        <v>0</v>
      </c>
    </row>
    <row r="45" spans="1:3" s="306" customFormat="1" ht="12" customHeight="1">
      <c r="A45" s="13" t="s">
        <v>67</v>
      </c>
      <c r="B45" s="307" t="s">
        <v>256</v>
      </c>
      <c r="C45" s="340"/>
    </row>
    <row r="46" spans="1:3" s="306" customFormat="1" ht="12" customHeight="1">
      <c r="A46" s="12" t="s">
        <v>68</v>
      </c>
      <c r="B46" s="308" t="s">
        <v>257</v>
      </c>
      <c r="C46" s="216"/>
    </row>
    <row r="47" spans="1:3" s="306" customFormat="1" ht="12" customHeight="1">
      <c r="A47" s="12" t="s">
        <v>253</v>
      </c>
      <c r="B47" s="308" t="s">
        <v>258</v>
      </c>
      <c r="C47" s="216"/>
    </row>
    <row r="48" spans="1:3" s="306" customFormat="1" ht="12" customHeight="1">
      <c r="A48" s="12" t="s">
        <v>254</v>
      </c>
      <c r="B48" s="308" t="s">
        <v>259</v>
      </c>
      <c r="C48" s="216"/>
    </row>
    <row r="49" spans="1:3" s="306" customFormat="1" ht="12" customHeight="1" thickBot="1">
      <c r="A49" s="14" t="s">
        <v>255</v>
      </c>
      <c r="B49" s="309" t="s">
        <v>260</v>
      </c>
      <c r="C49" s="296"/>
    </row>
    <row r="50" spans="1:3" s="306" customFormat="1" ht="12" customHeight="1" thickBot="1">
      <c r="A50" s="18" t="s">
        <v>131</v>
      </c>
      <c r="B50" s="19" t="s">
        <v>261</v>
      </c>
      <c r="C50" s="211">
        <f>SUM(C51:C53)</f>
        <v>0</v>
      </c>
    </row>
    <row r="51" spans="1:3" s="306" customFormat="1" ht="12" customHeight="1">
      <c r="A51" s="13" t="s">
        <v>69</v>
      </c>
      <c r="B51" s="307" t="s">
        <v>262</v>
      </c>
      <c r="C51" s="214"/>
    </row>
    <row r="52" spans="1:3" s="306" customFormat="1" ht="12" customHeight="1">
      <c r="A52" s="12" t="s">
        <v>70</v>
      </c>
      <c r="B52" s="308" t="s">
        <v>426</v>
      </c>
      <c r="C52" s="213"/>
    </row>
    <row r="53" spans="1:3" s="306" customFormat="1" ht="12" customHeight="1">
      <c r="A53" s="12" t="s">
        <v>266</v>
      </c>
      <c r="B53" s="308" t="s">
        <v>264</v>
      </c>
      <c r="C53" s="213"/>
    </row>
    <row r="54" spans="1:3" s="306" customFormat="1" ht="12" customHeight="1" thickBot="1">
      <c r="A54" s="14" t="s">
        <v>267</v>
      </c>
      <c r="B54" s="309" t="s">
        <v>265</v>
      </c>
      <c r="C54" s="215"/>
    </row>
    <row r="55" spans="1:3" s="306" customFormat="1" ht="12" customHeight="1" thickBot="1">
      <c r="A55" s="18" t="s">
        <v>14</v>
      </c>
      <c r="B55" s="206" t="s">
        <v>268</v>
      </c>
      <c r="C55" s="211">
        <f>SUM(C56:C58)</f>
        <v>0</v>
      </c>
    </row>
    <row r="56" spans="1:3" s="306" customFormat="1" ht="12" customHeight="1">
      <c r="A56" s="13" t="s">
        <v>132</v>
      </c>
      <c r="B56" s="307" t="s">
        <v>270</v>
      </c>
      <c r="C56" s="216"/>
    </row>
    <row r="57" spans="1:3" s="306" customFormat="1" ht="12" customHeight="1">
      <c r="A57" s="12" t="s">
        <v>133</v>
      </c>
      <c r="B57" s="308" t="s">
        <v>427</v>
      </c>
      <c r="C57" s="216"/>
    </row>
    <row r="58" spans="1:3" s="306" customFormat="1" ht="12" customHeight="1">
      <c r="A58" s="12" t="s">
        <v>180</v>
      </c>
      <c r="B58" s="308" t="s">
        <v>271</v>
      </c>
      <c r="C58" s="216"/>
    </row>
    <row r="59" spans="1:3" s="306" customFormat="1" ht="12" customHeight="1" thickBot="1">
      <c r="A59" s="14" t="s">
        <v>269</v>
      </c>
      <c r="B59" s="309" t="s">
        <v>272</v>
      </c>
      <c r="C59" s="216"/>
    </row>
    <row r="60" spans="1:3" s="306" customFormat="1" ht="12" customHeight="1" thickBot="1">
      <c r="A60" s="18" t="s">
        <v>15</v>
      </c>
      <c r="B60" s="19" t="s">
        <v>273</v>
      </c>
      <c r="C60" s="217">
        <f>+C5+C12+C19+C26+C33+C44+C50+C55</f>
        <v>4500</v>
      </c>
    </row>
    <row r="61" spans="1:3" s="306" customFormat="1" ht="12" customHeight="1" thickBot="1">
      <c r="A61" s="310" t="s">
        <v>274</v>
      </c>
      <c r="B61" s="206" t="s">
        <v>275</v>
      </c>
      <c r="C61" s="211">
        <f>SUM(C62:C64)</f>
        <v>0</v>
      </c>
    </row>
    <row r="62" spans="1:3" s="306" customFormat="1" ht="12" customHeight="1">
      <c r="A62" s="13" t="s">
        <v>308</v>
      </c>
      <c r="B62" s="307" t="s">
        <v>276</v>
      </c>
      <c r="C62" s="216"/>
    </row>
    <row r="63" spans="1:3" s="306" customFormat="1" ht="12" customHeight="1">
      <c r="A63" s="12" t="s">
        <v>317</v>
      </c>
      <c r="B63" s="308" t="s">
        <v>277</v>
      </c>
      <c r="C63" s="216"/>
    </row>
    <row r="64" spans="1:3" s="306" customFormat="1" ht="12" customHeight="1" thickBot="1">
      <c r="A64" s="14" t="s">
        <v>318</v>
      </c>
      <c r="B64" s="311" t="s">
        <v>278</v>
      </c>
      <c r="C64" s="216"/>
    </row>
    <row r="65" spans="1:3" s="306" customFormat="1" ht="12" customHeight="1" thickBot="1">
      <c r="A65" s="310" t="s">
        <v>279</v>
      </c>
      <c r="B65" s="206" t="s">
        <v>280</v>
      </c>
      <c r="C65" s="211">
        <f>SUM(C66:C69)</f>
        <v>0</v>
      </c>
    </row>
    <row r="66" spans="1:3" s="306" customFormat="1" ht="12" customHeight="1">
      <c r="A66" s="13" t="s">
        <v>109</v>
      </c>
      <c r="B66" s="307" t="s">
        <v>281</v>
      </c>
      <c r="C66" s="216"/>
    </row>
    <row r="67" spans="1:3" s="306" customFormat="1" ht="12" customHeight="1">
      <c r="A67" s="12" t="s">
        <v>110</v>
      </c>
      <c r="B67" s="308" t="s">
        <v>282</v>
      </c>
      <c r="C67" s="216"/>
    </row>
    <row r="68" spans="1:3" s="306" customFormat="1" ht="12" customHeight="1">
      <c r="A68" s="12" t="s">
        <v>309</v>
      </c>
      <c r="B68" s="308" t="s">
        <v>283</v>
      </c>
      <c r="C68" s="216"/>
    </row>
    <row r="69" spans="1:3" s="306" customFormat="1" ht="12" customHeight="1" thickBot="1">
      <c r="A69" s="14" t="s">
        <v>310</v>
      </c>
      <c r="B69" s="309" t="s">
        <v>284</v>
      </c>
      <c r="C69" s="216"/>
    </row>
    <row r="70" spans="1:3" s="306" customFormat="1" ht="12" customHeight="1" thickBot="1">
      <c r="A70" s="310" t="s">
        <v>285</v>
      </c>
      <c r="B70" s="206" t="s">
        <v>286</v>
      </c>
      <c r="C70" s="211">
        <f>SUM(C71:C72)</f>
        <v>0</v>
      </c>
    </row>
    <row r="71" spans="1:3" s="306" customFormat="1" ht="12" customHeight="1">
      <c r="A71" s="13" t="s">
        <v>311</v>
      </c>
      <c r="B71" s="307" t="s">
        <v>287</v>
      </c>
      <c r="C71" s="216"/>
    </row>
    <row r="72" spans="1:3" s="306" customFormat="1" ht="12" customHeight="1" thickBot="1">
      <c r="A72" s="14" t="s">
        <v>312</v>
      </c>
      <c r="B72" s="309" t="s">
        <v>288</v>
      </c>
      <c r="C72" s="216"/>
    </row>
    <row r="73" spans="1:3" s="306" customFormat="1" ht="12" customHeight="1" thickBot="1">
      <c r="A73" s="310" t="s">
        <v>289</v>
      </c>
      <c r="B73" s="206" t="s">
        <v>290</v>
      </c>
      <c r="C73" s="211">
        <f>SUM(C74:C76)</f>
        <v>0</v>
      </c>
    </row>
    <row r="74" spans="1:3" s="306" customFormat="1" ht="12" customHeight="1">
      <c r="A74" s="13" t="s">
        <v>313</v>
      </c>
      <c r="B74" s="307" t="s">
        <v>291</v>
      </c>
      <c r="C74" s="216"/>
    </row>
    <row r="75" spans="1:3" s="306" customFormat="1" ht="12" customHeight="1">
      <c r="A75" s="12" t="s">
        <v>314</v>
      </c>
      <c r="B75" s="308" t="s">
        <v>292</v>
      </c>
      <c r="C75" s="216"/>
    </row>
    <row r="76" spans="1:3" s="306" customFormat="1" ht="12" customHeight="1" thickBot="1">
      <c r="A76" s="14" t="s">
        <v>315</v>
      </c>
      <c r="B76" s="309" t="s">
        <v>293</v>
      </c>
      <c r="C76" s="216"/>
    </row>
    <row r="77" spans="1:3" s="306" customFormat="1" ht="12" customHeight="1" thickBot="1">
      <c r="A77" s="310" t="s">
        <v>294</v>
      </c>
      <c r="B77" s="206" t="s">
        <v>316</v>
      </c>
      <c r="C77" s="211">
        <f>SUM(C78:C81)</f>
        <v>0</v>
      </c>
    </row>
    <row r="78" spans="1:3" s="306" customFormat="1" ht="12" customHeight="1">
      <c r="A78" s="312" t="s">
        <v>295</v>
      </c>
      <c r="B78" s="307" t="s">
        <v>296</v>
      </c>
      <c r="C78" s="216"/>
    </row>
    <row r="79" spans="1:3" s="306" customFormat="1" ht="12" customHeight="1">
      <c r="A79" s="313" t="s">
        <v>297</v>
      </c>
      <c r="B79" s="308" t="s">
        <v>298</v>
      </c>
      <c r="C79" s="216"/>
    </row>
    <row r="80" spans="1:3" s="306" customFormat="1" ht="12" customHeight="1">
      <c r="A80" s="313" t="s">
        <v>299</v>
      </c>
      <c r="B80" s="308" t="s">
        <v>300</v>
      </c>
      <c r="C80" s="216"/>
    </row>
    <row r="81" spans="1:3" s="306" customFormat="1" ht="12" customHeight="1" thickBot="1">
      <c r="A81" s="314" t="s">
        <v>301</v>
      </c>
      <c r="B81" s="309" t="s">
        <v>302</v>
      </c>
      <c r="C81" s="216"/>
    </row>
    <row r="82" spans="1:3" s="306" customFormat="1" ht="13.5" customHeight="1" thickBot="1">
      <c r="A82" s="310" t="s">
        <v>303</v>
      </c>
      <c r="B82" s="206" t="s">
        <v>304</v>
      </c>
      <c r="C82" s="341"/>
    </row>
    <row r="83" spans="1:3" s="306" customFormat="1" ht="15.75" customHeight="1" thickBot="1">
      <c r="A83" s="310" t="s">
        <v>305</v>
      </c>
      <c r="B83" s="315" t="s">
        <v>306</v>
      </c>
      <c r="C83" s="217">
        <f>+C61+C65+C70+C73+C77+C82</f>
        <v>0</v>
      </c>
    </row>
    <row r="84" spans="1:3" s="306" customFormat="1" ht="16.5" customHeight="1" thickBot="1">
      <c r="A84" s="316" t="s">
        <v>319</v>
      </c>
      <c r="B84" s="317" t="s">
        <v>307</v>
      </c>
      <c r="C84" s="217">
        <f>+C60+C83</f>
        <v>4500</v>
      </c>
    </row>
    <row r="85" spans="1:3" s="306" customFormat="1" ht="83.25" customHeight="1">
      <c r="A85" s="3"/>
      <c r="B85" s="4"/>
      <c r="C85" s="218"/>
    </row>
    <row r="86" spans="1:3" ht="16.5" customHeight="1">
      <c r="A86" s="356" t="s">
        <v>35</v>
      </c>
      <c r="B86" s="356"/>
      <c r="C86" s="356"/>
    </row>
    <row r="87" spans="1:3" s="318" customFormat="1" ht="16.5" customHeight="1" thickBot="1">
      <c r="A87" s="358" t="s">
        <v>113</v>
      </c>
      <c r="B87" s="358"/>
      <c r="C87" s="89" t="s">
        <v>179</v>
      </c>
    </row>
    <row r="88" spans="1:3" ht="37.5" customHeight="1" thickBot="1">
      <c r="A88" s="21" t="s">
        <v>58</v>
      </c>
      <c r="B88" s="22" t="s">
        <v>36</v>
      </c>
      <c r="C88" s="30" t="s">
        <v>208</v>
      </c>
    </row>
    <row r="89" spans="1:3" s="305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7</v>
      </c>
      <c r="B90" s="26" t="s">
        <v>322</v>
      </c>
      <c r="C90" s="210">
        <f>SUM(C91:C95)</f>
        <v>4500</v>
      </c>
    </row>
    <row r="91" spans="1:3" ht="12" customHeight="1">
      <c r="A91" s="15" t="s">
        <v>71</v>
      </c>
      <c r="B91" s="8" t="s">
        <v>37</v>
      </c>
      <c r="C91" s="212"/>
    </row>
    <row r="92" spans="1:3" ht="12" customHeight="1">
      <c r="A92" s="12" t="s">
        <v>72</v>
      </c>
      <c r="B92" s="6" t="s">
        <v>134</v>
      </c>
      <c r="C92" s="213"/>
    </row>
    <row r="93" spans="1:3" ht="12" customHeight="1">
      <c r="A93" s="12" t="s">
        <v>73</v>
      </c>
      <c r="B93" s="6" t="s">
        <v>100</v>
      </c>
      <c r="C93" s="215">
        <v>2500</v>
      </c>
    </row>
    <row r="94" spans="1:3" ht="12" customHeight="1">
      <c r="A94" s="12" t="s">
        <v>74</v>
      </c>
      <c r="B94" s="9" t="s">
        <v>135</v>
      </c>
      <c r="C94" s="215">
        <v>2000</v>
      </c>
    </row>
    <row r="95" spans="1:3" ht="12" customHeight="1">
      <c r="A95" s="12" t="s">
        <v>82</v>
      </c>
      <c r="B95" s="17" t="s">
        <v>136</v>
      </c>
      <c r="C95" s="215"/>
    </row>
    <row r="96" spans="1:3" ht="12" customHeight="1">
      <c r="A96" s="12" t="s">
        <v>75</v>
      </c>
      <c r="B96" s="6" t="s">
        <v>323</v>
      </c>
      <c r="C96" s="215"/>
    </row>
    <row r="97" spans="1:3" ht="12" customHeight="1">
      <c r="A97" s="12" t="s">
        <v>76</v>
      </c>
      <c r="B97" s="90" t="s">
        <v>324</v>
      </c>
      <c r="C97" s="215"/>
    </row>
    <row r="98" spans="1:3" ht="12" customHeight="1">
      <c r="A98" s="12" t="s">
        <v>83</v>
      </c>
      <c r="B98" s="91" t="s">
        <v>325</v>
      </c>
      <c r="C98" s="215"/>
    </row>
    <row r="99" spans="1:3" ht="12" customHeight="1">
      <c r="A99" s="12" t="s">
        <v>84</v>
      </c>
      <c r="B99" s="91" t="s">
        <v>326</v>
      </c>
      <c r="C99" s="215"/>
    </row>
    <row r="100" spans="1:3" ht="12" customHeight="1">
      <c r="A100" s="12" t="s">
        <v>85</v>
      </c>
      <c r="B100" s="90" t="s">
        <v>327</v>
      </c>
      <c r="C100" s="215"/>
    </row>
    <row r="101" spans="1:3" ht="12" customHeight="1">
      <c r="A101" s="12" t="s">
        <v>86</v>
      </c>
      <c r="B101" s="90" t="s">
        <v>328</v>
      </c>
      <c r="C101" s="215"/>
    </row>
    <row r="102" spans="1:3" ht="12" customHeight="1">
      <c r="A102" s="12" t="s">
        <v>88</v>
      </c>
      <c r="B102" s="91" t="s">
        <v>329</v>
      </c>
      <c r="C102" s="215"/>
    </row>
    <row r="103" spans="1:3" ht="12" customHeight="1">
      <c r="A103" s="11" t="s">
        <v>137</v>
      </c>
      <c r="B103" s="92" t="s">
        <v>330</v>
      </c>
      <c r="C103" s="215"/>
    </row>
    <row r="104" spans="1:3" ht="12" customHeight="1">
      <c r="A104" s="12" t="s">
        <v>320</v>
      </c>
      <c r="B104" s="92" t="s">
        <v>331</v>
      </c>
      <c r="C104" s="215"/>
    </row>
    <row r="105" spans="1:3" ht="12" customHeight="1" thickBot="1">
      <c r="A105" s="16" t="s">
        <v>321</v>
      </c>
      <c r="B105" s="93" t="s">
        <v>332</v>
      </c>
      <c r="C105" s="219"/>
    </row>
    <row r="106" spans="1:3" ht="12" customHeight="1" thickBot="1">
      <c r="A106" s="18" t="s">
        <v>8</v>
      </c>
      <c r="B106" s="25" t="s">
        <v>333</v>
      </c>
      <c r="C106" s="211">
        <f>+C107+C109+C111</f>
        <v>0</v>
      </c>
    </row>
    <row r="107" spans="1:3" ht="12" customHeight="1">
      <c r="A107" s="13" t="s">
        <v>77</v>
      </c>
      <c r="B107" s="6" t="s">
        <v>178</v>
      </c>
      <c r="C107" s="214"/>
    </row>
    <row r="108" spans="1:3" ht="12" customHeight="1">
      <c r="A108" s="13" t="s">
        <v>78</v>
      </c>
      <c r="B108" s="10" t="s">
        <v>337</v>
      </c>
      <c r="C108" s="214"/>
    </row>
    <row r="109" spans="1:3" ht="12" customHeight="1">
      <c r="A109" s="13" t="s">
        <v>79</v>
      </c>
      <c r="B109" s="10" t="s">
        <v>138</v>
      </c>
      <c r="C109" s="213"/>
    </row>
    <row r="110" spans="1:3" ht="12" customHeight="1">
      <c r="A110" s="13" t="s">
        <v>80</v>
      </c>
      <c r="B110" s="10" t="s">
        <v>338</v>
      </c>
      <c r="C110" s="204"/>
    </row>
    <row r="111" spans="1:3" ht="12" customHeight="1">
      <c r="A111" s="13" t="s">
        <v>81</v>
      </c>
      <c r="B111" s="208" t="s">
        <v>181</v>
      </c>
      <c r="C111" s="204"/>
    </row>
    <row r="112" spans="1:3" ht="12" customHeight="1">
      <c r="A112" s="13" t="s">
        <v>87</v>
      </c>
      <c r="B112" s="207" t="s">
        <v>428</v>
      </c>
      <c r="C112" s="204"/>
    </row>
    <row r="113" spans="1:3" ht="12" customHeight="1">
      <c r="A113" s="13" t="s">
        <v>89</v>
      </c>
      <c r="B113" s="303" t="s">
        <v>343</v>
      </c>
      <c r="C113" s="204"/>
    </row>
    <row r="114" spans="1:3" ht="15.75">
      <c r="A114" s="13" t="s">
        <v>139</v>
      </c>
      <c r="B114" s="91" t="s">
        <v>326</v>
      </c>
      <c r="C114" s="204"/>
    </row>
    <row r="115" spans="1:3" ht="12" customHeight="1">
      <c r="A115" s="13" t="s">
        <v>140</v>
      </c>
      <c r="B115" s="91" t="s">
        <v>342</v>
      </c>
      <c r="C115" s="204"/>
    </row>
    <row r="116" spans="1:3" ht="12" customHeight="1">
      <c r="A116" s="13" t="s">
        <v>141</v>
      </c>
      <c r="B116" s="91" t="s">
        <v>341</v>
      </c>
      <c r="C116" s="204"/>
    </row>
    <row r="117" spans="1:3" ht="12" customHeight="1">
      <c r="A117" s="13" t="s">
        <v>334</v>
      </c>
      <c r="B117" s="91" t="s">
        <v>329</v>
      </c>
      <c r="C117" s="204"/>
    </row>
    <row r="118" spans="1:3" ht="12" customHeight="1">
      <c r="A118" s="13" t="s">
        <v>335</v>
      </c>
      <c r="B118" s="91" t="s">
        <v>340</v>
      </c>
      <c r="C118" s="204"/>
    </row>
    <row r="119" spans="1:3" ht="16.5" thickBot="1">
      <c r="A119" s="11" t="s">
        <v>336</v>
      </c>
      <c r="B119" s="91" t="s">
        <v>339</v>
      </c>
      <c r="C119" s="205"/>
    </row>
    <row r="120" spans="1:3" ht="12" customHeight="1" thickBot="1">
      <c r="A120" s="18" t="s">
        <v>9</v>
      </c>
      <c r="B120" s="78" t="s">
        <v>344</v>
      </c>
      <c r="C120" s="211">
        <f>+C121+C122</f>
        <v>0</v>
      </c>
    </row>
    <row r="121" spans="1:3" ht="12" customHeight="1">
      <c r="A121" s="13" t="s">
        <v>60</v>
      </c>
      <c r="B121" s="7" t="s">
        <v>48</v>
      </c>
      <c r="C121" s="214"/>
    </row>
    <row r="122" spans="1:3" ht="12" customHeight="1" thickBot="1">
      <c r="A122" s="14" t="s">
        <v>61</v>
      </c>
      <c r="B122" s="10" t="s">
        <v>49</v>
      </c>
      <c r="C122" s="215"/>
    </row>
    <row r="123" spans="1:3" ht="12" customHeight="1" thickBot="1">
      <c r="A123" s="18" t="s">
        <v>10</v>
      </c>
      <c r="B123" s="78" t="s">
        <v>345</v>
      </c>
      <c r="C123" s="211">
        <f>+C90+C106+C120</f>
        <v>4500</v>
      </c>
    </row>
    <row r="124" spans="1:3" ht="12" customHeight="1" thickBot="1">
      <c r="A124" s="18" t="s">
        <v>11</v>
      </c>
      <c r="B124" s="78" t="s">
        <v>346</v>
      </c>
      <c r="C124" s="211">
        <f>+C125+C126+C127</f>
        <v>0</v>
      </c>
    </row>
    <row r="125" spans="1:3" ht="12" customHeight="1">
      <c r="A125" s="13" t="s">
        <v>64</v>
      </c>
      <c r="B125" s="7" t="s">
        <v>347</v>
      </c>
      <c r="C125" s="204"/>
    </row>
    <row r="126" spans="1:3" ht="12" customHeight="1">
      <c r="A126" s="13" t="s">
        <v>65</v>
      </c>
      <c r="B126" s="7" t="s">
        <v>348</v>
      </c>
      <c r="C126" s="204"/>
    </row>
    <row r="127" spans="1:3" ht="12" customHeight="1" thickBot="1">
      <c r="A127" s="11" t="s">
        <v>66</v>
      </c>
      <c r="B127" s="5" t="s">
        <v>349</v>
      </c>
      <c r="C127" s="204"/>
    </row>
    <row r="128" spans="1:3" ht="12" customHeight="1" thickBot="1">
      <c r="A128" s="18" t="s">
        <v>12</v>
      </c>
      <c r="B128" s="78" t="s">
        <v>414</v>
      </c>
      <c r="C128" s="211">
        <f>+C129+C130+C131+C132</f>
        <v>0</v>
      </c>
    </row>
    <row r="129" spans="1:3" ht="12" customHeight="1">
      <c r="A129" s="13" t="s">
        <v>67</v>
      </c>
      <c r="B129" s="7" t="s">
        <v>350</v>
      </c>
      <c r="C129" s="204"/>
    </row>
    <row r="130" spans="1:3" ht="12" customHeight="1">
      <c r="A130" s="13" t="s">
        <v>68</v>
      </c>
      <c r="B130" s="7" t="s">
        <v>351</v>
      </c>
      <c r="C130" s="204"/>
    </row>
    <row r="131" spans="1:3" ht="12" customHeight="1">
      <c r="A131" s="13" t="s">
        <v>253</v>
      </c>
      <c r="B131" s="7" t="s">
        <v>352</v>
      </c>
      <c r="C131" s="204"/>
    </row>
    <row r="132" spans="1:3" ht="12" customHeight="1" thickBot="1">
      <c r="A132" s="11" t="s">
        <v>254</v>
      </c>
      <c r="B132" s="5" t="s">
        <v>353</v>
      </c>
      <c r="C132" s="204"/>
    </row>
    <row r="133" spans="1:3" ht="12" customHeight="1" thickBot="1">
      <c r="A133" s="18" t="s">
        <v>13</v>
      </c>
      <c r="B133" s="78" t="s">
        <v>354</v>
      </c>
      <c r="C133" s="217">
        <f>+C134+C135+C136+C137</f>
        <v>0</v>
      </c>
    </row>
    <row r="134" spans="1:3" ht="12" customHeight="1">
      <c r="A134" s="13" t="s">
        <v>69</v>
      </c>
      <c r="B134" s="7" t="s">
        <v>355</v>
      </c>
      <c r="C134" s="204"/>
    </row>
    <row r="135" spans="1:3" ht="12" customHeight="1">
      <c r="A135" s="13" t="s">
        <v>70</v>
      </c>
      <c r="B135" s="7" t="s">
        <v>365</v>
      </c>
      <c r="C135" s="204"/>
    </row>
    <row r="136" spans="1:3" ht="12" customHeight="1">
      <c r="A136" s="13" t="s">
        <v>266</v>
      </c>
      <c r="B136" s="7" t="s">
        <v>356</v>
      </c>
      <c r="C136" s="204"/>
    </row>
    <row r="137" spans="1:3" ht="12" customHeight="1" thickBot="1">
      <c r="A137" s="11" t="s">
        <v>267</v>
      </c>
      <c r="B137" s="5" t="s">
        <v>357</v>
      </c>
      <c r="C137" s="204"/>
    </row>
    <row r="138" spans="1:3" ht="12" customHeight="1" thickBot="1">
      <c r="A138" s="18" t="s">
        <v>14</v>
      </c>
      <c r="B138" s="78" t="s">
        <v>358</v>
      </c>
      <c r="C138" s="220">
        <f>+C139+C140+C141+C142</f>
        <v>0</v>
      </c>
    </row>
    <row r="139" spans="1:3" ht="12" customHeight="1">
      <c r="A139" s="13" t="s">
        <v>132</v>
      </c>
      <c r="B139" s="7" t="s">
        <v>359</v>
      </c>
      <c r="C139" s="204"/>
    </row>
    <row r="140" spans="1:3" ht="12" customHeight="1">
      <c r="A140" s="13" t="s">
        <v>133</v>
      </c>
      <c r="B140" s="7" t="s">
        <v>360</v>
      </c>
      <c r="C140" s="204"/>
    </row>
    <row r="141" spans="1:3" ht="12" customHeight="1">
      <c r="A141" s="13" t="s">
        <v>180</v>
      </c>
      <c r="B141" s="7" t="s">
        <v>361</v>
      </c>
      <c r="C141" s="204"/>
    </row>
    <row r="142" spans="1:3" ht="12" customHeight="1" thickBot="1">
      <c r="A142" s="13" t="s">
        <v>269</v>
      </c>
      <c r="B142" s="7" t="s">
        <v>362</v>
      </c>
      <c r="C142" s="204"/>
    </row>
    <row r="143" spans="1:9" ht="15" customHeight="1" thickBot="1">
      <c r="A143" s="18" t="s">
        <v>15</v>
      </c>
      <c r="B143" s="78" t="s">
        <v>363</v>
      </c>
      <c r="C143" s="319">
        <f>+C124+C128+C133+C138</f>
        <v>0</v>
      </c>
      <c r="F143" s="320"/>
      <c r="G143" s="321"/>
      <c r="H143" s="321"/>
      <c r="I143" s="321"/>
    </row>
    <row r="144" spans="1:3" s="306" customFormat="1" ht="12.75" customHeight="1" thickBot="1">
      <c r="A144" s="209" t="s">
        <v>16</v>
      </c>
      <c r="B144" s="281" t="s">
        <v>364</v>
      </c>
      <c r="C144" s="319">
        <f>+C123+C143</f>
        <v>4500</v>
      </c>
    </row>
    <row r="145" ht="7.5" customHeight="1"/>
    <row r="146" spans="1:3" ht="15.75">
      <c r="A146" s="359" t="s">
        <v>366</v>
      </c>
      <c r="B146" s="359"/>
      <c r="C146" s="359"/>
    </row>
    <row r="147" spans="1:3" ht="15" customHeight="1" thickBot="1">
      <c r="A147" s="357" t="s">
        <v>114</v>
      </c>
      <c r="B147" s="357"/>
      <c r="C147" s="221" t="s">
        <v>179</v>
      </c>
    </row>
    <row r="148" spans="1:4" ht="13.5" customHeight="1" thickBot="1">
      <c r="A148" s="18">
        <v>1</v>
      </c>
      <c r="B148" s="25" t="s">
        <v>367</v>
      </c>
      <c r="C148" s="211">
        <f>+C60-C123</f>
        <v>0</v>
      </c>
      <c r="D148" s="322"/>
    </row>
    <row r="149" spans="1:3" ht="27.75" customHeight="1" thickBot="1">
      <c r="A149" s="18" t="s">
        <v>8</v>
      </c>
      <c r="B149" s="25" t="s">
        <v>368</v>
      </c>
      <c r="C149" s="211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ÖNKÉNT VÁLLALT FELADATAINAK MÉRLEGE
&amp;R&amp;"Times New Roman CE,Félkövér dőlt"&amp;11 1.3. melléklet a 1/2014. (II.07.)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30" sqref="C30"/>
    </sheetView>
  </sheetViews>
  <sheetFormatPr defaultColWidth="9.00390625" defaultRowHeight="12.75"/>
  <cols>
    <col min="1" max="1" width="9.50390625" style="282" customWidth="1"/>
    <col min="2" max="2" width="91.625" style="282" customWidth="1"/>
    <col min="3" max="3" width="21.625" style="283" customWidth="1"/>
    <col min="4" max="4" width="9.00390625" style="304" customWidth="1"/>
    <col min="5" max="16384" width="9.375" style="304" customWidth="1"/>
  </cols>
  <sheetData>
    <row r="1" spans="1:3" ht="15.75" customHeight="1">
      <c r="A1" s="356" t="s">
        <v>4</v>
      </c>
      <c r="B1" s="356"/>
      <c r="C1" s="356"/>
    </row>
    <row r="2" spans="1:3" ht="15.75" customHeight="1" thickBot="1">
      <c r="A2" s="357" t="s">
        <v>112</v>
      </c>
      <c r="B2" s="357"/>
      <c r="C2" s="221" t="s">
        <v>179</v>
      </c>
    </row>
    <row r="3" spans="1:3" ht="37.5" customHeight="1" thickBot="1">
      <c r="A3" s="21" t="s">
        <v>58</v>
      </c>
      <c r="B3" s="22" t="s">
        <v>6</v>
      </c>
      <c r="C3" s="30" t="s">
        <v>208</v>
      </c>
    </row>
    <row r="4" spans="1:3" s="305" customFormat="1" ht="12" customHeight="1" thickBot="1">
      <c r="A4" s="299">
        <v>1</v>
      </c>
      <c r="B4" s="300">
        <v>2</v>
      </c>
      <c r="C4" s="301">
        <v>3</v>
      </c>
    </row>
    <row r="5" spans="1:3" s="306" customFormat="1" ht="12" customHeight="1" thickBot="1">
      <c r="A5" s="18" t="s">
        <v>7</v>
      </c>
      <c r="B5" s="19" t="s">
        <v>209</v>
      </c>
      <c r="C5" s="211">
        <f>+C6+C7+C8+C9+C10+C11</f>
        <v>5540</v>
      </c>
    </row>
    <row r="6" spans="1:3" s="306" customFormat="1" ht="12" customHeight="1">
      <c r="A6" s="13" t="s">
        <v>71</v>
      </c>
      <c r="B6" s="307" t="s">
        <v>210</v>
      </c>
      <c r="C6" s="214"/>
    </row>
    <row r="7" spans="1:3" s="306" customFormat="1" ht="12" customHeight="1">
      <c r="A7" s="12" t="s">
        <v>72</v>
      </c>
      <c r="B7" s="308" t="s">
        <v>211</v>
      </c>
      <c r="C7" s="213"/>
    </row>
    <row r="8" spans="1:3" s="306" customFormat="1" ht="12" customHeight="1">
      <c r="A8" s="12" t="s">
        <v>73</v>
      </c>
      <c r="B8" s="308" t="s">
        <v>212</v>
      </c>
      <c r="C8" s="213">
        <v>5540</v>
      </c>
    </row>
    <row r="9" spans="1:3" s="306" customFormat="1" ht="12" customHeight="1">
      <c r="A9" s="12" t="s">
        <v>74</v>
      </c>
      <c r="B9" s="308" t="s">
        <v>213</v>
      </c>
      <c r="C9" s="213"/>
    </row>
    <row r="10" spans="1:3" s="306" customFormat="1" ht="12" customHeight="1">
      <c r="A10" s="12" t="s">
        <v>108</v>
      </c>
      <c r="B10" s="308" t="s">
        <v>214</v>
      </c>
      <c r="C10" s="213"/>
    </row>
    <row r="11" spans="1:3" s="306" customFormat="1" ht="12" customHeight="1" thickBot="1">
      <c r="A11" s="14" t="s">
        <v>75</v>
      </c>
      <c r="B11" s="309" t="s">
        <v>215</v>
      </c>
      <c r="C11" s="213"/>
    </row>
    <row r="12" spans="1:3" s="306" customFormat="1" ht="12" customHeight="1" thickBot="1">
      <c r="A12" s="18" t="s">
        <v>8</v>
      </c>
      <c r="B12" s="206" t="s">
        <v>216</v>
      </c>
      <c r="C12" s="211">
        <f>+C13+C14+C15+C16+C17</f>
        <v>0</v>
      </c>
    </row>
    <row r="13" spans="1:3" s="306" customFormat="1" ht="12" customHeight="1">
      <c r="A13" s="13" t="s">
        <v>77</v>
      </c>
      <c r="B13" s="307" t="s">
        <v>217</v>
      </c>
      <c r="C13" s="214"/>
    </row>
    <row r="14" spans="1:3" s="306" customFormat="1" ht="12" customHeight="1">
      <c r="A14" s="12" t="s">
        <v>78</v>
      </c>
      <c r="B14" s="308" t="s">
        <v>218</v>
      </c>
      <c r="C14" s="213"/>
    </row>
    <row r="15" spans="1:3" s="306" customFormat="1" ht="12" customHeight="1">
      <c r="A15" s="12" t="s">
        <v>79</v>
      </c>
      <c r="B15" s="308" t="s">
        <v>422</v>
      </c>
      <c r="C15" s="213"/>
    </row>
    <row r="16" spans="1:3" s="306" customFormat="1" ht="12" customHeight="1">
      <c r="A16" s="12" t="s">
        <v>80</v>
      </c>
      <c r="B16" s="308" t="s">
        <v>423</v>
      </c>
      <c r="C16" s="213"/>
    </row>
    <row r="17" spans="1:3" s="306" customFormat="1" ht="12" customHeight="1">
      <c r="A17" s="12" t="s">
        <v>81</v>
      </c>
      <c r="B17" s="308" t="s">
        <v>219</v>
      </c>
      <c r="C17" s="213"/>
    </row>
    <row r="18" spans="1:3" s="306" customFormat="1" ht="12" customHeight="1" thickBot="1">
      <c r="A18" s="14" t="s">
        <v>87</v>
      </c>
      <c r="B18" s="309" t="s">
        <v>220</v>
      </c>
      <c r="C18" s="215"/>
    </row>
    <row r="19" spans="1:3" s="306" customFormat="1" ht="12" customHeight="1" thickBot="1">
      <c r="A19" s="18" t="s">
        <v>9</v>
      </c>
      <c r="B19" s="19" t="s">
        <v>221</v>
      </c>
      <c r="C19" s="211">
        <f>+C20+C21+C22+C23+C24</f>
        <v>0</v>
      </c>
    </row>
    <row r="20" spans="1:3" s="306" customFormat="1" ht="12" customHeight="1">
      <c r="A20" s="13" t="s">
        <v>60</v>
      </c>
      <c r="B20" s="307" t="s">
        <v>222</v>
      </c>
      <c r="C20" s="214"/>
    </row>
    <row r="21" spans="1:3" s="306" customFormat="1" ht="12" customHeight="1">
      <c r="A21" s="12" t="s">
        <v>61</v>
      </c>
      <c r="B21" s="308" t="s">
        <v>223</v>
      </c>
      <c r="C21" s="213"/>
    </row>
    <row r="22" spans="1:3" s="306" customFormat="1" ht="12" customHeight="1">
      <c r="A22" s="12" t="s">
        <v>62</v>
      </c>
      <c r="B22" s="308" t="s">
        <v>424</v>
      </c>
      <c r="C22" s="213"/>
    </row>
    <row r="23" spans="1:3" s="306" customFormat="1" ht="12" customHeight="1">
      <c r="A23" s="12" t="s">
        <v>63</v>
      </c>
      <c r="B23" s="308" t="s">
        <v>425</v>
      </c>
      <c r="C23" s="213"/>
    </row>
    <row r="24" spans="1:3" s="306" customFormat="1" ht="12" customHeight="1">
      <c r="A24" s="12" t="s">
        <v>122</v>
      </c>
      <c r="B24" s="308" t="s">
        <v>224</v>
      </c>
      <c r="C24" s="213"/>
    </row>
    <row r="25" spans="1:3" s="306" customFormat="1" ht="12" customHeight="1" thickBot="1">
      <c r="A25" s="14" t="s">
        <v>123</v>
      </c>
      <c r="B25" s="309" t="s">
        <v>225</v>
      </c>
      <c r="C25" s="215"/>
    </row>
    <row r="26" spans="1:3" s="306" customFormat="1" ht="12" customHeight="1" thickBot="1">
      <c r="A26" s="18" t="s">
        <v>124</v>
      </c>
      <c r="B26" s="19" t="s">
        <v>226</v>
      </c>
      <c r="C26" s="217">
        <f>+C27+C30+C31+C32</f>
        <v>13247</v>
      </c>
    </row>
    <row r="27" spans="1:3" s="306" customFormat="1" ht="12" customHeight="1">
      <c r="A27" s="13" t="s">
        <v>227</v>
      </c>
      <c r="B27" s="307" t="s">
        <v>233</v>
      </c>
      <c r="C27" s="302">
        <f>+C28+C29</f>
        <v>13247</v>
      </c>
    </row>
    <row r="28" spans="1:3" s="306" customFormat="1" ht="12" customHeight="1">
      <c r="A28" s="12" t="s">
        <v>228</v>
      </c>
      <c r="B28" s="308" t="s">
        <v>234</v>
      </c>
      <c r="C28" s="213"/>
    </row>
    <row r="29" spans="1:3" s="306" customFormat="1" ht="12" customHeight="1">
      <c r="A29" s="12" t="s">
        <v>229</v>
      </c>
      <c r="B29" s="308" t="s">
        <v>235</v>
      </c>
      <c r="C29" s="213">
        <v>13247</v>
      </c>
    </row>
    <row r="30" spans="1:3" s="306" customFormat="1" ht="12" customHeight="1">
      <c r="A30" s="12" t="s">
        <v>230</v>
      </c>
      <c r="B30" s="308" t="s">
        <v>236</v>
      </c>
      <c r="C30" s="213"/>
    </row>
    <row r="31" spans="1:3" s="306" customFormat="1" ht="12" customHeight="1">
      <c r="A31" s="12" t="s">
        <v>231</v>
      </c>
      <c r="B31" s="308" t="s">
        <v>237</v>
      </c>
      <c r="C31" s="213"/>
    </row>
    <row r="32" spans="1:3" s="306" customFormat="1" ht="12" customHeight="1" thickBot="1">
      <c r="A32" s="14" t="s">
        <v>232</v>
      </c>
      <c r="B32" s="309" t="s">
        <v>238</v>
      </c>
      <c r="C32" s="215"/>
    </row>
    <row r="33" spans="1:3" s="306" customFormat="1" ht="12" customHeight="1" thickBot="1">
      <c r="A33" s="18" t="s">
        <v>11</v>
      </c>
      <c r="B33" s="19" t="s">
        <v>239</v>
      </c>
      <c r="C33" s="211">
        <f>SUM(C34:C43)</f>
        <v>0</v>
      </c>
    </row>
    <row r="34" spans="1:3" s="306" customFormat="1" ht="12" customHeight="1">
      <c r="A34" s="13" t="s">
        <v>64</v>
      </c>
      <c r="B34" s="307" t="s">
        <v>242</v>
      </c>
      <c r="C34" s="214"/>
    </row>
    <row r="35" spans="1:3" s="306" customFormat="1" ht="12" customHeight="1">
      <c r="A35" s="12" t="s">
        <v>65</v>
      </c>
      <c r="B35" s="308" t="s">
        <v>243</v>
      </c>
      <c r="C35" s="213"/>
    </row>
    <row r="36" spans="1:3" s="306" customFormat="1" ht="12" customHeight="1">
      <c r="A36" s="12" t="s">
        <v>66</v>
      </c>
      <c r="B36" s="308" t="s">
        <v>244</v>
      </c>
      <c r="C36" s="213"/>
    </row>
    <row r="37" spans="1:3" s="306" customFormat="1" ht="12" customHeight="1">
      <c r="A37" s="12" t="s">
        <v>126</v>
      </c>
      <c r="B37" s="308" t="s">
        <v>245</v>
      </c>
      <c r="C37" s="213"/>
    </row>
    <row r="38" spans="1:3" s="306" customFormat="1" ht="12" customHeight="1">
      <c r="A38" s="12" t="s">
        <v>127</v>
      </c>
      <c r="B38" s="308" t="s">
        <v>246</v>
      </c>
      <c r="C38" s="213"/>
    </row>
    <row r="39" spans="1:3" s="306" customFormat="1" ht="12" customHeight="1">
      <c r="A39" s="12" t="s">
        <v>128</v>
      </c>
      <c r="B39" s="308" t="s">
        <v>247</v>
      </c>
      <c r="C39" s="213"/>
    </row>
    <row r="40" spans="1:3" s="306" customFormat="1" ht="12" customHeight="1">
      <c r="A40" s="12" t="s">
        <v>129</v>
      </c>
      <c r="B40" s="308" t="s">
        <v>248</v>
      </c>
      <c r="C40" s="213"/>
    </row>
    <row r="41" spans="1:3" s="306" customFormat="1" ht="12" customHeight="1">
      <c r="A41" s="12" t="s">
        <v>130</v>
      </c>
      <c r="B41" s="308" t="s">
        <v>249</v>
      </c>
      <c r="C41" s="213"/>
    </row>
    <row r="42" spans="1:3" s="306" customFormat="1" ht="12" customHeight="1">
      <c r="A42" s="12" t="s">
        <v>240</v>
      </c>
      <c r="B42" s="308" t="s">
        <v>250</v>
      </c>
      <c r="C42" s="216"/>
    </row>
    <row r="43" spans="1:3" s="306" customFormat="1" ht="12" customHeight="1" thickBot="1">
      <c r="A43" s="14" t="s">
        <v>241</v>
      </c>
      <c r="B43" s="309" t="s">
        <v>251</v>
      </c>
      <c r="C43" s="296"/>
    </row>
    <row r="44" spans="1:3" s="306" customFormat="1" ht="12" customHeight="1" thickBot="1">
      <c r="A44" s="18" t="s">
        <v>12</v>
      </c>
      <c r="B44" s="19" t="s">
        <v>252</v>
      </c>
      <c r="C44" s="211">
        <f>SUM(C45:C49)</f>
        <v>0</v>
      </c>
    </row>
    <row r="45" spans="1:3" s="306" customFormat="1" ht="12" customHeight="1">
      <c r="A45" s="13" t="s">
        <v>67</v>
      </c>
      <c r="B45" s="307" t="s">
        <v>256</v>
      </c>
      <c r="C45" s="340"/>
    </row>
    <row r="46" spans="1:3" s="306" customFormat="1" ht="12" customHeight="1">
      <c r="A46" s="12" t="s">
        <v>68</v>
      </c>
      <c r="B46" s="308" t="s">
        <v>257</v>
      </c>
      <c r="C46" s="216"/>
    </row>
    <row r="47" spans="1:3" s="306" customFormat="1" ht="12" customHeight="1">
      <c r="A47" s="12" t="s">
        <v>253</v>
      </c>
      <c r="B47" s="308" t="s">
        <v>258</v>
      </c>
      <c r="C47" s="216"/>
    </row>
    <row r="48" spans="1:3" s="306" customFormat="1" ht="12" customHeight="1">
      <c r="A48" s="12" t="s">
        <v>254</v>
      </c>
      <c r="B48" s="308" t="s">
        <v>259</v>
      </c>
      <c r="C48" s="216"/>
    </row>
    <row r="49" spans="1:3" s="306" customFormat="1" ht="12" customHeight="1" thickBot="1">
      <c r="A49" s="14" t="s">
        <v>255</v>
      </c>
      <c r="B49" s="309" t="s">
        <v>260</v>
      </c>
      <c r="C49" s="296"/>
    </row>
    <row r="50" spans="1:3" s="306" customFormat="1" ht="12" customHeight="1" thickBot="1">
      <c r="A50" s="18" t="s">
        <v>131</v>
      </c>
      <c r="B50" s="19" t="s">
        <v>261</v>
      </c>
      <c r="C50" s="211">
        <f>SUM(C51:C53)</f>
        <v>0</v>
      </c>
    </row>
    <row r="51" spans="1:3" s="306" customFormat="1" ht="12" customHeight="1">
      <c r="A51" s="13" t="s">
        <v>69</v>
      </c>
      <c r="B51" s="307" t="s">
        <v>262</v>
      </c>
      <c r="C51" s="214"/>
    </row>
    <row r="52" spans="1:3" s="306" customFormat="1" ht="12" customHeight="1">
      <c r="A52" s="12" t="s">
        <v>70</v>
      </c>
      <c r="B52" s="308" t="s">
        <v>426</v>
      </c>
      <c r="C52" s="213"/>
    </row>
    <row r="53" spans="1:3" s="306" customFormat="1" ht="12" customHeight="1">
      <c r="A53" s="12" t="s">
        <v>266</v>
      </c>
      <c r="B53" s="308" t="s">
        <v>264</v>
      </c>
      <c r="C53" s="213"/>
    </row>
    <row r="54" spans="1:3" s="306" customFormat="1" ht="12" customHeight="1" thickBot="1">
      <c r="A54" s="14" t="s">
        <v>267</v>
      </c>
      <c r="B54" s="309" t="s">
        <v>265</v>
      </c>
      <c r="C54" s="215"/>
    </row>
    <row r="55" spans="1:3" s="306" customFormat="1" ht="12" customHeight="1" thickBot="1">
      <c r="A55" s="18" t="s">
        <v>14</v>
      </c>
      <c r="B55" s="206" t="s">
        <v>268</v>
      </c>
      <c r="C55" s="211">
        <f>SUM(C56:C58)</f>
        <v>0</v>
      </c>
    </row>
    <row r="56" spans="1:3" s="306" customFormat="1" ht="12" customHeight="1">
      <c r="A56" s="13" t="s">
        <v>132</v>
      </c>
      <c r="B56" s="307" t="s">
        <v>270</v>
      </c>
      <c r="C56" s="216"/>
    </row>
    <row r="57" spans="1:3" s="306" customFormat="1" ht="12" customHeight="1">
      <c r="A57" s="12" t="s">
        <v>133</v>
      </c>
      <c r="B57" s="308" t="s">
        <v>427</v>
      </c>
      <c r="C57" s="216"/>
    </row>
    <row r="58" spans="1:3" s="306" customFormat="1" ht="12" customHeight="1">
      <c r="A58" s="12" t="s">
        <v>180</v>
      </c>
      <c r="B58" s="308" t="s">
        <v>271</v>
      </c>
      <c r="C58" s="216"/>
    </row>
    <row r="59" spans="1:3" s="306" customFormat="1" ht="12" customHeight="1" thickBot="1">
      <c r="A59" s="14" t="s">
        <v>269</v>
      </c>
      <c r="B59" s="309" t="s">
        <v>272</v>
      </c>
      <c r="C59" s="216"/>
    </row>
    <row r="60" spans="1:3" s="306" customFormat="1" ht="12" customHeight="1" thickBot="1">
      <c r="A60" s="18" t="s">
        <v>15</v>
      </c>
      <c r="B60" s="19" t="s">
        <v>273</v>
      </c>
      <c r="C60" s="217">
        <f>+C5+C12+C19+C26+C33+C44+C50+C55</f>
        <v>18787</v>
      </c>
    </row>
    <row r="61" spans="1:3" s="306" customFormat="1" ht="12" customHeight="1" thickBot="1">
      <c r="A61" s="310" t="s">
        <v>274</v>
      </c>
      <c r="B61" s="206" t="s">
        <v>275</v>
      </c>
      <c r="C61" s="211">
        <f>SUM(C62:C64)</f>
        <v>0</v>
      </c>
    </row>
    <row r="62" spans="1:3" s="306" customFormat="1" ht="12" customHeight="1">
      <c r="A62" s="13" t="s">
        <v>308</v>
      </c>
      <c r="B62" s="307" t="s">
        <v>276</v>
      </c>
      <c r="C62" s="216"/>
    </row>
    <row r="63" spans="1:3" s="306" customFormat="1" ht="12" customHeight="1">
      <c r="A63" s="12" t="s">
        <v>317</v>
      </c>
      <c r="B63" s="308" t="s">
        <v>277</v>
      </c>
      <c r="C63" s="216"/>
    </row>
    <row r="64" spans="1:3" s="306" customFormat="1" ht="12" customHeight="1" thickBot="1">
      <c r="A64" s="14" t="s">
        <v>318</v>
      </c>
      <c r="B64" s="311" t="s">
        <v>278</v>
      </c>
      <c r="C64" s="216"/>
    </row>
    <row r="65" spans="1:3" s="306" customFormat="1" ht="12" customHeight="1" thickBot="1">
      <c r="A65" s="310" t="s">
        <v>279</v>
      </c>
      <c r="B65" s="206" t="s">
        <v>280</v>
      </c>
      <c r="C65" s="211">
        <f>SUM(C66:C69)</f>
        <v>0</v>
      </c>
    </row>
    <row r="66" spans="1:3" s="306" customFormat="1" ht="12" customHeight="1">
      <c r="A66" s="13" t="s">
        <v>109</v>
      </c>
      <c r="B66" s="307" t="s">
        <v>281</v>
      </c>
      <c r="C66" s="216"/>
    </row>
    <row r="67" spans="1:3" s="306" customFormat="1" ht="12" customHeight="1">
      <c r="A67" s="12" t="s">
        <v>110</v>
      </c>
      <c r="B67" s="308" t="s">
        <v>282</v>
      </c>
      <c r="C67" s="216"/>
    </row>
    <row r="68" spans="1:3" s="306" customFormat="1" ht="12" customHeight="1">
      <c r="A68" s="12" t="s">
        <v>309</v>
      </c>
      <c r="B68" s="308" t="s">
        <v>283</v>
      </c>
      <c r="C68" s="216"/>
    </row>
    <row r="69" spans="1:3" s="306" customFormat="1" ht="12" customHeight="1" thickBot="1">
      <c r="A69" s="14" t="s">
        <v>310</v>
      </c>
      <c r="B69" s="309" t="s">
        <v>284</v>
      </c>
      <c r="C69" s="216"/>
    </row>
    <row r="70" spans="1:3" s="306" customFormat="1" ht="12" customHeight="1" thickBot="1">
      <c r="A70" s="310" t="s">
        <v>285</v>
      </c>
      <c r="B70" s="206" t="s">
        <v>286</v>
      </c>
      <c r="C70" s="211">
        <f>SUM(C71:C72)</f>
        <v>0</v>
      </c>
    </row>
    <row r="71" spans="1:3" s="306" customFormat="1" ht="12" customHeight="1">
      <c r="A71" s="13" t="s">
        <v>311</v>
      </c>
      <c r="B71" s="307" t="s">
        <v>287</v>
      </c>
      <c r="C71" s="216"/>
    </row>
    <row r="72" spans="1:3" s="306" customFormat="1" ht="12" customHeight="1" thickBot="1">
      <c r="A72" s="14" t="s">
        <v>312</v>
      </c>
      <c r="B72" s="309" t="s">
        <v>288</v>
      </c>
      <c r="C72" s="216"/>
    </row>
    <row r="73" spans="1:3" s="306" customFormat="1" ht="12" customHeight="1" thickBot="1">
      <c r="A73" s="310" t="s">
        <v>289</v>
      </c>
      <c r="B73" s="206" t="s">
        <v>290</v>
      </c>
      <c r="C73" s="211">
        <f>SUM(C74:C76)</f>
        <v>0</v>
      </c>
    </row>
    <row r="74" spans="1:3" s="306" customFormat="1" ht="12" customHeight="1">
      <c r="A74" s="13" t="s">
        <v>313</v>
      </c>
      <c r="B74" s="307" t="s">
        <v>291</v>
      </c>
      <c r="C74" s="216"/>
    </row>
    <row r="75" spans="1:3" s="306" customFormat="1" ht="12" customHeight="1">
      <c r="A75" s="12" t="s">
        <v>314</v>
      </c>
      <c r="B75" s="308" t="s">
        <v>292</v>
      </c>
      <c r="C75" s="216"/>
    </row>
    <row r="76" spans="1:3" s="306" customFormat="1" ht="12" customHeight="1" thickBot="1">
      <c r="A76" s="14" t="s">
        <v>315</v>
      </c>
      <c r="B76" s="309" t="s">
        <v>293</v>
      </c>
      <c r="C76" s="216"/>
    </row>
    <row r="77" spans="1:3" s="306" customFormat="1" ht="12" customHeight="1" thickBot="1">
      <c r="A77" s="310" t="s">
        <v>294</v>
      </c>
      <c r="B77" s="206" t="s">
        <v>316</v>
      </c>
      <c r="C77" s="211">
        <f>SUM(C78:C81)</f>
        <v>0</v>
      </c>
    </row>
    <row r="78" spans="1:3" s="306" customFormat="1" ht="12" customHeight="1">
      <c r="A78" s="312" t="s">
        <v>295</v>
      </c>
      <c r="B78" s="307" t="s">
        <v>296</v>
      </c>
      <c r="C78" s="216"/>
    </row>
    <row r="79" spans="1:3" s="306" customFormat="1" ht="12" customHeight="1">
      <c r="A79" s="313" t="s">
        <v>297</v>
      </c>
      <c r="B79" s="308" t="s">
        <v>298</v>
      </c>
      <c r="C79" s="216"/>
    </row>
    <row r="80" spans="1:3" s="306" customFormat="1" ht="12" customHeight="1">
      <c r="A80" s="313" t="s">
        <v>299</v>
      </c>
      <c r="B80" s="308" t="s">
        <v>300</v>
      </c>
      <c r="C80" s="216"/>
    </row>
    <row r="81" spans="1:3" s="306" customFormat="1" ht="12" customHeight="1" thickBot="1">
      <c r="A81" s="314" t="s">
        <v>301</v>
      </c>
      <c r="B81" s="309" t="s">
        <v>302</v>
      </c>
      <c r="C81" s="216"/>
    </row>
    <row r="82" spans="1:3" s="306" customFormat="1" ht="13.5" customHeight="1" thickBot="1">
      <c r="A82" s="310" t="s">
        <v>303</v>
      </c>
      <c r="B82" s="206" t="s">
        <v>304</v>
      </c>
      <c r="C82" s="341"/>
    </row>
    <row r="83" spans="1:3" s="306" customFormat="1" ht="15.75" customHeight="1" thickBot="1">
      <c r="A83" s="310" t="s">
        <v>305</v>
      </c>
      <c r="B83" s="315" t="s">
        <v>306</v>
      </c>
      <c r="C83" s="217">
        <f>+C61+C65+C70+C73+C77+C82</f>
        <v>0</v>
      </c>
    </row>
    <row r="84" spans="1:3" s="306" customFormat="1" ht="16.5" customHeight="1" thickBot="1">
      <c r="A84" s="316" t="s">
        <v>319</v>
      </c>
      <c r="B84" s="317" t="s">
        <v>307</v>
      </c>
      <c r="C84" s="217">
        <f>+C60+C83</f>
        <v>18787</v>
      </c>
    </row>
    <row r="85" spans="1:3" s="306" customFormat="1" ht="83.25" customHeight="1">
      <c r="A85" s="3"/>
      <c r="B85" s="4"/>
      <c r="C85" s="218"/>
    </row>
    <row r="86" spans="1:3" ht="16.5" customHeight="1">
      <c r="A86" s="356" t="s">
        <v>35</v>
      </c>
      <c r="B86" s="356"/>
      <c r="C86" s="356"/>
    </row>
    <row r="87" spans="1:3" s="318" customFormat="1" ht="16.5" customHeight="1" thickBot="1">
      <c r="A87" s="358" t="s">
        <v>113</v>
      </c>
      <c r="B87" s="358"/>
      <c r="C87" s="89" t="s">
        <v>179</v>
      </c>
    </row>
    <row r="88" spans="1:3" ht="37.5" customHeight="1" thickBot="1">
      <c r="A88" s="21" t="s">
        <v>58</v>
      </c>
      <c r="B88" s="22" t="s">
        <v>36</v>
      </c>
      <c r="C88" s="30" t="s">
        <v>208</v>
      </c>
    </row>
    <row r="89" spans="1:3" s="305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7</v>
      </c>
      <c r="B90" s="26" t="s">
        <v>322</v>
      </c>
      <c r="C90" s="210">
        <f>SUM(C91:C95)</f>
        <v>18787</v>
      </c>
    </row>
    <row r="91" spans="1:3" ht="12" customHeight="1">
      <c r="A91" s="15" t="s">
        <v>71</v>
      </c>
      <c r="B91" s="8" t="s">
        <v>37</v>
      </c>
      <c r="C91" s="212">
        <v>6218</v>
      </c>
    </row>
    <row r="92" spans="1:3" ht="12" customHeight="1">
      <c r="A92" s="12" t="s">
        <v>72</v>
      </c>
      <c r="B92" s="6" t="s">
        <v>134</v>
      </c>
      <c r="C92" s="213">
        <v>2069</v>
      </c>
    </row>
    <row r="93" spans="1:3" ht="12" customHeight="1">
      <c r="A93" s="12" t="s">
        <v>73</v>
      </c>
      <c r="B93" s="6" t="s">
        <v>100</v>
      </c>
      <c r="C93" s="215">
        <v>3790</v>
      </c>
    </row>
    <row r="94" spans="1:3" ht="12" customHeight="1">
      <c r="A94" s="12" t="s">
        <v>74</v>
      </c>
      <c r="B94" s="9" t="s">
        <v>135</v>
      </c>
      <c r="C94" s="215">
        <v>6710</v>
      </c>
    </row>
    <row r="95" spans="1:3" ht="12" customHeight="1">
      <c r="A95" s="12" t="s">
        <v>82</v>
      </c>
      <c r="B95" s="17" t="s">
        <v>136</v>
      </c>
      <c r="C95" s="215"/>
    </row>
    <row r="96" spans="1:3" ht="12" customHeight="1">
      <c r="A96" s="12" t="s">
        <v>75</v>
      </c>
      <c r="B96" s="6" t="s">
        <v>323</v>
      </c>
      <c r="C96" s="215"/>
    </row>
    <row r="97" spans="1:3" ht="12" customHeight="1">
      <c r="A97" s="12" t="s">
        <v>76</v>
      </c>
      <c r="B97" s="90" t="s">
        <v>324</v>
      </c>
      <c r="C97" s="215"/>
    </row>
    <row r="98" spans="1:3" ht="12" customHeight="1">
      <c r="A98" s="12" t="s">
        <v>83</v>
      </c>
      <c r="B98" s="91" t="s">
        <v>325</v>
      </c>
      <c r="C98" s="215"/>
    </row>
    <row r="99" spans="1:3" ht="12" customHeight="1">
      <c r="A99" s="12" t="s">
        <v>84</v>
      </c>
      <c r="B99" s="91" t="s">
        <v>326</v>
      </c>
      <c r="C99" s="215"/>
    </row>
    <row r="100" spans="1:3" ht="12" customHeight="1">
      <c r="A100" s="12" t="s">
        <v>85</v>
      </c>
      <c r="B100" s="90" t="s">
        <v>327</v>
      </c>
      <c r="C100" s="215"/>
    </row>
    <row r="101" spans="1:3" ht="12" customHeight="1">
      <c r="A101" s="12" t="s">
        <v>86</v>
      </c>
      <c r="B101" s="90" t="s">
        <v>328</v>
      </c>
      <c r="C101" s="215"/>
    </row>
    <row r="102" spans="1:3" ht="12" customHeight="1">
      <c r="A102" s="12" t="s">
        <v>88</v>
      </c>
      <c r="B102" s="91" t="s">
        <v>329</v>
      </c>
      <c r="C102" s="215"/>
    </row>
    <row r="103" spans="1:3" ht="12" customHeight="1">
      <c r="A103" s="11" t="s">
        <v>137</v>
      </c>
      <c r="B103" s="92" t="s">
        <v>330</v>
      </c>
      <c r="C103" s="215"/>
    </row>
    <row r="104" spans="1:3" ht="12" customHeight="1">
      <c r="A104" s="12" t="s">
        <v>320</v>
      </c>
      <c r="B104" s="92" t="s">
        <v>331</v>
      </c>
      <c r="C104" s="215"/>
    </row>
    <row r="105" spans="1:3" ht="12" customHeight="1" thickBot="1">
      <c r="A105" s="16" t="s">
        <v>321</v>
      </c>
      <c r="B105" s="93" t="s">
        <v>332</v>
      </c>
      <c r="C105" s="219"/>
    </row>
    <row r="106" spans="1:3" ht="12" customHeight="1" thickBot="1">
      <c r="A106" s="18" t="s">
        <v>8</v>
      </c>
      <c r="B106" s="25" t="s">
        <v>333</v>
      </c>
      <c r="C106" s="211">
        <f>+C107+C109+C111</f>
        <v>0</v>
      </c>
    </row>
    <row r="107" spans="1:3" ht="12" customHeight="1">
      <c r="A107" s="13" t="s">
        <v>77</v>
      </c>
      <c r="B107" s="6" t="s">
        <v>178</v>
      </c>
      <c r="C107" s="214"/>
    </row>
    <row r="108" spans="1:3" ht="12" customHeight="1">
      <c r="A108" s="13" t="s">
        <v>78</v>
      </c>
      <c r="B108" s="10" t="s">
        <v>337</v>
      </c>
      <c r="C108" s="214"/>
    </row>
    <row r="109" spans="1:3" ht="12" customHeight="1">
      <c r="A109" s="13" t="s">
        <v>79</v>
      </c>
      <c r="B109" s="10" t="s">
        <v>138</v>
      </c>
      <c r="C109" s="213"/>
    </row>
    <row r="110" spans="1:3" ht="12" customHeight="1">
      <c r="A110" s="13" t="s">
        <v>80</v>
      </c>
      <c r="B110" s="10" t="s">
        <v>338</v>
      </c>
      <c r="C110" s="204"/>
    </row>
    <row r="111" spans="1:3" ht="12" customHeight="1">
      <c r="A111" s="13" t="s">
        <v>81</v>
      </c>
      <c r="B111" s="208" t="s">
        <v>181</v>
      </c>
      <c r="C111" s="204"/>
    </row>
    <row r="112" spans="1:3" ht="12" customHeight="1">
      <c r="A112" s="13" t="s">
        <v>87</v>
      </c>
      <c r="B112" s="207" t="s">
        <v>428</v>
      </c>
      <c r="C112" s="204"/>
    </row>
    <row r="113" spans="1:3" ht="12" customHeight="1">
      <c r="A113" s="13" t="s">
        <v>89</v>
      </c>
      <c r="B113" s="303" t="s">
        <v>343</v>
      </c>
      <c r="C113" s="204"/>
    </row>
    <row r="114" spans="1:3" ht="15.75">
      <c r="A114" s="13" t="s">
        <v>139</v>
      </c>
      <c r="B114" s="91" t="s">
        <v>326</v>
      </c>
      <c r="C114" s="204"/>
    </row>
    <row r="115" spans="1:3" ht="12" customHeight="1">
      <c r="A115" s="13" t="s">
        <v>140</v>
      </c>
      <c r="B115" s="91" t="s">
        <v>342</v>
      </c>
      <c r="C115" s="204"/>
    </row>
    <row r="116" spans="1:3" ht="12" customHeight="1">
      <c r="A116" s="13" t="s">
        <v>141</v>
      </c>
      <c r="B116" s="91" t="s">
        <v>341</v>
      </c>
      <c r="C116" s="204"/>
    </row>
    <row r="117" spans="1:3" ht="12" customHeight="1">
      <c r="A117" s="13" t="s">
        <v>334</v>
      </c>
      <c r="B117" s="91" t="s">
        <v>329</v>
      </c>
      <c r="C117" s="204"/>
    </row>
    <row r="118" spans="1:3" ht="12" customHeight="1">
      <c r="A118" s="13" t="s">
        <v>335</v>
      </c>
      <c r="B118" s="91" t="s">
        <v>340</v>
      </c>
      <c r="C118" s="204"/>
    </row>
    <row r="119" spans="1:3" ht="16.5" thickBot="1">
      <c r="A119" s="11" t="s">
        <v>336</v>
      </c>
      <c r="B119" s="91" t="s">
        <v>339</v>
      </c>
      <c r="C119" s="205"/>
    </row>
    <row r="120" spans="1:3" ht="12" customHeight="1" thickBot="1">
      <c r="A120" s="18" t="s">
        <v>9</v>
      </c>
      <c r="B120" s="78" t="s">
        <v>344</v>
      </c>
      <c r="C120" s="211">
        <f>+C121+C122</f>
        <v>0</v>
      </c>
    </row>
    <row r="121" spans="1:3" ht="12" customHeight="1">
      <c r="A121" s="13" t="s">
        <v>60</v>
      </c>
      <c r="B121" s="7" t="s">
        <v>48</v>
      </c>
      <c r="C121" s="214"/>
    </row>
    <row r="122" spans="1:3" ht="12" customHeight="1" thickBot="1">
      <c r="A122" s="14" t="s">
        <v>61</v>
      </c>
      <c r="B122" s="10" t="s">
        <v>49</v>
      </c>
      <c r="C122" s="215"/>
    </row>
    <row r="123" spans="1:3" ht="12" customHeight="1" thickBot="1">
      <c r="A123" s="18" t="s">
        <v>10</v>
      </c>
      <c r="B123" s="78" t="s">
        <v>345</v>
      </c>
      <c r="C123" s="211">
        <f>+C90+C106+C120</f>
        <v>18787</v>
      </c>
    </row>
    <row r="124" spans="1:3" ht="12" customHeight="1" thickBot="1">
      <c r="A124" s="18" t="s">
        <v>11</v>
      </c>
      <c r="B124" s="78" t="s">
        <v>346</v>
      </c>
      <c r="C124" s="211">
        <f>+C125+C126+C127</f>
        <v>0</v>
      </c>
    </row>
    <row r="125" spans="1:3" ht="12" customHeight="1">
      <c r="A125" s="13" t="s">
        <v>64</v>
      </c>
      <c r="B125" s="7" t="s">
        <v>347</v>
      </c>
      <c r="C125" s="204"/>
    </row>
    <row r="126" spans="1:3" ht="12" customHeight="1">
      <c r="A126" s="13" t="s">
        <v>65</v>
      </c>
      <c r="B126" s="7" t="s">
        <v>348</v>
      </c>
      <c r="C126" s="204"/>
    </row>
    <row r="127" spans="1:3" ht="12" customHeight="1" thickBot="1">
      <c r="A127" s="11" t="s">
        <v>66</v>
      </c>
      <c r="B127" s="5" t="s">
        <v>349</v>
      </c>
      <c r="C127" s="204"/>
    </row>
    <row r="128" spans="1:3" ht="12" customHeight="1" thickBot="1">
      <c r="A128" s="18" t="s">
        <v>12</v>
      </c>
      <c r="B128" s="78" t="s">
        <v>414</v>
      </c>
      <c r="C128" s="211">
        <f>+C129+C130+C131+C132</f>
        <v>0</v>
      </c>
    </row>
    <row r="129" spans="1:3" ht="12" customHeight="1">
      <c r="A129" s="13" t="s">
        <v>67</v>
      </c>
      <c r="B129" s="7" t="s">
        <v>350</v>
      </c>
      <c r="C129" s="204"/>
    </row>
    <row r="130" spans="1:3" ht="12" customHeight="1">
      <c r="A130" s="13" t="s">
        <v>68</v>
      </c>
      <c r="B130" s="7" t="s">
        <v>351</v>
      </c>
      <c r="C130" s="204"/>
    </row>
    <row r="131" spans="1:3" ht="12" customHeight="1">
      <c r="A131" s="13" t="s">
        <v>253</v>
      </c>
      <c r="B131" s="7" t="s">
        <v>352</v>
      </c>
      <c r="C131" s="204"/>
    </row>
    <row r="132" spans="1:3" ht="12" customHeight="1" thickBot="1">
      <c r="A132" s="11" t="s">
        <v>254</v>
      </c>
      <c r="B132" s="5" t="s">
        <v>353</v>
      </c>
      <c r="C132" s="204"/>
    </row>
    <row r="133" spans="1:3" ht="12" customHeight="1" thickBot="1">
      <c r="A133" s="18" t="s">
        <v>13</v>
      </c>
      <c r="B133" s="78" t="s">
        <v>354</v>
      </c>
      <c r="C133" s="217">
        <f>+C134+C135+C136+C137</f>
        <v>0</v>
      </c>
    </row>
    <row r="134" spans="1:3" ht="12" customHeight="1">
      <c r="A134" s="13" t="s">
        <v>69</v>
      </c>
      <c r="B134" s="7" t="s">
        <v>355</v>
      </c>
      <c r="C134" s="204"/>
    </row>
    <row r="135" spans="1:3" ht="12" customHeight="1">
      <c r="A135" s="13" t="s">
        <v>70</v>
      </c>
      <c r="B135" s="7" t="s">
        <v>365</v>
      </c>
      <c r="C135" s="204"/>
    </row>
    <row r="136" spans="1:3" ht="12" customHeight="1">
      <c r="A136" s="13" t="s">
        <v>266</v>
      </c>
      <c r="B136" s="7" t="s">
        <v>356</v>
      </c>
      <c r="C136" s="204"/>
    </row>
    <row r="137" spans="1:3" ht="12" customHeight="1" thickBot="1">
      <c r="A137" s="11" t="s">
        <v>267</v>
      </c>
      <c r="B137" s="5" t="s">
        <v>357</v>
      </c>
      <c r="C137" s="204"/>
    </row>
    <row r="138" spans="1:3" ht="12" customHeight="1" thickBot="1">
      <c r="A138" s="18" t="s">
        <v>14</v>
      </c>
      <c r="B138" s="78" t="s">
        <v>358</v>
      </c>
      <c r="C138" s="220">
        <f>+C139+C140+C141+C142</f>
        <v>0</v>
      </c>
    </row>
    <row r="139" spans="1:3" ht="12" customHeight="1">
      <c r="A139" s="13" t="s">
        <v>132</v>
      </c>
      <c r="B139" s="7" t="s">
        <v>359</v>
      </c>
      <c r="C139" s="204"/>
    </row>
    <row r="140" spans="1:3" ht="12" customHeight="1">
      <c r="A140" s="13" t="s">
        <v>133</v>
      </c>
      <c r="B140" s="7" t="s">
        <v>360</v>
      </c>
      <c r="C140" s="204"/>
    </row>
    <row r="141" spans="1:3" ht="12" customHeight="1">
      <c r="A141" s="13" t="s">
        <v>180</v>
      </c>
      <c r="B141" s="7" t="s">
        <v>361</v>
      </c>
      <c r="C141" s="204"/>
    </row>
    <row r="142" spans="1:3" ht="12" customHeight="1" thickBot="1">
      <c r="A142" s="13" t="s">
        <v>269</v>
      </c>
      <c r="B142" s="7" t="s">
        <v>362</v>
      </c>
      <c r="C142" s="204"/>
    </row>
    <row r="143" spans="1:9" ht="15" customHeight="1" thickBot="1">
      <c r="A143" s="18" t="s">
        <v>15</v>
      </c>
      <c r="B143" s="78" t="s">
        <v>363</v>
      </c>
      <c r="C143" s="319">
        <f>+C124+C128+C133+C138</f>
        <v>0</v>
      </c>
      <c r="F143" s="320"/>
      <c r="G143" s="321"/>
      <c r="H143" s="321"/>
      <c r="I143" s="321"/>
    </row>
    <row r="144" spans="1:3" s="306" customFormat="1" ht="12.75" customHeight="1" thickBot="1">
      <c r="A144" s="209" t="s">
        <v>16</v>
      </c>
      <c r="B144" s="281" t="s">
        <v>364</v>
      </c>
      <c r="C144" s="319">
        <f>+C123+C143</f>
        <v>18787</v>
      </c>
    </row>
    <row r="145" ht="7.5" customHeight="1"/>
    <row r="146" spans="1:3" ht="15.75">
      <c r="A146" s="359" t="s">
        <v>366</v>
      </c>
      <c r="B146" s="359"/>
      <c r="C146" s="359"/>
    </row>
    <row r="147" spans="1:3" ht="15" customHeight="1" thickBot="1">
      <c r="A147" s="357" t="s">
        <v>114</v>
      </c>
      <c r="B147" s="357"/>
      <c r="C147" s="221" t="s">
        <v>179</v>
      </c>
    </row>
    <row r="148" spans="1:4" ht="13.5" customHeight="1" thickBot="1">
      <c r="A148" s="18">
        <v>1</v>
      </c>
      <c r="B148" s="25" t="s">
        <v>367</v>
      </c>
      <c r="C148" s="211">
        <f>+C60-C123</f>
        <v>0</v>
      </c>
      <c r="D148" s="322"/>
    </row>
    <row r="149" spans="1:3" ht="27.75" customHeight="1" thickBot="1">
      <c r="A149" s="18" t="s">
        <v>8</v>
      </c>
      <c r="B149" s="25" t="s">
        <v>368</v>
      </c>
      <c r="C149" s="211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ÁLLAMI (ÁLLAMIGAZGATÁSI) FELADATOK MÉRLEGE
&amp;R&amp;"Times New Roman CE,Félkövér dőlt"&amp;11 1.4. melléklet az 1/2014. (II.07.)önkormányzati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C7">
      <selection activeCell="F1" sqref="F1:F30"/>
    </sheetView>
  </sheetViews>
  <sheetFormatPr defaultColWidth="9.00390625" defaultRowHeight="12.75"/>
  <cols>
    <col min="1" max="1" width="6.875" style="43" customWidth="1"/>
    <col min="2" max="2" width="55.125" style="143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9.75" customHeight="1">
      <c r="B1" s="233" t="s">
        <v>118</v>
      </c>
      <c r="C1" s="234"/>
      <c r="D1" s="234"/>
      <c r="E1" s="234"/>
      <c r="F1" s="362" t="s">
        <v>446</v>
      </c>
    </row>
    <row r="2" spans="5:6" ht="14.25" thickBot="1">
      <c r="E2" s="235" t="s">
        <v>50</v>
      </c>
      <c r="F2" s="362"/>
    </row>
    <row r="3" spans="1:6" ht="18" customHeight="1" thickBot="1">
      <c r="A3" s="360" t="s">
        <v>58</v>
      </c>
      <c r="B3" s="236" t="s">
        <v>45</v>
      </c>
      <c r="C3" s="237"/>
      <c r="D3" s="236" t="s">
        <v>47</v>
      </c>
      <c r="E3" s="238"/>
      <c r="F3" s="362"/>
    </row>
    <row r="4" spans="1:6" s="239" customFormat="1" ht="35.25" customHeight="1" thickBot="1">
      <c r="A4" s="361"/>
      <c r="B4" s="144" t="s">
        <v>51</v>
      </c>
      <c r="C4" s="145" t="s">
        <v>208</v>
      </c>
      <c r="D4" s="144" t="s">
        <v>51</v>
      </c>
      <c r="E4" s="39" t="s">
        <v>208</v>
      </c>
      <c r="F4" s="362"/>
    </row>
    <row r="5" spans="1:6" s="244" customFormat="1" ht="12" customHeight="1" thickBot="1">
      <c r="A5" s="240">
        <v>1</v>
      </c>
      <c r="B5" s="241">
        <v>2</v>
      </c>
      <c r="C5" s="242" t="s">
        <v>9</v>
      </c>
      <c r="D5" s="241" t="s">
        <v>10</v>
      </c>
      <c r="E5" s="243" t="s">
        <v>11</v>
      </c>
      <c r="F5" s="362"/>
    </row>
    <row r="6" spans="1:6" ht="12.75" customHeight="1">
      <c r="A6" s="245" t="s">
        <v>7</v>
      </c>
      <c r="B6" s="246" t="s">
        <v>369</v>
      </c>
      <c r="C6" s="222">
        <v>9995</v>
      </c>
      <c r="D6" s="246" t="s">
        <v>52</v>
      </c>
      <c r="E6" s="228">
        <v>11057</v>
      </c>
      <c r="F6" s="362"/>
    </row>
    <row r="7" spans="1:6" ht="12.75" customHeight="1">
      <c r="A7" s="247" t="s">
        <v>8</v>
      </c>
      <c r="B7" s="248" t="s">
        <v>370</v>
      </c>
      <c r="C7" s="223">
        <v>2570</v>
      </c>
      <c r="D7" s="248" t="s">
        <v>134</v>
      </c>
      <c r="E7" s="229">
        <v>3449</v>
      </c>
      <c r="F7" s="362"/>
    </row>
    <row r="8" spans="1:6" ht="12.75" customHeight="1">
      <c r="A8" s="247" t="s">
        <v>9</v>
      </c>
      <c r="B8" s="248" t="s">
        <v>416</v>
      </c>
      <c r="C8" s="223"/>
      <c r="D8" s="248" t="s">
        <v>184</v>
      </c>
      <c r="E8" s="229">
        <v>14500</v>
      </c>
      <c r="F8" s="362"/>
    </row>
    <row r="9" spans="1:6" ht="12.75" customHeight="1">
      <c r="A9" s="247" t="s">
        <v>10</v>
      </c>
      <c r="B9" s="248" t="s">
        <v>125</v>
      </c>
      <c r="C9" s="223">
        <v>65680</v>
      </c>
      <c r="D9" s="248" t="s">
        <v>135</v>
      </c>
      <c r="E9" s="229">
        <v>8710</v>
      </c>
      <c r="F9" s="362"/>
    </row>
    <row r="10" spans="1:6" ht="12.75" customHeight="1">
      <c r="A10" s="247" t="s">
        <v>11</v>
      </c>
      <c r="B10" s="249" t="s">
        <v>371</v>
      </c>
      <c r="C10" s="223"/>
      <c r="D10" s="248" t="s">
        <v>136</v>
      </c>
      <c r="E10" s="229">
        <v>3860</v>
      </c>
      <c r="F10" s="362"/>
    </row>
    <row r="11" spans="1:6" ht="12.75" customHeight="1">
      <c r="A11" s="247" t="s">
        <v>12</v>
      </c>
      <c r="B11" s="248" t="s">
        <v>372</v>
      </c>
      <c r="C11" s="224"/>
      <c r="D11" s="248" t="s">
        <v>38</v>
      </c>
      <c r="E11" s="229">
        <v>47582</v>
      </c>
      <c r="F11" s="362"/>
    </row>
    <row r="12" spans="1:6" ht="12.75" customHeight="1">
      <c r="A12" s="247" t="s">
        <v>13</v>
      </c>
      <c r="B12" s="248" t="s">
        <v>251</v>
      </c>
      <c r="C12" s="223">
        <v>320</v>
      </c>
      <c r="D12" s="34"/>
      <c r="E12" s="229"/>
      <c r="F12" s="362"/>
    </row>
    <row r="13" spans="1:6" ht="12.75" customHeight="1">
      <c r="A13" s="247" t="s">
        <v>14</v>
      </c>
      <c r="B13" s="34"/>
      <c r="C13" s="223"/>
      <c r="D13" s="34"/>
      <c r="E13" s="229"/>
      <c r="F13" s="362"/>
    </row>
    <row r="14" spans="1:6" ht="12.75" customHeight="1">
      <c r="A14" s="247" t="s">
        <v>15</v>
      </c>
      <c r="B14" s="323"/>
      <c r="C14" s="224"/>
      <c r="D14" s="34"/>
      <c r="E14" s="229"/>
      <c r="F14" s="362"/>
    </row>
    <row r="15" spans="1:6" ht="12.75" customHeight="1">
      <c r="A15" s="247" t="s">
        <v>16</v>
      </c>
      <c r="B15" s="34"/>
      <c r="C15" s="223"/>
      <c r="D15" s="34"/>
      <c r="E15" s="229"/>
      <c r="F15" s="362"/>
    </row>
    <row r="16" spans="1:6" ht="12.75" customHeight="1">
      <c r="A16" s="247" t="s">
        <v>17</v>
      </c>
      <c r="B16" s="34"/>
      <c r="C16" s="223"/>
      <c r="D16" s="34"/>
      <c r="E16" s="229"/>
      <c r="F16" s="362"/>
    </row>
    <row r="17" spans="1:6" ht="12.75" customHeight="1" thickBot="1">
      <c r="A17" s="247" t="s">
        <v>18</v>
      </c>
      <c r="B17" s="45"/>
      <c r="C17" s="225"/>
      <c r="D17" s="34"/>
      <c r="E17" s="230"/>
      <c r="F17" s="362"/>
    </row>
    <row r="18" spans="1:6" ht="15.75" customHeight="1" thickBot="1">
      <c r="A18" s="250" t="s">
        <v>19</v>
      </c>
      <c r="B18" s="79" t="s">
        <v>417</v>
      </c>
      <c r="C18" s="226">
        <f>+C6+C7+C9+C10+C12+C13+C14+C15+C16+C17</f>
        <v>78565</v>
      </c>
      <c r="D18" s="79" t="s">
        <v>380</v>
      </c>
      <c r="E18" s="231">
        <f>SUM(E6:E17)</f>
        <v>89158</v>
      </c>
      <c r="F18" s="362"/>
    </row>
    <row r="19" spans="1:6" ht="12.75" customHeight="1">
      <c r="A19" s="251" t="s">
        <v>20</v>
      </c>
      <c r="B19" s="252" t="s">
        <v>375</v>
      </c>
      <c r="C19" s="353">
        <f>+C20+C21+C22+C23</f>
        <v>10593</v>
      </c>
      <c r="D19" s="253" t="s">
        <v>142</v>
      </c>
      <c r="E19" s="232"/>
      <c r="F19" s="362"/>
    </row>
    <row r="20" spans="1:6" ht="12.75" customHeight="1">
      <c r="A20" s="254" t="s">
        <v>21</v>
      </c>
      <c r="B20" s="253" t="s">
        <v>176</v>
      </c>
      <c r="C20" s="60">
        <v>10593</v>
      </c>
      <c r="D20" s="253" t="s">
        <v>379</v>
      </c>
      <c r="E20" s="61"/>
      <c r="F20" s="362"/>
    </row>
    <row r="21" spans="1:6" ht="12.75" customHeight="1">
      <c r="A21" s="254" t="s">
        <v>22</v>
      </c>
      <c r="B21" s="253" t="s">
        <v>177</v>
      </c>
      <c r="C21" s="60"/>
      <c r="D21" s="253" t="s">
        <v>116</v>
      </c>
      <c r="E21" s="61"/>
      <c r="F21" s="362"/>
    </row>
    <row r="22" spans="1:6" ht="12.75" customHeight="1">
      <c r="A22" s="254" t="s">
        <v>23</v>
      </c>
      <c r="B22" s="253" t="s">
        <v>182</v>
      </c>
      <c r="C22" s="60"/>
      <c r="D22" s="253" t="s">
        <v>117</v>
      </c>
      <c r="E22" s="61"/>
      <c r="F22" s="362"/>
    </row>
    <row r="23" spans="1:6" ht="12.75" customHeight="1">
      <c r="A23" s="254" t="s">
        <v>24</v>
      </c>
      <c r="B23" s="253" t="s">
        <v>183</v>
      </c>
      <c r="C23" s="60"/>
      <c r="D23" s="252" t="s">
        <v>185</v>
      </c>
      <c r="E23" s="61"/>
      <c r="F23" s="362"/>
    </row>
    <row r="24" spans="1:6" ht="12.75" customHeight="1">
      <c r="A24" s="254" t="s">
        <v>25</v>
      </c>
      <c r="B24" s="253" t="s">
        <v>376</v>
      </c>
      <c r="C24" s="255">
        <f>+C25+C26</f>
        <v>0</v>
      </c>
      <c r="D24" s="253" t="s">
        <v>143</v>
      </c>
      <c r="E24" s="61"/>
      <c r="F24" s="362"/>
    </row>
    <row r="25" spans="1:6" ht="12.75" customHeight="1">
      <c r="A25" s="251" t="s">
        <v>26</v>
      </c>
      <c r="B25" s="252" t="s">
        <v>373</v>
      </c>
      <c r="C25" s="227"/>
      <c r="D25" s="246" t="s">
        <v>144</v>
      </c>
      <c r="E25" s="232"/>
      <c r="F25" s="362"/>
    </row>
    <row r="26" spans="1:6" ht="12.75" customHeight="1" thickBot="1">
      <c r="A26" s="254" t="s">
        <v>27</v>
      </c>
      <c r="B26" s="253" t="s">
        <v>374</v>
      </c>
      <c r="C26" s="60"/>
      <c r="D26" s="34"/>
      <c r="E26" s="61"/>
      <c r="F26" s="362"/>
    </row>
    <row r="27" spans="1:6" ht="15.75" customHeight="1" thickBot="1">
      <c r="A27" s="250" t="s">
        <v>28</v>
      </c>
      <c r="B27" s="79" t="s">
        <v>377</v>
      </c>
      <c r="C27" s="226">
        <f>+C19+C24</f>
        <v>10593</v>
      </c>
      <c r="D27" s="79" t="s">
        <v>381</v>
      </c>
      <c r="E27" s="231">
        <f>SUM(E19:E26)</f>
        <v>0</v>
      </c>
      <c r="F27" s="362"/>
    </row>
    <row r="28" spans="1:6" ht="13.5" thickBot="1">
      <c r="A28" s="250" t="s">
        <v>29</v>
      </c>
      <c r="B28" s="256" t="s">
        <v>378</v>
      </c>
      <c r="C28" s="257">
        <f>+C18+C27</f>
        <v>89158</v>
      </c>
      <c r="D28" s="256" t="s">
        <v>382</v>
      </c>
      <c r="E28" s="257">
        <f>+E18+E27</f>
        <v>89158</v>
      </c>
      <c r="F28" s="362"/>
    </row>
    <row r="29" spans="1:6" ht="13.5" thickBot="1">
      <c r="A29" s="250" t="s">
        <v>30</v>
      </c>
      <c r="B29" s="256" t="s">
        <v>120</v>
      </c>
      <c r="C29" s="257">
        <f>IF(C18-E18&lt;0,E18-C18,"-")</f>
        <v>10593</v>
      </c>
      <c r="D29" s="256" t="s">
        <v>121</v>
      </c>
      <c r="E29" s="257" t="str">
        <f>IF(C18-E18&gt;0,C18-E18,"-")</f>
        <v>-</v>
      </c>
      <c r="F29" s="362"/>
    </row>
    <row r="30" spans="1:6" ht="13.5" thickBot="1">
      <c r="A30" s="250" t="s">
        <v>31</v>
      </c>
      <c r="B30" s="256" t="s">
        <v>186</v>
      </c>
      <c r="C30" s="257" t="str">
        <f>IF(C18+C19-E28&lt;0,E28-(C18+C19),"-")</f>
        <v>-</v>
      </c>
      <c r="D30" s="256" t="s">
        <v>187</v>
      </c>
      <c r="E30" s="257" t="str">
        <f>IF(C18+C19-E28&gt;0,C18+C19-E28,"-")</f>
        <v>-</v>
      </c>
      <c r="F30" s="362"/>
    </row>
    <row r="31" spans="2:4" ht="18.75">
      <c r="B31" s="363"/>
      <c r="C31" s="363"/>
      <c r="D31" s="363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F1" sqref="F1:F33"/>
    </sheetView>
  </sheetViews>
  <sheetFormatPr defaultColWidth="9.00390625" defaultRowHeight="12.75"/>
  <cols>
    <col min="1" max="1" width="6.875" style="43" customWidth="1"/>
    <col min="2" max="2" width="55.125" style="143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1.5">
      <c r="B1" s="233" t="s">
        <v>119</v>
      </c>
      <c r="C1" s="234"/>
      <c r="D1" s="234"/>
      <c r="E1" s="234"/>
      <c r="F1" s="362" t="s">
        <v>447</v>
      </c>
    </row>
    <row r="2" spans="5:6" ht="14.25" thickBot="1">
      <c r="E2" s="235" t="s">
        <v>50</v>
      </c>
      <c r="F2" s="362"/>
    </row>
    <row r="3" spans="1:6" ht="13.5" thickBot="1">
      <c r="A3" s="364" t="s">
        <v>58</v>
      </c>
      <c r="B3" s="236" t="s">
        <v>45</v>
      </c>
      <c r="C3" s="237"/>
      <c r="D3" s="236" t="s">
        <v>47</v>
      </c>
      <c r="E3" s="238"/>
      <c r="F3" s="362"/>
    </row>
    <row r="4" spans="1:6" s="239" customFormat="1" ht="24.75" thickBot="1">
      <c r="A4" s="365"/>
      <c r="B4" s="144" t="s">
        <v>51</v>
      </c>
      <c r="C4" s="145" t="s">
        <v>208</v>
      </c>
      <c r="D4" s="144" t="s">
        <v>51</v>
      </c>
      <c r="E4" s="145" t="s">
        <v>208</v>
      </c>
      <c r="F4" s="362"/>
    </row>
    <row r="5" spans="1:6" s="239" customFormat="1" ht="13.5" thickBot="1">
      <c r="A5" s="240">
        <v>1</v>
      </c>
      <c r="B5" s="241">
        <v>2</v>
      </c>
      <c r="C5" s="242">
        <v>3</v>
      </c>
      <c r="D5" s="241">
        <v>4</v>
      </c>
      <c r="E5" s="243">
        <v>5</v>
      </c>
      <c r="F5" s="362"/>
    </row>
    <row r="6" spans="1:6" ht="12.75" customHeight="1">
      <c r="A6" s="245" t="s">
        <v>7</v>
      </c>
      <c r="B6" s="246" t="s">
        <v>383</v>
      </c>
      <c r="C6" s="222"/>
      <c r="D6" s="246" t="s">
        <v>178</v>
      </c>
      <c r="E6" s="228">
        <v>13331</v>
      </c>
      <c r="F6" s="362"/>
    </row>
    <row r="7" spans="1:6" ht="12.75">
      <c r="A7" s="247" t="s">
        <v>8</v>
      </c>
      <c r="B7" s="248" t="s">
        <v>384</v>
      </c>
      <c r="C7" s="223"/>
      <c r="D7" s="248" t="s">
        <v>389</v>
      </c>
      <c r="E7" s="229"/>
      <c r="F7" s="362"/>
    </row>
    <row r="8" spans="1:6" ht="12.75" customHeight="1">
      <c r="A8" s="247" t="s">
        <v>9</v>
      </c>
      <c r="B8" s="248" t="s">
        <v>3</v>
      </c>
      <c r="C8" s="223">
        <v>305</v>
      </c>
      <c r="D8" s="248" t="s">
        <v>138</v>
      </c>
      <c r="E8" s="229">
        <v>23486</v>
      </c>
      <c r="F8" s="362"/>
    </row>
    <row r="9" spans="1:6" ht="12.75" customHeight="1">
      <c r="A9" s="247" t="s">
        <v>10</v>
      </c>
      <c r="B9" s="248" t="s">
        <v>385</v>
      </c>
      <c r="C9" s="223">
        <v>95</v>
      </c>
      <c r="D9" s="248" t="s">
        <v>390</v>
      </c>
      <c r="E9" s="229"/>
      <c r="F9" s="362"/>
    </row>
    <row r="10" spans="1:6" ht="12.75" customHeight="1">
      <c r="A10" s="247" t="s">
        <v>11</v>
      </c>
      <c r="B10" s="248" t="s">
        <v>386</v>
      </c>
      <c r="C10" s="223"/>
      <c r="D10" s="248" t="s">
        <v>181</v>
      </c>
      <c r="E10" s="229"/>
      <c r="F10" s="362"/>
    </row>
    <row r="11" spans="1:6" ht="12.75" customHeight="1">
      <c r="A11" s="247" t="s">
        <v>12</v>
      </c>
      <c r="B11" s="248" t="s">
        <v>387</v>
      </c>
      <c r="C11" s="224"/>
      <c r="D11" s="34"/>
      <c r="E11" s="229"/>
      <c r="F11" s="362"/>
    </row>
    <row r="12" spans="1:6" ht="12.75" customHeight="1">
      <c r="A12" s="247" t="s">
        <v>13</v>
      </c>
      <c r="B12" s="34"/>
      <c r="C12" s="223"/>
      <c r="D12" s="34"/>
      <c r="E12" s="229"/>
      <c r="F12" s="362"/>
    </row>
    <row r="13" spans="1:6" ht="12.75" customHeight="1">
      <c r="A13" s="247" t="s">
        <v>14</v>
      </c>
      <c r="B13" s="34"/>
      <c r="C13" s="223"/>
      <c r="D13" s="34"/>
      <c r="E13" s="229"/>
      <c r="F13" s="362"/>
    </row>
    <row r="14" spans="1:6" ht="12.75" customHeight="1">
      <c r="A14" s="247" t="s">
        <v>15</v>
      </c>
      <c r="B14" s="34"/>
      <c r="C14" s="224"/>
      <c r="D14" s="34"/>
      <c r="E14" s="229"/>
      <c r="F14" s="362"/>
    </row>
    <row r="15" spans="1:6" ht="12.75">
      <c r="A15" s="247" t="s">
        <v>16</v>
      </c>
      <c r="B15" s="34"/>
      <c r="C15" s="224"/>
      <c r="D15" s="34"/>
      <c r="E15" s="229"/>
      <c r="F15" s="362"/>
    </row>
    <row r="16" spans="1:6" ht="12.75" customHeight="1" thickBot="1">
      <c r="A16" s="293" t="s">
        <v>17</v>
      </c>
      <c r="B16" s="324"/>
      <c r="C16" s="295"/>
      <c r="D16" s="294" t="s">
        <v>38</v>
      </c>
      <c r="E16" s="277"/>
      <c r="F16" s="362"/>
    </row>
    <row r="17" spans="1:6" ht="15.75" customHeight="1" thickBot="1">
      <c r="A17" s="250" t="s">
        <v>18</v>
      </c>
      <c r="B17" s="79" t="s">
        <v>418</v>
      </c>
      <c r="C17" s="226">
        <f>+C6+C8+C9+C11+C12+C13+C14+C15+C16</f>
        <v>400</v>
      </c>
      <c r="D17" s="79" t="s">
        <v>419</v>
      </c>
      <c r="E17" s="231">
        <f>+E6+E8+E10+E11+E12+E13+E14+E15+E16</f>
        <v>36817</v>
      </c>
      <c r="F17" s="362"/>
    </row>
    <row r="18" spans="1:6" ht="12.75" customHeight="1">
      <c r="A18" s="245" t="s">
        <v>19</v>
      </c>
      <c r="B18" s="259" t="s">
        <v>199</v>
      </c>
      <c r="C18" s="266">
        <f>+C19+C20+C21+C22+C23</f>
        <v>36417</v>
      </c>
      <c r="D18" s="253" t="s">
        <v>142</v>
      </c>
      <c r="E18" s="59"/>
      <c r="F18" s="362"/>
    </row>
    <row r="19" spans="1:6" ht="12.75" customHeight="1">
      <c r="A19" s="247" t="s">
        <v>20</v>
      </c>
      <c r="B19" s="260" t="s">
        <v>188</v>
      </c>
      <c r="C19" s="60">
        <v>36417</v>
      </c>
      <c r="D19" s="253" t="s">
        <v>145</v>
      </c>
      <c r="E19" s="61"/>
      <c r="F19" s="362"/>
    </row>
    <row r="20" spans="1:6" ht="12.75" customHeight="1">
      <c r="A20" s="245" t="s">
        <v>21</v>
      </c>
      <c r="B20" s="260" t="s">
        <v>189</v>
      </c>
      <c r="C20" s="60"/>
      <c r="D20" s="253" t="s">
        <v>116</v>
      </c>
      <c r="E20" s="61"/>
      <c r="F20" s="362"/>
    </row>
    <row r="21" spans="1:6" ht="12.75" customHeight="1">
      <c r="A21" s="247" t="s">
        <v>22</v>
      </c>
      <c r="B21" s="260" t="s">
        <v>190</v>
      </c>
      <c r="C21" s="60"/>
      <c r="D21" s="253" t="s">
        <v>117</v>
      </c>
      <c r="E21" s="61"/>
      <c r="F21" s="362"/>
    </row>
    <row r="22" spans="1:6" ht="12.75" customHeight="1">
      <c r="A22" s="245" t="s">
        <v>23</v>
      </c>
      <c r="B22" s="260" t="s">
        <v>191</v>
      </c>
      <c r="C22" s="60"/>
      <c r="D22" s="252" t="s">
        <v>185</v>
      </c>
      <c r="E22" s="61"/>
      <c r="F22" s="362"/>
    </row>
    <row r="23" spans="1:6" ht="12.75" customHeight="1">
      <c r="A23" s="247" t="s">
        <v>24</v>
      </c>
      <c r="B23" s="261" t="s">
        <v>192</v>
      </c>
      <c r="C23" s="60"/>
      <c r="D23" s="253" t="s">
        <v>146</v>
      </c>
      <c r="E23" s="61"/>
      <c r="F23" s="362"/>
    </row>
    <row r="24" spans="1:6" ht="12.75" customHeight="1">
      <c r="A24" s="245" t="s">
        <v>25</v>
      </c>
      <c r="B24" s="262" t="s">
        <v>193</v>
      </c>
      <c r="C24" s="255">
        <f>+C25+C26+C27+C28+C29</f>
        <v>0</v>
      </c>
      <c r="D24" s="263" t="s">
        <v>144</v>
      </c>
      <c r="E24" s="61"/>
      <c r="F24" s="362"/>
    </row>
    <row r="25" spans="1:6" ht="12.75" customHeight="1">
      <c r="A25" s="247" t="s">
        <v>26</v>
      </c>
      <c r="B25" s="261" t="s">
        <v>194</v>
      </c>
      <c r="C25" s="60"/>
      <c r="D25" s="263" t="s">
        <v>391</v>
      </c>
      <c r="E25" s="61"/>
      <c r="F25" s="362"/>
    </row>
    <row r="26" spans="1:6" ht="12.75" customHeight="1">
      <c r="A26" s="245" t="s">
        <v>27</v>
      </c>
      <c r="B26" s="261" t="s">
        <v>195</v>
      </c>
      <c r="C26" s="60"/>
      <c r="D26" s="258"/>
      <c r="E26" s="61"/>
      <c r="F26" s="362"/>
    </row>
    <row r="27" spans="1:6" ht="12.75" customHeight="1">
      <c r="A27" s="247" t="s">
        <v>28</v>
      </c>
      <c r="B27" s="260" t="s">
        <v>196</v>
      </c>
      <c r="C27" s="60"/>
      <c r="D27" s="77"/>
      <c r="E27" s="61"/>
      <c r="F27" s="362"/>
    </row>
    <row r="28" spans="1:6" ht="12.75" customHeight="1">
      <c r="A28" s="245" t="s">
        <v>29</v>
      </c>
      <c r="B28" s="264" t="s">
        <v>197</v>
      </c>
      <c r="C28" s="60"/>
      <c r="D28" s="34"/>
      <c r="E28" s="61"/>
      <c r="F28" s="362"/>
    </row>
    <row r="29" spans="1:6" ht="12.75" customHeight="1" thickBot="1">
      <c r="A29" s="247" t="s">
        <v>30</v>
      </c>
      <c r="B29" s="265" t="s">
        <v>198</v>
      </c>
      <c r="C29" s="60"/>
      <c r="D29" s="77"/>
      <c r="E29" s="61"/>
      <c r="F29" s="362"/>
    </row>
    <row r="30" spans="1:6" ht="21.75" customHeight="1" thickBot="1">
      <c r="A30" s="250" t="s">
        <v>31</v>
      </c>
      <c r="B30" s="79" t="s">
        <v>388</v>
      </c>
      <c r="C30" s="226">
        <f>+C18+C24</f>
        <v>36417</v>
      </c>
      <c r="D30" s="79" t="s">
        <v>392</v>
      </c>
      <c r="E30" s="231">
        <f>SUM(E18:E29)</f>
        <v>0</v>
      </c>
      <c r="F30" s="362"/>
    </row>
    <row r="31" spans="1:6" ht="13.5" thickBot="1">
      <c r="A31" s="250" t="s">
        <v>32</v>
      </c>
      <c r="B31" s="256" t="s">
        <v>393</v>
      </c>
      <c r="C31" s="257">
        <f>+C17+C30</f>
        <v>36817</v>
      </c>
      <c r="D31" s="256" t="s">
        <v>394</v>
      </c>
      <c r="E31" s="257">
        <f>+E17+E30</f>
        <v>36817</v>
      </c>
      <c r="F31" s="362"/>
    </row>
    <row r="32" spans="1:6" ht="13.5" thickBot="1">
      <c r="A32" s="250" t="s">
        <v>33</v>
      </c>
      <c r="B32" s="256" t="s">
        <v>120</v>
      </c>
      <c r="C32" s="257">
        <f>IF(C17-E17&lt;0,E17-C17,"-")</f>
        <v>36417</v>
      </c>
      <c r="D32" s="256" t="s">
        <v>121</v>
      </c>
      <c r="E32" s="257" t="str">
        <f>IF(C17-E17&gt;0,C17-E17,"-")</f>
        <v>-</v>
      </c>
      <c r="F32" s="362"/>
    </row>
    <row r="33" spans="1:6" ht="13.5" thickBot="1">
      <c r="A33" s="250" t="s">
        <v>34</v>
      </c>
      <c r="B33" s="256" t="s">
        <v>186</v>
      </c>
      <c r="C33" s="257" t="str">
        <f>IF(C17+C18-E31&lt;0,E31-(C17+C18),"-")</f>
        <v>-</v>
      </c>
      <c r="D33" s="256" t="s">
        <v>187</v>
      </c>
      <c r="E33" s="257" t="str">
        <f>IF(C17+C18-E31&gt;0,C17+C18-E31,"-")</f>
        <v>-</v>
      </c>
      <c r="F33" s="36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111</v>
      </c>
      <c r="E1" s="83" t="s">
        <v>115</v>
      </c>
    </row>
    <row r="3" spans="1:5" ht="12.75">
      <c r="A3" s="85"/>
      <c r="B3" s="86"/>
      <c r="C3" s="85"/>
      <c r="D3" s="88"/>
      <c r="E3" s="86"/>
    </row>
    <row r="4" spans="1:5" ht="15.75">
      <c r="A4" s="62" t="s">
        <v>395</v>
      </c>
      <c r="B4" s="87"/>
      <c r="C4" s="94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397</v>
      </c>
      <c r="B6" s="86">
        <f>+'1.1.sz mell.'!C60</f>
        <v>78965</v>
      </c>
      <c r="C6" s="85" t="s">
        <v>398</v>
      </c>
      <c r="D6" s="88">
        <f>+'2.1.sz.mell  '!C18+'2.2.sz.mell  '!C17</f>
        <v>78965</v>
      </c>
      <c r="E6" s="86">
        <f aca="true" t="shared" si="0" ref="E6:E15">+B6-D6</f>
        <v>0</v>
      </c>
    </row>
    <row r="7" spans="1:5" ht="12.75">
      <c r="A7" s="85" t="s">
        <v>399</v>
      </c>
      <c r="B7" s="86">
        <f>+'1.1.sz mell.'!C83</f>
        <v>47010</v>
      </c>
      <c r="C7" s="85" t="s">
        <v>400</v>
      </c>
      <c r="D7" s="88">
        <f>+'2.1.sz.mell  '!C27+'2.2.sz.mell  '!C30</f>
        <v>47010</v>
      </c>
      <c r="E7" s="86">
        <f t="shared" si="0"/>
        <v>0</v>
      </c>
    </row>
    <row r="8" spans="1:5" ht="12.75">
      <c r="A8" s="85" t="s">
        <v>401</v>
      </c>
      <c r="B8" s="86">
        <f>+'1.1.sz mell.'!C84</f>
        <v>125975</v>
      </c>
      <c r="C8" s="85" t="s">
        <v>402</v>
      </c>
      <c r="D8" s="88">
        <f>+'2.1.sz.mell  '!C28+'2.2.sz.mell  '!C31</f>
        <v>125975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">
        <v>396</v>
      </c>
      <c r="B11" s="87"/>
      <c r="C11" s="94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406</v>
      </c>
      <c r="B13" s="86">
        <f>+'1.1.sz mell.'!C123</f>
        <v>125975</v>
      </c>
      <c r="C13" s="85" t="s">
        <v>405</v>
      </c>
      <c r="D13" s="88">
        <f>+'2.1.sz.mell  '!E18+'2.2.sz.mell  '!E17</f>
        <v>125975</v>
      </c>
      <c r="E13" s="86">
        <f t="shared" si="0"/>
        <v>0</v>
      </c>
    </row>
    <row r="14" spans="1:5" ht="12.75">
      <c r="A14" s="85" t="s">
        <v>206</v>
      </c>
      <c r="B14" s="86">
        <f>+'1.1.sz mell.'!C143</f>
        <v>0</v>
      </c>
      <c r="C14" s="85" t="s">
        <v>404</v>
      </c>
      <c r="D14" s="88">
        <f>+'2.1.sz.mell  '!E27+'2.2.sz.mell  '!E30</f>
        <v>0</v>
      </c>
      <c r="E14" s="86">
        <f t="shared" si="0"/>
        <v>0</v>
      </c>
    </row>
    <row r="15" spans="1:5" ht="12.75">
      <c r="A15" s="85" t="s">
        <v>407</v>
      </c>
      <c r="B15" s="86">
        <f>+'1.1.sz mell.'!C144</f>
        <v>125975</v>
      </c>
      <c r="C15" s="85" t="s">
        <v>403</v>
      </c>
      <c r="D15" s="88">
        <f>+'2.1.sz.mell  '!E28+'2.2.sz.mell  '!E31</f>
        <v>125975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B1">
      <selection activeCell="J23" sqref="J23"/>
    </sheetView>
  </sheetViews>
  <sheetFormatPr defaultColWidth="9.00390625" defaultRowHeight="12.75"/>
  <cols>
    <col min="1" max="1" width="5.625" style="96" customWidth="1"/>
    <col min="2" max="2" width="35.625" style="96" customWidth="1"/>
    <col min="3" max="6" width="14.00390625" style="96" customWidth="1"/>
    <col min="7" max="16384" width="9.375" style="96" customWidth="1"/>
  </cols>
  <sheetData>
    <row r="1" spans="1:6" ht="33" customHeight="1">
      <c r="A1" s="366" t="s">
        <v>438</v>
      </c>
      <c r="B1" s="366"/>
      <c r="C1" s="366"/>
      <c r="D1" s="366"/>
      <c r="E1" s="366"/>
      <c r="F1" s="366"/>
    </row>
    <row r="2" spans="1:7" ht="15.75" customHeight="1" thickBot="1">
      <c r="A2" s="97"/>
      <c r="B2" s="97"/>
      <c r="C2" s="367"/>
      <c r="D2" s="367"/>
      <c r="E2" s="374" t="s">
        <v>42</v>
      </c>
      <c r="F2" s="374"/>
      <c r="G2" s="104"/>
    </row>
    <row r="3" spans="1:6" ht="63" customHeight="1">
      <c r="A3" s="370" t="s">
        <v>5</v>
      </c>
      <c r="B3" s="372" t="s">
        <v>149</v>
      </c>
      <c r="C3" s="372" t="s">
        <v>207</v>
      </c>
      <c r="D3" s="372"/>
      <c r="E3" s="372"/>
      <c r="F3" s="368" t="s">
        <v>202</v>
      </c>
    </row>
    <row r="4" spans="1:6" ht="15.75" thickBot="1">
      <c r="A4" s="371"/>
      <c r="B4" s="373"/>
      <c r="C4" s="99" t="s">
        <v>200</v>
      </c>
      <c r="D4" s="99" t="s">
        <v>201</v>
      </c>
      <c r="E4" s="99" t="s">
        <v>408</v>
      </c>
      <c r="F4" s="369"/>
    </row>
    <row r="5" spans="1:6" ht="15.75" thickBot="1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3">
        <v>6</v>
      </c>
    </row>
    <row r="6" spans="1:6" ht="15">
      <c r="A6" s="100" t="s">
        <v>7</v>
      </c>
      <c r="B6" s="121"/>
      <c r="C6" s="122"/>
      <c r="D6" s="122"/>
      <c r="E6" s="122"/>
      <c r="F6" s="107">
        <f>SUM(C6:E6)</f>
        <v>0</v>
      </c>
    </row>
    <row r="7" spans="1:6" ht="15">
      <c r="A7" s="98" t="s">
        <v>8</v>
      </c>
      <c r="B7" s="123"/>
      <c r="C7" s="124"/>
      <c r="D7" s="124"/>
      <c r="E7" s="124"/>
      <c r="F7" s="108">
        <f>SUM(C7:E7)</f>
        <v>0</v>
      </c>
    </row>
    <row r="8" spans="1:6" ht="15">
      <c r="A8" s="98" t="s">
        <v>9</v>
      </c>
      <c r="B8" s="123"/>
      <c r="C8" s="124"/>
      <c r="D8" s="124"/>
      <c r="E8" s="124"/>
      <c r="F8" s="108">
        <f>SUM(C8:E8)</f>
        <v>0</v>
      </c>
    </row>
    <row r="9" spans="1:6" ht="15">
      <c r="A9" s="98" t="s">
        <v>10</v>
      </c>
      <c r="B9" s="123"/>
      <c r="C9" s="124"/>
      <c r="D9" s="124"/>
      <c r="E9" s="124"/>
      <c r="F9" s="108">
        <f>SUM(C9:E9)</f>
        <v>0</v>
      </c>
    </row>
    <row r="10" spans="1:6" ht="15.75" thickBot="1">
      <c r="A10" s="105" t="s">
        <v>11</v>
      </c>
      <c r="B10" s="125"/>
      <c r="C10" s="126"/>
      <c r="D10" s="126"/>
      <c r="E10" s="126"/>
      <c r="F10" s="108">
        <f>SUM(C10:E10)</f>
        <v>0</v>
      </c>
    </row>
    <row r="11" spans="1:6" s="345" customFormat="1" ht="15" thickBot="1">
      <c r="A11" s="342" t="s">
        <v>12</v>
      </c>
      <c r="B11" s="106" t="s">
        <v>151</v>
      </c>
      <c r="C11" s="343">
        <f>SUM(C6:C10)</f>
        <v>0</v>
      </c>
      <c r="D11" s="343">
        <f>SUM(D6:D10)</f>
        <v>0</v>
      </c>
      <c r="E11" s="343">
        <f>SUM(E6:E10)</f>
        <v>0</v>
      </c>
      <c r="F11" s="34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(II.07.)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Községi Önkormányzat</cp:lastModifiedBy>
  <cp:lastPrinted>2014-01-31T13:22:20Z</cp:lastPrinted>
  <dcterms:created xsi:type="dcterms:W3CDTF">1999-10-30T10:30:45Z</dcterms:created>
  <dcterms:modified xsi:type="dcterms:W3CDTF">2014-02-18T13:49:27Z</dcterms:modified>
  <cp:category/>
  <cp:version/>
  <cp:contentType/>
  <cp:contentStatus/>
</cp:coreProperties>
</file>