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mell_zárszám_2015" sheetId="1" r:id="rId1"/>
  </sheets>
  <definedNames>
    <definedName name="_xlnm.Print_Area" localSheetId="0">'2mell_zárszám_2015'!$A$1:$O$69</definedName>
  </definedNames>
  <calcPr calcId="152511"/>
</workbook>
</file>

<file path=xl/calcChain.xml><?xml version="1.0" encoding="utf-8"?>
<calcChain xmlns="http://schemas.openxmlformats.org/spreadsheetml/2006/main">
  <c r="O44" i="1" l="1"/>
  <c r="O45" i="1"/>
  <c r="O47" i="1"/>
  <c r="O50" i="1"/>
  <c r="O52" i="1"/>
  <c r="O43" i="1"/>
  <c r="H44" i="1"/>
  <c r="H46" i="1"/>
  <c r="H48" i="1"/>
  <c r="H53" i="1"/>
  <c r="H54" i="1"/>
  <c r="H55" i="1"/>
  <c r="H60" i="1"/>
  <c r="H61" i="1"/>
  <c r="H66" i="1"/>
  <c r="H67" i="1"/>
  <c r="H43" i="1"/>
  <c r="O11" i="1"/>
  <c r="O12" i="1"/>
  <c r="O13" i="1"/>
  <c r="O14" i="1"/>
  <c r="O16" i="1"/>
  <c r="O17" i="1"/>
  <c r="O18" i="1"/>
  <c r="O21" i="1"/>
  <c r="O22" i="1"/>
  <c r="O23" i="1"/>
  <c r="O32" i="1"/>
  <c r="O33" i="1"/>
  <c r="O34" i="1"/>
  <c r="O10" i="1"/>
  <c r="H11" i="1"/>
  <c r="H12" i="1"/>
  <c r="H13" i="1"/>
  <c r="H14" i="1"/>
  <c r="H16" i="1"/>
  <c r="H23" i="1"/>
  <c r="H24" i="1"/>
  <c r="H25" i="1"/>
  <c r="H33" i="1"/>
  <c r="H34" i="1"/>
  <c r="H10" i="1"/>
  <c r="G24" i="1"/>
  <c r="F69" i="1" l="1"/>
  <c r="F68" i="1"/>
  <c r="M53" i="1"/>
  <c r="F66" i="1"/>
  <c r="F60" i="1"/>
  <c r="F54" i="1"/>
  <c r="F53" i="1"/>
  <c r="M34" i="1"/>
  <c r="M33" i="1"/>
  <c r="M23" i="1"/>
  <c r="F34" i="1"/>
  <c r="F33" i="1"/>
  <c r="F24" i="1"/>
  <c r="F23" i="1"/>
  <c r="E69" i="1"/>
  <c r="E68" i="1"/>
  <c r="L67" i="1"/>
  <c r="L53" i="1"/>
  <c r="E66" i="1"/>
  <c r="E60" i="1"/>
  <c r="E54" i="1"/>
  <c r="E53" i="1"/>
  <c r="L36" i="1"/>
  <c r="L35" i="1"/>
  <c r="L23" i="1"/>
  <c r="E34" i="1"/>
  <c r="E33" i="1"/>
  <c r="E24" i="1"/>
  <c r="E23" i="1"/>
  <c r="K69" i="1" l="1"/>
  <c r="D67" i="1"/>
  <c r="K68" i="1"/>
  <c r="K67" i="1"/>
  <c r="K66" i="1"/>
  <c r="K53" i="1"/>
  <c r="D66" i="1"/>
  <c r="D54" i="1"/>
  <c r="D53" i="1"/>
  <c r="K36" i="1"/>
  <c r="K35" i="1"/>
  <c r="K33" i="1"/>
  <c r="K23" i="1"/>
  <c r="D34" i="1"/>
  <c r="D24" i="1"/>
  <c r="D33" i="1" s="1"/>
  <c r="D23" i="1"/>
  <c r="C23" i="1" l="1"/>
  <c r="C24" i="1"/>
  <c r="C30" i="1"/>
  <c r="C33" i="1" l="1"/>
  <c r="C34" i="1"/>
  <c r="E67" i="1" l="1"/>
  <c r="N66" i="1"/>
  <c r="J66" i="1"/>
  <c r="M64" i="1"/>
  <c r="M63" i="1"/>
  <c r="M62" i="1"/>
  <c r="M61" i="1"/>
  <c r="M60" i="1"/>
  <c r="G60" i="1"/>
  <c r="C60" i="1"/>
  <c r="M58" i="1"/>
  <c r="M56" i="1"/>
  <c r="G54" i="1"/>
  <c r="C54" i="1"/>
  <c r="N53" i="1"/>
  <c r="O53" i="1" s="1"/>
  <c r="J53" i="1"/>
  <c r="G53" i="1"/>
  <c r="C53" i="1"/>
  <c r="F67" i="1"/>
  <c r="N33" i="1"/>
  <c r="J33" i="1"/>
  <c r="G33" i="1"/>
  <c r="F32" i="1"/>
  <c r="N23" i="1"/>
  <c r="L34" i="1"/>
  <c r="K34" i="1"/>
  <c r="J23" i="1"/>
  <c r="G23" i="1"/>
  <c r="F22" i="1"/>
  <c r="F21" i="1"/>
  <c r="F20" i="1"/>
  <c r="F19" i="1"/>
  <c r="J67" i="1" l="1"/>
  <c r="C66" i="1"/>
  <c r="N67" i="1"/>
  <c r="O67" i="1" s="1"/>
  <c r="M66" i="1"/>
  <c r="M67" i="1" s="1"/>
  <c r="N35" i="1"/>
  <c r="C67" i="1"/>
  <c r="G66" i="1"/>
  <c r="G67" i="1" s="1"/>
  <c r="G68" i="1"/>
  <c r="G34" i="1"/>
  <c r="J34" i="1"/>
  <c r="N34" i="1"/>
  <c r="J35" i="1"/>
  <c r="G69" i="1" l="1"/>
  <c r="C68" i="1"/>
  <c r="M35" i="1"/>
  <c r="N71" i="1"/>
  <c r="G70" i="1"/>
  <c r="N36" i="1"/>
  <c r="M36" i="1" l="1"/>
  <c r="J36" i="1"/>
</calcChain>
</file>

<file path=xl/sharedStrings.xml><?xml version="1.0" encoding="utf-8"?>
<sst xmlns="http://schemas.openxmlformats.org/spreadsheetml/2006/main" count="219" uniqueCount="133">
  <si>
    <t>2. számú melléklet</t>
  </si>
  <si>
    <t>TAMÁSI VÁROS ÖNKORMÁNYZAT 2015. ÉVI KÖLTSÉGVETÉSI MÉRLEGE</t>
  </si>
  <si>
    <t>I. Működési célú bevételek és kiadások mérlege
(Önkormányzati szinten)</t>
  </si>
  <si>
    <t xml:space="preserve"> Ezer forintban</t>
  </si>
  <si>
    <t>Sor-
szám</t>
  </si>
  <si>
    <t>Bevételek</t>
  </si>
  <si>
    <t>Kiadások</t>
  </si>
  <si>
    <t>Megnevezés</t>
  </si>
  <si>
    <t>2013. évi teljesítés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</si>
  <si>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</si>
  <si>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</si>
  <si>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</si>
  <si>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</si>
  <si>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</si>
  <si>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</si>
  <si>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</si>
  <si>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</si>
  <si>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</si>
  <si>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</si>
  <si>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</si>
  <si>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</si>
  <si>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</si>
  <si>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</si>
  <si>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</si>
  <si>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</si>
  <si>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</si>
  <si>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</si>
  <si>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</si>
  <si>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Önkormányzatok működési támogatásai</t>
  </si>
  <si>
    <t>Személyi juttatások</t>
  </si>
  <si>
    <t>Működési célú támogatások államháztartáson belülről</t>
  </si>
  <si>
    <t>Munkaadókat terhelő járulékok és szociális hozzájárulási adó</t>
  </si>
  <si>
    <t>2.-ból EU-s támogatás</t>
  </si>
  <si>
    <t xml:space="preserve">Dologi kiadások </t>
  </si>
  <si>
    <t>Közhatalmi bevételek</t>
  </si>
  <si>
    <t>Ellátottak pénzbeli juttatásai</t>
  </si>
  <si>
    <t>Működési célú átvett pénzeszközök</t>
  </si>
  <si>
    <t>A helyi önkormányzatok előző évi elszámolásából származó kiad.</t>
  </si>
  <si>
    <t>4.-ből EU-s támogatás</t>
  </si>
  <si>
    <t>Működési célú kamatkiadások</t>
  </si>
  <si>
    <t>Működési bevételek</t>
  </si>
  <si>
    <t>Egyéb működési célú kiadások ÁH-on belülre</t>
  </si>
  <si>
    <t>Árkiegészítések, ártámogatások</t>
  </si>
  <si>
    <t>Támogatási kölcsönök visszatérülése</t>
  </si>
  <si>
    <t>Egyéb működési célú kiadások ÁH-on kívülre</t>
  </si>
  <si>
    <t>Egyéb működési bevételek</t>
  </si>
  <si>
    <t>Kifizetés kezességvállalásokhoz kapcsolódóan</t>
  </si>
  <si>
    <t>Tartalékok</t>
  </si>
  <si>
    <t>Visszatérítendő támogatások, kölcsönök nyújtása ÁH-n belülre</t>
  </si>
  <si>
    <t>Visszatérítendő támogatások, kölcsönök nyújtása ÁH-n kívülre</t>
  </si>
  <si>
    <t>Költségvetési bevételek összesen (1.+2.+4.+5.+7.+…+12.)</t>
  </si>
  <si>
    <t>Költségvetési kiadások összesen (1.+...+12.)</t>
  </si>
  <si>
    <t>Hiány belső finanszírozásának bevételei (15.+…+18. )</t>
  </si>
  <si>
    <t>Értékpapír vásárlása, visszavásárlása</t>
  </si>
  <si>
    <t xml:space="preserve">   Költségvetési maradvány igénybevétele </t>
  </si>
  <si>
    <t>Likviditási célú hitelek törlesztése</t>
  </si>
  <si>
    <t>Előző évi pénzmaradvány átvétel</t>
  </si>
  <si>
    <t xml:space="preserve">   Vállalkozási maradvány igénybevétele </t>
  </si>
  <si>
    <t>Rövid lejáratú hitelek törlesztése</t>
  </si>
  <si>
    <t>Hosszú lejáratú hitelek törlesztése</t>
  </si>
  <si>
    <t xml:space="preserve">   Egyéb belső finanszírozási bevételek</t>
  </si>
  <si>
    <t>Kölcsön törlesztése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</si>
  <si>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</si>
  <si>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</si>
  <si>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</si>
  <si>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</si>
  <si>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</si>
  <si>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</si>
  <si>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</si>
  <si>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Megelőlegezések, betétel kiadásai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</si>
  <si>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</si>
  <si>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</si>
  <si>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</si>
  <si>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</si>
  <si>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</si>
  <si>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</si>
  <si>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</si>
  <si>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</si>
  <si>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</si>
  <si>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</si>
  <si>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</si>
  <si>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</si>
  <si>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</si>
  <si>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Beruházások és beruházáshoz kapcsolódó visszatérülő ÁFA</t>
  </si>
  <si>
    <t>1.-ből EU-s támogatás</t>
  </si>
  <si>
    <t>1.-ből EU-s forrásból megvalósuló beruházás</t>
  </si>
  <si>
    <t>Felhalmozási bevételek</t>
  </si>
  <si>
    <t>Felújítások</t>
  </si>
  <si>
    <t>Felhalmozási célú pénzeszközök átvétele</t>
  </si>
  <si>
    <t>3.-ból EU-s forrásból megvalósuló felújítás</t>
  </si>
  <si>
    <t>4.-ből EU-s támogatás (közvetlen)</t>
  </si>
  <si>
    <t>Egyéb felhalmozási kiadások ÁH-on belülre</t>
  </si>
  <si>
    <t>Tárgyi eszközök és immateriális javak értékesítése</t>
  </si>
  <si>
    <t>Egyéb felhalmozási kiadások ÁH-on kívülre</t>
  </si>
  <si>
    <t>Felhalmozási célú ÁFA-visszatérülés</t>
  </si>
  <si>
    <t>Fejlesztési célú kamatkiadás</t>
  </si>
  <si>
    <t>Felhalmozási célú központi támogatások</t>
  </si>
  <si>
    <t>Visszatérítendő támogatások ÁH-on kívülre</t>
  </si>
  <si>
    <t>Felhalmozási célú kölcsönök, támog-ok visszatérülése</t>
  </si>
  <si>
    <t>Felhalmozási célú támogatás EU-nak</t>
  </si>
  <si>
    <t>Egyéb felhalmozási célú bevételek</t>
  </si>
  <si>
    <t>Egyéb felhalmozási célú támogatások ÁH-n kívülre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</si>
  <si>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</si>
  <si>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</si>
  <si>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</si>
  <si>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</si>
  <si>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</si>
  <si>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</si>
  <si>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</si>
  <si>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</si>
  <si>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</si>
  <si>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</si>
  <si>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</si>
  <si>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</si>
  <si>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</si>
  <si>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</si>
  <si>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</si>
  <si>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</si>
  <si>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24.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</si>
  <si>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</si>
  <si>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</si>
  <si>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</si>
  <si>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</si>
  <si>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</si>
  <si>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</si>
  <si>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</si>
  <si>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28.</t>
  </si>
  <si>
    <t>2014. évi teljesítés</t>
  </si>
  <si>
    <t>2015.évi eredeti előirányzat</t>
  </si>
  <si>
    <t>2015.évi módosított előirányzat</t>
  </si>
  <si>
    <t>2015. évi teljesítés</t>
  </si>
  <si>
    <t>Teljesítés %-a mód.előir-hoz</t>
  </si>
  <si>
    <t>Államháztartáson belüli megelőlegezések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</si>
</sst>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#"/>
    <numFmt numFmtId="165" formatCode="#,###.0"/>
    <numFmt numFmtId="166" formatCode="#,##0.0"/>
  </numFmts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2"/>
      <name val="Times New Roman CE"/>
      <family val="1"/>
      <charset val="238"/>
    </font>
    <font>
      <sz val="12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73">
    <xf numFmtId="0" fontId="0" fillId="0" borderId="0" xfId="0"/>
    <xf numFmtId="164" fontId="1" fillId="0" borderId="0" xfId="0" applyNumberFormat="1" applyFont="1" applyFill="1" applyAlignment="1" applyProtection="1">
      <alignment vertical="center" wrapText="1"/>
    </xf>
    <xf numFmtId="164" fontId="1" fillId="0" borderId="0" xfId="0" applyNumberFormat="1" applyFont="1" applyFill="1" applyAlignment="1" applyProtection="1">
      <alignment horizontal="center" vertical="center" wrapText="1"/>
    </xf>
    <xf numFmtId="164" fontId="1" fillId="0" borderId="0" xfId="0" applyNumberFormat="1" applyFont="1" applyFill="1" applyAlignment="1" applyProtection="1">
      <alignment horizontal="right" vertical="center" wrapText="1"/>
    </xf>
    <xf numFmtId="164" fontId="2" fillId="0" borderId="0" xfId="0" applyNumberFormat="1" applyFont="1" applyFill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vertical="center"/>
    </xf>
    <xf numFmtId="164" fontId="2" fillId="0" borderId="2" xfId="0" applyNumberFormat="1" applyFont="1" applyFill="1" applyBorder="1" applyAlignment="1" applyProtection="1">
      <alignment horizontal="center" vertical="center" wrapText="1"/>
    </xf>
    <xf numFmtId="164" fontId="2" fillId="0" borderId="3" xfId="0" applyNumberFormat="1" applyFont="1" applyFill="1" applyBorder="1" applyAlignment="1" applyProtection="1">
      <alignment horizontal="centerContinuous" vertical="center" wrapText="1"/>
    </xf>
    <xf numFmtId="164" fontId="2" fillId="0" borderId="4" xfId="0" applyNumberFormat="1" applyFont="1" applyFill="1" applyBorder="1" applyAlignment="1" applyProtection="1">
      <alignment horizontal="centerContinuous" vertical="center" wrapText="1"/>
    </xf>
    <xf numFmtId="164" fontId="2" fillId="0" borderId="5" xfId="0" applyNumberFormat="1" applyFont="1" applyFill="1" applyBorder="1" applyAlignment="1" applyProtection="1">
      <alignment horizontal="centerContinuous" vertical="center" wrapText="1"/>
    </xf>
    <xf numFmtId="164" fontId="2" fillId="0" borderId="34" xfId="0" applyNumberFormat="1" applyFont="1" applyFill="1" applyBorder="1" applyAlignment="1" applyProtection="1">
      <alignment horizontal="center" vertical="center" wrapText="1"/>
    </xf>
    <xf numFmtId="164" fontId="2" fillId="0" borderId="6" xfId="0" applyNumberFormat="1" applyFont="1" applyFill="1" applyBorder="1" applyAlignment="1" applyProtection="1">
      <alignment horizontal="center" vertical="center" wrapText="1"/>
    </xf>
    <xf numFmtId="164" fontId="2" fillId="0" borderId="7" xfId="0" applyNumberFormat="1" applyFont="1" applyFill="1" applyBorder="1" applyAlignment="1" applyProtection="1">
      <alignment horizontal="center" vertical="center" wrapText="1"/>
    </xf>
    <xf numFmtId="164" fontId="2" fillId="0" borderId="8" xfId="0" applyNumberFormat="1" applyFont="1" applyFill="1" applyBorder="1" applyAlignment="1" applyProtection="1">
      <alignment horizontal="center" vertical="center" wrapText="1"/>
    </xf>
    <xf numFmtId="164" fontId="2" fillId="0" borderId="9" xfId="0" applyNumberFormat="1" applyFont="1" applyFill="1" applyBorder="1" applyAlignment="1" applyProtection="1">
      <alignment horizontal="center" vertical="center" wrapText="1"/>
    </xf>
    <xf numFmtId="164" fontId="2" fillId="0" borderId="12" xfId="0" applyNumberFormat="1" applyFont="1" applyFill="1" applyBorder="1" applyAlignment="1" applyProtection="1">
      <alignment horizontal="center" vertical="center" wrapText="1"/>
    </xf>
    <xf numFmtId="164" fontId="2" fillId="0" borderId="13" xfId="0" applyNumberFormat="1" applyFont="1" applyFill="1" applyBorder="1" applyAlignment="1" applyProtection="1">
      <alignment horizontal="center" vertical="center" wrapText="1"/>
    </xf>
    <xf numFmtId="164" fontId="2" fillId="0" borderId="7" xfId="0" applyNumberFormat="1" applyFont="1" applyFill="1" applyBorder="1" applyAlignment="1" applyProtection="1">
      <alignment horizontal="center" vertical="center" wrapText="1"/>
    </xf>
    <xf numFmtId="164" fontId="2" fillId="0" borderId="10" xfId="0" applyNumberFormat="1" applyFont="1" applyFill="1" applyBorder="1" applyAlignment="1" applyProtection="1">
      <alignment horizontal="center" vertical="center" wrapText="1"/>
    </xf>
    <xf numFmtId="164" fontId="2" fillId="0" borderId="0" xfId="0" applyNumberFormat="1" applyFont="1" applyFill="1" applyAlignment="1" applyProtection="1">
      <alignment horizontal="center" vertical="center" wrapText="1"/>
    </xf>
    <xf numFmtId="164" fontId="2" fillId="0" borderId="36" xfId="0" applyNumberFormat="1" applyFont="1" applyFill="1" applyBorder="1" applyAlignment="1" applyProtection="1">
      <alignment horizontal="center" vertical="center" wrapText="1"/>
    </xf>
    <xf numFmtId="164" fontId="2" fillId="0" borderId="4" xfId="0" applyNumberFormat="1" applyFont="1" applyFill="1" applyBorder="1" applyAlignment="1" applyProtection="1">
      <alignment horizontal="center" vertical="center" wrapText="1"/>
    </xf>
    <xf numFmtId="164" fontId="2" fillId="0" borderId="5" xfId="0" applyNumberFormat="1" applyFont="1" applyFill="1" applyBorder="1" applyAlignment="1" applyProtection="1">
      <alignment horizontal="center" vertical="center" wrapText="1"/>
    </xf>
    <xf numFmtId="164" fontId="2" fillId="0" borderId="6" xfId="0" applyNumberFormat="1" applyFont="1" applyFill="1" applyBorder="1" applyAlignment="1" applyProtection="1">
      <alignment horizontal="center" vertical="center" wrapText="1"/>
    </xf>
    <xf numFmtId="164" fontId="1" fillId="0" borderId="14" xfId="0" applyNumberFormat="1" applyFont="1" applyFill="1" applyBorder="1" applyAlignment="1" applyProtection="1">
      <alignment horizontal="left" vertical="center" wrapText="1" indent="1"/>
    </xf>
    <xf numFmtId="164" fontId="1" fillId="0" borderId="44" xfId="0" applyNumberFormat="1" applyFont="1" applyFill="1" applyBorder="1" applyAlignment="1" applyProtection="1">
      <alignment horizontal="left" vertical="center" wrapText="1" indent="1"/>
    </xf>
    <xf numFmtId="164" fontId="1" fillId="0" borderId="14" xfId="0" applyNumberFormat="1" applyFont="1" applyFill="1" applyBorder="1" applyAlignment="1" applyProtection="1">
      <alignment vertical="center" wrapText="1"/>
    </xf>
    <xf numFmtId="164" fontId="1" fillId="0" borderId="37" xfId="0" applyNumberFormat="1" applyFont="1" applyFill="1" applyBorder="1" applyAlignment="1" applyProtection="1">
      <alignment vertical="center" wrapText="1"/>
    </xf>
    <xf numFmtId="164" fontId="1" fillId="0" borderId="17" xfId="0" applyNumberFormat="1" applyFont="1" applyFill="1" applyBorder="1" applyAlignment="1" applyProtection="1">
      <alignment vertical="center" wrapText="1"/>
    </xf>
    <xf numFmtId="164" fontId="1" fillId="0" borderId="19" xfId="0" applyNumberFormat="1" applyFont="1" applyFill="1" applyBorder="1" applyAlignment="1" applyProtection="1">
      <alignment vertical="center" wrapText="1"/>
    </xf>
    <xf numFmtId="164" fontId="1" fillId="0" borderId="17" xfId="0" applyNumberFormat="1" applyFont="1" applyFill="1" applyBorder="1" applyAlignment="1" applyProtection="1">
      <alignment vertical="center" wrapText="1"/>
      <protection locked="0"/>
    </xf>
    <xf numFmtId="165" fontId="1" fillId="0" borderId="21" xfId="0" applyNumberFormat="1" applyFont="1" applyFill="1" applyBorder="1" applyAlignment="1" applyProtection="1">
      <alignment vertical="center" wrapText="1"/>
      <protection locked="0"/>
    </xf>
    <xf numFmtId="164" fontId="1" fillId="0" borderId="17" xfId="0" applyNumberFormat="1" applyFont="1" applyFill="1" applyBorder="1" applyAlignment="1" applyProtection="1">
      <alignment horizontal="left" vertical="center" wrapText="1" indent="1"/>
    </xf>
    <xf numFmtId="3" fontId="1" fillId="0" borderId="17" xfId="0" applyNumberFormat="1" applyFont="1" applyFill="1" applyBorder="1" applyAlignment="1" applyProtection="1">
      <alignment horizontal="right" vertical="center" wrapText="1" indent="1"/>
    </xf>
    <xf numFmtId="3" fontId="1" fillId="0" borderId="16" xfId="0" applyNumberFormat="1" applyFont="1" applyFill="1" applyBorder="1" applyAlignment="1" applyProtection="1">
      <alignment horizontal="right" vertical="center" wrapText="1" indent="1"/>
    </xf>
    <xf numFmtId="3" fontId="1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6" fontId="1" fillId="0" borderId="18" xfId="0" applyNumberFormat="1" applyFont="1" applyFill="1" applyBorder="1" applyAlignment="1" applyProtection="1">
      <alignment horizontal="right" vertical="center" wrapText="1"/>
    </xf>
    <xf numFmtId="164" fontId="1" fillId="0" borderId="22" xfId="0" applyNumberFormat="1" applyFont="1" applyFill="1" applyBorder="1" applyAlignment="1" applyProtection="1">
      <alignment horizontal="left" vertical="center" wrapText="1" indent="1"/>
    </xf>
    <xf numFmtId="164" fontId="1" fillId="0" borderId="40" xfId="0" applyNumberFormat="1" applyFont="1" applyFill="1" applyBorder="1" applyAlignment="1" applyProtection="1">
      <alignment horizontal="left" vertical="center" wrapText="1" indent="1"/>
    </xf>
    <xf numFmtId="164" fontId="1" fillId="0" borderId="22" xfId="0" applyNumberFormat="1" applyFont="1" applyFill="1" applyBorder="1" applyAlignment="1" applyProtection="1">
      <alignment vertical="center" wrapText="1"/>
    </xf>
    <xf numFmtId="164" fontId="1" fillId="0" borderId="25" xfId="0" applyNumberFormat="1" applyFont="1" applyFill="1" applyBorder="1" applyAlignment="1" applyProtection="1">
      <alignment vertical="center" wrapText="1"/>
    </xf>
    <xf numFmtId="164" fontId="1" fillId="0" borderId="25" xfId="0" applyNumberFormat="1" applyFont="1" applyFill="1" applyBorder="1" applyAlignment="1" applyProtection="1">
      <alignment vertical="center" wrapText="1"/>
      <protection locked="0"/>
    </xf>
    <xf numFmtId="165" fontId="1" fillId="0" borderId="18" xfId="0" applyNumberFormat="1" applyFont="1" applyFill="1" applyBorder="1" applyAlignment="1" applyProtection="1">
      <alignment vertical="center" wrapText="1"/>
      <protection locked="0"/>
    </xf>
    <xf numFmtId="164" fontId="1" fillId="0" borderId="25" xfId="0" applyNumberFormat="1" applyFont="1" applyFill="1" applyBorder="1" applyAlignment="1" applyProtection="1">
      <alignment horizontal="left" vertical="center" wrapText="1" indent="1"/>
    </xf>
    <xf numFmtId="3" fontId="1" fillId="0" borderId="25" xfId="0" applyNumberFormat="1" applyFont="1" applyFill="1" applyBorder="1" applyAlignment="1" applyProtection="1">
      <alignment horizontal="right" vertical="center" wrapText="1" indent="1"/>
    </xf>
    <xf numFmtId="3" fontId="1" fillId="0" borderId="19" xfId="0" applyNumberFormat="1" applyFont="1" applyFill="1" applyBorder="1" applyAlignment="1" applyProtection="1">
      <alignment horizontal="right" vertical="center" wrapText="1" indent="1"/>
    </xf>
    <xf numFmtId="3" fontId="1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3" borderId="22" xfId="0" applyNumberFormat="1" applyFont="1" applyFill="1" applyBorder="1" applyAlignment="1" applyProtection="1">
      <alignment vertical="center" wrapText="1"/>
    </xf>
    <xf numFmtId="164" fontId="1" fillId="3" borderId="25" xfId="0" applyNumberFormat="1" applyFont="1" applyFill="1" applyBorder="1" applyAlignment="1" applyProtection="1">
      <alignment vertical="center" wrapText="1"/>
    </xf>
    <xf numFmtId="164" fontId="1" fillId="3" borderId="19" xfId="0" applyNumberFormat="1" applyFont="1" applyFill="1" applyBorder="1" applyAlignment="1" applyProtection="1">
      <alignment vertical="center" wrapText="1"/>
    </xf>
    <xf numFmtId="164" fontId="1" fillId="3" borderId="25" xfId="0" applyNumberFormat="1" applyFont="1" applyFill="1" applyBorder="1" applyAlignment="1" applyProtection="1">
      <alignment vertical="center" wrapText="1"/>
      <protection locked="0"/>
    </xf>
    <xf numFmtId="3" fontId="1" fillId="2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28" xfId="0" applyNumberFormat="1" applyFont="1" applyFill="1" applyBorder="1" applyAlignment="1" applyProtection="1">
      <alignment horizontal="left" vertical="center" wrapText="1" indent="1"/>
    </xf>
    <xf numFmtId="164" fontId="1" fillId="0" borderId="8" xfId="0" applyNumberFormat="1" applyFont="1" applyFill="1" applyBorder="1" applyAlignment="1" applyProtection="1">
      <alignment vertical="center" wrapText="1"/>
    </xf>
    <xf numFmtId="164" fontId="1" fillId="0" borderId="0" xfId="0" applyNumberFormat="1" applyFont="1" applyFill="1" applyBorder="1" applyAlignment="1" applyProtection="1">
      <alignment vertical="center" wrapText="1"/>
    </xf>
    <xf numFmtId="3" fontId="1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41" xfId="0" applyNumberFormat="1" applyFont="1" applyFill="1" applyBorder="1" applyAlignment="1" applyProtection="1">
      <alignment vertical="center" wrapText="1"/>
    </xf>
    <xf numFmtId="3" fontId="1" fillId="0" borderId="42" xfId="0" applyNumberFormat="1" applyFont="1" applyFill="1" applyBorder="1" applyAlignment="1" applyProtection="1">
      <alignment horizontal="right" vertical="center" wrapText="1" indent="1"/>
    </xf>
    <xf numFmtId="164" fontId="1" fillId="0" borderId="22" xfId="0" applyNumberFormat="1" applyFont="1" applyFill="1" applyBorder="1" applyAlignment="1" applyProtection="1">
      <alignment vertical="center" wrapText="1"/>
      <protection locked="0"/>
    </xf>
    <xf numFmtId="3" fontId="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24" xfId="0" applyNumberFormat="1" applyFont="1" applyFill="1" applyBorder="1" applyAlignment="1" applyProtection="1">
      <alignment vertical="center" wrapText="1"/>
    </xf>
    <xf numFmtId="164" fontId="1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45" xfId="0" applyNumberFormat="1" applyFont="1" applyFill="1" applyBorder="1" applyAlignment="1" applyProtection="1">
      <alignment vertical="center" wrapText="1"/>
    </xf>
    <xf numFmtId="164" fontId="1" fillId="0" borderId="0" xfId="0" applyNumberFormat="1" applyFont="1" applyFill="1" applyBorder="1" applyAlignment="1" applyProtection="1">
      <alignment vertical="center" wrapText="1"/>
      <protection locked="0"/>
    </xf>
    <xf numFmtId="164" fontId="1" fillId="0" borderId="0" xfId="0" applyNumberFormat="1" applyFont="1" applyFill="1" applyBorder="1" applyAlignment="1" applyProtection="1">
      <alignment horizontal="left" vertical="center" wrapText="1" indent="1"/>
    </xf>
    <xf numFmtId="164" fontId="1" fillId="0" borderId="8" xfId="0" applyNumberFormat="1" applyFont="1" applyFill="1" applyBorder="1" applyAlignment="1" applyProtection="1">
      <alignment vertical="center" wrapText="1"/>
      <protection locked="0"/>
    </xf>
    <xf numFmtId="3" fontId="1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3" fontId="1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3" fontId="1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6" fontId="1" fillId="0" borderId="51" xfId="0" applyNumberFormat="1" applyFont="1" applyFill="1" applyBorder="1" applyAlignment="1" applyProtection="1">
      <alignment horizontal="right" vertical="center" wrapText="1"/>
    </xf>
    <xf numFmtId="164" fontId="2" fillId="0" borderId="13" xfId="0" applyNumberFormat="1" applyFont="1" applyFill="1" applyBorder="1" applyAlignment="1" applyProtection="1">
      <alignment horizontal="left" vertical="center" wrapText="1" indent="1"/>
    </xf>
    <xf numFmtId="164" fontId="2" fillId="0" borderId="36" xfId="0" applyNumberFormat="1" applyFont="1" applyFill="1" applyBorder="1" applyAlignment="1" applyProtection="1">
      <alignment horizontal="left" vertical="center" wrapText="1" indent="1"/>
    </xf>
    <xf numFmtId="164" fontId="2" fillId="0" borderId="13" xfId="0" applyNumberFormat="1" applyFont="1" applyFill="1" applyBorder="1" applyAlignment="1" applyProtection="1">
      <alignment vertical="center" wrapText="1"/>
    </xf>
    <xf numFmtId="164" fontId="2" fillId="0" borderId="6" xfId="0" applyNumberFormat="1" applyFont="1" applyFill="1" applyBorder="1" applyAlignment="1" applyProtection="1">
      <alignment vertical="center" wrapText="1"/>
    </xf>
    <xf numFmtId="164" fontId="2" fillId="0" borderId="5" xfId="0" applyNumberFormat="1" applyFont="1" applyFill="1" applyBorder="1" applyAlignment="1" applyProtection="1">
      <alignment vertical="center" wrapText="1"/>
    </xf>
    <xf numFmtId="164" fontId="2" fillId="0" borderId="6" xfId="0" applyNumberFormat="1" applyFont="1" applyFill="1" applyBorder="1" applyAlignment="1" applyProtection="1">
      <alignment horizontal="left" vertical="center" wrapText="1" indent="1"/>
    </xf>
    <xf numFmtId="3" fontId="2" fillId="2" borderId="4" xfId="0" applyNumberFormat="1" applyFont="1" applyFill="1" applyBorder="1" applyAlignment="1" applyProtection="1">
      <alignment horizontal="right" vertical="center" wrapText="1" indent="1"/>
    </xf>
    <xf numFmtId="164" fontId="3" fillId="0" borderId="28" xfId="0" applyNumberFormat="1" applyFont="1" applyFill="1" applyBorder="1" applyAlignment="1" applyProtection="1">
      <alignment horizontal="left" vertical="center" wrapText="1" indent="1"/>
    </xf>
    <xf numFmtId="164" fontId="1" fillId="0" borderId="16" xfId="0" applyNumberFormat="1" applyFont="1" applyFill="1" applyBorder="1" applyAlignment="1" applyProtection="1">
      <alignment vertical="center" wrapText="1"/>
    </xf>
    <xf numFmtId="3" fontId="2" fillId="0" borderId="19" xfId="0" applyNumberFormat="1" applyFont="1" applyFill="1" applyBorder="1" applyAlignment="1" applyProtection="1">
      <alignment horizontal="right" vertical="center" wrapText="1" indent="1"/>
    </xf>
    <xf numFmtId="3" fontId="2" fillId="0" borderId="24" xfId="0" applyNumberFormat="1" applyFont="1" applyFill="1" applyBorder="1" applyAlignment="1" applyProtection="1">
      <alignment horizontal="right" vertical="center" wrapText="1" indent="1"/>
    </xf>
    <xf numFmtId="164" fontId="3" fillId="0" borderId="40" xfId="0" applyNumberFormat="1" applyFont="1" applyFill="1" applyBorder="1" applyAlignment="1" applyProtection="1">
      <alignment horizontal="left" vertical="center" wrapText="1" indent="1"/>
    </xf>
    <xf numFmtId="164" fontId="2" fillId="0" borderId="25" xfId="0" applyNumberFormat="1" applyFont="1" applyFill="1" applyBorder="1" applyAlignment="1" applyProtection="1">
      <alignment vertical="center" wrapText="1"/>
    </xf>
    <xf numFmtId="164" fontId="1" fillId="0" borderId="46" xfId="0" applyNumberFormat="1" applyFont="1" applyFill="1" applyBorder="1" applyAlignment="1" applyProtection="1">
      <alignment vertical="center" wrapText="1"/>
    </xf>
    <xf numFmtId="164" fontId="1" fillId="0" borderId="42" xfId="0" applyNumberFormat="1" applyFont="1" applyFill="1" applyBorder="1" applyAlignment="1" applyProtection="1">
      <alignment horizontal="left" vertical="center" wrapText="1" indent="1"/>
      <protection locked="0"/>
    </xf>
    <xf numFmtId="164" fontId="1" fillId="0" borderId="41" xfId="0" applyNumberFormat="1" applyFont="1" applyFill="1" applyBorder="1" applyAlignment="1" applyProtection="1">
      <alignment vertical="center" wrapText="1"/>
      <protection locked="0"/>
    </xf>
    <xf numFmtId="3" fontId="1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3" fontId="1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4" xfId="0" applyNumberFormat="1" applyFont="1" applyFill="1" applyBorder="1" applyAlignment="1" applyProtection="1">
      <alignment vertical="center" wrapText="1"/>
    </xf>
    <xf numFmtId="3" fontId="2" fillId="0" borderId="6" xfId="0" applyNumberFormat="1" applyFont="1" applyFill="1" applyBorder="1" applyAlignment="1" applyProtection="1">
      <alignment horizontal="right" vertical="center" wrapText="1" indent="1"/>
    </xf>
    <xf numFmtId="3" fontId="2" fillId="0" borderId="5" xfId="0" applyNumberFormat="1" applyFont="1" applyFill="1" applyBorder="1" applyAlignment="1" applyProtection="1">
      <alignment horizontal="right" vertical="center" wrapText="1" indent="1"/>
    </xf>
    <xf numFmtId="3" fontId="2" fillId="0" borderId="4" xfId="0" applyNumberFormat="1" applyFont="1" applyFill="1" applyBorder="1" applyAlignment="1" applyProtection="1">
      <alignment horizontal="right" vertical="center" wrapText="1" indent="1"/>
    </xf>
    <xf numFmtId="3" fontId="2" fillId="0" borderId="4" xfId="0" applyNumberFormat="1" applyFont="1" applyFill="1" applyBorder="1" applyAlignment="1" applyProtection="1">
      <alignment horizontal="right" vertical="center" wrapText="1"/>
    </xf>
    <xf numFmtId="164" fontId="4" fillId="0" borderId="35" xfId="0" applyNumberFormat="1" applyFont="1" applyFill="1" applyBorder="1" applyAlignment="1" applyProtection="1">
      <alignment horizontal="center" vertical="center" wrapText="1"/>
    </xf>
    <xf numFmtId="164" fontId="4" fillId="0" borderId="0" xfId="0" applyNumberFormat="1" applyFont="1" applyFill="1" applyBorder="1" applyAlignment="1" applyProtection="1">
      <alignment horizontal="center" vertical="center" wrapText="1"/>
    </xf>
    <xf numFmtId="164" fontId="4" fillId="0" borderId="0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right" vertical="center"/>
    </xf>
    <xf numFmtId="164" fontId="2" fillId="0" borderId="36" xfId="0" applyNumberFormat="1" applyFont="1" applyFill="1" applyBorder="1" applyAlignment="1" applyProtection="1">
      <alignment horizontal="center" vertical="center" wrapText="1"/>
    </xf>
    <xf numFmtId="164" fontId="2" fillId="0" borderId="37" xfId="0" applyNumberFormat="1" applyFont="1" applyFill="1" applyBorder="1" applyAlignment="1" applyProtection="1">
      <alignment horizontal="center" vertical="center" wrapText="1"/>
    </xf>
    <xf numFmtId="164" fontId="1" fillId="0" borderId="39" xfId="0" applyNumberFormat="1" applyFont="1" applyFill="1" applyBorder="1" applyAlignment="1" applyProtection="1">
      <alignment horizontal="left" vertical="center" wrapText="1" indent="1"/>
    </xf>
    <xf numFmtId="164" fontId="1" fillId="0" borderId="38" xfId="0" applyNumberFormat="1" applyFont="1" applyFill="1" applyBorder="1" applyAlignment="1" applyProtection="1">
      <alignment vertical="center" wrapText="1"/>
    </xf>
    <xf numFmtId="164" fontId="1" fillId="0" borderId="47" xfId="0" applyNumberFormat="1" applyFont="1" applyFill="1" applyBorder="1" applyAlignment="1" applyProtection="1">
      <alignment vertical="center" wrapText="1"/>
    </xf>
    <xf numFmtId="165" fontId="1" fillId="0" borderId="18" xfId="0" applyNumberFormat="1" applyFont="1" applyFill="1" applyBorder="1" applyAlignment="1" applyProtection="1">
      <alignment vertical="center" wrapText="1"/>
    </xf>
    <xf numFmtId="164" fontId="5" fillId="0" borderId="39" xfId="0" applyNumberFormat="1" applyFont="1" applyFill="1" applyBorder="1" applyAlignment="1" applyProtection="1">
      <alignment horizontal="left" vertical="center" wrapText="1" indent="1"/>
    </xf>
    <xf numFmtId="164" fontId="1" fillId="0" borderId="37" xfId="0" applyNumberFormat="1" applyFont="1" applyFill="1" applyBorder="1" applyAlignment="1" applyProtection="1">
      <alignment horizontal="right" vertical="center" wrapText="1"/>
    </xf>
    <xf numFmtId="164" fontId="1" fillId="0" borderId="38" xfId="0" applyNumberFormat="1" applyFont="1" applyFill="1" applyBorder="1" applyAlignment="1" applyProtection="1">
      <alignment horizontal="right" vertical="center" wrapText="1"/>
    </xf>
    <xf numFmtId="164" fontId="1" fillId="0" borderId="47" xfId="0" applyNumberFormat="1" applyFont="1" applyFill="1" applyBorder="1" applyAlignment="1" applyProtection="1">
      <alignment horizontal="right" vertical="center" wrapText="1"/>
    </xf>
    <xf numFmtId="164" fontId="1" fillId="2" borderId="38" xfId="0" applyNumberFormat="1" applyFont="1" applyFill="1" applyBorder="1" applyAlignment="1" applyProtection="1">
      <alignment horizontal="right" vertical="center" wrapText="1"/>
    </xf>
    <xf numFmtId="165" fontId="1" fillId="2" borderId="52" xfId="0" applyNumberFormat="1" applyFont="1" applyFill="1" applyBorder="1" applyAlignment="1" applyProtection="1">
      <alignment horizontal="right" vertical="center" wrapText="1"/>
    </xf>
    <xf numFmtId="164" fontId="2" fillId="0" borderId="0" xfId="0" applyNumberFormat="1" applyFont="1" applyFill="1" applyBorder="1" applyAlignment="1" applyProtection="1">
      <alignment horizontal="center" vertical="center" wrapText="1"/>
    </xf>
    <xf numFmtId="164" fontId="2" fillId="0" borderId="22" xfId="0" applyNumberFormat="1" applyFont="1" applyFill="1" applyBorder="1" applyAlignment="1" applyProtection="1">
      <alignment horizontal="center" vertical="center" wrapText="1"/>
    </xf>
    <xf numFmtId="164" fontId="1" fillId="3" borderId="24" xfId="0" applyNumberFormat="1" applyFont="1" applyFill="1" applyBorder="1" applyAlignment="1" applyProtection="1">
      <alignment vertical="center" wrapText="1"/>
    </xf>
    <xf numFmtId="165" fontId="1" fillId="0" borderId="26" xfId="0" applyNumberFormat="1" applyFont="1" applyFill="1" applyBorder="1" applyAlignment="1" applyProtection="1">
      <alignment vertical="center" wrapText="1"/>
    </xf>
    <xf numFmtId="164" fontId="5" fillId="0" borderId="40" xfId="0" applyNumberFormat="1" applyFont="1" applyFill="1" applyBorder="1" applyAlignment="1" applyProtection="1">
      <alignment horizontal="left" vertical="center" wrapText="1" indent="1"/>
    </xf>
    <xf numFmtId="164" fontId="1" fillId="0" borderId="22" xfId="0" applyNumberFormat="1" applyFont="1" applyFill="1" applyBorder="1" applyAlignment="1" applyProtection="1">
      <alignment horizontal="right" vertical="center" wrapText="1"/>
    </xf>
    <xf numFmtId="164" fontId="1" fillId="3" borderId="22" xfId="0" applyNumberFormat="1" applyFont="1" applyFill="1" applyBorder="1" applyAlignment="1" applyProtection="1">
      <alignment horizontal="right" vertical="center" wrapText="1"/>
    </xf>
    <xf numFmtId="164" fontId="1" fillId="3" borderId="25" xfId="0" applyNumberFormat="1" applyFont="1" applyFill="1" applyBorder="1" applyAlignment="1" applyProtection="1">
      <alignment horizontal="right" vertical="center" wrapText="1"/>
    </xf>
    <xf numFmtId="164" fontId="1" fillId="3" borderId="24" xfId="0" applyNumberFormat="1" applyFont="1" applyFill="1" applyBorder="1" applyAlignment="1" applyProtection="1">
      <alignment horizontal="right" vertical="center" wrapText="1"/>
    </xf>
    <xf numFmtId="165" fontId="1" fillId="2" borderId="26" xfId="0" applyNumberFormat="1" applyFont="1" applyFill="1" applyBorder="1" applyAlignment="1" applyProtection="1">
      <alignment horizontal="right" vertical="center" wrapText="1"/>
    </xf>
    <xf numFmtId="164" fontId="1" fillId="0" borderId="25" xfId="0" applyNumberFormat="1" applyFont="1" applyFill="1" applyBorder="1" applyAlignment="1" applyProtection="1">
      <alignment horizontal="right" vertical="center" wrapText="1"/>
    </xf>
    <xf numFmtId="164" fontId="1" fillId="0" borderId="24" xfId="0" applyNumberFormat="1" applyFont="1" applyFill="1" applyBorder="1" applyAlignment="1" applyProtection="1">
      <alignment horizontal="right" vertical="center" wrapText="1"/>
    </xf>
    <xf numFmtId="164" fontId="6" fillId="0" borderId="40" xfId="0" applyNumberFormat="1" applyFont="1" applyFill="1" applyBorder="1" applyAlignment="1" applyProtection="1">
      <alignment horizontal="left" vertical="center" wrapText="1" indent="1"/>
    </xf>
    <xf numFmtId="164" fontId="1" fillId="0" borderId="19" xfId="0" applyNumberFormat="1" applyFont="1" applyFill="1" applyBorder="1" applyAlignment="1" applyProtection="1">
      <alignment horizontal="right" vertical="center" wrapText="1"/>
    </xf>
    <xf numFmtId="164" fontId="2" fillId="0" borderId="41" xfId="0" applyNumberFormat="1" applyFont="1" applyFill="1" applyBorder="1" applyAlignment="1" applyProtection="1">
      <alignment horizontal="center" vertical="center" wrapText="1"/>
    </xf>
    <xf numFmtId="164" fontId="1" fillId="0" borderId="43" xfId="0" applyNumberFormat="1" applyFont="1" applyFill="1" applyBorder="1" applyAlignment="1" applyProtection="1">
      <alignment horizontal="left" vertical="center" wrapText="1" indent="1"/>
    </xf>
    <xf numFmtId="164" fontId="1" fillId="0" borderId="49" xfId="0" applyNumberFormat="1" applyFont="1" applyFill="1" applyBorder="1" applyAlignment="1" applyProtection="1">
      <alignment vertical="center" wrapText="1"/>
    </xf>
    <xf numFmtId="164" fontId="1" fillId="0" borderId="50" xfId="0" applyNumberFormat="1" applyFont="1" applyFill="1" applyBorder="1" applyAlignment="1" applyProtection="1">
      <alignment vertical="center" wrapText="1"/>
    </xf>
    <xf numFmtId="164" fontId="1" fillId="0" borderId="42" xfId="0" applyNumberFormat="1" applyFont="1" applyFill="1" applyBorder="1" applyAlignment="1" applyProtection="1">
      <alignment vertical="center" wrapText="1"/>
    </xf>
    <xf numFmtId="165" fontId="1" fillId="0" borderId="19" xfId="0" applyNumberFormat="1" applyFont="1" applyFill="1" applyBorder="1" applyAlignment="1" applyProtection="1">
      <alignment vertical="center" wrapText="1"/>
    </xf>
    <xf numFmtId="164" fontId="5" fillId="0" borderId="43" xfId="0" applyNumberFormat="1" applyFont="1" applyFill="1" applyBorder="1" applyAlignment="1" applyProtection="1">
      <alignment horizontal="left" vertical="center" wrapText="1" indent="1"/>
    </xf>
    <xf numFmtId="164" fontId="1" fillId="0" borderId="41" xfId="0" applyNumberFormat="1" applyFont="1" applyFill="1" applyBorder="1" applyAlignment="1" applyProtection="1">
      <alignment horizontal="right" vertical="center" wrapText="1"/>
    </xf>
    <xf numFmtId="164" fontId="1" fillId="0" borderId="42" xfId="0" applyNumberFormat="1" applyFont="1" applyFill="1" applyBorder="1" applyAlignment="1" applyProtection="1">
      <alignment horizontal="right" vertical="center" wrapText="1"/>
    </xf>
    <xf numFmtId="164" fontId="1" fillId="0" borderId="31" xfId="0" applyNumberFormat="1" applyFont="1" applyFill="1" applyBorder="1" applyAlignment="1" applyProtection="1">
      <alignment horizontal="right" vertical="center" wrapText="1"/>
    </xf>
    <xf numFmtId="165" fontId="1" fillId="2" borderId="18" xfId="0" applyNumberFormat="1" applyFont="1" applyFill="1" applyBorder="1" applyAlignment="1" applyProtection="1">
      <alignment horizontal="right" vertical="center" wrapText="1"/>
    </xf>
    <xf numFmtId="164" fontId="2" fillId="0" borderId="49" xfId="0" applyNumberFormat="1" applyFont="1" applyFill="1" applyBorder="1" applyAlignment="1" applyProtection="1">
      <alignment vertical="center" wrapText="1"/>
    </xf>
    <xf numFmtId="164" fontId="2" fillId="0" borderId="11" xfId="0" applyNumberFormat="1" applyFont="1" applyFill="1" applyBorder="1" applyAlignment="1" applyProtection="1">
      <alignment vertical="center" wrapText="1"/>
    </xf>
    <xf numFmtId="165" fontId="1" fillId="0" borderId="16" xfId="0" applyNumberFormat="1" applyFont="1" applyFill="1" applyBorder="1" applyAlignment="1" applyProtection="1">
      <alignment vertical="center" wrapText="1"/>
    </xf>
    <xf numFmtId="165" fontId="1" fillId="2" borderId="21" xfId="0" applyNumberFormat="1" applyFont="1" applyFill="1" applyBorder="1" applyAlignment="1" applyProtection="1">
      <alignment horizontal="right" vertical="center" wrapText="1"/>
    </xf>
    <xf numFmtId="164" fontId="6" fillId="0" borderId="36" xfId="0" applyNumberFormat="1" applyFont="1" applyFill="1" applyBorder="1" applyAlignment="1" applyProtection="1">
      <alignment horizontal="left" vertical="center" wrapText="1" indent="1"/>
    </xf>
    <xf numFmtId="164" fontId="6" fillId="0" borderId="39" xfId="0" applyNumberFormat="1" applyFont="1" applyFill="1" applyBorder="1" applyAlignment="1" applyProtection="1">
      <alignment horizontal="left" vertical="center" wrapText="1" indent="1"/>
    </xf>
    <xf numFmtId="164" fontId="2" fillId="0" borderId="37" xfId="0" applyNumberFormat="1" applyFont="1" applyFill="1" applyBorder="1" applyAlignment="1" applyProtection="1">
      <alignment horizontal="right" vertical="center" wrapText="1" indent="1"/>
    </xf>
    <xf numFmtId="164" fontId="2" fillId="0" borderId="38" xfId="0" applyNumberFormat="1" applyFont="1" applyFill="1" applyBorder="1" applyAlignment="1" applyProtection="1">
      <alignment horizontal="right" vertical="center" wrapText="1" indent="1"/>
    </xf>
    <xf numFmtId="164" fontId="2" fillId="0" borderId="16" xfId="0" applyNumberFormat="1" applyFont="1" applyFill="1" applyBorder="1" applyAlignment="1" applyProtection="1">
      <alignment horizontal="right" vertical="center" wrapText="1" indent="1"/>
    </xf>
    <xf numFmtId="164" fontId="1" fillId="0" borderId="38" xfId="0" applyNumberFormat="1" applyFont="1" applyFill="1" applyBorder="1" applyAlignment="1" applyProtection="1">
      <alignment horizontal="right" vertical="center" wrapText="1" indent="1"/>
    </xf>
    <xf numFmtId="164" fontId="2" fillId="0" borderId="14" xfId="0" applyNumberFormat="1" applyFont="1" applyFill="1" applyBorder="1" applyAlignment="1" applyProtection="1">
      <alignment horizontal="left" vertical="center" wrapText="1" indent="1"/>
    </xf>
    <xf numFmtId="164" fontId="6" fillId="0" borderId="44" xfId="0" applyNumberFormat="1" applyFont="1" applyFill="1" applyBorder="1" applyAlignment="1" applyProtection="1">
      <alignment horizontal="left" vertical="center" wrapText="1" indent="2"/>
    </xf>
    <xf numFmtId="165" fontId="1" fillId="0" borderId="47" xfId="0" applyNumberFormat="1" applyFont="1" applyFill="1" applyBorder="1" applyAlignment="1" applyProtection="1">
      <alignment vertical="center" wrapText="1"/>
    </xf>
    <xf numFmtId="164" fontId="6" fillId="0" borderId="44" xfId="0" applyNumberFormat="1" applyFont="1" applyFill="1" applyBorder="1" applyAlignment="1" applyProtection="1">
      <alignment horizontal="left" vertical="center" wrapText="1" indent="1"/>
    </xf>
    <xf numFmtId="164" fontId="2" fillId="0" borderId="14" xfId="0" applyNumberFormat="1" applyFont="1" applyFill="1" applyBorder="1" applyAlignment="1" applyProtection="1">
      <alignment vertical="center" wrapText="1"/>
    </xf>
    <xf numFmtId="164" fontId="2" fillId="0" borderId="17" xfId="0" applyNumberFormat="1" applyFont="1" applyFill="1" applyBorder="1" applyAlignment="1" applyProtection="1">
      <alignment vertical="center" wrapText="1"/>
    </xf>
    <xf numFmtId="164" fontId="2" fillId="0" borderId="19" xfId="0" applyNumberFormat="1" applyFont="1" applyFill="1" applyBorder="1" applyAlignment="1" applyProtection="1">
      <alignment vertical="center" wrapText="1"/>
    </xf>
    <xf numFmtId="164" fontId="2" fillId="0" borderId="22" xfId="0" applyNumberFormat="1" applyFont="1" applyFill="1" applyBorder="1" applyAlignment="1" applyProtection="1">
      <alignment horizontal="left" vertical="center" wrapText="1" indent="1"/>
    </xf>
    <xf numFmtId="164" fontId="6" fillId="0" borderId="40" xfId="0" applyNumberFormat="1" applyFont="1" applyFill="1" applyBorder="1" applyAlignment="1" applyProtection="1">
      <alignment horizontal="left" vertical="center" wrapText="1" indent="2"/>
    </xf>
    <xf numFmtId="164" fontId="2" fillId="0" borderId="22" xfId="0" applyNumberFormat="1" applyFont="1" applyFill="1" applyBorder="1" applyAlignment="1" applyProtection="1">
      <alignment vertical="center" wrapText="1"/>
    </xf>
    <xf numFmtId="164" fontId="2" fillId="0" borderId="41" xfId="0" applyNumberFormat="1" applyFont="1" applyFill="1" applyBorder="1" applyAlignment="1" applyProtection="1">
      <alignment horizontal="left" vertical="center" wrapText="1" indent="1"/>
    </xf>
    <xf numFmtId="164" fontId="6" fillId="0" borderId="32" xfId="0" applyNumberFormat="1" applyFont="1" applyFill="1" applyBorder="1" applyAlignment="1" applyProtection="1">
      <alignment horizontal="left" vertical="center" wrapText="1" indent="2"/>
    </xf>
    <xf numFmtId="164" fontId="1" fillId="0" borderId="31" xfId="0" applyNumberFormat="1" applyFont="1" applyFill="1" applyBorder="1" applyAlignment="1" applyProtection="1">
      <alignment vertical="center" wrapText="1"/>
    </xf>
    <xf numFmtId="164" fontId="6" fillId="0" borderId="43" xfId="0" applyNumberFormat="1" applyFont="1" applyFill="1" applyBorder="1" applyAlignment="1" applyProtection="1">
      <alignment horizontal="left" vertical="center" wrapText="1" indent="1"/>
    </xf>
    <xf numFmtId="164" fontId="2" fillId="0" borderId="42" xfId="0" applyNumberFormat="1" applyFont="1" applyFill="1" applyBorder="1" applyAlignment="1" applyProtection="1">
      <alignment vertical="center" wrapText="1"/>
    </xf>
    <xf numFmtId="164" fontId="6" fillId="0" borderId="34" xfId="0" applyNumberFormat="1" applyFont="1" applyFill="1" applyBorder="1" applyAlignment="1" applyProtection="1">
      <alignment horizontal="left" vertical="center" wrapText="1" indent="1"/>
    </xf>
    <xf numFmtId="164" fontId="6" fillId="0" borderId="20" xfId="0" applyNumberFormat="1" applyFont="1" applyFill="1" applyBorder="1" applyAlignment="1" applyProtection="1">
      <alignment horizontal="left" vertical="center" wrapText="1" indent="2"/>
    </xf>
    <xf numFmtId="164" fontId="6" fillId="0" borderId="27" xfId="0" applyNumberFormat="1" applyFont="1" applyFill="1" applyBorder="1" applyAlignment="1" applyProtection="1">
      <alignment horizontal="left" vertical="center" wrapText="1" indent="2"/>
    </xf>
    <xf numFmtId="164" fontId="2" fillId="0" borderId="40" xfId="0" applyNumberFormat="1" applyFont="1" applyFill="1" applyBorder="1" applyAlignment="1" applyProtection="1">
      <alignment horizontal="left" vertical="center" wrapText="1" indent="1"/>
    </xf>
    <xf numFmtId="164" fontId="5" fillId="0" borderId="40" xfId="0" applyNumberFormat="1" applyFont="1" applyFill="1" applyBorder="1" applyAlignment="1" applyProtection="1">
      <alignment horizontal="left" vertical="center" wrapText="1" indent="2"/>
    </xf>
    <xf numFmtId="164" fontId="5" fillId="0" borderId="43" xfId="0" applyNumberFormat="1" applyFont="1" applyFill="1" applyBorder="1" applyAlignment="1" applyProtection="1">
      <alignment horizontal="left" vertical="center" wrapText="1" indent="2"/>
    </xf>
    <xf numFmtId="164" fontId="2" fillId="0" borderId="43" xfId="0" applyNumberFormat="1" applyFont="1" applyFill="1" applyBorder="1" applyAlignment="1" applyProtection="1">
      <alignment horizontal="left" vertical="center" wrapText="1" indent="1"/>
    </xf>
    <xf numFmtId="164" fontId="2" fillId="0" borderId="41" xfId="0" applyNumberFormat="1" applyFont="1" applyFill="1" applyBorder="1" applyAlignment="1" applyProtection="1">
      <alignment vertical="center" wrapText="1"/>
    </xf>
    <xf numFmtId="164" fontId="2" fillId="0" borderId="31" xfId="0" applyNumberFormat="1" applyFont="1" applyFill="1" applyBorder="1" applyAlignment="1" applyProtection="1">
      <alignment vertical="center" wrapText="1"/>
    </xf>
    <xf numFmtId="164" fontId="2" fillId="0" borderId="11" xfId="0" applyNumberFormat="1" applyFont="1" applyFill="1" applyBorder="1" applyAlignment="1" applyProtection="1">
      <alignment horizontal="left" vertical="center" wrapText="1" indent="1"/>
    </xf>
    <xf numFmtId="164" fontId="2" fillId="0" borderId="48" xfId="0" applyNumberFormat="1" applyFont="1" applyFill="1" applyBorder="1" applyAlignment="1" applyProtection="1">
      <alignment horizontal="left" vertical="center" wrapText="1" indent="1"/>
    </xf>
    <xf numFmtId="164" fontId="2" fillId="0" borderId="45" xfId="0" applyNumberFormat="1" applyFont="1" applyFill="1" applyBorder="1" applyAlignment="1" applyProtection="1">
      <alignment vertical="center" wrapText="1"/>
    </xf>
    <xf numFmtId="164" fontId="1" fillId="0" borderId="12" xfId="0" applyNumberFormat="1" applyFont="1" applyFill="1" applyBorder="1" applyAlignment="1" applyProtection="1">
      <alignment vertical="center" wrapText="1"/>
    </xf>
    <xf numFmtId="165" fontId="1" fillId="0" borderId="12" xfId="0" applyNumberFormat="1" applyFont="1" applyFill="1" applyBorder="1" applyAlignment="1" applyProtection="1">
      <alignment vertical="center" wrapText="1"/>
    </xf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tabSelected="1" view="pageBreakPreview" topLeftCell="C25" zoomScale="60" zoomScaleNormal="100" workbookViewId="0">
      <selection activeCell="I43" sqref="I43"/>
    </sheetView>
  </sheetViews>
  <sheetFormatPr defaultRowHeight="15.75" x14ac:dyDescent="0.25"/>
  <cols>
    <col min="1" max="1" width="5.85546875" style="1" customWidth="1"/>
    <col min="2" max="2" width="49.42578125" style="2" customWidth="1"/>
    <col min="3" max="5" width="10.5703125" style="2" customWidth="1"/>
    <col min="6" max="6" width="11" style="2" customWidth="1"/>
    <col min="7" max="7" width="10.5703125" style="1" customWidth="1"/>
    <col min="8" max="8" width="9.42578125" style="1" bestFit="1" customWidth="1"/>
    <col min="9" max="9" width="51.85546875" style="1" customWidth="1"/>
    <col min="10" max="12" width="11.28515625" style="1" customWidth="1"/>
    <col min="13" max="13" width="13" style="1" customWidth="1"/>
    <col min="14" max="14" width="12" style="1" customWidth="1"/>
    <col min="15" max="15" width="10.140625" style="1" customWidth="1"/>
    <col min="16" max="16" width="9.140625" style="1"/>
    <col min="17" max="17" width="10" style="1" bestFit="1" customWidth="1"/>
    <col min="18" max="252" width="9.140625" style="1"/>
    <col min="253" max="253" width="5.85546875" style="1" customWidth="1"/>
    <col min="254" max="254" width="49.42578125" style="1" customWidth="1"/>
    <col min="255" max="257" width="10.5703125" style="1" customWidth="1"/>
    <col min="258" max="258" width="11" style="1" customWidth="1"/>
    <col min="259" max="259" width="12.28515625" style="1" customWidth="1"/>
    <col min="260" max="260" width="9.42578125" style="1" bestFit="1" customWidth="1"/>
    <col min="261" max="261" width="9.42578125" style="1" customWidth="1"/>
    <col min="262" max="262" width="11.28515625" style="1" customWidth="1"/>
    <col min="263" max="263" width="51.85546875" style="1" customWidth="1"/>
    <col min="264" max="266" width="11.28515625" style="1" customWidth="1"/>
    <col min="267" max="267" width="13" style="1" customWidth="1"/>
    <col min="268" max="268" width="12" style="1" customWidth="1"/>
    <col min="269" max="269" width="10.140625" style="1" customWidth="1"/>
    <col min="270" max="270" width="8.7109375" style="1" customWidth="1"/>
    <col min="271" max="271" width="11.42578125" style="1" customWidth="1"/>
    <col min="272" max="272" width="9.140625" style="1"/>
    <col min="273" max="273" width="10" style="1" bestFit="1" customWidth="1"/>
    <col min="274" max="508" width="9.140625" style="1"/>
    <col min="509" max="509" width="5.85546875" style="1" customWidth="1"/>
    <col min="510" max="510" width="49.42578125" style="1" customWidth="1"/>
    <col min="511" max="513" width="10.5703125" style="1" customWidth="1"/>
    <col min="514" max="514" width="11" style="1" customWidth="1"/>
    <col min="515" max="515" width="12.28515625" style="1" customWidth="1"/>
    <col min="516" max="516" width="9.42578125" style="1" bestFit="1" customWidth="1"/>
    <col min="517" max="517" width="9.42578125" style="1" customWidth="1"/>
    <col min="518" max="518" width="11.28515625" style="1" customWidth="1"/>
    <col min="519" max="519" width="51.85546875" style="1" customWidth="1"/>
    <col min="520" max="522" width="11.28515625" style="1" customWidth="1"/>
    <col min="523" max="523" width="13" style="1" customWidth="1"/>
    <col min="524" max="524" width="12" style="1" customWidth="1"/>
    <col min="525" max="525" width="10.140625" style="1" customWidth="1"/>
    <col min="526" max="526" width="8.7109375" style="1" customWidth="1"/>
    <col min="527" max="527" width="11.42578125" style="1" customWidth="1"/>
    <col min="528" max="528" width="9.140625" style="1"/>
    <col min="529" max="529" width="10" style="1" bestFit="1" customWidth="1"/>
    <col min="530" max="764" width="9.140625" style="1"/>
    <col min="765" max="765" width="5.85546875" style="1" customWidth="1"/>
    <col min="766" max="766" width="49.42578125" style="1" customWidth="1"/>
    <col min="767" max="769" width="10.5703125" style="1" customWidth="1"/>
    <col min="770" max="770" width="11" style="1" customWidth="1"/>
    <col min="771" max="771" width="12.28515625" style="1" customWidth="1"/>
    <col min="772" max="772" width="9.42578125" style="1" bestFit="1" customWidth="1"/>
    <col min="773" max="773" width="9.42578125" style="1" customWidth="1"/>
    <col min="774" max="774" width="11.28515625" style="1" customWidth="1"/>
    <col min="775" max="775" width="51.85546875" style="1" customWidth="1"/>
    <col min="776" max="778" width="11.28515625" style="1" customWidth="1"/>
    <col min="779" max="779" width="13" style="1" customWidth="1"/>
    <col min="780" max="780" width="12" style="1" customWidth="1"/>
    <col min="781" max="781" width="10.140625" style="1" customWidth="1"/>
    <col min="782" max="782" width="8.7109375" style="1" customWidth="1"/>
    <col min="783" max="783" width="11.42578125" style="1" customWidth="1"/>
    <col min="784" max="784" width="9.140625" style="1"/>
    <col min="785" max="785" width="10" style="1" bestFit="1" customWidth="1"/>
    <col min="786" max="1020" width="9.140625" style="1"/>
    <col min="1021" max="1021" width="5.85546875" style="1" customWidth="1"/>
    <col min="1022" max="1022" width="49.42578125" style="1" customWidth="1"/>
    <col min="1023" max="1025" width="10.5703125" style="1" customWidth="1"/>
    <col min="1026" max="1026" width="11" style="1" customWidth="1"/>
    <col min="1027" max="1027" width="12.28515625" style="1" customWidth="1"/>
    <col min="1028" max="1028" width="9.42578125" style="1" bestFit="1" customWidth="1"/>
    <col min="1029" max="1029" width="9.42578125" style="1" customWidth="1"/>
    <col min="1030" max="1030" width="11.28515625" style="1" customWidth="1"/>
    <col min="1031" max="1031" width="51.85546875" style="1" customWidth="1"/>
    <col min="1032" max="1034" width="11.28515625" style="1" customWidth="1"/>
    <col min="1035" max="1035" width="13" style="1" customWidth="1"/>
    <col min="1036" max="1036" width="12" style="1" customWidth="1"/>
    <col min="1037" max="1037" width="10.140625" style="1" customWidth="1"/>
    <col min="1038" max="1038" width="8.7109375" style="1" customWidth="1"/>
    <col min="1039" max="1039" width="11.42578125" style="1" customWidth="1"/>
    <col min="1040" max="1040" width="9.140625" style="1"/>
    <col min="1041" max="1041" width="10" style="1" bestFit="1" customWidth="1"/>
    <col min="1042" max="1276" width="9.140625" style="1"/>
    <col min="1277" max="1277" width="5.85546875" style="1" customWidth="1"/>
    <col min="1278" max="1278" width="49.42578125" style="1" customWidth="1"/>
    <col min="1279" max="1281" width="10.5703125" style="1" customWidth="1"/>
    <col min="1282" max="1282" width="11" style="1" customWidth="1"/>
    <col min="1283" max="1283" width="12.28515625" style="1" customWidth="1"/>
    <col min="1284" max="1284" width="9.42578125" style="1" bestFit="1" customWidth="1"/>
    <col min="1285" max="1285" width="9.42578125" style="1" customWidth="1"/>
    <col min="1286" max="1286" width="11.28515625" style="1" customWidth="1"/>
    <col min="1287" max="1287" width="51.85546875" style="1" customWidth="1"/>
    <col min="1288" max="1290" width="11.28515625" style="1" customWidth="1"/>
    <col min="1291" max="1291" width="13" style="1" customWidth="1"/>
    <col min="1292" max="1292" width="12" style="1" customWidth="1"/>
    <col min="1293" max="1293" width="10.140625" style="1" customWidth="1"/>
    <col min="1294" max="1294" width="8.7109375" style="1" customWidth="1"/>
    <col min="1295" max="1295" width="11.42578125" style="1" customWidth="1"/>
    <col min="1296" max="1296" width="9.140625" style="1"/>
    <col min="1297" max="1297" width="10" style="1" bestFit="1" customWidth="1"/>
    <col min="1298" max="1532" width="9.140625" style="1"/>
    <col min="1533" max="1533" width="5.85546875" style="1" customWidth="1"/>
    <col min="1534" max="1534" width="49.42578125" style="1" customWidth="1"/>
    <col min="1535" max="1537" width="10.5703125" style="1" customWidth="1"/>
    <col min="1538" max="1538" width="11" style="1" customWidth="1"/>
    <col min="1539" max="1539" width="12.28515625" style="1" customWidth="1"/>
    <col min="1540" max="1540" width="9.42578125" style="1" bestFit="1" customWidth="1"/>
    <col min="1541" max="1541" width="9.42578125" style="1" customWidth="1"/>
    <col min="1542" max="1542" width="11.28515625" style="1" customWidth="1"/>
    <col min="1543" max="1543" width="51.85546875" style="1" customWidth="1"/>
    <col min="1544" max="1546" width="11.28515625" style="1" customWidth="1"/>
    <col min="1547" max="1547" width="13" style="1" customWidth="1"/>
    <col min="1548" max="1548" width="12" style="1" customWidth="1"/>
    <col min="1549" max="1549" width="10.140625" style="1" customWidth="1"/>
    <col min="1550" max="1550" width="8.7109375" style="1" customWidth="1"/>
    <col min="1551" max="1551" width="11.42578125" style="1" customWidth="1"/>
    <col min="1552" max="1552" width="9.140625" style="1"/>
    <col min="1553" max="1553" width="10" style="1" bestFit="1" customWidth="1"/>
    <col min="1554" max="1788" width="9.140625" style="1"/>
    <col min="1789" max="1789" width="5.85546875" style="1" customWidth="1"/>
    <col min="1790" max="1790" width="49.42578125" style="1" customWidth="1"/>
    <col min="1791" max="1793" width="10.5703125" style="1" customWidth="1"/>
    <col min="1794" max="1794" width="11" style="1" customWidth="1"/>
    <col min="1795" max="1795" width="12.28515625" style="1" customWidth="1"/>
    <col min="1796" max="1796" width="9.42578125" style="1" bestFit="1" customWidth="1"/>
    <col min="1797" max="1797" width="9.42578125" style="1" customWidth="1"/>
    <col min="1798" max="1798" width="11.28515625" style="1" customWidth="1"/>
    <col min="1799" max="1799" width="51.85546875" style="1" customWidth="1"/>
    <col min="1800" max="1802" width="11.28515625" style="1" customWidth="1"/>
    <col min="1803" max="1803" width="13" style="1" customWidth="1"/>
    <col min="1804" max="1804" width="12" style="1" customWidth="1"/>
    <col min="1805" max="1805" width="10.140625" style="1" customWidth="1"/>
    <col min="1806" max="1806" width="8.7109375" style="1" customWidth="1"/>
    <col min="1807" max="1807" width="11.42578125" style="1" customWidth="1"/>
    <col min="1808" max="1808" width="9.140625" style="1"/>
    <col min="1809" max="1809" width="10" style="1" bestFit="1" customWidth="1"/>
    <col min="1810" max="2044" width="9.140625" style="1"/>
    <col min="2045" max="2045" width="5.85546875" style="1" customWidth="1"/>
    <col min="2046" max="2046" width="49.42578125" style="1" customWidth="1"/>
    <col min="2047" max="2049" width="10.5703125" style="1" customWidth="1"/>
    <col min="2050" max="2050" width="11" style="1" customWidth="1"/>
    <col min="2051" max="2051" width="12.28515625" style="1" customWidth="1"/>
    <col min="2052" max="2052" width="9.42578125" style="1" bestFit="1" customWidth="1"/>
    <col min="2053" max="2053" width="9.42578125" style="1" customWidth="1"/>
    <col min="2054" max="2054" width="11.28515625" style="1" customWidth="1"/>
    <col min="2055" max="2055" width="51.85546875" style="1" customWidth="1"/>
    <col min="2056" max="2058" width="11.28515625" style="1" customWidth="1"/>
    <col min="2059" max="2059" width="13" style="1" customWidth="1"/>
    <col min="2060" max="2060" width="12" style="1" customWidth="1"/>
    <col min="2061" max="2061" width="10.140625" style="1" customWidth="1"/>
    <col min="2062" max="2062" width="8.7109375" style="1" customWidth="1"/>
    <col min="2063" max="2063" width="11.42578125" style="1" customWidth="1"/>
    <col min="2064" max="2064" width="9.140625" style="1"/>
    <col min="2065" max="2065" width="10" style="1" bestFit="1" customWidth="1"/>
    <col min="2066" max="2300" width="9.140625" style="1"/>
    <col min="2301" max="2301" width="5.85546875" style="1" customWidth="1"/>
    <col min="2302" max="2302" width="49.42578125" style="1" customWidth="1"/>
    <col min="2303" max="2305" width="10.5703125" style="1" customWidth="1"/>
    <col min="2306" max="2306" width="11" style="1" customWidth="1"/>
    <col min="2307" max="2307" width="12.28515625" style="1" customWidth="1"/>
    <col min="2308" max="2308" width="9.42578125" style="1" bestFit="1" customWidth="1"/>
    <col min="2309" max="2309" width="9.42578125" style="1" customWidth="1"/>
    <col min="2310" max="2310" width="11.28515625" style="1" customWidth="1"/>
    <col min="2311" max="2311" width="51.85546875" style="1" customWidth="1"/>
    <col min="2312" max="2314" width="11.28515625" style="1" customWidth="1"/>
    <col min="2315" max="2315" width="13" style="1" customWidth="1"/>
    <col min="2316" max="2316" width="12" style="1" customWidth="1"/>
    <col min="2317" max="2317" width="10.140625" style="1" customWidth="1"/>
    <col min="2318" max="2318" width="8.7109375" style="1" customWidth="1"/>
    <col min="2319" max="2319" width="11.42578125" style="1" customWidth="1"/>
    <col min="2320" max="2320" width="9.140625" style="1"/>
    <col min="2321" max="2321" width="10" style="1" bestFit="1" customWidth="1"/>
    <col min="2322" max="2556" width="9.140625" style="1"/>
    <col min="2557" max="2557" width="5.85546875" style="1" customWidth="1"/>
    <col min="2558" max="2558" width="49.42578125" style="1" customWidth="1"/>
    <col min="2559" max="2561" width="10.5703125" style="1" customWidth="1"/>
    <col min="2562" max="2562" width="11" style="1" customWidth="1"/>
    <col min="2563" max="2563" width="12.28515625" style="1" customWidth="1"/>
    <col min="2564" max="2564" width="9.42578125" style="1" bestFit="1" customWidth="1"/>
    <col min="2565" max="2565" width="9.42578125" style="1" customWidth="1"/>
    <col min="2566" max="2566" width="11.28515625" style="1" customWidth="1"/>
    <col min="2567" max="2567" width="51.85546875" style="1" customWidth="1"/>
    <col min="2568" max="2570" width="11.28515625" style="1" customWidth="1"/>
    <col min="2571" max="2571" width="13" style="1" customWidth="1"/>
    <col min="2572" max="2572" width="12" style="1" customWidth="1"/>
    <col min="2573" max="2573" width="10.140625" style="1" customWidth="1"/>
    <col min="2574" max="2574" width="8.7109375" style="1" customWidth="1"/>
    <col min="2575" max="2575" width="11.42578125" style="1" customWidth="1"/>
    <col min="2576" max="2576" width="9.140625" style="1"/>
    <col min="2577" max="2577" width="10" style="1" bestFit="1" customWidth="1"/>
    <col min="2578" max="2812" width="9.140625" style="1"/>
    <col min="2813" max="2813" width="5.85546875" style="1" customWidth="1"/>
    <col min="2814" max="2814" width="49.42578125" style="1" customWidth="1"/>
    <col min="2815" max="2817" width="10.5703125" style="1" customWidth="1"/>
    <col min="2818" max="2818" width="11" style="1" customWidth="1"/>
    <col min="2819" max="2819" width="12.28515625" style="1" customWidth="1"/>
    <col min="2820" max="2820" width="9.42578125" style="1" bestFit="1" customWidth="1"/>
    <col min="2821" max="2821" width="9.42578125" style="1" customWidth="1"/>
    <col min="2822" max="2822" width="11.28515625" style="1" customWidth="1"/>
    <col min="2823" max="2823" width="51.85546875" style="1" customWidth="1"/>
    <col min="2824" max="2826" width="11.28515625" style="1" customWidth="1"/>
    <col min="2827" max="2827" width="13" style="1" customWidth="1"/>
    <col min="2828" max="2828" width="12" style="1" customWidth="1"/>
    <col min="2829" max="2829" width="10.140625" style="1" customWidth="1"/>
    <col min="2830" max="2830" width="8.7109375" style="1" customWidth="1"/>
    <col min="2831" max="2831" width="11.42578125" style="1" customWidth="1"/>
    <col min="2832" max="2832" width="9.140625" style="1"/>
    <col min="2833" max="2833" width="10" style="1" bestFit="1" customWidth="1"/>
    <col min="2834" max="3068" width="9.140625" style="1"/>
    <col min="3069" max="3069" width="5.85546875" style="1" customWidth="1"/>
    <col min="3070" max="3070" width="49.42578125" style="1" customWidth="1"/>
    <col min="3071" max="3073" width="10.5703125" style="1" customWidth="1"/>
    <col min="3074" max="3074" width="11" style="1" customWidth="1"/>
    <col min="3075" max="3075" width="12.28515625" style="1" customWidth="1"/>
    <col min="3076" max="3076" width="9.42578125" style="1" bestFit="1" customWidth="1"/>
    <col min="3077" max="3077" width="9.42578125" style="1" customWidth="1"/>
    <col min="3078" max="3078" width="11.28515625" style="1" customWidth="1"/>
    <col min="3079" max="3079" width="51.85546875" style="1" customWidth="1"/>
    <col min="3080" max="3082" width="11.28515625" style="1" customWidth="1"/>
    <col min="3083" max="3083" width="13" style="1" customWidth="1"/>
    <col min="3084" max="3084" width="12" style="1" customWidth="1"/>
    <col min="3085" max="3085" width="10.140625" style="1" customWidth="1"/>
    <col min="3086" max="3086" width="8.7109375" style="1" customWidth="1"/>
    <col min="3087" max="3087" width="11.42578125" style="1" customWidth="1"/>
    <col min="3088" max="3088" width="9.140625" style="1"/>
    <col min="3089" max="3089" width="10" style="1" bestFit="1" customWidth="1"/>
    <col min="3090" max="3324" width="9.140625" style="1"/>
    <col min="3325" max="3325" width="5.85546875" style="1" customWidth="1"/>
    <col min="3326" max="3326" width="49.42578125" style="1" customWidth="1"/>
    <col min="3327" max="3329" width="10.5703125" style="1" customWidth="1"/>
    <col min="3330" max="3330" width="11" style="1" customWidth="1"/>
    <col min="3331" max="3331" width="12.28515625" style="1" customWidth="1"/>
    <col min="3332" max="3332" width="9.42578125" style="1" bestFit="1" customWidth="1"/>
    <col min="3333" max="3333" width="9.42578125" style="1" customWidth="1"/>
    <col min="3334" max="3334" width="11.28515625" style="1" customWidth="1"/>
    <col min="3335" max="3335" width="51.85546875" style="1" customWidth="1"/>
    <col min="3336" max="3338" width="11.28515625" style="1" customWidth="1"/>
    <col min="3339" max="3339" width="13" style="1" customWidth="1"/>
    <col min="3340" max="3340" width="12" style="1" customWidth="1"/>
    <col min="3341" max="3341" width="10.140625" style="1" customWidth="1"/>
    <col min="3342" max="3342" width="8.7109375" style="1" customWidth="1"/>
    <col min="3343" max="3343" width="11.42578125" style="1" customWidth="1"/>
    <col min="3344" max="3344" width="9.140625" style="1"/>
    <col min="3345" max="3345" width="10" style="1" bestFit="1" customWidth="1"/>
    <col min="3346" max="3580" width="9.140625" style="1"/>
    <col min="3581" max="3581" width="5.85546875" style="1" customWidth="1"/>
    <col min="3582" max="3582" width="49.42578125" style="1" customWidth="1"/>
    <col min="3583" max="3585" width="10.5703125" style="1" customWidth="1"/>
    <col min="3586" max="3586" width="11" style="1" customWidth="1"/>
    <col min="3587" max="3587" width="12.28515625" style="1" customWidth="1"/>
    <col min="3588" max="3588" width="9.42578125" style="1" bestFit="1" customWidth="1"/>
    <col min="3589" max="3589" width="9.42578125" style="1" customWidth="1"/>
    <col min="3590" max="3590" width="11.28515625" style="1" customWidth="1"/>
    <col min="3591" max="3591" width="51.85546875" style="1" customWidth="1"/>
    <col min="3592" max="3594" width="11.28515625" style="1" customWidth="1"/>
    <col min="3595" max="3595" width="13" style="1" customWidth="1"/>
    <col min="3596" max="3596" width="12" style="1" customWidth="1"/>
    <col min="3597" max="3597" width="10.140625" style="1" customWidth="1"/>
    <col min="3598" max="3598" width="8.7109375" style="1" customWidth="1"/>
    <col min="3599" max="3599" width="11.42578125" style="1" customWidth="1"/>
    <col min="3600" max="3600" width="9.140625" style="1"/>
    <col min="3601" max="3601" width="10" style="1" bestFit="1" customWidth="1"/>
    <col min="3602" max="3836" width="9.140625" style="1"/>
    <col min="3837" max="3837" width="5.85546875" style="1" customWidth="1"/>
    <col min="3838" max="3838" width="49.42578125" style="1" customWidth="1"/>
    <col min="3839" max="3841" width="10.5703125" style="1" customWidth="1"/>
    <col min="3842" max="3842" width="11" style="1" customWidth="1"/>
    <col min="3843" max="3843" width="12.28515625" style="1" customWidth="1"/>
    <col min="3844" max="3844" width="9.42578125" style="1" bestFit="1" customWidth="1"/>
    <col min="3845" max="3845" width="9.42578125" style="1" customWidth="1"/>
    <col min="3846" max="3846" width="11.28515625" style="1" customWidth="1"/>
    <col min="3847" max="3847" width="51.85546875" style="1" customWidth="1"/>
    <col min="3848" max="3850" width="11.28515625" style="1" customWidth="1"/>
    <col min="3851" max="3851" width="13" style="1" customWidth="1"/>
    <col min="3852" max="3852" width="12" style="1" customWidth="1"/>
    <col min="3853" max="3853" width="10.140625" style="1" customWidth="1"/>
    <col min="3854" max="3854" width="8.7109375" style="1" customWidth="1"/>
    <col min="3855" max="3855" width="11.42578125" style="1" customWidth="1"/>
    <col min="3856" max="3856" width="9.140625" style="1"/>
    <col min="3857" max="3857" width="10" style="1" bestFit="1" customWidth="1"/>
    <col min="3858" max="4092" width="9.140625" style="1"/>
    <col min="4093" max="4093" width="5.85546875" style="1" customWidth="1"/>
    <col min="4094" max="4094" width="49.42578125" style="1" customWidth="1"/>
    <col min="4095" max="4097" width="10.5703125" style="1" customWidth="1"/>
    <col min="4098" max="4098" width="11" style="1" customWidth="1"/>
    <col min="4099" max="4099" width="12.28515625" style="1" customWidth="1"/>
    <col min="4100" max="4100" width="9.42578125" style="1" bestFit="1" customWidth="1"/>
    <col min="4101" max="4101" width="9.42578125" style="1" customWidth="1"/>
    <col min="4102" max="4102" width="11.28515625" style="1" customWidth="1"/>
    <col min="4103" max="4103" width="51.85546875" style="1" customWidth="1"/>
    <col min="4104" max="4106" width="11.28515625" style="1" customWidth="1"/>
    <col min="4107" max="4107" width="13" style="1" customWidth="1"/>
    <col min="4108" max="4108" width="12" style="1" customWidth="1"/>
    <col min="4109" max="4109" width="10.140625" style="1" customWidth="1"/>
    <col min="4110" max="4110" width="8.7109375" style="1" customWidth="1"/>
    <col min="4111" max="4111" width="11.42578125" style="1" customWidth="1"/>
    <col min="4112" max="4112" width="9.140625" style="1"/>
    <col min="4113" max="4113" width="10" style="1" bestFit="1" customWidth="1"/>
    <col min="4114" max="4348" width="9.140625" style="1"/>
    <col min="4349" max="4349" width="5.85546875" style="1" customWidth="1"/>
    <col min="4350" max="4350" width="49.42578125" style="1" customWidth="1"/>
    <col min="4351" max="4353" width="10.5703125" style="1" customWidth="1"/>
    <col min="4354" max="4354" width="11" style="1" customWidth="1"/>
    <col min="4355" max="4355" width="12.28515625" style="1" customWidth="1"/>
    <col min="4356" max="4356" width="9.42578125" style="1" bestFit="1" customWidth="1"/>
    <col min="4357" max="4357" width="9.42578125" style="1" customWidth="1"/>
    <col min="4358" max="4358" width="11.28515625" style="1" customWidth="1"/>
    <col min="4359" max="4359" width="51.85546875" style="1" customWidth="1"/>
    <col min="4360" max="4362" width="11.28515625" style="1" customWidth="1"/>
    <col min="4363" max="4363" width="13" style="1" customWidth="1"/>
    <col min="4364" max="4364" width="12" style="1" customWidth="1"/>
    <col min="4365" max="4365" width="10.140625" style="1" customWidth="1"/>
    <col min="4366" max="4366" width="8.7109375" style="1" customWidth="1"/>
    <col min="4367" max="4367" width="11.42578125" style="1" customWidth="1"/>
    <col min="4368" max="4368" width="9.140625" style="1"/>
    <col min="4369" max="4369" width="10" style="1" bestFit="1" customWidth="1"/>
    <col min="4370" max="4604" width="9.140625" style="1"/>
    <col min="4605" max="4605" width="5.85546875" style="1" customWidth="1"/>
    <col min="4606" max="4606" width="49.42578125" style="1" customWidth="1"/>
    <col min="4607" max="4609" width="10.5703125" style="1" customWidth="1"/>
    <col min="4610" max="4610" width="11" style="1" customWidth="1"/>
    <col min="4611" max="4611" width="12.28515625" style="1" customWidth="1"/>
    <col min="4612" max="4612" width="9.42578125" style="1" bestFit="1" customWidth="1"/>
    <col min="4613" max="4613" width="9.42578125" style="1" customWidth="1"/>
    <col min="4614" max="4614" width="11.28515625" style="1" customWidth="1"/>
    <col min="4615" max="4615" width="51.85546875" style="1" customWidth="1"/>
    <col min="4616" max="4618" width="11.28515625" style="1" customWidth="1"/>
    <col min="4619" max="4619" width="13" style="1" customWidth="1"/>
    <col min="4620" max="4620" width="12" style="1" customWidth="1"/>
    <col min="4621" max="4621" width="10.140625" style="1" customWidth="1"/>
    <col min="4622" max="4622" width="8.7109375" style="1" customWidth="1"/>
    <col min="4623" max="4623" width="11.42578125" style="1" customWidth="1"/>
    <col min="4624" max="4624" width="9.140625" style="1"/>
    <col min="4625" max="4625" width="10" style="1" bestFit="1" customWidth="1"/>
    <col min="4626" max="4860" width="9.140625" style="1"/>
    <col min="4861" max="4861" width="5.85546875" style="1" customWidth="1"/>
    <col min="4862" max="4862" width="49.42578125" style="1" customWidth="1"/>
    <col min="4863" max="4865" width="10.5703125" style="1" customWidth="1"/>
    <col min="4866" max="4866" width="11" style="1" customWidth="1"/>
    <col min="4867" max="4867" width="12.28515625" style="1" customWidth="1"/>
    <col min="4868" max="4868" width="9.42578125" style="1" bestFit="1" customWidth="1"/>
    <col min="4869" max="4869" width="9.42578125" style="1" customWidth="1"/>
    <col min="4870" max="4870" width="11.28515625" style="1" customWidth="1"/>
    <col min="4871" max="4871" width="51.85546875" style="1" customWidth="1"/>
    <col min="4872" max="4874" width="11.28515625" style="1" customWidth="1"/>
    <col min="4875" max="4875" width="13" style="1" customWidth="1"/>
    <col min="4876" max="4876" width="12" style="1" customWidth="1"/>
    <col min="4877" max="4877" width="10.140625" style="1" customWidth="1"/>
    <col min="4878" max="4878" width="8.7109375" style="1" customWidth="1"/>
    <col min="4879" max="4879" width="11.42578125" style="1" customWidth="1"/>
    <col min="4880" max="4880" width="9.140625" style="1"/>
    <col min="4881" max="4881" width="10" style="1" bestFit="1" customWidth="1"/>
    <col min="4882" max="5116" width="9.140625" style="1"/>
    <col min="5117" max="5117" width="5.85546875" style="1" customWidth="1"/>
    <col min="5118" max="5118" width="49.42578125" style="1" customWidth="1"/>
    <col min="5119" max="5121" width="10.5703125" style="1" customWidth="1"/>
    <col min="5122" max="5122" width="11" style="1" customWidth="1"/>
    <col min="5123" max="5123" width="12.28515625" style="1" customWidth="1"/>
    <col min="5124" max="5124" width="9.42578125" style="1" bestFit="1" customWidth="1"/>
    <col min="5125" max="5125" width="9.42578125" style="1" customWidth="1"/>
    <col min="5126" max="5126" width="11.28515625" style="1" customWidth="1"/>
    <col min="5127" max="5127" width="51.85546875" style="1" customWidth="1"/>
    <col min="5128" max="5130" width="11.28515625" style="1" customWidth="1"/>
    <col min="5131" max="5131" width="13" style="1" customWidth="1"/>
    <col min="5132" max="5132" width="12" style="1" customWidth="1"/>
    <col min="5133" max="5133" width="10.140625" style="1" customWidth="1"/>
    <col min="5134" max="5134" width="8.7109375" style="1" customWidth="1"/>
    <col min="5135" max="5135" width="11.42578125" style="1" customWidth="1"/>
    <col min="5136" max="5136" width="9.140625" style="1"/>
    <col min="5137" max="5137" width="10" style="1" bestFit="1" customWidth="1"/>
    <col min="5138" max="5372" width="9.140625" style="1"/>
    <col min="5373" max="5373" width="5.85546875" style="1" customWidth="1"/>
    <col min="5374" max="5374" width="49.42578125" style="1" customWidth="1"/>
    <col min="5375" max="5377" width="10.5703125" style="1" customWidth="1"/>
    <col min="5378" max="5378" width="11" style="1" customWidth="1"/>
    <col min="5379" max="5379" width="12.28515625" style="1" customWidth="1"/>
    <col min="5380" max="5380" width="9.42578125" style="1" bestFit="1" customWidth="1"/>
    <col min="5381" max="5381" width="9.42578125" style="1" customWidth="1"/>
    <col min="5382" max="5382" width="11.28515625" style="1" customWidth="1"/>
    <col min="5383" max="5383" width="51.85546875" style="1" customWidth="1"/>
    <col min="5384" max="5386" width="11.28515625" style="1" customWidth="1"/>
    <col min="5387" max="5387" width="13" style="1" customWidth="1"/>
    <col min="5388" max="5388" width="12" style="1" customWidth="1"/>
    <col min="5389" max="5389" width="10.140625" style="1" customWidth="1"/>
    <col min="5390" max="5390" width="8.7109375" style="1" customWidth="1"/>
    <col min="5391" max="5391" width="11.42578125" style="1" customWidth="1"/>
    <col min="5392" max="5392" width="9.140625" style="1"/>
    <col min="5393" max="5393" width="10" style="1" bestFit="1" customWidth="1"/>
    <col min="5394" max="5628" width="9.140625" style="1"/>
    <col min="5629" max="5629" width="5.85546875" style="1" customWidth="1"/>
    <col min="5630" max="5630" width="49.42578125" style="1" customWidth="1"/>
    <col min="5631" max="5633" width="10.5703125" style="1" customWidth="1"/>
    <col min="5634" max="5634" width="11" style="1" customWidth="1"/>
    <col min="5635" max="5635" width="12.28515625" style="1" customWidth="1"/>
    <col min="5636" max="5636" width="9.42578125" style="1" bestFit="1" customWidth="1"/>
    <col min="5637" max="5637" width="9.42578125" style="1" customWidth="1"/>
    <col min="5638" max="5638" width="11.28515625" style="1" customWidth="1"/>
    <col min="5639" max="5639" width="51.85546875" style="1" customWidth="1"/>
    <col min="5640" max="5642" width="11.28515625" style="1" customWidth="1"/>
    <col min="5643" max="5643" width="13" style="1" customWidth="1"/>
    <col min="5644" max="5644" width="12" style="1" customWidth="1"/>
    <col min="5645" max="5645" width="10.140625" style="1" customWidth="1"/>
    <col min="5646" max="5646" width="8.7109375" style="1" customWidth="1"/>
    <col min="5647" max="5647" width="11.42578125" style="1" customWidth="1"/>
    <col min="5648" max="5648" width="9.140625" style="1"/>
    <col min="5649" max="5649" width="10" style="1" bestFit="1" customWidth="1"/>
    <col min="5650" max="5884" width="9.140625" style="1"/>
    <col min="5885" max="5885" width="5.85546875" style="1" customWidth="1"/>
    <col min="5886" max="5886" width="49.42578125" style="1" customWidth="1"/>
    <col min="5887" max="5889" width="10.5703125" style="1" customWidth="1"/>
    <col min="5890" max="5890" width="11" style="1" customWidth="1"/>
    <col min="5891" max="5891" width="12.28515625" style="1" customWidth="1"/>
    <col min="5892" max="5892" width="9.42578125" style="1" bestFit="1" customWidth="1"/>
    <col min="5893" max="5893" width="9.42578125" style="1" customWidth="1"/>
    <col min="5894" max="5894" width="11.28515625" style="1" customWidth="1"/>
    <col min="5895" max="5895" width="51.85546875" style="1" customWidth="1"/>
    <col min="5896" max="5898" width="11.28515625" style="1" customWidth="1"/>
    <col min="5899" max="5899" width="13" style="1" customWidth="1"/>
    <col min="5900" max="5900" width="12" style="1" customWidth="1"/>
    <col min="5901" max="5901" width="10.140625" style="1" customWidth="1"/>
    <col min="5902" max="5902" width="8.7109375" style="1" customWidth="1"/>
    <col min="5903" max="5903" width="11.42578125" style="1" customWidth="1"/>
    <col min="5904" max="5904" width="9.140625" style="1"/>
    <col min="5905" max="5905" width="10" style="1" bestFit="1" customWidth="1"/>
    <col min="5906" max="6140" width="9.140625" style="1"/>
    <col min="6141" max="6141" width="5.85546875" style="1" customWidth="1"/>
    <col min="6142" max="6142" width="49.42578125" style="1" customWidth="1"/>
    <col min="6143" max="6145" width="10.5703125" style="1" customWidth="1"/>
    <col min="6146" max="6146" width="11" style="1" customWidth="1"/>
    <col min="6147" max="6147" width="12.28515625" style="1" customWidth="1"/>
    <col min="6148" max="6148" width="9.42578125" style="1" bestFit="1" customWidth="1"/>
    <col min="6149" max="6149" width="9.42578125" style="1" customWidth="1"/>
    <col min="6150" max="6150" width="11.28515625" style="1" customWidth="1"/>
    <col min="6151" max="6151" width="51.85546875" style="1" customWidth="1"/>
    <col min="6152" max="6154" width="11.28515625" style="1" customWidth="1"/>
    <col min="6155" max="6155" width="13" style="1" customWidth="1"/>
    <col min="6156" max="6156" width="12" style="1" customWidth="1"/>
    <col min="6157" max="6157" width="10.140625" style="1" customWidth="1"/>
    <col min="6158" max="6158" width="8.7109375" style="1" customWidth="1"/>
    <col min="6159" max="6159" width="11.42578125" style="1" customWidth="1"/>
    <col min="6160" max="6160" width="9.140625" style="1"/>
    <col min="6161" max="6161" width="10" style="1" bestFit="1" customWidth="1"/>
    <col min="6162" max="6396" width="9.140625" style="1"/>
    <col min="6397" max="6397" width="5.85546875" style="1" customWidth="1"/>
    <col min="6398" max="6398" width="49.42578125" style="1" customWidth="1"/>
    <col min="6399" max="6401" width="10.5703125" style="1" customWidth="1"/>
    <col min="6402" max="6402" width="11" style="1" customWidth="1"/>
    <col min="6403" max="6403" width="12.28515625" style="1" customWidth="1"/>
    <col min="6404" max="6404" width="9.42578125" style="1" bestFit="1" customWidth="1"/>
    <col min="6405" max="6405" width="9.42578125" style="1" customWidth="1"/>
    <col min="6406" max="6406" width="11.28515625" style="1" customWidth="1"/>
    <col min="6407" max="6407" width="51.85546875" style="1" customWidth="1"/>
    <col min="6408" max="6410" width="11.28515625" style="1" customWidth="1"/>
    <col min="6411" max="6411" width="13" style="1" customWidth="1"/>
    <col min="6412" max="6412" width="12" style="1" customWidth="1"/>
    <col min="6413" max="6413" width="10.140625" style="1" customWidth="1"/>
    <col min="6414" max="6414" width="8.7109375" style="1" customWidth="1"/>
    <col min="6415" max="6415" width="11.42578125" style="1" customWidth="1"/>
    <col min="6416" max="6416" width="9.140625" style="1"/>
    <col min="6417" max="6417" width="10" style="1" bestFit="1" customWidth="1"/>
    <col min="6418" max="6652" width="9.140625" style="1"/>
    <col min="6653" max="6653" width="5.85546875" style="1" customWidth="1"/>
    <col min="6654" max="6654" width="49.42578125" style="1" customWidth="1"/>
    <col min="6655" max="6657" width="10.5703125" style="1" customWidth="1"/>
    <col min="6658" max="6658" width="11" style="1" customWidth="1"/>
    <col min="6659" max="6659" width="12.28515625" style="1" customWidth="1"/>
    <col min="6660" max="6660" width="9.42578125" style="1" bestFit="1" customWidth="1"/>
    <col min="6661" max="6661" width="9.42578125" style="1" customWidth="1"/>
    <col min="6662" max="6662" width="11.28515625" style="1" customWidth="1"/>
    <col min="6663" max="6663" width="51.85546875" style="1" customWidth="1"/>
    <col min="6664" max="6666" width="11.28515625" style="1" customWidth="1"/>
    <col min="6667" max="6667" width="13" style="1" customWidth="1"/>
    <col min="6668" max="6668" width="12" style="1" customWidth="1"/>
    <col min="6669" max="6669" width="10.140625" style="1" customWidth="1"/>
    <col min="6670" max="6670" width="8.7109375" style="1" customWidth="1"/>
    <col min="6671" max="6671" width="11.42578125" style="1" customWidth="1"/>
    <col min="6672" max="6672" width="9.140625" style="1"/>
    <col min="6673" max="6673" width="10" style="1" bestFit="1" customWidth="1"/>
    <col min="6674" max="6908" width="9.140625" style="1"/>
    <col min="6909" max="6909" width="5.85546875" style="1" customWidth="1"/>
    <col min="6910" max="6910" width="49.42578125" style="1" customWidth="1"/>
    <col min="6911" max="6913" width="10.5703125" style="1" customWidth="1"/>
    <col min="6914" max="6914" width="11" style="1" customWidth="1"/>
    <col min="6915" max="6915" width="12.28515625" style="1" customWidth="1"/>
    <col min="6916" max="6916" width="9.42578125" style="1" bestFit="1" customWidth="1"/>
    <col min="6917" max="6917" width="9.42578125" style="1" customWidth="1"/>
    <col min="6918" max="6918" width="11.28515625" style="1" customWidth="1"/>
    <col min="6919" max="6919" width="51.85546875" style="1" customWidth="1"/>
    <col min="6920" max="6922" width="11.28515625" style="1" customWidth="1"/>
    <col min="6923" max="6923" width="13" style="1" customWidth="1"/>
    <col min="6924" max="6924" width="12" style="1" customWidth="1"/>
    <col min="6925" max="6925" width="10.140625" style="1" customWidth="1"/>
    <col min="6926" max="6926" width="8.7109375" style="1" customWidth="1"/>
    <col min="6927" max="6927" width="11.42578125" style="1" customWidth="1"/>
    <col min="6928" max="6928" width="9.140625" style="1"/>
    <col min="6929" max="6929" width="10" style="1" bestFit="1" customWidth="1"/>
    <col min="6930" max="7164" width="9.140625" style="1"/>
    <col min="7165" max="7165" width="5.85546875" style="1" customWidth="1"/>
    <col min="7166" max="7166" width="49.42578125" style="1" customWidth="1"/>
    <col min="7167" max="7169" width="10.5703125" style="1" customWidth="1"/>
    <col min="7170" max="7170" width="11" style="1" customWidth="1"/>
    <col min="7171" max="7171" width="12.28515625" style="1" customWidth="1"/>
    <col min="7172" max="7172" width="9.42578125" style="1" bestFit="1" customWidth="1"/>
    <col min="7173" max="7173" width="9.42578125" style="1" customWidth="1"/>
    <col min="7174" max="7174" width="11.28515625" style="1" customWidth="1"/>
    <col min="7175" max="7175" width="51.85546875" style="1" customWidth="1"/>
    <col min="7176" max="7178" width="11.28515625" style="1" customWidth="1"/>
    <col min="7179" max="7179" width="13" style="1" customWidth="1"/>
    <col min="7180" max="7180" width="12" style="1" customWidth="1"/>
    <col min="7181" max="7181" width="10.140625" style="1" customWidth="1"/>
    <col min="7182" max="7182" width="8.7109375" style="1" customWidth="1"/>
    <col min="7183" max="7183" width="11.42578125" style="1" customWidth="1"/>
    <col min="7184" max="7184" width="9.140625" style="1"/>
    <col min="7185" max="7185" width="10" style="1" bestFit="1" customWidth="1"/>
    <col min="7186" max="7420" width="9.140625" style="1"/>
    <col min="7421" max="7421" width="5.85546875" style="1" customWidth="1"/>
    <col min="7422" max="7422" width="49.42578125" style="1" customWidth="1"/>
    <col min="7423" max="7425" width="10.5703125" style="1" customWidth="1"/>
    <col min="7426" max="7426" width="11" style="1" customWidth="1"/>
    <col min="7427" max="7427" width="12.28515625" style="1" customWidth="1"/>
    <col min="7428" max="7428" width="9.42578125" style="1" bestFit="1" customWidth="1"/>
    <col min="7429" max="7429" width="9.42578125" style="1" customWidth="1"/>
    <col min="7430" max="7430" width="11.28515625" style="1" customWidth="1"/>
    <col min="7431" max="7431" width="51.85546875" style="1" customWidth="1"/>
    <col min="7432" max="7434" width="11.28515625" style="1" customWidth="1"/>
    <col min="7435" max="7435" width="13" style="1" customWidth="1"/>
    <col min="7436" max="7436" width="12" style="1" customWidth="1"/>
    <col min="7437" max="7437" width="10.140625" style="1" customWidth="1"/>
    <col min="7438" max="7438" width="8.7109375" style="1" customWidth="1"/>
    <col min="7439" max="7439" width="11.42578125" style="1" customWidth="1"/>
    <col min="7440" max="7440" width="9.140625" style="1"/>
    <col min="7441" max="7441" width="10" style="1" bestFit="1" customWidth="1"/>
    <col min="7442" max="7676" width="9.140625" style="1"/>
    <col min="7677" max="7677" width="5.85546875" style="1" customWidth="1"/>
    <col min="7678" max="7678" width="49.42578125" style="1" customWidth="1"/>
    <col min="7679" max="7681" width="10.5703125" style="1" customWidth="1"/>
    <col min="7682" max="7682" width="11" style="1" customWidth="1"/>
    <col min="7683" max="7683" width="12.28515625" style="1" customWidth="1"/>
    <col min="7684" max="7684" width="9.42578125" style="1" bestFit="1" customWidth="1"/>
    <col min="7685" max="7685" width="9.42578125" style="1" customWidth="1"/>
    <col min="7686" max="7686" width="11.28515625" style="1" customWidth="1"/>
    <col min="7687" max="7687" width="51.85546875" style="1" customWidth="1"/>
    <col min="7688" max="7690" width="11.28515625" style="1" customWidth="1"/>
    <col min="7691" max="7691" width="13" style="1" customWidth="1"/>
    <col min="7692" max="7692" width="12" style="1" customWidth="1"/>
    <col min="7693" max="7693" width="10.140625" style="1" customWidth="1"/>
    <col min="7694" max="7694" width="8.7109375" style="1" customWidth="1"/>
    <col min="7695" max="7695" width="11.42578125" style="1" customWidth="1"/>
    <col min="7696" max="7696" width="9.140625" style="1"/>
    <col min="7697" max="7697" width="10" style="1" bestFit="1" customWidth="1"/>
    <col min="7698" max="7932" width="9.140625" style="1"/>
    <col min="7933" max="7933" width="5.85546875" style="1" customWidth="1"/>
    <col min="7934" max="7934" width="49.42578125" style="1" customWidth="1"/>
    <col min="7935" max="7937" width="10.5703125" style="1" customWidth="1"/>
    <col min="7938" max="7938" width="11" style="1" customWidth="1"/>
    <col min="7939" max="7939" width="12.28515625" style="1" customWidth="1"/>
    <col min="7940" max="7940" width="9.42578125" style="1" bestFit="1" customWidth="1"/>
    <col min="7941" max="7941" width="9.42578125" style="1" customWidth="1"/>
    <col min="7942" max="7942" width="11.28515625" style="1" customWidth="1"/>
    <col min="7943" max="7943" width="51.85546875" style="1" customWidth="1"/>
    <col min="7944" max="7946" width="11.28515625" style="1" customWidth="1"/>
    <col min="7947" max="7947" width="13" style="1" customWidth="1"/>
    <col min="7948" max="7948" width="12" style="1" customWidth="1"/>
    <col min="7949" max="7949" width="10.140625" style="1" customWidth="1"/>
    <col min="7950" max="7950" width="8.7109375" style="1" customWidth="1"/>
    <col min="7951" max="7951" width="11.42578125" style="1" customWidth="1"/>
    <col min="7952" max="7952" width="9.140625" style="1"/>
    <col min="7953" max="7953" width="10" style="1" bestFit="1" customWidth="1"/>
    <col min="7954" max="8188" width="9.140625" style="1"/>
    <col min="8189" max="8189" width="5.85546875" style="1" customWidth="1"/>
    <col min="8190" max="8190" width="49.42578125" style="1" customWidth="1"/>
    <col min="8191" max="8193" width="10.5703125" style="1" customWidth="1"/>
    <col min="8194" max="8194" width="11" style="1" customWidth="1"/>
    <col min="8195" max="8195" width="12.28515625" style="1" customWidth="1"/>
    <col min="8196" max="8196" width="9.42578125" style="1" bestFit="1" customWidth="1"/>
    <col min="8197" max="8197" width="9.42578125" style="1" customWidth="1"/>
    <col min="8198" max="8198" width="11.28515625" style="1" customWidth="1"/>
    <col min="8199" max="8199" width="51.85546875" style="1" customWidth="1"/>
    <col min="8200" max="8202" width="11.28515625" style="1" customWidth="1"/>
    <col min="8203" max="8203" width="13" style="1" customWidth="1"/>
    <col min="8204" max="8204" width="12" style="1" customWidth="1"/>
    <col min="8205" max="8205" width="10.140625" style="1" customWidth="1"/>
    <col min="8206" max="8206" width="8.7109375" style="1" customWidth="1"/>
    <col min="8207" max="8207" width="11.42578125" style="1" customWidth="1"/>
    <col min="8208" max="8208" width="9.140625" style="1"/>
    <col min="8209" max="8209" width="10" style="1" bestFit="1" customWidth="1"/>
    <col min="8210" max="8444" width="9.140625" style="1"/>
    <col min="8445" max="8445" width="5.85546875" style="1" customWidth="1"/>
    <col min="8446" max="8446" width="49.42578125" style="1" customWidth="1"/>
    <col min="8447" max="8449" width="10.5703125" style="1" customWidth="1"/>
    <col min="8450" max="8450" width="11" style="1" customWidth="1"/>
    <col min="8451" max="8451" width="12.28515625" style="1" customWidth="1"/>
    <col min="8452" max="8452" width="9.42578125" style="1" bestFit="1" customWidth="1"/>
    <col min="8453" max="8453" width="9.42578125" style="1" customWidth="1"/>
    <col min="8454" max="8454" width="11.28515625" style="1" customWidth="1"/>
    <col min="8455" max="8455" width="51.85546875" style="1" customWidth="1"/>
    <col min="8456" max="8458" width="11.28515625" style="1" customWidth="1"/>
    <col min="8459" max="8459" width="13" style="1" customWidth="1"/>
    <col min="8460" max="8460" width="12" style="1" customWidth="1"/>
    <col min="8461" max="8461" width="10.140625" style="1" customWidth="1"/>
    <col min="8462" max="8462" width="8.7109375" style="1" customWidth="1"/>
    <col min="8463" max="8463" width="11.42578125" style="1" customWidth="1"/>
    <col min="8464" max="8464" width="9.140625" style="1"/>
    <col min="8465" max="8465" width="10" style="1" bestFit="1" customWidth="1"/>
    <col min="8466" max="8700" width="9.140625" style="1"/>
    <col min="8701" max="8701" width="5.85546875" style="1" customWidth="1"/>
    <col min="8702" max="8702" width="49.42578125" style="1" customWidth="1"/>
    <col min="8703" max="8705" width="10.5703125" style="1" customWidth="1"/>
    <col min="8706" max="8706" width="11" style="1" customWidth="1"/>
    <col min="8707" max="8707" width="12.28515625" style="1" customWidth="1"/>
    <col min="8708" max="8708" width="9.42578125" style="1" bestFit="1" customWidth="1"/>
    <col min="8709" max="8709" width="9.42578125" style="1" customWidth="1"/>
    <col min="8710" max="8710" width="11.28515625" style="1" customWidth="1"/>
    <col min="8711" max="8711" width="51.85546875" style="1" customWidth="1"/>
    <col min="8712" max="8714" width="11.28515625" style="1" customWidth="1"/>
    <col min="8715" max="8715" width="13" style="1" customWidth="1"/>
    <col min="8716" max="8716" width="12" style="1" customWidth="1"/>
    <col min="8717" max="8717" width="10.140625" style="1" customWidth="1"/>
    <col min="8718" max="8718" width="8.7109375" style="1" customWidth="1"/>
    <col min="8719" max="8719" width="11.42578125" style="1" customWidth="1"/>
    <col min="8720" max="8720" width="9.140625" style="1"/>
    <col min="8721" max="8721" width="10" style="1" bestFit="1" customWidth="1"/>
    <col min="8722" max="8956" width="9.140625" style="1"/>
    <col min="8957" max="8957" width="5.85546875" style="1" customWidth="1"/>
    <col min="8958" max="8958" width="49.42578125" style="1" customWidth="1"/>
    <col min="8959" max="8961" width="10.5703125" style="1" customWidth="1"/>
    <col min="8962" max="8962" width="11" style="1" customWidth="1"/>
    <col min="8963" max="8963" width="12.28515625" style="1" customWidth="1"/>
    <col min="8964" max="8964" width="9.42578125" style="1" bestFit="1" customWidth="1"/>
    <col min="8965" max="8965" width="9.42578125" style="1" customWidth="1"/>
    <col min="8966" max="8966" width="11.28515625" style="1" customWidth="1"/>
    <col min="8967" max="8967" width="51.85546875" style="1" customWidth="1"/>
    <col min="8968" max="8970" width="11.28515625" style="1" customWidth="1"/>
    <col min="8971" max="8971" width="13" style="1" customWidth="1"/>
    <col min="8972" max="8972" width="12" style="1" customWidth="1"/>
    <col min="8973" max="8973" width="10.140625" style="1" customWidth="1"/>
    <col min="8974" max="8974" width="8.7109375" style="1" customWidth="1"/>
    <col min="8975" max="8975" width="11.42578125" style="1" customWidth="1"/>
    <col min="8976" max="8976" width="9.140625" style="1"/>
    <col min="8977" max="8977" width="10" style="1" bestFit="1" customWidth="1"/>
    <col min="8978" max="9212" width="9.140625" style="1"/>
    <col min="9213" max="9213" width="5.85546875" style="1" customWidth="1"/>
    <col min="9214" max="9214" width="49.42578125" style="1" customWidth="1"/>
    <col min="9215" max="9217" width="10.5703125" style="1" customWidth="1"/>
    <col min="9218" max="9218" width="11" style="1" customWidth="1"/>
    <col min="9219" max="9219" width="12.28515625" style="1" customWidth="1"/>
    <col min="9220" max="9220" width="9.42578125" style="1" bestFit="1" customWidth="1"/>
    <col min="9221" max="9221" width="9.42578125" style="1" customWidth="1"/>
    <col min="9222" max="9222" width="11.28515625" style="1" customWidth="1"/>
    <col min="9223" max="9223" width="51.85546875" style="1" customWidth="1"/>
    <col min="9224" max="9226" width="11.28515625" style="1" customWidth="1"/>
    <col min="9227" max="9227" width="13" style="1" customWidth="1"/>
    <col min="9228" max="9228" width="12" style="1" customWidth="1"/>
    <col min="9229" max="9229" width="10.140625" style="1" customWidth="1"/>
    <col min="9230" max="9230" width="8.7109375" style="1" customWidth="1"/>
    <col min="9231" max="9231" width="11.42578125" style="1" customWidth="1"/>
    <col min="9232" max="9232" width="9.140625" style="1"/>
    <col min="9233" max="9233" width="10" style="1" bestFit="1" customWidth="1"/>
    <col min="9234" max="9468" width="9.140625" style="1"/>
    <col min="9469" max="9469" width="5.85546875" style="1" customWidth="1"/>
    <col min="9470" max="9470" width="49.42578125" style="1" customWidth="1"/>
    <col min="9471" max="9473" width="10.5703125" style="1" customWidth="1"/>
    <col min="9474" max="9474" width="11" style="1" customWidth="1"/>
    <col min="9475" max="9475" width="12.28515625" style="1" customWidth="1"/>
    <col min="9476" max="9476" width="9.42578125" style="1" bestFit="1" customWidth="1"/>
    <col min="9477" max="9477" width="9.42578125" style="1" customWidth="1"/>
    <col min="9478" max="9478" width="11.28515625" style="1" customWidth="1"/>
    <col min="9479" max="9479" width="51.85546875" style="1" customWidth="1"/>
    <col min="9480" max="9482" width="11.28515625" style="1" customWidth="1"/>
    <col min="9483" max="9483" width="13" style="1" customWidth="1"/>
    <col min="9484" max="9484" width="12" style="1" customWidth="1"/>
    <col min="9485" max="9485" width="10.140625" style="1" customWidth="1"/>
    <col min="9486" max="9486" width="8.7109375" style="1" customWidth="1"/>
    <col min="9487" max="9487" width="11.42578125" style="1" customWidth="1"/>
    <col min="9488" max="9488" width="9.140625" style="1"/>
    <col min="9489" max="9489" width="10" style="1" bestFit="1" customWidth="1"/>
    <col min="9490" max="9724" width="9.140625" style="1"/>
    <col min="9725" max="9725" width="5.85546875" style="1" customWidth="1"/>
    <col min="9726" max="9726" width="49.42578125" style="1" customWidth="1"/>
    <col min="9727" max="9729" width="10.5703125" style="1" customWidth="1"/>
    <col min="9730" max="9730" width="11" style="1" customWidth="1"/>
    <col min="9731" max="9731" width="12.28515625" style="1" customWidth="1"/>
    <col min="9732" max="9732" width="9.42578125" style="1" bestFit="1" customWidth="1"/>
    <col min="9733" max="9733" width="9.42578125" style="1" customWidth="1"/>
    <col min="9734" max="9734" width="11.28515625" style="1" customWidth="1"/>
    <col min="9735" max="9735" width="51.85546875" style="1" customWidth="1"/>
    <col min="9736" max="9738" width="11.28515625" style="1" customWidth="1"/>
    <col min="9739" max="9739" width="13" style="1" customWidth="1"/>
    <col min="9740" max="9740" width="12" style="1" customWidth="1"/>
    <col min="9741" max="9741" width="10.140625" style="1" customWidth="1"/>
    <col min="9742" max="9742" width="8.7109375" style="1" customWidth="1"/>
    <col min="9743" max="9743" width="11.42578125" style="1" customWidth="1"/>
    <col min="9744" max="9744" width="9.140625" style="1"/>
    <col min="9745" max="9745" width="10" style="1" bestFit="1" customWidth="1"/>
    <col min="9746" max="9980" width="9.140625" style="1"/>
    <col min="9981" max="9981" width="5.85546875" style="1" customWidth="1"/>
    <col min="9982" max="9982" width="49.42578125" style="1" customWidth="1"/>
    <col min="9983" max="9985" width="10.5703125" style="1" customWidth="1"/>
    <col min="9986" max="9986" width="11" style="1" customWidth="1"/>
    <col min="9987" max="9987" width="12.28515625" style="1" customWidth="1"/>
    <col min="9988" max="9988" width="9.42578125" style="1" bestFit="1" customWidth="1"/>
    <col min="9989" max="9989" width="9.42578125" style="1" customWidth="1"/>
    <col min="9990" max="9990" width="11.28515625" style="1" customWidth="1"/>
    <col min="9991" max="9991" width="51.85546875" style="1" customWidth="1"/>
    <col min="9992" max="9994" width="11.28515625" style="1" customWidth="1"/>
    <col min="9995" max="9995" width="13" style="1" customWidth="1"/>
    <col min="9996" max="9996" width="12" style="1" customWidth="1"/>
    <col min="9997" max="9997" width="10.140625" style="1" customWidth="1"/>
    <col min="9998" max="9998" width="8.7109375" style="1" customWidth="1"/>
    <col min="9999" max="9999" width="11.42578125" style="1" customWidth="1"/>
    <col min="10000" max="10000" width="9.140625" style="1"/>
    <col min="10001" max="10001" width="10" style="1" bestFit="1" customWidth="1"/>
    <col min="10002" max="10236" width="9.140625" style="1"/>
    <col min="10237" max="10237" width="5.85546875" style="1" customWidth="1"/>
    <col min="10238" max="10238" width="49.42578125" style="1" customWidth="1"/>
    <col min="10239" max="10241" width="10.5703125" style="1" customWidth="1"/>
    <col min="10242" max="10242" width="11" style="1" customWidth="1"/>
    <col min="10243" max="10243" width="12.28515625" style="1" customWidth="1"/>
    <col min="10244" max="10244" width="9.42578125" style="1" bestFit="1" customWidth="1"/>
    <col min="10245" max="10245" width="9.42578125" style="1" customWidth="1"/>
    <col min="10246" max="10246" width="11.28515625" style="1" customWidth="1"/>
    <col min="10247" max="10247" width="51.85546875" style="1" customWidth="1"/>
    <col min="10248" max="10250" width="11.28515625" style="1" customWidth="1"/>
    <col min="10251" max="10251" width="13" style="1" customWidth="1"/>
    <col min="10252" max="10252" width="12" style="1" customWidth="1"/>
    <col min="10253" max="10253" width="10.140625" style="1" customWidth="1"/>
    <col min="10254" max="10254" width="8.7109375" style="1" customWidth="1"/>
    <col min="10255" max="10255" width="11.42578125" style="1" customWidth="1"/>
    <col min="10256" max="10256" width="9.140625" style="1"/>
    <col min="10257" max="10257" width="10" style="1" bestFit="1" customWidth="1"/>
    <col min="10258" max="10492" width="9.140625" style="1"/>
    <col min="10493" max="10493" width="5.85546875" style="1" customWidth="1"/>
    <col min="10494" max="10494" width="49.42578125" style="1" customWidth="1"/>
    <col min="10495" max="10497" width="10.5703125" style="1" customWidth="1"/>
    <col min="10498" max="10498" width="11" style="1" customWidth="1"/>
    <col min="10499" max="10499" width="12.28515625" style="1" customWidth="1"/>
    <col min="10500" max="10500" width="9.42578125" style="1" bestFit="1" customWidth="1"/>
    <col min="10501" max="10501" width="9.42578125" style="1" customWidth="1"/>
    <col min="10502" max="10502" width="11.28515625" style="1" customWidth="1"/>
    <col min="10503" max="10503" width="51.85546875" style="1" customWidth="1"/>
    <col min="10504" max="10506" width="11.28515625" style="1" customWidth="1"/>
    <col min="10507" max="10507" width="13" style="1" customWidth="1"/>
    <col min="10508" max="10508" width="12" style="1" customWidth="1"/>
    <col min="10509" max="10509" width="10.140625" style="1" customWidth="1"/>
    <col min="10510" max="10510" width="8.7109375" style="1" customWidth="1"/>
    <col min="10511" max="10511" width="11.42578125" style="1" customWidth="1"/>
    <col min="10512" max="10512" width="9.140625" style="1"/>
    <col min="10513" max="10513" width="10" style="1" bestFit="1" customWidth="1"/>
    <col min="10514" max="10748" width="9.140625" style="1"/>
    <col min="10749" max="10749" width="5.85546875" style="1" customWidth="1"/>
    <col min="10750" max="10750" width="49.42578125" style="1" customWidth="1"/>
    <col min="10751" max="10753" width="10.5703125" style="1" customWidth="1"/>
    <col min="10754" max="10754" width="11" style="1" customWidth="1"/>
    <col min="10755" max="10755" width="12.28515625" style="1" customWidth="1"/>
    <col min="10756" max="10756" width="9.42578125" style="1" bestFit="1" customWidth="1"/>
    <col min="10757" max="10757" width="9.42578125" style="1" customWidth="1"/>
    <col min="10758" max="10758" width="11.28515625" style="1" customWidth="1"/>
    <col min="10759" max="10759" width="51.85546875" style="1" customWidth="1"/>
    <col min="10760" max="10762" width="11.28515625" style="1" customWidth="1"/>
    <col min="10763" max="10763" width="13" style="1" customWidth="1"/>
    <col min="10764" max="10764" width="12" style="1" customWidth="1"/>
    <col min="10765" max="10765" width="10.140625" style="1" customWidth="1"/>
    <col min="10766" max="10766" width="8.7109375" style="1" customWidth="1"/>
    <col min="10767" max="10767" width="11.42578125" style="1" customWidth="1"/>
    <col min="10768" max="10768" width="9.140625" style="1"/>
    <col min="10769" max="10769" width="10" style="1" bestFit="1" customWidth="1"/>
    <col min="10770" max="11004" width="9.140625" style="1"/>
    <col min="11005" max="11005" width="5.85546875" style="1" customWidth="1"/>
    <col min="11006" max="11006" width="49.42578125" style="1" customWidth="1"/>
    <col min="11007" max="11009" width="10.5703125" style="1" customWidth="1"/>
    <col min="11010" max="11010" width="11" style="1" customWidth="1"/>
    <col min="11011" max="11011" width="12.28515625" style="1" customWidth="1"/>
    <col min="11012" max="11012" width="9.42578125" style="1" bestFit="1" customWidth="1"/>
    <col min="11013" max="11013" width="9.42578125" style="1" customWidth="1"/>
    <col min="11014" max="11014" width="11.28515625" style="1" customWidth="1"/>
    <col min="11015" max="11015" width="51.85546875" style="1" customWidth="1"/>
    <col min="11016" max="11018" width="11.28515625" style="1" customWidth="1"/>
    <col min="11019" max="11019" width="13" style="1" customWidth="1"/>
    <col min="11020" max="11020" width="12" style="1" customWidth="1"/>
    <col min="11021" max="11021" width="10.140625" style="1" customWidth="1"/>
    <col min="11022" max="11022" width="8.7109375" style="1" customWidth="1"/>
    <col min="11023" max="11023" width="11.42578125" style="1" customWidth="1"/>
    <col min="11024" max="11024" width="9.140625" style="1"/>
    <col min="11025" max="11025" width="10" style="1" bestFit="1" customWidth="1"/>
    <col min="11026" max="11260" width="9.140625" style="1"/>
    <col min="11261" max="11261" width="5.85546875" style="1" customWidth="1"/>
    <col min="11262" max="11262" width="49.42578125" style="1" customWidth="1"/>
    <col min="11263" max="11265" width="10.5703125" style="1" customWidth="1"/>
    <col min="11266" max="11266" width="11" style="1" customWidth="1"/>
    <col min="11267" max="11267" width="12.28515625" style="1" customWidth="1"/>
    <col min="11268" max="11268" width="9.42578125" style="1" bestFit="1" customWidth="1"/>
    <col min="11269" max="11269" width="9.42578125" style="1" customWidth="1"/>
    <col min="11270" max="11270" width="11.28515625" style="1" customWidth="1"/>
    <col min="11271" max="11271" width="51.85546875" style="1" customWidth="1"/>
    <col min="11272" max="11274" width="11.28515625" style="1" customWidth="1"/>
    <col min="11275" max="11275" width="13" style="1" customWidth="1"/>
    <col min="11276" max="11276" width="12" style="1" customWidth="1"/>
    <col min="11277" max="11277" width="10.140625" style="1" customWidth="1"/>
    <col min="11278" max="11278" width="8.7109375" style="1" customWidth="1"/>
    <col min="11279" max="11279" width="11.42578125" style="1" customWidth="1"/>
    <col min="11280" max="11280" width="9.140625" style="1"/>
    <col min="11281" max="11281" width="10" style="1" bestFit="1" customWidth="1"/>
    <col min="11282" max="11516" width="9.140625" style="1"/>
    <col min="11517" max="11517" width="5.85546875" style="1" customWidth="1"/>
    <col min="11518" max="11518" width="49.42578125" style="1" customWidth="1"/>
    <col min="11519" max="11521" width="10.5703125" style="1" customWidth="1"/>
    <col min="11522" max="11522" width="11" style="1" customWidth="1"/>
    <col min="11523" max="11523" width="12.28515625" style="1" customWidth="1"/>
    <col min="11524" max="11524" width="9.42578125" style="1" bestFit="1" customWidth="1"/>
    <col min="11525" max="11525" width="9.42578125" style="1" customWidth="1"/>
    <col min="11526" max="11526" width="11.28515625" style="1" customWidth="1"/>
    <col min="11527" max="11527" width="51.85546875" style="1" customWidth="1"/>
    <col min="11528" max="11530" width="11.28515625" style="1" customWidth="1"/>
    <col min="11531" max="11531" width="13" style="1" customWidth="1"/>
    <col min="11532" max="11532" width="12" style="1" customWidth="1"/>
    <col min="11533" max="11533" width="10.140625" style="1" customWidth="1"/>
    <col min="11534" max="11534" width="8.7109375" style="1" customWidth="1"/>
    <col min="11535" max="11535" width="11.42578125" style="1" customWidth="1"/>
    <col min="11536" max="11536" width="9.140625" style="1"/>
    <col min="11537" max="11537" width="10" style="1" bestFit="1" customWidth="1"/>
    <col min="11538" max="11772" width="9.140625" style="1"/>
    <col min="11773" max="11773" width="5.85546875" style="1" customWidth="1"/>
    <col min="11774" max="11774" width="49.42578125" style="1" customWidth="1"/>
    <col min="11775" max="11777" width="10.5703125" style="1" customWidth="1"/>
    <col min="11778" max="11778" width="11" style="1" customWidth="1"/>
    <col min="11779" max="11779" width="12.28515625" style="1" customWidth="1"/>
    <col min="11780" max="11780" width="9.42578125" style="1" bestFit="1" customWidth="1"/>
    <col min="11781" max="11781" width="9.42578125" style="1" customWidth="1"/>
    <col min="11782" max="11782" width="11.28515625" style="1" customWidth="1"/>
    <col min="11783" max="11783" width="51.85546875" style="1" customWidth="1"/>
    <col min="11784" max="11786" width="11.28515625" style="1" customWidth="1"/>
    <col min="11787" max="11787" width="13" style="1" customWidth="1"/>
    <col min="11788" max="11788" width="12" style="1" customWidth="1"/>
    <col min="11789" max="11789" width="10.140625" style="1" customWidth="1"/>
    <col min="11790" max="11790" width="8.7109375" style="1" customWidth="1"/>
    <col min="11791" max="11791" width="11.42578125" style="1" customWidth="1"/>
    <col min="11792" max="11792" width="9.140625" style="1"/>
    <col min="11793" max="11793" width="10" style="1" bestFit="1" customWidth="1"/>
    <col min="11794" max="12028" width="9.140625" style="1"/>
    <col min="12029" max="12029" width="5.85546875" style="1" customWidth="1"/>
    <col min="12030" max="12030" width="49.42578125" style="1" customWidth="1"/>
    <col min="12031" max="12033" width="10.5703125" style="1" customWidth="1"/>
    <col min="12034" max="12034" width="11" style="1" customWidth="1"/>
    <col min="12035" max="12035" width="12.28515625" style="1" customWidth="1"/>
    <col min="12036" max="12036" width="9.42578125" style="1" bestFit="1" customWidth="1"/>
    <col min="12037" max="12037" width="9.42578125" style="1" customWidth="1"/>
    <col min="12038" max="12038" width="11.28515625" style="1" customWidth="1"/>
    <col min="12039" max="12039" width="51.85546875" style="1" customWidth="1"/>
    <col min="12040" max="12042" width="11.28515625" style="1" customWidth="1"/>
    <col min="12043" max="12043" width="13" style="1" customWidth="1"/>
    <col min="12044" max="12044" width="12" style="1" customWidth="1"/>
    <col min="12045" max="12045" width="10.140625" style="1" customWidth="1"/>
    <col min="12046" max="12046" width="8.7109375" style="1" customWidth="1"/>
    <col min="12047" max="12047" width="11.42578125" style="1" customWidth="1"/>
    <col min="12048" max="12048" width="9.140625" style="1"/>
    <col min="12049" max="12049" width="10" style="1" bestFit="1" customWidth="1"/>
    <col min="12050" max="12284" width="9.140625" style="1"/>
    <col min="12285" max="12285" width="5.85546875" style="1" customWidth="1"/>
    <col min="12286" max="12286" width="49.42578125" style="1" customWidth="1"/>
    <col min="12287" max="12289" width="10.5703125" style="1" customWidth="1"/>
    <col min="12290" max="12290" width="11" style="1" customWidth="1"/>
    <col min="12291" max="12291" width="12.28515625" style="1" customWidth="1"/>
    <col min="12292" max="12292" width="9.42578125" style="1" bestFit="1" customWidth="1"/>
    <col min="12293" max="12293" width="9.42578125" style="1" customWidth="1"/>
    <col min="12294" max="12294" width="11.28515625" style="1" customWidth="1"/>
    <col min="12295" max="12295" width="51.85546875" style="1" customWidth="1"/>
    <col min="12296" max="12298" width="11.28515625" style="1" customWidth="1"/>
    <col min="12299" max="12299" width="13" style="1" customWidth="1"/>
    <col min="12300" max="12300" width="12" style="1" customWidth="1"/>
    <col min="12301" max="12301" width="10.140625" style="1" customWidth="1"/>
    <col min="12302" max="12302" width="8.7109375" style="1" customWidth="1"/>
    <col min="12303" max="12303" width="11.42578125" style="1" customWidth="1"/>
    <col min="12304" max="12304" width="9.140625" style="1"/>
    <col min="12305" max="12305" width="10" style="1" bestFit="1" customWidth="1"/>
    <col min="12306" max="12540" width="9.140625" style="1"/>
    <col min="12541" max="12541" width="5.85546875" style="1" customWidth="1"/>
    <col min="12542" max="12542" width="49.42578125" style="1" customWidth="1"/>
    <col min="12543" max="12545" width="10.5703125" style="1" customWidth="1"/>
    <col min="12546" max="12546" width="11" style="1" customWidth="1"/>
    <col min="12547" max="12547" width="12.28515625" style="1" customWidth="1"/>
    <col min="12548" max="12548" width="9.42578125" style="1" bestFit="1" customWidth="1"/>
    <col min="12549" max="12549" width="9.42578125" style="1" customWidth="1"/>
    <col min="12550" max="12550" width="11.28515625" style="1" customWidth="1"/>
    <col min="12551" max="12551" width="51.85546875" style="1" customWidth="1"/>
    <col min="12552" max="12554" width="11.28515625" style="1" customWidth="1"/>
    <col min="12555" max="12555" width="13" style="1" customWidth="1"/>
    <col min="12556" max="12556" width="12" style="1" customWidth="1"/>
    <col min="12557" max="12557" width="10.140625" style="1" customWidth="1"/>
    <col min="12558" max="12558" width="8.7109375" style="1" customWidth="1"/>
    <col min="12559" max="12559" width="11.42578125" style="1" customWidth="1"/>
    <col min="12560" max="12560" width="9.140625" style="1"/>
    <col min="12561" max="12561" width="10" style="1" bestFit="1" customWidth="1"/>
    <col min="12562" max="12796" width="9.140625" style="1"/>
    <col min="12797" max="12797" width="5.85546875" style="1" customWidth="1"/>
    <col min="12798" max="12798" width="49.42578125" style="1" customWidth="1"/>
    <col min="12799" max="12801" width="10.5703125" style="1" customWidth="1"/>
    <col min="12802" max="12802" width="11" style="1" customWidth="1"/>
    <col min="12803" max="12803" width="12.28515625" style="1" customWidth="1"/>
    <col min="12804" max="12804" width="9.42578125" style="1" bestFit="1" customWidth="1"/>
    <col min="12805" max="12805" width="9.42578125" style="1" customWidth="1"/>
    <col min="12806" max="12806" width="11.28515625" style="1" customWidth="1"/>
    <col min="12807" max="12807" width="51.85546875" style="1" customWidth="1"/>
    <col min="12808" max="12810" width="11.28515625" style="1" customWidth="1"/>
    <col min="12811" max="12811" width="13" style="1" customWidth="1"/>
    <col min="12812" max="12812" width="12" style="1" customWidth="1"/>
    <col min="12813" max="12813" width="10.140625" style="1" customWidth="1"/>
    <col min="12814" max="12814" width="8.7109375" style="1" customWidth="1"/>
    <col min="12815" max="12815" width="11.42578125" style="1" customWidth="1"/>
    <col min="12816" max="12816" width="9.140625" style="1"/>
    <col min="12817" max="12817" width="10" style="1" bestFit="1" customWidth="1"/>
    <col min="12818" max="13052" width="9.140625" style="1"/>
    <col min="13053" max="13053" width="5.85546875" style="1" customWidth="1"/>
    <col min="13054" max="13054" width="49.42578125" style="1" customWidth="1"/>
    <col min="13055" max="13057" width="10.5703125" style="1" customWidth="1"/>
    <col min="13058" max="13058" width="11" style="1" customWidth="1"/>
    <col min="13059" max="13059" width="12.28515625" style="1" customWidth="1"/>
    <col min="13060" max="13060" width="9.42578125" style="1" bestFit="1" customWidth="1"/>
    <col min="13061" max="13061" width="9.42578125" style="1" customWidth="1"/>
    <col min="13062" max="13062" width="11.28515625" style="1" customWidth="1"/>
    <col min="13063" max="13063" width="51.85546875" style="1" customWidth="1"/>
    <col min="13064" max="13066" width="11.28515625" style="1" customWidth="1"/>
    <col min="13067" max="13067" width="13" style="1" customWidth="1"/>
    <col min="13068" max="13068" width="12" style="1" customWidth="1"/>
    <col min="13069" max="13069" width="10.140625" style="1" customWidth="1"/>
    <col min="13070" max="13070" width="8.7109375" style="1" customWidth="1"/>
    <col min="13071" max="13071" width="11.42578125" style="1" customWidth="1"/>
    <col min="13072" max="13072" width="9.140625" style="1"/>
    <col min="13073" max="13073" width="10" style="1" bestFit="1" customWidth="1"/>
    <col min="13074" max="13308" width="9.140625" style="1"/>
    <col min="13309" max="13309" width="5.85546875" style="1" customWidth="1"/>
    <col min="13310" max="13310" width="49.42578125" style="1" customWidth="1"/>
    <col min="13311" max="13313" width="10.5703125" style="1" customWidth="1"/>
    <col min="13314" max="13314" width="11" style="1" customWidth="1"/>
    <col min="13315" max="13315" width="12.28515625" style="1" customWidth="1"/>
    <col min="13316" max="13316" width="9.42578125" style="1" bestFit="1" customWidth="1"/>
    <col min="13317" max="13317" width="9.42578125" style="1" customWidth="1"/>
    <col min="13318" max="13318" width="11.28515625" style="1" customWidth="1"/>
    <col min="13319" max="13319" width="51.85546875" style="1" customWidth="1"/>
    <col min="13320" max="13322" width="11.28515625" style="1" customWidth="1"/>
    <col min="13323" max="13323" width="13" style="1" customWidth="1"/>
    <col min="13324" max="13324" width="12" style="1" customWidth="1"/>
    <col min="13325" max="13325" width="10.140625" style="1" customWidth="1"/>
    <col min="13326" max="13326" width="8.7109375" style="1" customWidth="1"/>
    <col min="13327" max="13327" width="11.42578125" style="1" customWidth="1"/>
    <col min="13328" max="13328" width="9.140625" style="1"/>
    <col min="13329" max="13329" width="10" style="1" bestFit="1" customWidth="1"/>
    <col min="13330" max="13564" width="9.140625" style="1"/>
    <col min="13565" max="13565" width="5.85546875" style="1" customWidth="1"/>
    <col min="13566" max="13566" width="49.42578125" style="1" customWidth="1"/>
    <col min="13567" max="13569" width="10.5703125" style="1" customWidth="1"/>
    <col min="13570" max="13570" width="11" style="1" customWidth="1"/>
    <col min="13571" max="13571" width="12.28515625" style="1" customWidth="1"/>
    <col min="13572" max="13572" width="9.42578125" style="1" bestFit="1" customWidth="1"/>
    <col min="13573" max="13573" width="9.42578125" style="1" customWidth="1"/>
    <col min="13574" max="13574" width="11.28515625" style="1" customWidth="1"/>
    <col min="13575" max="13575" width="51.85546875" style="1" customWidth="1"/>
    <col min="13576" max="13578" width="11.28515625" style="1" customWidth="1"/>
    <col min="13579" max="13579" width="13" style="1" customWidth="1"/>
    <col min="13580" max="13580" width="12" style="1" customWidth="1"/>
    <col min="13581" max="13581" width="10.140625" style="1" customWidth="1"/>
    <col min="13582" max="13582" width="8.7109375" style="1" customWidth="1"/>
    <col min="13583" max="13583" width="11.42578125" style="1" customWidth="1"/>
    <col min="13584" max="13584" width="9.140625" style="1"/>
    <col min="13585" max="13585" width="10" style="1" bestFit="1" customWidth="1"/>
    <col min="13586" max="13820" width="9.140625" style="1"/>
    <col min="13821" max="13821" width="5.85546875" style="1" customWidth="1"/>
    <col min="13822" max="13822" width="49.42578125" style="1" customWidth="1"/>
    <col min="13823" max="13825" width="10.5703125" style="1" customWidth="1"/>
    <col min="13826" max="13826" width="11" style="1" customWidth="1"/>
    <col min="13827" max="13827" width="12.28515625" style="1" customWidth="1"/>
    <col min="13828" max="13828" width="9.42578125" style="1" bestFit="1" customWidth="1"/>
    <col min="13829" max="13829" width="9.42578125" style="1" customWidth="1"/>
    <col min="13830" max="13830" width="11.28515625" style="1" customWidth="1"/>
    <col min="13831" max="13831" width="51.85546875" style="1" customWidth="1"/>
    <col min="13832" max="13834" width="11.28515625" style="1" customWidth="1"/>
    <col min="13835" max="13835" width="13" style="1" customWidth="1"/>
    <col min="13836" max="13836" width="12" style="1" customWidth="1"/>
    <col min="13837" max="13837" width="10.140625" style="1" customWidth="1"/>
    <col min="13838" max="13838" width="8.7109375" style="1" customWidth="1"/>
    <col min="13839" max="13839" width="11.42578125" style="1" customWidth="1"/>
    <col min="13840" max="13840" width="9.140625" style="1"/>
    <col min="13841" max="13841" width="10" style="1" bestFit="1" customWidth="1"/>
    <col min="13842" max="14076" width="9.140625" style="1"/>
    <col min="14077" max="14077" width="5.85546875" style="1" customWidth="1"/>
    <col min="14078" max="14078" width="49.42578125" style="1" customWidth="1"/>
    <col min="14079" max="14081" width="10.5703125" style="1" customWidth="1"/>
    <col min="14082" max="14082" width="11" style="1" customWidth="1"/>
    <col min="14083" max="14083" width="12.28515625" style="1" customWidth="1"/>
    <col min="14084" max="14084" width="9.42578125" style="1" bestFit="1" customWidth="1"/>
    <col min="14085" max="14085" width="9.42578125" style="1" customWidth="1"/>
    <col min="14086" max="14086" width="11.28515625" style="1" customWidth="1"/>
    <col min="14087" max="14087" width="51.85546875" style="1" customWidth="1"/>
    <col min="14088" max="14090" width="11.28515625" style="1" customWidth="1"/>
    <col min="14091" max="14091" width="13" style="1" customWidth="1"/>
    <col min="14092" max="14092" width="12" style="1" customWidth="1"/>
    <col min="14093" max="14093" width="10.140625" style="1" customWidth="1"/>
    <col min="14094" max="14094" width="8.7109375" style="1" customWidth="1"/>
    <col min="14095" max="14095" width="11.42578125" style="1" customWidth="1"/>
    <col min="14096" max="14096" width="9.140625" style="1"/>
    <col min="14097" max="14097" width="10" style="1" bestFit="1" customWidth="1"/>
    <col min="14098" max="14332" width="9.140625" style="1"/>
    <col min="14333" max="14333" width="5.85546875" style="1" customWidth="1"/>
    <col min="14334" max="14334" width="49.42578125" style="1" customWidth="1"/>
    <col min="14335" max="14337" width="10.5703125" style="1" customWidth="1"/>
    <col min="14338" max="14338" width="11" style="1" customWidth="1"/>
    <col min="14339" max="14339" width="12.28515625" style="1" customWidth="1"/>
    <col min="14340" max="14340" width="9.42578125" style="1" bestFit="1" customWidth="1"/>
    <col min="14341" max="14341" width="9.42578125" style="1" customWidth="1"/>
    <col min="14342" max="14342" width="11.28515625" style="1" customWidth="1"/>
    <col min="14343" max="14343" width="51.85546875" style="1" customWidth="1"/>
    <col min="14344" max="14346" width="11.28515625" style="1" customWidth="1"/>
    <col min="14347" max="14347" width="13" style="1" customWidth="1"/>
    <col min="14348" max="14348" width="12" style="1" customWidth="1"/>
    <col min="14349" max="14349" width="10.140625" style="1" customWidth="1"/>
    <col min="14350" max="14350" width="8.7109375" style="1" customWidth="1"/>
    <col min="14351" max="14351" width="11.42578125" style="1" customWidth="1"/>
    <col min="14352" max="14352" width="9.140625" style="1"/>
    <col min="14353" max="14353" width="10" style="1" bestFit="1" customWidth="1"/>
    <col min="14354" max="14588" width="9.140625" style="1"/>
    <col min="14589" max="14589" width="5.85546875" style="1" customWidth="1"/>
    <col min="14590" max="14590" width="49.42578125" style="1" customWidth="1"/>
    <col min="14591" max="14593" width="10.5703125" style="1" customWidth="1"/>
    <col min="14594" max="14594" width="11" style="1" customWidth="1"/>
    <col min="14595" max="14595" width="12.28515625" style="1" customWidth="1"/>
    <col min="14596" max="14596" width="9.42578125" style="1" bestFit="1" customWidth="1"/>
    <col min="14597" max="14597" width="9.42578125" style="1" customWidth="1"/>
    <col min="14598" max="14598" width="11.28515625" style="1" customWidth="1"/>
    <col min="14599" max="14599" width="51.85546875" style="1" customWidth="1"/>
    <col min="14600" max="14602" width="11.28515625" style="1" customWidth="1"/>
    <col min="14603" max="14603" width="13" style="1" customWidth="1"/>
    <col min="14604" max="14604" width="12" style="1" customWidth="1"/>
    <col min="14605" max="14605" width="10.140625" style="1" customWidth="1"/>
    <col min="14606" max="14606" width="8.7109375" style="1" customWidth="1"/>
    <col min="14607" max="14607" width="11.42578125" style="1" customWidth="1"/>
    <col min="14608" max="14608" width="9.140625" style="1"/>
    <col min="14609" max="14609" width="10" style="1" bestFit="1" customWidth="1"/>
    <col min="14610" max="14844" width="9.140625" style="1"/>
    <col min="14845" max="14845" width="5.85546875" style="1" customWidth="1"/>
    <col min="14846" max="14846" width="49.42578125" style="1" customWidth="1"/>
    <col min="14847" max="14849" width="10.5703125" style="1" customWidth="1"/>
    <col min="14850" max="14850" width="11" style="1" customWidth="1"/>
    <col min="14851" max="14851" width="12.28515625" style="1" customWidth="1"/>
    <col min="14852" max="14852" width="9.42578125" style="1" bestFit="1" customWidth="1"/>
    <col min="14853" max="14853" width="9.42578125" style="1" customWidth="1"/>
    <col min="14854" max="14854" width="11.28515625" style="1" customWidth="1"/>
    <col min="14855" max="14855" width="51.85546875" style="1" customWidth="1"/>
    <col min="14856" max="14858" width="11.28515625" style="1" customWidth="1"/>
    <col min="14859" max="14859" width="13" style="1" customWidth="1"/>
    <col min="14860" max="14860" width="12" style="1" customWidth="1"/>
    <col min="14861" max="14861" width="10.140625" style="1" customWidth="1"/>
    <col min="14862" max="14862" width="8.7109375" style="1" customWidth="1"/>
    <col min="14863" max="14863" width="11.42578125" style="1" customWidth="1"/>
    <col min="14864" max="14864" width="9.140625" style="1"/>
    <col min="14865" max="14865" width="10" style="1" bestFit="1" customWidth="1"/>
    <col min="14866" max="15100" width="9.140625" style="1"/>
    <col min="15101" max="15101" width="5.85546875" style="1" customWidth="1"/>
    <col min="15102" max="15102" width="49.42578125" style="1" customWidth="1"/>
    <col min="15103" max="15105" width="10.5703125" style="1" customWidth="1"/>
    <col min="15106" max="15106" width="11" style="1" customWidth="1"/>
    <col min="15107" max="15107" width="12.28515625" style="1" customWidth="1"/>
    <col min="15108" max="15108" width="9.42578125" style="1" bestFit="1" customWidth="1"/>
    <col min="15109" max="15109" width="9.42578125" style="1" customWidth="1"/>
    <col min="15110" max="15110" width="11.28515625" style="1" customWidth="1"/>
    <col min="15111" max="15111" width="51.85546875" style="1" customWidth="1"/>
    <col min="15112" max="15114" width="11.28515625" style="1" customWidth="1"/>
    <col min="15115" max="15115" width="13" style="1" customWidth="1"/>
    <col min="15116" max="15116" width="12" style="1" customWidth="1"/>
    <col min="15117" max="15117" width="10.140625" style="1" customWidth="1"/>
    <col min="15118" max="15118" width="8.7109375" style="1" customWidth="1"/>
    <col min="15119" max="15119" width="11.42578125" style="1" customWidth="1"/>
    <col min="15120" max="15120" width="9.140625" style="1"/>
    <col min="15121" max="15121" width="10" style="1" bestFit="1" customWidth="1"/>
    <col min="15122" max="15356" width="9.140625" style="1"/>
    <col min="15357" max="15357" width="5.85546875" style="1" customWidth="1"/>
    <col min="15358" max="15358" width="49.42578125" style="1" customWidth="1"/>
    <col min="15359" max="15361" width="10.5703125" style="1" customWidth="1"/>
    <col min="15362" max="15362" width="11" style="1" customWidth="1"/>
    <col min="15363" max="15363" width="12.28515625" style="1" customWidth="1"/>
    <col min="15364" max="15364" width="9.42578125" style="1" bestFit="1" customWidth="1"/>
    <col min="15365" max="15365" width="9.42578125" style="1" customWidth="1"/>
    <col min="15366" max="15366" width="11.28515625" style="1" customWidth="1"/>
    <col min="15367" max="15367" width="51.85546875" style="1" customWidth="1"/>
    <col min="15368" max="15370" width="11.28515625" style="1" customWidth="1"/>
    <col min="15371" max="15371" width="13" style="1" customWidth="1"/>
    <col min="15372" max="15372" width="12" style="1" customWidth="1"/>
    <col min="15373" max="15373" width="10.140625" style="1" customWidth="1"/>
    <col min="15374" max="15374" width="8.7109375" style="1" customWidth="1"/>
    <col min="15375" max="15375" width="11.42578125" style="1" customWidth="1"/>
    <col min="15376" max="15376" width="9.140625" style="1"/>
    <col min="15377" max="15377" width="10" style="1" bestFit="1" customWidth="1"/>
    <col min="15378" max="15612" width="9.140625" style="1"/>
    <col min="15613" max="15613" width="5.85546875" style="1" customWidth="1"/>
    <col min="15614" max="15614" width="49.42578125" style="1" customWidth="1"/>
    <col min="15615" max="15617" width="10.5703125" style="1" customWidth="1"/>
    <col min="15618" max="15618" width="11" style="1" customWidth="1"/>
    <col min="15619" max="15619" width="12.28515625" style="1" customWidth="1"/>
    <col min="15620" max="15620" width="9.42578125" style="1" bestFit="1" customWidth="1"/>
    <col min="15621" max="15621" width="9.42578125" style="1" customWidth="1"/>
    <col min="15622" max="15622" width="11.28515625" style="1" customWidth="1"/>
    <col min="15623" max="15623" width="51.85546875" style="1" customWidth="1"/>
    <col min="15624" max="15626" width="11.28515625" style="1" customWidth="1"/>
    <col min="15627" max="15627" width="13" style="1" customWidth="1"/>
    <col min="15628" max="15628" width="12" style="1" customWidth="1"/>
    <col min="15629" max="15629" width="10.140625" style="1" customWidth="1"/>
    <col min="15630" max="15630" width="8.7109375" style="1" customWidth="1"/>
    <col min="15631" max="15631" width="11.42578125" style="1" customWidth="1"/>
    <col min="15632" max="15632" width="9.140625" style="1"/>
    <col min="15633" max="15633" width="10" style="1" bestFit="1" customWidth="1"/>
    <col min="15634" max="15868" width="9.140625" style="1"/>
    <col min="15869" max="15869" width="5.85546875" style="1" customWidth="1"/>
    <col min="15870" max="15870" width="49.42578125" style="1" customWidth="1"/>
    <col min="15871" max="15873" width="10.5703125" style="1" customWidth="1"/>
    <col min="15874" max="15874" width="11" style="1" customWidth="1"/>
    <col min="15875" max="15875" width="12.28515625" style="1" customWidth="1"/>
    <col min="15876" max="15876" width="9.42578125" style="1" bestFit="1" customWidth="1"/>
    <col min="15877" max="15877" width="9.42578125" style="1" customWidth="1"/>
    <col min="15878" max="15878" width="11.28515625" style="1" customWidth="1"/>
    <col min="15879" max="15879" width="51.85546875" style="1" customWidth="1"/>
    <col min="15880" max="15882" width="11.28515625" style="1" customWidth="1"/>
    <col min="15883" max="15883" width="13" style="1" customWidth="1"/>
    <col min="15884" max="15884" width="12" style="1" customWidth="1"/>
    <col min="15885" max="15885" width="10.140625" style="1" customWidth="1"/>
    <col min="15886" max="15886" width="8.7109375" style="1" customWidth="1"/>
    <col min="15887" max="15887" width="11.42578125" style="1" customWidth="1"/>
    <col min="15888" max="15888" width="9.140625" style="1"/>
    <col min="15889" max="15889" width="10" style="1" bestFit="1" customWidth="1"/>
    <col min="15890" max="16124" width="9.140625" style="1"/>
    <col min="16125" max="16125" width="5.85546875" style="1" customWidth="1"/>
    <col min="16126" max="16126" width="49.42578125" style="1" customWidth="1"/>
    <col min="16127" max="16129" width="10.5703125" style="1" customWidth="1"/>
    <col min="16130" max="16130" width="11" style="1" customWidth="1"/>
    <col min="16131" max="16131" width="12.28515625" style="1" customWidth="1"/>
    <col min="16132" max="16132" width="9.42578125" style="1" bestFit="1" customWidth="1"/>
    <col min="16133" max="16133" width="9.42578125" style="1" customWidth="1"/>
    <col min="16134" max="16134" width="11.28515625" style="1" customWidth="1"/>
    <col min="16135" max="16135" width="51.85546875" style="1" customWidth="1"/>
    <col min="16136" max="16138" width="11.28515625" style="1" customWidth="1"/>
    <col min="16139" max="16139" width="13" style="1" customWidth="1"/>
    <col min="16140" max="16140" width="12" style="1" customWidth="1"/>
    <col min="16141" max="16141" width="10.140625" style="1" customWidth="1"/>
    <col min="16142" max="16142" width="8.7109375" style="1" customWidth="1"/>
    <col min="16143" max="16143" width="11.42578125" style="1" customWidth="1"/>
    <col min="16144" max="16144" width="9.140625" style="1"/>
    <col min="16145" max="16145" width="10" style="1" bestFit="1" customWidth="1"/>
    <col min="16146" max="16384" width="9.140625" style="1"/>
  </cols>
  <sheetData>
    <row r="1" spans="1:15" ht="15" customHeight="1" x14ac:dyDescent="0.25">
      <c r="N1" s="3" t="s">
        <v>0</v>
      </c>
      <c r="O1" s="3"/>
    </row>
    <row r="3" spans="1:15" ht="12.75" customHeight="1" x14ac:dyDescent="0.2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5" spans="1:15" ht="39.75" customHeight="1" x14ac:dyDescent="0.25">
      <c r="A5" s="4" t="s">
        <v>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16.5" thickBot="1" x14ac:dyDescent="0.3">
      <c r="N6" s="5" t="s">
        <v>3</v>
      </c>
      <c r="O6" s="5"/>
    </row>
    <row r="7" spans="1:15" ht="18" customHeight="1" thickBot="1" x14ac:dyDescent="0.3">
      <c r="A7" s="6" t="s">
        <v>4</v>
      </c>
      <c r="B7" s="7" t="s">
        <v>5</v>
      </c>
      <c r="C7" s="8"/>
      <c r="D7" s="8"/>
      <c r="E7" s="8"/>
      <c r="F7" s="8"/>
      <c r="G7" s="9"/>
      <c r="H7" s="8"/>
      <c r="I7" s="10" t="s">
        <v>6</v>
      </c>
      <c r="J7" s="11"/>
      <c r="K7" s="11"/>
      <c r="L7" s="11"/>
      <c r="M7" s="11"/>
      <c r="N7" s="11"/>
      <c r="O7" s="12"/>
    </row>
    <row r="8" spans="1:15" s="19" customFormat="1" ht="56.25" customHeight="1" thickBot="1" x14ac:dyDescent="0.3">
      <c r="A8" s="13"/>
      <c r="B8" s="14" t="s">
        <v>7</v>
      </c>
      <c r="C8" s="15" t="s">
        <v>8</v>
      </c>
      <c r="D8" s="15" t="s">
        <v>127</v>
      </c>
      <c r="E8" s="16" t="s">
        <v>128</v>
      </c>
      <c r="F8" s="16" t="s">
        <v>129</v>
      </c>
      <c r="G8" s="17" t="s">
        <v>130</v>
      </c>
      <c r="H8" s="17" t="s">
        <v>131</v>
      </c>
      <c r="I8" s="18" t="s">
        <v>7</v>
      </c>
      <c r="J8" s="15" t="s">
        <v>8</v>
      </c>
      <c r="K8" s="15" t="s">
        <v>127</v>
      </c>
      <c r="L8" s="16" t="s">
        <v>128</v>
      </c>
      <c r="M8" s="16" t="s">
        <v>129</v>
      </c>
      <c r="N8" s="17" t="s">
        <v>130</v>
      </c>
      <c r="O8" s="17" t="s">
        <v>131</v>
      </c>
    </row>
    <row r="9" spans="1:15" s="19" customFormat="1" ht="19.5" customHeight="1" thickBot="1" x14ac:dyDescent="0.3">
      <c r="A9" s="16" t="s">
        <v>9</v>
      </c>
      <c r="B9" s="20" t="s">
        <v>10</v>
      </c>
      <c r="C9" s="16" t="s">
        <v>11</v>
      </c>
      <c r="D9" s="16" t="s">
        <v>12</v>
      </c>
      <c r="E9" s="21" t="s">
        <v>13</v>
      </c>
      <c r="F9" s="22" t="s">
        <v>14</v>
      </c>
      <c r="G9" s="21" t="s">
        <v>15</v>
      </c>
      <c r="H9" s="15" t="s">
        <v>16</v>
      </c>
      <c r="I9" s="23" t="s">
        <v>19</v>
      </c>
      <c r="J9" s="16" t="s">
        <v>20</v>
      </c>
      <c r="K9" s="16" t="s">
        <v>21</v>
      </c>
      <c r="L9" s="21" t="s">
        <v>22</v>
      </c>
      <c r="M9" s="21" t="s">
        <v>23</v>
      </c>
      <c r="N9" s="21" t="s">
        <v>24</v>
      </c>
      <c r="O9" s="15" t="s">
        <v>25</v>
      </c>
    </row>
    <row r="10" spans="1:15" ht="19.5" customHeight="1" x14ac:dyDescent="0.25">
      <c r="A10" s="24" t="s">
        <v>10</v>
      </c>
      <c r="B10" s="25" t="s">
        <v>28</v>
      </c>
      <c r="C10" s="26">
        <v>889664</v>
      </c>
      <c r="D10" s="27">
        <v>1244612</v>
      </c>
      <c r="E10" s="28">
        <v>1193152</v>
      </c>
      <c r="F10" s="29">
        <v>1108035</v>
      </c>
      <c r="G10" s="30">
        <v>1108035</v>
      </c>
      <c r="H10" s="31">
        <f>G10/F10*100</f>
        <v>100</v>
      </c>
      <c r="I10" s="32" t="s">
        <v>29</v>
      </c>
      <c r="J10" s="26">
        <v>411169</v>
      </c>
      <c r="K10" s="26">
        <v>477447</v>
      </c>
      <c r="L10" s="33">
        <v>412776</v>
      </c>
      <c r="M10" s="34">
        <v>603430</v>
      </c>
      <c r="N10" s="35">
        <v>575580</v>
      </c>
      <c r="O10" s="36">
        <f>N10/M10*100</f>
        <v>95.384717365725933</v>
      </c>
    </row>
    <row r="11" spans="1:15" ht="28.5" customHeight="1" x14ac:dyDescent="0.25">
      <c r="A11" s="37" t="s">
        <v>11</v>
      </c>
      <c r="B11" s="38" t="s">
        <v>30</v>
      </c>
      <c r="C11" s="39">
        <v>345550</v>
      </c>
      <c r="D11" s="39">
        <v>485305</v>
      </c>
      <c r="E11" s="40">
        <v>198638</v>
      </c>
      <c r="F11" s="29">
        <v>448951</v>
      </c>
      <c r="G11" s="41">
        <v>450940</v>
      </c>
      <c r="H11" s="42">
        <f t="shared" ref="H11:H34" si="0">G11/F11*100</f>
        <v>100.44303275858613</v>
      </c>
      <c r="I11" s="43" t="s">
        <v>31</v>
      </c>
      <c r="J11" s="39">
        <v>87985</v>
      </c>
      <c r="K11" s="39">
        <v>109542</v>
      </c>
      <c r="L11" s="44">
        <v>108711</v>
      </c>
      <c r="M11" s="45">
        <v>138685</v>
      </c>
      <c r="N11" s="46">
        <v>130449</v>
      </c>
      <c r="O11" s="36">
        <f t="shared" ref="O11:O34" si="1">N11/M11*100</f>
        <v>94.061362079532756</v>
      </c>
    </row>
    <row r="12" spans="1:15" ht="17.25" customHeight="1" x14ac:dyDescent="0.25">
      <c r="A12" s="37" t="s">
        <v>12</v>
      </c>
      <c r="B12" s="38" t="s">
        <v>32</v>
      </c>
      <c r="C12" s="39"/>
      <c r="D12" s="47">
        <v>57747</v>
      </c>
      <c r="E12" s="48">
        <v>134549</v>
      </c>
      <c r="F12" s="49">
        <v>159451</v>
      </c>
      <c r="G12" s="50">
        <v>130269</v>
      </c>
      <c r="H12" s="42">
        <f t="shared" si="0"/>
        <v>81.698452816225682</v>
      </c>
      <c r="I12" s="43" t="s">
        <v>33</v>
      </c>
      <c r="J12" s="39">
        <v>604315</v>
      </c>
      <c r="K12" s="39">
        <v>598747</v>
      </c>
      <c r="L12" s="44">
        <v>564551</v>
      </c>
      <c r="M12" s="45">
        <v>1123637</v>
      </c>
      <c r="N12" s="51">
        <v>800193</v>
      </c>
      <c r="O12" s="36">
        <f t="shared" si="1"/>
        <v>71.214547046777568</v>
      </c>
    </row>
    <row r="13" spans="1:15" ht="18.75" customHeight="1" x14ac:dyDescent="0.25">
      <c r="A13" s="37" t="s">
        <v>13</v>
      </c>
      <c r="B13" s="38" t="s">
        <v>34</v>
      </c>
      <c r="C13" s="39">
        <v>407302</v>
      </c>
      <c r="D13" s="39">
        <v>482431</v>
      </c>
      <c r="E13" s="40">
        <v>448600</v>
      </c>
      <c r="F13" s="29">
        <v>598600</v>
      </c>
      <c r="G13" s="41">
        <v>598259</v>
      </c>
      <c r="H13" s="42">
        <f t="shared" si="0"/>
        <v>99.943033745405955</v>
      </c>
      <c r="I13" s="43" t="s">
        <v>35</v>
      </c>
      <c r="J13" s="39">
        <v>55882</v>
      </c>
      <c r="K13" s="39">
        <v>39370</v>
      </c>
      <c r="L13" s="44">
        <v>20093</v>
      </c>
      <c r="M13" s="45">
        <v>21285</v>
      </c>
      <c r="N13" s="46">
        <v>19290</v>
      </c>
      <c r="O13" s="36">
        <f t="shared" si="1"/>
        <v>90.627202255109225</v>
      </c>
    </row>
    <row r="14" spans="1:15" ht="15" customHeight="1" x14ac:dyDescent="0.25">
      <c r="A14" s="37" t="s">
        <v>14</v>
      </c>
      <c r="B14" s="52" t="s">
        <v>36</v>
      </c>
      <c r="C14" s="39">
        <v>90</v>
      </c>
      <c r="D14" s="53">
        <v>890</v>
      </c>
      <c r="E14" s="54">
        <v>1800</v>
      </c>
      <c r="F14" s="29">
        <v>4723</v>
      </c>
      <c r="G14" s="41">
        <v>4836</v>
      </c>
      <c r="H14" s="42">
        <f t="shared" si="0"/>
        <v>102.39254710988779</v>
      </c>
      <c r="I14" s="43" t="s">
        <v>37</v>
      </c>
      <c r="J14" s="39"/>
      <c r="K14" s="39">
        <v>14182</v>
      </c>
      <c r="L14" s="44">
        <v>180737</v>
      </c>
      <c r="M14" s="45">
        <v>187777</v>
      </c>
      <c r="N14" s="46">
        <v>187775</v>
      </c>
      <c r="O14" s="36">
        <f t="shared" si="1"/>
        <v>99.998934906830968</v>
      </c>
    </row>
    <row r="15" spans="1:15" ht="15" customHeight="1" x14ac:dyDescent="0.25">
      <c r="A15" s="37" t="s">
        <v>15</v>
      </c>
      <c r="B15" s="38" t="s">
        <v>38</v>
      </c>
      <c r="C15" s="39"/>
      <c r="D15" s="39"/>
      <c r="E15" s="40"/>
      <c r="F15" s="29"/>
      <c r="G15" s="41"/>
      <c r="H15" s="42"/>
      <c r="I15" s="43" t="s">
        <v>39</v>
      </c>
      <c r="J15" s="39">
        <v>13306</v>
      </c>
      <c r="K15" s="39"/>
      <c r="L15" s="44"/>
      <c r="M15" s="45"/>
      <c r="N15" s="46"/>
      <c r="O15" s="36"/>
    </row>
    <row r="16" spans="1:15" ht="15" customHeight="1" x14ac:dyDescent="0.25">
      <c r="A16" s="37" t="s">
        <v>16</v>
      </c>
      <c r="B16" s="38" t="s">
        <v>40</v>
      </c>
      <c r="C16" s="39">
        <v>129855</v>
      </c>
      <c r="D16" s="39">
        <v>217838</v>
      </c>
      <c r="E16" s="40">
        <v>607512</v>
      </c>
      <c r="F16" s="29">
        <v>744748</v>
      </c>
      <c r="G16" s="41">
        <v>419574</v>
      </c>
      <c r="H16" s="42">
        <f t="shared" si="0"/>
        <v>56.337714233539394</v>
      </c>
      <c r="I16" s="43" t="s">
        <v>41</v>
      </c>
      <c r="J16" s="39">
        <v>530831</v>
      </c>
      <c r="K16" s="39">
        <v>824352</v>
      </c>
      <c r="L16" s="44">
        <v>726904</v>
      </c>
      <c r="M16" s="45">
        <v>763141</v>
      </c>
      <c r="N16" s="55">
        <v>758790</v>
      </c>
      <c r="O16" s="36">
        <f t="shared" si="1"/>
        <v>99.429856343716295</v>
      </c>
    </row>
    <row r="17" spans="1:15" ht="15" customHeight="1" x14ac:dyDescent="0.25">
      <c r="A17" s="37"/>
      <c r="B17" s="38"/>
      <c r="C17" s="39"/>
      <c r="D17" s="39"/>
      <c r="E17" s="40"/>
      <c r="F17" s="29"/>
      <c r="G17" s="41"/>
      <c r="H17" s="42"/>
      <c r="I17" s="43" t="s">
        <v>42</v>
      </c>
      <c r="J17" s="56"/>
      <c r="K17" s="56"/>
      <c r="L17" s="57">
        <v>300</v>
      </c>
      <c r="M17" s="45">
        <v>716</v>
      </c>
      <c r="N17" s="55">
        <v>582</v>
      </c>
      <c r="O17" s="36">
        <f t="shared" si="1"/>
        <v>81.284916201117312</v>
      </c>
    </row>
    <row r="18" spans="1:15" ht="15" customHeight="1" x14ac:dyDescent="0.25">
      <c r="A18" s="37" t="s">
        <v>17</v>
      </c>
      <c r="B18" s="38" t="s">
        <v>43</v>
      </c>
      <c r="C18" s="39">
        <v>3504</v>
      </c>
      <c r="D18" s="39"/>
      <c r="E18" s="40"/>
      <c r="F18" s="29"/>
      <c r="G18" s="41"/>
      <c r="H18" s="42"/>
      <c r="I18" s="43" t="s">
        <v>44</v>
      </c>
      <c r="J18" s="56">
        <v>11539</v>
      </c>
      <c r="K18" s="56">
        <v>15484</v>
      </c>
      <c r="L18" s="57">
        <v>14777</v>
      </c>
      <c r="M18" s="45">
        <v>23213</v>
      </c>
      <c r="N18" s="55">
        <v>18685</v>
      </c>
      <c r="O18" s="36">
        <f t="shared" si="1"/>
        <v>80.493688881230341</v>
      </c>
    </row>
    <row r="19" spans="1:15" ht="15" customHeight="1" x14ac:dyDescent="0.25">
      <c r="A19" s="37" t="s">
        <v>18</v>
      </c>
      <c r="B19" s="38" t="s">
        <v>45</v>
      </c>
      <c r="C19" s="39"/>
      <c r="D19" s="39"/>
      <c r="E19" s="40"/>
      <c r="F19" s="29">
        <f t="shared" ref="F19:F32" si="2">SUM(C19:E19)</f>
        <v>0</v>
      </c>
      <c r="G19" s="41"/>
      <c r="H19" s="42"/>
      <c r="I19" s="43" t="s">
        <v>46</v>
      </c>
      <c r="J19" s="56"/>
      <c r="K19" s="56">
        <v>5586</v>
      </c>
      <c r="L19" s="57"/>
      <c r="M19" s="45"/>
      <c r="N19" s="55"/>
      <c r="O19" s="36"/>
    </row>
    <row r="20" spans="1:15" ht="17.25" customHeight="1" x14ac:dyDescent="0.25">
      <c r="A20" s="37" t="s">
        <v>19</v>
      </c>
      <c r="B20" s="38"/>
      <c r="C20" s="39"/>
      <c r="D20" s="39"/>
      <c r="E20" s="40"/>
      <c r="F20" s="29">
        <f t="shared" si="2"/>
        <v>0</v>
      </c>
      <c r="G20" s="41"/>
      <c r="H20" s="42"/>
      <c r="I20" s="43" t="s">
        <v>47</v>
      </c>
      <c r="J20" s="58"/>
      <c r="K20" s="58"/>
      <c r="L20" s="59">
        <v>29220</v>
      </c>
      <c r="M20" s="45"/>
      <c r="N20" s="46"/>
      <c r="O20" s="36"/>
    </row>
    <row r="21" spans="1:15" ht="17.25" customHeight="1" x14ac:dyDescent="0.25">
      <c r="A21" s="37"/>
      <c r="B21" s="38"/>
      <c r="C21" s="39"/>
      <c r="D21" s="39"/>
      <c r="E21" s="40"/>
      <c r="F21" s="60">
        <f t="shared" si="2"/>
        <v>0</v>
      </c>
      <c r="G21" s="41"/>
      <c r="H21" s="42"/>
      <c r="I21" s="43" t="s">
        <v>48</v>
      </c>
      <c r="J21" s="58">
        <v>3704</v>
      </c>
      <c r="K21" s="58">
        <v>746</v>
      </c>
      <c r="L21" s="59"/>
      <c r="M21" s="45">
        <v>950</v>
      </c>
      <c r="N21" s="46">
        <v>950</v>
      </c>
      <c r="O21" s="36">
        <f t="shared" si="1"/>
        <v>100</v>
      </c>
    </row>
    <row r="22" spans="1:15" ht="17.25" customHeight="1" thickBot="1" x14ac:dyDescent="0.3">
      <c r="A22" s="61"/>
      <c r="B22" s="52"/>
      <c r="C22" s="53"/>
      <c r="D22" s="53"/>
      <c r="E22" s="54"/>
      <c r="F22" s="62">
        <f t="shared" si="2"/>
        <v>0</v>
      </c>
      <c r="G22" s="63"/>
      <c r="H22" s="42"/>
      <c r="I22" s="64" t="s">
        <v>49</v>
      </c>
      <c r="J22" s="65"/>
      <c r="K22" s="65">
        <v>310</v>
      </c>
      <c r="L22" s="66"/>
      <c r="M22" s="67">
        <v>450</v>
      </c>
      <c r="N22" s="68">
        <v>371</v>
      </c>
      <c r="O22" s="69">
        <f t="shared" si="1"/>
        <v>82.444444444444443</v>
      </c>
    </row>
    <row r="23" spans="1:15" ht="30" customHeight="1" thickBot="1" x14ac:dyDescent="0.3">
      <c r="A23" s="70" t="s">
        <v>20</v>
      </c>
      <c r="B23" s="71" t="s">
        <v>50</v>
      </c>
      <c r="C23" s="72">
        <f>SUM(C10:C20)</f>
        <v>1775965</v>
      </c>
      <c r="D23" s="72">
        <f>SUM(D10:D22)-D12</f>
        <v>2431076</v>
      </c>
      <c r="E23" s="73">
        <f>SUM(E13:E22,E10:E11)</f>
        <v>2449702</v>
      </c>
      <c r="F23" s="74">
        <f>SUM(F13:F22,F10:F11)</f>
        <v>2905057</v>
      </c>
      <c r="G23" s="73">
        <f>SUM(G10:G20)-G12-G15</f>
        <v>2581644</v>
      </c>
      <c r="H23" s="31">
        <f t="shared" si="0"/>
        <v>88.867240814896235</v>
      </c>
      <c r="I23" s="75" t="s">
        <v>51</v>
      </c>
      <c r="J23" s="72">
        <f t="shared" ref="J23:N23" si="3">SUM(J10:J22)</f>
        <v>1718731</v>
      </c>
      <c r="K23" s="72">
        <f t="shared" si="3"/>
        <v>2085766</v>
      </c>
      <c r="L23" s="72">
        <f t="shared" si="3"/>
        <v>2058069</v>
      </c>
      <c r="M23" s="72">
        <f t="shared" si="3"/>
        <v>2863284</v>
      </c>
      <c r="N23" s="76">
        <f t="shared" si="3"/>
        <v>2492665</v>
      </c>
      <c r="O23" s="69">
        <f t="shared" si="1"/>
        <v>87.056156497224862</v>
      </c>
    </row>
    <row r="24" spans="1:15" ht="38.25" customHeight="1" x14ac:dyDescent="0.25">
      <c r="A24" s="61" t="s">
        <v>21</v>
      </c>
      <c r="B24" s="77" t="s">
        <v>52</v>
      </c>
      <c r="C24" s="53">
        <f>SUM(C25:C29)</f>
        <v>20731</v>
      </c>
      <c r="D24" s="53">
        <f>SUM(D25:D28)</f>
        <v>80815</v>
      </c>
      <c r="E24" s="54">
        <f>SUM(E25)</f>
        <v>29551</v>
      </c>
      <c r="F24" s="78">
        <f>SUM(F25)</f>
        <v>254769</v>
      </c>
      <c r="G24" s="78">
        <f>SUM(G25:G28)</f>
        <v>290062</v>
      </c>
      <c r="H24" s="31">
        <f t="shared" si="0"/>
        <v>113.85294129191541</v>
      </c>
      <c r="I24" s="32" t="s">
        <v>53</v>
      </c>
      <c r="J24" s="26"/>
      <c r="K24" s="26"/>
      <c r="L24" s="33"/>
      <c r="M24" s="79"/>
      <c r="N24" s="35"/>
      <c r="O24" s="36"/>
    </row>
    <row r="25" spans="1:15" ht="16.5" customHeight="1" x14ac:dyDescent="0.25">
      <c r="A25" s="37" t="s">
        <v>22</v>
      </c>
      <c r="B25" s="38" t="s">
        <v>54</v>
      </c>
      <c r="C25" s="39">
        <v>15898</v>
      </c>
      <c r="D25" s="39">
        <v>51847</v>
      </c>
      <c r="E25" s="40">
        <v>29551</v>
      </c>
      <c r="F25" s="29">
        <v>254769</v>
      </c>
      <c r="G25" s="41">
        <v>254769</v>
      </c>
      <c r="H25" s="42">
        <f t="shared" si="0"/>
        <v>100</v>
      </c>
      <c r="I25" s="43" t="s">
        <v>55</v>
      </c>
      <c r="J25" s="39">
        <v>257690</v>
      </c>
      <c r="K25" s="39"/>
      <c r="L25" s="44"/>
      <c r="M25" s="80"/>
      <c r="N25" s="46"/>
      <c r="O25" s="36"/>
    </row>
    <row r="26" spans="1:15" ht="16.5" customHeight="1" x14ac:dyDescent="0.25">
      <c r="A26" s="37" t="s">
        <v>23</v>
      </c>
      <c r="B26" s="38" t="s">
        <v>56</v>
      </c>
      <c r="C26" s="39"/>
      <c r="D26" s="39"/>
      <c r="E26" s="40"/>
      <c r="F26" s="29"/>
      <c r="G26" s="41"/>
      <c r="H26" s="42"/>
      <c r="I26" s="43"/>
      <c r="J26" s="39"/>
      <c r="K26" s="39"/>
      <c r="L26" s="44"/>
      <c r="M26" s="80"/>
      <c r="N26" s="46"/>
      <c r="O26" s="36"/>
    </row>
    <row r="27" spans="1:15" ht="16.5" customHeight="1" x14ac:dyDescent="0.25">
      <c r="A27" s="37" t="s">
        <v>24</v>
      </c>
      <c r="B27" s="38" t="s">
        <v>57</v>
      </c>
      <c r="C27" s="39"/>
      <c r="D27" s="39"/>
      <c r="E27" s="40"/>
      <c r="F27" s="29"/>
      <c r="G27" s="41"/>
      <c r="H27" s="42"/>
      <c r="I27" s="43" t="s">
        <v>58</v>
      </c>
      <c r="J27" s="39">
        <v>37218</v>
      </c>
      <c r="K27" s="39">
        <v>246708</v>
      </c>
      <c r="L27" s="44"/>
      <c r="M27" s="80"/>
      <c r="N27" s="46"/>
      <c r="O27" s="36"/>
    </row>
    <row r="28" spans="1:15" ht="16.5" customHeight="1" x14ac:dyDescent="0.25">
      <c r="A28" s="37" t="s">
        <v>25</v>
      </c>
      <c r="B28" s="38" t="s">
        <v>132</v>
      </c>
      <c r="C28" s="39"/>
      <c r="D28" s="39">
        <v>28968</v>
      </c>
      <c r="E28" s="40"/>
      <c r="F28" s="29"/>
      <c r="G28" s="41">
        <v>35293</v>
      </c>
      <c r="H28" s="42"/>
      <c r="I28" s="43" t="s">
        <v>59</v>
      </c>
      <c r="J28" s="39"/>
      <c r="K28" s="39"/>
      <c r="L28" s="44"/>
      <c r="M28" s="80"/>
      <c r="N28" s="46"/>
      <c r="O28" s="36"/>
    </row>
    <row r="29" spans="1:15" ht="17.25" customHeight="1" x14ac:dyDescent="0.25">
      <c r="A29" s="37" t="s">
        <v>26</v>
      </c>
      <c r="B29" s="38" t="s">
        <v>60</v>
      </c>
      <c r="C29" s="39">
        <v>4833</v>
      </c>
      <c r="D29" s="39"/>
      <c r="E29" s="40"/>
      <c r="F29" s="29"/>
      <c r="G29" s="41"/>
      <c r="H29" s="42"/>
      <c r="I29" s="43" t="s">
        <v>61</v>
      </c>
      <c r="J29" s="39"/>
      <c r="K29" s="39"/>
      <c r="L29" s="44"/>
      <c r="M29" s="80"/>
      <c r="N29" s="46"/>
      <c r="O29" s="36"/>
    </row>
    <row r="30" spans="1:15" ht="22.5" customHeight="1" x14ac:dyDescent="0.25">
      <c r="A30" s="37" t="s">
        <v>27</v>
      </c>
      <c r="B30" s="81" t="s">
        <v>62</v>
      </c>
      <c r="C30" s="39">
        <f>SUM(C31:C32)</f>
        <v>473566</v>
      </c>
      <c r="D30" s="39"/>
      <c r="E30" s="40"/>
      <c r="F30" s="29"/>
      <c r="G30" s="82"/>
      <c r="H30" s="42"/>
      <c r="I30" s="43" t="s">
        <v>63</v>
      </c>
      <c r="J30" s="39"/>
      <c r="K30" s="39"/>
      <c r="L30" s="44"/>
      <c r="M30" s="80"/>
      <c r="N30" s="46"/>
      <c r="O30" s="36"/>
    </row>
    <row r="31" spans="1:15" ht="17.25" customHeight="1" x14ac:dyDescent="0.25">
      <c r="A31" s="61" t="s">
        <v>64</v>
      </c>
      <c r="B31" s="52" t="s">
        <v>65</v>
      </c>
      <c r="C31" s="53">
        <v>473566</v>
      </c>
      <c r="D31" s="53"/>
      <c r="E31" s="54"/>
      <c r="F31" s="29"/>
      <c r="G31" s="63"/>
      <c r="H31" s="42"/>
      <c r="I31" s="43" t="s">
        <v>66</v>
      </c>
      <c r="J31" s="39"/>
      <c r="K31" s="39"/>
      <c r="L31" s="44"/>
      <c r="M31" s="80"/>
      <c r="N31" s="46"/>
      <c r="O31" s="36"/>
    </row>
    <row r="32" spans="1:15" ht="17.25" customHeight="1" thickBot="1" x14ac:dyDescent="0.3">
      <c r="A32" s="37" t="s">
        <v>67</v>
      </c>
      <c r="B32" s="38" t="s">
        <v>68</v>
      </c>
      <c r="C32" s="39"/>
      <c r="D32" s="39"/>
      <c r="E32" s="40"/>
      <c r="F32" s="83">
        <f t="shared" si="2"/>
        <v>0</v>
      </c>
      <c r="G32" s="41"/>
      <c r="H32" s="42"/>
      <c r="I32" s="84" t="s">
        <v>69</v>
      </c>
      <c r="J32" s="85"/>
      <c r="K32" s="85"/>
      <c r="L32" s="86"/>
      <c r="M32" s="87">
        <v>28968</v>
      </c>
      <c r="N32" s="55">
        <v>28968</v>
      </c>
      <c r="O32" s="69">
        <f t="shared" si="1"/>
        <v>100</v>
      </c>
    </row>
    <row r="33" spans="1:15" ht="34.5" customHeight="1" thickBot="1" x14ac:dyDescent="0.3">
      <c r="A33" s="70" t="s">
        <v>70</v>
      </c>
      <c r="B33" s="71" t="s">
        <v>71</v>
      </c>
      <c r="C33" s="72">
        <f>C24+C30</f>
        <v>494297</v>
      </c>
      <c r="D33" s="72">
        <f>SUM(D24)</f>
        <v>80815</v>
      </c>
      <c r="E33" s="88">
        <f>SUM(E30,E24)</f>
        <v>29551</v>
      </c>
      <c r="F33" s="88">
        <f>SUM(F30,F24)</f>
        <v>254769</v>
      </c>
      <c r="G33" s="73">
        <f>SUM(G25:G32)</f>
        <v>290062</v>
      </c>
      <c r="H33" s="31">
        <f t="shared" si="0"/>
        <v>113.85294129191541</v>
      </c>
      <c r="I33" s="75" t="s">
        <v>72</v>
      </c>
      <c r="J33" s="72">
        <f>SUM(J24:J32)</f>
        <v>294908</v>
      </c>
      <c r="K33" s="72">
        <f>SUM(K27:K32)</f>
        <v>246708</v>
      </c>
      <c r="L33" s="89"/>
      <c r="M33" s="90">
        <f>SUM(M32)</f>
        <v>28968</v>
      </c>
      <c r="N33" s="91">
        <f>SUM(N24:N32)</f>
        <v>28968</v>
      </c>
      <c r="O33" s="69">
        <f t="shared" si="1"/>
        <v>100</v>
      </c>
    </row>
    <row r="34" spans="1:15" ht="15" customHeight="1" thickBot="1" x14ac:dyDescent="0.3">
      <c r="A34" s="70" t="s">
        <v>73</v>
      </c>
      <c r="B34" s="71" t="s">
        <v>74</v>
      </c>
      <c r="C34" s="72">
        <f>C23+C33</f>
        <v>2270262</v>
      </c>
      <c r="D34" s="72">
        <f>SUM(D33,D23)</f>
        <v>2511891</v>
      </c>
      <c r="E34" s="73">
        <f>SUM(E33,E23)</f>
        <v>2479253</v>
      </c>
      <c r="F34" s="73">
        <f>SUM(F33,F23)</f>
        <v>3159826</v>
      </c>
      <c r="G34" s="88">
        <f>+G23+G33</f>
        <v>2871706</v>
      </c>
      <c r="H34" s="31">
        <f t="shared" si="0"/>
        <v>90.881776401611987</v>
      </c>
      <c r="I34" s="75" t="s">
        <v>75</v>
      </c>
      <c r="J34" s="72">
        <f>J23+J33</f>
        <v>2013639</v>
      </c>
      <c r="K34" s="72">
        <f>K23+K33</f>
        <v>2332474</v>
      </c>
      <c r="L34" s="91">
        <f>L23+L33</f>
        <v>2058069</v>
      </c>
      <c r="M34" s="91">
        <f>M23+M33</f>
        <v>2892252</v>
      </c>
      <c r="N34" s="92">
        <f>+N23+N33</f>
        <v>2521633</v>
      </c>
      <c r="O34" s="69">
        <f t="shared" si="1"/>
        <v>87.18579847122588</v>
      </c>
    </row>
    <row r="35" spans="1:15" ht="16.5" customHeight="1" thickBot="1" x14ac:dyDescent="0.3">
      <c r="A35" s="70">
        <v>24</v>
      </c>
      <c r="B35" s="71" t="s">
        <v>76</v>
      </c>
      <c r="C35" s="72"/>
      <c r="D35" s="72"/>
      <c r="E35" s="73"/>
      <c r="F35" s="74"/>
      <c r="G35" s="88"/>
      <c r="H35" s="31"/>
      <c r="I35" s="75" t="s">
        <v>77</v>
      </c>
      <c r="J35" s="72">
        <f>C23-J23</f>
        <v>57234</v>
      </c>
      <c r="K35" s="72">
        <f>D23-K23</f>
        <v>345310</v>
      </c>
      <c r="L35" s="89">
        <f>E23-L23</f>
        <v>391633</v>
      </c>
      <c r="M35" s="90">
        <f>F23-M23</f>
        <v>41773</v>
      </c>
      <c r="N35" s="91">
        <f>G23-N23</f>
        <v>88979</v>
      </c>
      <c r="O35" s="69"/>
    </row>
    <row r="36" spans="1:15" ht="16.5" customHeight="1" thickBot="1" x14ac:dyDescent="0.3">
      <c r="A36" s="70" t="s">
        <v>78</v>
      </c>
      <c r="B36" s="71" t="s">
        <v>79</v>
      </c>
      <c r="C36" s="72"/>
      <c r="D36" s="72"/>
      <c r="E36" s="88"/>
      <c r="F36" s="74"/>
      <c r="G36" s="88"/>
      <c r="H36" s="31"/>
      <c r="I36" s="75" t="s">
        <v>80</v>
      </c>
      <c r="J36" s="72">
        <f>C34-J34</f>
        <v>256623</v>
      </c>
      <c r="K36" s="72">
        <f>D34-K34</f>
        <v>179417</v>
      </c>
      <c r="L36" s="89">
        <f>E34-L34</f>
        <v>421184</v>
      </c>
      <c r="M36" s="90">
        <f>F34-M34</f>
        <v>267574</v>
      </c>
      <c r="N36" s="91">
        <f>G34-N34</f>
        <v>350073</v>
      </c>
      <c r="O36" s="69"/>
    </row>
    <row r="37" spans="1:15" x14ac:dyDescent="0.25">
      <c r="B37" s="93"/>
      <c r="C37" s="93"/>
      <c r="D37" s="93"/>
      <c r="E37" s="93"/>
      <c r="F37" s="93"/>
      <c r="G37" s="93"/>
      <c r="H37" s="93"/>
      <c r="I37" s="94"/>
      <c r="J37" s="95"/>
      <c r="K37" s="95"/>
      <c r="L37" s="95"/>
      <c r="M37" s="95"/>
    </row>
    <row r="38" spans="1:15" ht="31.5" customHeight="1" x14ac:dyDescent="0.25">
      <c r="A38" s="4" t="s">
        <v>81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  <row r="39" spans="1:15" ht="13.5" customHeight="1" thickBot="1" x14ac:dyDescent="0.3">
      <c r="I39" s="96" t="s">
        <v>3</v>
      </c>
      <c r="J39" s="96"/>
      <c r="K39" s="96"/>
      <c r="L39" s="96"/>
      <c r="M39" s="96"/>
      <c r="N39" s="96"/>
      <c r="O39" s="96"/>
    </row>
    <row r="40" spans="1:15" ht="13.5" customHeight="1" thickBot="1" x14ac:dyDescent="0.3">
      <c r="A40" s="6" t="s">
        <v>4</v>
      </c>
      <c r="B40" s="7" t="s">
        <v>5</v>
      </c>
      <c r="C40" s="8"/>
      <c r="D40" s="8"/>
      <c r="E40" s="8"/>
      <c r="F40" s="8"/>
      <c r="G40" s="9"/>
      <c r="H40" s="8"/>
      <c r="I40" s="97" t="s">
        <v>6</v>
      </c>
      <c r="J40" s="11"/>
      <c r="K40" s="11"/>
      <c r="L40" s="11"/>
      <c r="M40" s="11"/>
      <c r="N40" s="11"/>
      <c r="O40" s="11"/>
    </row>
    <row r="41" spans="1:15" s="19" customFormat="1" ht="55.5" customHeight="1" thickBot="1" x14ac:dyDescent="0.3">
      <c r="A41" s="13"/>
      <c r="B41" s="14" t="s">
        <v>7</v>
      </c>
      <c r="C41" s="15" t="s">
        <v>8</v>
      </c>
      <c r="D41" s="15" t="s">
        <v>127</v>
      </c>
      <c r="E41" s="16" t="s">
        <v>128</v>
      </c>
      <c r="F41" s="16" t="s">
        <v>129</v>
      </c>
      <c r="G41" s="17" t="s">
        <v>130</v>
      </c>
      <c r="H41" s="17" t="s">
        <v>131</v>
      </c>
      <c r="I41" s="14" t="s">
        <v>7</v>
      </c>
      <c r="J41" s="15" t="s">
        <v>8</v>
      </c>
      <c r="K41" s="15" t="s">
        <v>127</v>
      </c>
      <c r="L41" s="16" t="s">
        <v>128</v>
      </c>
      <c r="M41" s="16" t="s">
        <v>129</v>
      </c>
      <c r="N41" s="17" t="s">
        <v>130</v>
      </c>
      <c r="O41" s="17" t="s">
        <v>131</v>
      </c>
    </row>
    <row r="42" spans="1:15" s="19" customFormat="1" ht="16.5" thickBot="1" x14ac:dyDescent="0.3">
      <c r="A42" s="16" t="s">
        <v>9</v>
      </c>
      <c r="B42" s="16" t="s">
        <v>10</v>
      </c>
      <c r="C42" s="16" t="s">
        <v>11</v>
      </c>
      <c r="D42" s="16" t="s">
        <v>12</v>
      </c>
      <c r="E42" s="16" t="s">
        <v>13</v>
      </c>
      <c r="F42" s="16" t="s">
        <v>14</v>
      </c>
      <c r="G42" s="16" t="s">
        <v>15</v>
      </c>
      <c r="H42" s="16" t="s">
        <v>16</v>
      </c>
      <c r="I42" s="16" t="s">
        <v>19</v>
      </c>
      <c r="J42" s="16" t="s">
        <v>20</v>
      </c>
      <c r="K42" s="16" t="s">
        <v>21</v>
      </c>
      <c r="L42" s="16" t="s">
        <v>22</v>
      </c>
      <c r="M42" s="16" t="s">
        <v>23</v>
      </c>
      <c r="N42" s="16" t="s">
        <v>24</v>
      </c>
      <c r="O42" s="16" t="s">
        <v>25</v>
      </c>
    </row>
    <row r="43" spans="1:15" s="109" customFormat="1" ht="32.25" customHeight="1" x14ac:dyDescent="0.25">
      <c r="A43" s="98" t="s">
        <v>10</v>
      </c>
      <c r="B43" s="99" t="s">
        <v>82</v>
      </c>
      <c r="C43" s="27">
        <v>478953</v>
      </c>
      <c r="D43" s="27">
        <v>749193</v>
      </c>
      <c r="E43" s="100">
        <v>1711364</v>
      </c>
      <c r="F43" s="101">
        <v>2485883</v>
      </c>
      <c r="G43" s="100">
        <v>2448007</v>
      </c>
      <c r="H43" s="102">
        <f>G43/F43*100</f>
        <v>98.47635628869098</v>
      </c>
      <c r="I43" s="103" t="s">
        <v>83</v>
      </c>
      <c r="J43" s="104">
        <v>313586</v>
      </c>
      <c r="K43" s="104">
        <v>781638</v>
      </c>
      <c r="L43" s="105">
        <v>2521327</v>
      </c>
      <c r="M43" s="106">
        <v>2550204</v>
      </c>
      <c r="N43" s="107">
        <v>2172828</v>
      </c>
      <c r="O43" s="108">
        <f>N43/M43*100</f>
        <v>85.202125006470069</v>
      </c>
    </row>
    <row r="44" spans="1:15" s="109" customFormat="1" x14ac:dyDescent="0.25">
      <c r="A44" s="110" t="s">
        <v>11</v>
      </c>
      <c r="B44" s="38" t="s">
        <v>84</v>
      </c>
      <c r="C44" s="39"/>
      <c r="D44" s="47">
        <v>748797</v>
      </c>
      <c r="E44" s="48">
        <v>1447613</v>
      </c>
      <c r="F44" s="111">
        <v>1467338</v>
      </c>
      <c r="G44" s="48">
        <v>1454051</v>
      </c>
      <c r="H44" s="112">
        <f t="shared" ref="H44:H67" si="4">G44/F44*100</f>
        <v>99.094482661799802</v>
      </c>
      <c r="I44" s="113" t="s">
        <v>85</v>
      </c>
      <c r="J44" s="114"/>
      <c r="K44" s="115">
        <v>728955</v>
      </c>
      <c r="L44" s="116">
        <v>2053720</v>
      </c>
      <c r="M44" s="117">
        <v>2206779</v>
      </c>
      <c r="N44" s="116">
        <v>2084772</v>
      </c>
      <c r="O44" s="118">
        <f t="shared" ref="O44:O67" si="5">N44/M44*100</f>
        <v>94.471263320885328</v>
      </c>
    </row>
    <row r="45" spans="1:15" s="109" customFormat="1" x14ac:dyDescent="0.25">
      <c r="A45" s="110" t="s">
        <v>12</v>
      </c>
      <c r="B45" s="38" t="s">
        <v>86</v>
      </c>
      <c r="C45" s="39"/>
      <c r="D45" s="39"/>
      <c r="E45" s="40"/>
      <c r="F45" s="60"/>
      <c r="G45" s="40"/>
      <c r="H45" s="112"/>
      <c r="I45" s="113" t="s">
        <v>87</v>
      </c>
      <c r="J45" s="114">
        <v>352</v>
      </c>
      <c r="K45" s="114">
        <v>6957</v>
      </c>
      <c r="L45" s="119">
        <v>27240</v>
      </c>
      <c r="M45" s="120">
        <v>56244</v>
      </c>
      <c r="N45" s="119">
        <v>35954</v>
      </c>
      <c r="O45" s="118">
        <f t="shared" si="5"/>
        <v>63.925040893250838</v>
      </c>
    </row>
    <row r="46" spans="1:15" s="109" customFormat="1" x14ac:dyDescent="0.25">
      <c r="A46" s="110" t="s">
        <v>13</v>
      </c>
      <c r="B46" s="38" t="s">
        <v>88</v>
      </c>
      <c r="C46" s="39">
        <v>364</v>
      </c>
      <c r="D46" s="39">
        <v>4616</v>
      </c>
      <c r="E46" s="40">
        <v>500</v>
      </c>
      <c r="F46" s="60">
        <v>27818</v>
      </c>
      <c r="G46" s="40">
        <v>16997</v>
      </c>
      <c r="H46" s="112">
        <f t="shared" si="4"/>
        <v>61.100726148536921</v>
      </c>
      <c r="I46" s="113" t="s">
        <v>89</v>
      </c>
      <c r="J46" s="114"/>
      <c r="K46" s="114"/>
      <c r="L46" s="119"/>
      <c r="M46" s="120"/>
      <c r="N46" s="119"/>
      <c r="O46" s="118"/>
    </row>
    <row r="47" spans="1:15" s="109" customFormat="1" x14ac:dyDescent="0.25">
      <c r="A47" s="110" t="s">
        <v>14</v>
      </c>
      <c r="B47" s="38" t="s">
        <v>90</v>
      </c>
      <c r="C47" s="39"/>
      <c r="D47" s="39"/>
      <c r="E47" s="40"/>
      <c r="F47" s="60"/>
      <c r="G47" s="40"/>
      <c r="H47" s="112"/>
      <c r="I47" s="113" t="s">
        <v>91</v>
      </c>
      <c r="J47" s="114">
        <v>28759</v>
      </c>
      <c r="K47" s="114">
        <v>73649</v>
      </c>
      <c r="L47" s="119">
        <v>25597</v>
      </c>
      <c r="M47" s="120">
        <v>459541</v>
      </c>
      <c r="N47" s="119">
        <v>453991</v>
      </c>
      <c r="O47" s="118">
        <f t="shared" si="5"/>
        <v>98.79227315952221</v>
      </c>
    </row>
    <row r="48" spans="1:15" s="109" customFormat="1" x14ac:dyDescent="0.25">
      <c r="A48" s="110" t="s">
        <v>15</v>
      </c>
      <c r="B48" s="38" t="s">
        <v>92</v>
      </c>
      <c r="C48" s="39">
        <v>851</v>
      </c>
      <c r="D48" s="39">
        <v>1240</v>
      </c>
      <c r="E48" s="40">
        <v>160225</v>
      </c>
      <c r="F48" s="60">
        <v>181260</v>
      </c>
      <c r="G48" s="40">
        <v>267</v>
      </c>
      <c r="H48" s="112">
        <f t="shared" si="4"/>
        <v>0.14730221780867261</v>
      </c>
      <c r="I48" s="113" t="s">
        <v>93</v>
      </c>
      <c r="J48" s="114">
        <v>2109</v>
      </c>
      <c r="K48" s="114">
        <v>2402</v>
      </c>
      <c r="L48" s="119"/>
      <c r="M48" s="120"/>
      <c r="N48" s="119"/>
      <c r="O48" s="118"/>
    </row>
    <row r="49" spans="1:15" s="109" customFormat="1" x14ac:dyDescent="0.25">
      <c r="A49" s="110" t="s">
        <v>16</v>
      </c>
      <c r="B49" s="38" t="s">
        <v>94</v>
      </c>
      <c r="C49" s="39">
        <v>12007</v>
      </c>
      <c r="D49" s="39"/>
      <c r="E49" s="40"/>
      <c r="F49" s="60"/>
      <c r="G49" s="40"/>
      <c r="H49" s="112"/>
      <c r="I49" s="113" t="s">
        <v>95</v>
      </c>
      <c r="J49" s="114">
        <v>59875</v>
      </c>
      <c r="K49" s="114"/>
      <c r="L49" s="119"/>
      <c r="M49" s="120"/>
      <c r="N49" s="119"/>
      <c r="O49" s="118"/>
    </row>
    <row r="50" spans="1:15" s="109" customFormat="1" x14ac:dyDescent="0.25">
      <c r="A50" s="110" t="s">
        <v>17</v>
      </c>
      <c r="B50" s="38" t="s">
        <v>96</v>
      </c>
      <c r="C50" s="39"/>
      <c r="D50" s="39">
        <v>161290</v>
      </c>
      <c r="E50" s="40"/>
      <c r="F50" s="60"/>
      <c r="G50" s="40"/>
      <c r="H50" s="112"/>
      <c r="I50" s="121" t="s">
        <v>97</v>
      </c>
      <c r="J50" s="114">
        <v>15200</v>
      </c>
      <c r="K50" s="114">
        <v>18108</v>
      </c>
      <c r="L50" s="119">
        <v>1000</v>
      </c>
      <c r="M50" s="120">
        <v>27318</v>
      </c>
      <c r="N50" s="119">
        <v>19184</v>
      </c>
      <c r="O50" s="118">
        <f t="shared" si="5"/>
        <v>70.224760231349293</v>
      </c>
    </row>
    <row r="51" spans="1:15" s="109" customFormat="1" ht="31.5" x14ac:dyDescent="0.25">
      <c r="A51" s="110" t="s">
        <v>18</v>
      </c>
      <c r="B51" s="38" t="s">
        <v>98</v>
      </c>
      <c r="C51" s="39">
        <v>15441</v>
      </c>
      <c r="D51" s="39">
        <v>18749</v>
      </c>
      <c r="E51" s="40"/>
      <c r="F51" s="60"/>
      <c r="G51" s="40"/>
      <c r="H51" s="102"/>
      <c r="I51" s="113" t="s">
        <v>99</v>
      </c>
      <c r="J51" s="114"/>
      <c r="K51" s="114"/>
      <c r="L51" s="119">
        <v>66602</v>
      </c>
      <c r="M51" s="122">
        <v>0</v>
      </c>
      <c r="N51" s="119"/>
      <c r="O51" s="118"/>
    </row>
    <row r="52" spans="1:15" s="109" customFormat="1" ht="16.5" thickBot="1" x14ac:dyDescent="0.3">
      <c r="A52" s="123" t="s">
        <v>19</v>
      </c>
      <c r="B52" s="124" t="s">
        <v>100</v>
      </c>
      <c r="C52" s="125">
        <v>4000</v>
      </c>
      <c r="D52" s="125"/>
      <c r="E52" s="126"/>
      <c r="F52" s="83"/>
      <c r="G52" s="127"/>
      <c r="H52" s="128"/>
      <c r="I52" s="129" t="s">
        <v>101</v>
      </c>
      <c r="J52" s="130"/>
      <c r="K52" s="130"/>
      <c r="L52" s="131">
        <v>1000</v>
      </c>
      <c r="M52" s="132">
        <v>20575</v>
      </c>
      <c r="N52" s="131">
        <v>19575</v>
      </c>
      <c r="O52" s="133">
        <f t="shared" si="5"/>
        <v>95.139732685297702</v>
      </c>
    </row>
    <row r="53" spans="1:15" s="54" customFormat="1" ht="28.5" customHeight="1" thickBot="1" x14ac:dyDescent="0.3">
      <c r="A53" s="70" t="s">
        <v>20</v>
      </c>
      <c r="B53" s="71" t="s">
        <v>102</v>
      </c>
      <c r="C53" s="134">
        <f>SUM(C43:C52)</f>
        <v>511616</v>
      </c>
      <c r="D53" s="134">
        <f>SUM(D43:D52)-D44</f>
        <v>935088</v>
      </c>
      <c r="E53" s="135">
        <f>SUM(E43:E52)-E44</f>
        <v>1872089</v>
      </c>
      <c r="F53" s="135">
        <f>SUM(F43:F52)-F44</f>
        <v>2694961</v>
      </c>
      <c r="G53" s="73">
        <f>SUM(G45:G52,G43)</f>
        <v>2465271</v>
      </c>
      <c r="H53" s="136">
        <f t="shared" si="4"/>
        <v>91.477056625309245</v>
      </c>
      <c r="I53" s="71" t="s">
        <v>103</v>
      </c>
      <c r="J53" s="72">
        <f>SUM(J43:J52)</f>
        <v>419881</v>
      </c>
      <c r="K53" s="72">
        <f>SUM(K43:K52)-K44</f>
        <v>882754</v>
      </c>
      <c r="L53" s="72">
        <f>SUM(L43:L52)-L44</f>
        <v>2642766</v>
      </c>
      <c r="M53" s="72">
        <f>SUM(M43:M52)-M44</f>
        <v>3113882</v>
      </c>
      <c r="N53" s="73">
        <f>SUM(N43:N52)-N44</f>
        <v>2701532</v>
      </c>
      <c r="O53" s="137">
        <f t="shared" si="5"/>
        <v>86.757687028602888</v>
      </c>
    </row>
    <row r="54" spans="1:15" s="54" customFormat="1" ht="15.95" customHeight="1" thickBot="1" x14ac:dyDescent="0.3">
      <c r="A54" s="70" t="s">
        <v>21</v>
      </c>
      <c r="B54" s="138" t="s">
        <v>104</v>
      </c>
      <c r="C54" s="134">
        <f>SUM(C55:C59)</f>
        <v>0</v>
      </c>
      <c r="D54" s="134">
        <f>SUM(D55:D59)</f>
        <v>54495</v>
      </c>
      <c r="E54" s="134">
        <f>SUM(E55:E59)</f>
        <v>26347</v>
      </c>
      <c r="F54" s="134">
        <f>SUM(F55:F59)</f>
        <v>26347</v>
      </c>
      <c r="G54" s="73">
        <f>G55</f>
        <v>26347</v>
      </c>
      <c r="H54" s="136">
        <f t="shared" si="4"/>
        <v>100</v>
      </c>
      <c r="I54" s="139" t="s">
        <v>53</v>
      </c>
      <c r="J54" s="140"/>
      <c r="K54" s="140"/>
      <c r="L54" s="141"/>
      <c r="M54" s="142"/>
      <c r="N54" s="143"/>
      <c r="O54" s="108"/>
    </row>
    <row r="55" spans="1:15" s="54" customFormat="1" ht="15.95" customHeight="1" x14ac:dyDescent="0.25">
      <c r="A55" s="144" t="s">
        <v>22</v>
      </c>
      <c r="B55" s="145" t="s">
        <v>105</v>
      </c>
      <c r="C55" s="26"/>
      <c r="D55" s="26">
        <v>54495</v>
      </c>
      <c r="E55" s="28">
        <v>26347</v>
      </c>
      <c r="F55" s="29">
        <v>26347</v>
      </c>
      <c r="G55" s="28">
        <v>26347</v>
      </c>
      <c r="H55" s="146">
        <f t="shared" si="4"/>
        <v>100</v>
      </c>
      <c r="I55" s="147" t="s">
        <v>106</v>
      </c>
      <c r="J55" s="26">
        <v>236926</v>
      </c>
      <c r="K55" s="148"/>
      <c r="L55" s="149"/>
      <c r="M55" s="150"/>
      <c r="N55" s="28"/>
      <c r="O55" s="118"/>
    </row>
    <row r="56" spans="1:15" s="54" customFormat="1" ht="15.95" customHeight="1" x14ac:dyDescent="0.25">
      <c r="A56" s="151" t="s">
        <v>23</v>
      </c>
      <c r="B56" s="152" t="s">
        <v>107</v>
      </c>
      <c r="C56" s="39"/>
      <c r="D56" s="39"/>
      <c r="E56" s="40"/>
      <c r="F56" s="60"/>
      <c r="G56" s="40"/>
      <c r="H56" s="112"/>
      <c r="I56" s="121" t="s">
        <v>58</v>
      </c>
      <c r="J56" s="39"/>
      <c r="K56" s="153"/>
      <c r="L56" s="82"/>
      <c r="M56" s="150">
        <f t="shared" ref="M56:M64" si="6">SUM(J56:L56)</f>
        <v>0</v>
      </c>
      <c r="N56" s="40"/>
      <c r="O56" s="118"/>
    </row>
    <row r="57" spans="1:15" s="54" customFormat="1" ht="15.95" customHeight="1" x14ac:dyDescent="0.25">
      <c r="A57" s="151" t="s">
        <v>24</v>
      </c>
      <c r="B57" s="152" t="s">
        <v>108</v>
      </c>
      <c r="C57" s="39"/>
      <c r="D57" s="39"/>
      <c r="E57" s="40"/>
      <c r="F57" s="60"/>
      <c r="G57" s="40"/>
      <c r="H57" s="112"/>
      <c r="I57" s="121" t="s">
        <v>59</v>
      </c>
      <c r="J57" s="39"/>
      <c r="K57" s="39">
        <v>5120</v>
      </c>
      <c r="L57" s="82"/>
      <c r="M57" s="150"/>
      <c r="N57" s="40"/>
      <c r="O57" s="118"/>
    </row>
    <row r="58" spans="1:15" s="54" customFormat="1" ht="15.95" customHeight="1" x14ac:dyDescent="0.25">
      <c r="A58" s="151" t="s">
        <v>25</v>
      </c>
      <c r="B58" s="152" t="s">
        <v>109</v>
      </c>
      <c r="C58" s="39"/>
      <c r="D58" s="39"/>
      <c r="E58" s="40"/>
      <c r="F58" s="60"/>
      <c r="G58" s="40"/>
      <c r="H58" s="112"/>
      <c r="I58" s="121" t="s">
        <v>61</v>
      </c>
      <c r="J58" s="39"/>
      <c r="K58" s="153"/>
      <c r="L58" s="82"/>
      <c r="M58" s="150">
        <f t="shared" si="6"/>
        <v>0</v>
      </c>
      <c r="N58" s="40"/>
      <c r="O58" s="118"/>
    </row>
    <row r="59" spans="1:15" s="54" customFormat="1" ht="15.95" customHeight="1" thickBot="1" x14ac:dyDescent="0.3">
      <c r="A59" s="154" t="s">
        <v>26</v>
      </c>
      <c r="B59" s="155" t="s">
        <v>110</v>
      </c>
      <c r="C59" s="125"/>
      <c r="D59" s="125"/>
      <c r="E59" s="127"/>
      <c r="F59" s="156"/>
      <c r="G59" s="127"/>
      <c r="H59" s="128"/>
      <c r="I59" s="157" t="s">
        <v>111</v>
      </c>
      <c r="J59" s="56">
        <v>5000</v>
      </c>
      <c r="K59" s="56">
        <v>10</v>
      </c>
      <c r="L59" s="158"/>
      <c r="M59" s="150"/>
      <c r="N59" s="127"/>
      <c r="O59" s="118"/>
    </row>
    <row r="60" spans="1:15" s="54" customFormat="1" ht="31.5" customHeight="1" thickBot="1" x14ac:dyDescent="0.3">
      <c r="A60" s="70" t="s">
        <v>27</v>
      </c>
      <c r="B60" s="159" t="s">
        <v>112</v>
      </c>
      <c r="C60" s="134">
        <f>SUM(C61:C65)</f>
        <v>0</v>
      </c>
      <c r="D60" s="134"/>
      <c r="E60" s="73">
        <f>SUM(E61)</f>
        <v>323146</v>
      </c>
      <c r="F60" s="74">
        <f>SUM(F61)</f>
        <v>125000</v>
      </c>
      <c r="G60" s="73">
        <f>SUM(G61:G65)</f>
        <v>0</v>
      </c>
      <c r="H60" s="136">
        <f t="shared" si="4"/>
        <v>0</v>
      </c>
      <c r="I60" s="121" t="s">
        <v>66</v>
      </c>
      <c r="J60" s="39"/>
      <c r="K60" s="153"/>
      <c r="L60" s="82"/>
      <c r="M60" s="150">
        <f t="shared" si="6"/>
        <v>0</v>
      </c>
      <c r="N60" s="40"/>
      <c r="O60" s="118"/>
    </row>
    <row r="61" spans="1:15" s="54" customFormat="1" ht="15.95" customHeight="1" x14ac:dyDescent="0.25">
      <c r="A61" s="144" t="s">
        <v>64</v>
      </c>
      <c r="B61" s="160" t="s">
        <v>113</v>
      </c>
      <c r="C61" s="26"/>
      <c r="D61" s="26"/>
      <c r="E61" s="28">
        <v>323146</v>
      </c>
      <c r="F61" s="29">
        <v>125000</v>
      </c>
      <c r="G61" s="28"/>
      <c r="H61" s="146">
        <f t="shared" si="4"/>
        <v>0</v>
      </c>
      <c r="I61" s="147" t="s">
        <v>114</v>
      </c>
      <c r="J61" s="148"/>
      <c r="K61" s="148"/>
      <c r="L61" s="149"/>
      <c r="M61" s="150">
        <f t="shared" si="6"/>
        <v>0</v>
      </c>
      <c r="N61" s="28"/>
      <c r="O61" s="118"/>
    </row>
    <row r="62" spans="1:15" s="54" customFormat="1" ht="15.95" customHeight="1" x14ac:dyDescent="0.25">
      <c r="A62" s="151" t="s">
        <v>67</v>
      </c>
      <c r="B62" s="161" t="s">
        <v>115</v>
      </c>
      <c r="C62" s="39"/>
      <c r="D62" s="39"/>
      <c r="E62" s="40"/>
      <c r="F62" s="60"/>
      <c r="G62" s="40"/>
      <c r="H62" s="112"/>
      <c r="I62" s="162"/>
      <c r="J62" s="153"/>
      <c r="K62" s="153"/>
      <c r="L62" s="82"/>
      <c r="M62" s="150">
        <f t="shared" si="6"/>
        <v>0</v>
      </c>
      <c r="N62" s="40"/>
      <c r="O62" s="118"/>
    </row>
    <row r="63" spans="1:15" s="54" customFormat="1" ht="15.95" customHeight="1" x14ac:dyDescent="0.25">
      <c r="A63" s="151" t="s">
        <v>70</v>
      </c>
      <c r="B63" s="152" t="s">
        <v>116</v>
      </c>
      <c r="C63" s="39"/>
      <c r="D63" s="39"/>
      <c r="E63" s="40"/>
      <c r="F63" s="60"/>
      <c r="G63" s="40"/>
      <c r="H63" s="112"/>
      <c r="I63" s="162"/>
      <c r="J63" s="153"/>
      <c r="K63" s="153"/>
      <c r="L63" s="82"/>
      <c r="M63" s="150">
        <f t="shared" si="6"/>
        <v>0</v>
      </c>
      <c r="N63" s="40"/>
      <c r="O63" s="118"/>
    </row>
    <row r="64" spans="1:15" s="54" customFormat="1" ht="15.95" customHeight="1" x14ac:dyDescent="0.25">
      <c r="A64" s="151" t="s">
        <v>73</v>
      </c>
      <c r="B64" s="163" t="s">
        <v>117</v>
      </c>
      <c r="C64" s="39"/>
      <c r="D64" s="39"/>
      <c r="E64" s="40"/>
      <c r="F64" s="60"/>
      <c r="G64" s="40"/>
      <c r="H64" s="112"/>
      <c r="I64" s="162"/>
      <c r="J64" s="153"/>
      <c r="K64" s="153"/>
      <c r="L64" s="82"/>
      <c r="M64" s="150">
        <f t="shared" si="6"/>
        <v>0</v>
      </c>
      <c r="N64" s="40"/>
      <c r="O64" s="118"/>
    </row>
    <row r="65" spans="1:15" s="54" customFormat="1" ht="20.25" customHeight="1" thickBot="1" x14ac:dyDescent="0.3">
      <c r="A65" s="154" t="s">
        <v>118</v>
      </c>
      <c r="B65" s="164" t="s">
        <v>119</v>
      </c>
      <c r="C65" s="125"/>
      <c r="D65" s="125"/>
      <c r="E65" s="127"/>
      <c r="F65" s="156"/>
      <c r="G65" s="127"/>
      <c r="H65" s="128"/>
      <c r="I65" s="165"/>
      <c r="J65" s="166"/>
      <c r="K65" s="166"/>
      <c r="L65" s="158"/>
      <c r="M65" s="167"/>
      <c r="N65" s="127"/>
      <c r="O65" s="133"/>
    </row>
    <row r="66" spans="1:15" s="54" customFormat="1" ht="30" customHeight="1" thickBot="1" x14ac:dyDescent="0.3">
      <c r="A66" s="70" t="s">
        <v>78</v>
      </c>
      <c r="B66" s="71" t="s">
        <v>120</v>
      </c>
      <c r="C66" s="134">
        <f>C54+C60</f>
        <v>0</v>
      </c>
      <c r="D66" s="134">
        <f>SUM(D54)</f>
        <v>54495</v>
      </c>
      <c r="E66" s="73">
        <f>SUM(E60,E54)</f>
        <v>349493</v>
      </c>
      <c r="F66" s="74">
        <f>SUM(F60,F54)</f>
        <v>151347</v>
      </c>
      <c r="G66" s="73">
        <f>SUM(G60,G54)</f>
        <v>26347</v>
      </c>
      <c r="H66" s="136">
        <f t="shared" si="4"/>
        <v>17.40833977548283</v>
      </c>
      <c r="I66" s="71" t="s">
        <v>121</v>
      </c>
      <c r="J66" s="72">
        <f>SUM(J54:J65)</f>
        <v>241926</v>
      </c>
      <c r="K66" s="72">
        <f>SUM(K54:K65)</f>
        <v>5130</v>
      </c>
      <c r="L66" s="73"/>
      <c r="M66" s="74">
        <f>SUM(M55:M65)</f>
        <v>0</v>
      </c>
      <c r="N66" s="73">
        <f>SUM(N54:N65)</f>
        <v>0</v>
      </c>
      <c r="O66" s="137"/>
    </row>
    <row r="67" spans="1:15" ht="15.75" customHeight="1" thickBot="1" x14ac:dyDescent="0.3">
      <c r="A67" s="168" t="s">
        <v>122</v>
      </c>
      <c r="B67" s="169" t="s">
        <v>123</v>
      </c>
      <c r="C67" s="134">
        <f t="shared" ref="C67:G67" si="7">C53+C66</f>
        <v>511616</v>
      </c>
      <c r="D67" s="134">
        <f>SUM(D66,D53)</f>
        <v>989583</v>
      </c>
      <c r="E67" s="88">
        <f t="shared" si="7"/>
        <v>2221582</v>
      </c>
      <c r="F67" s="170">
        <f t="shared" si="7"/>
        <v>2846308</v>
      </c>
      <c r="G67" s="88">
        <f t="shared" si="7"/>
        <v>2491618</v>
      </c>
      <c r="H67" s="136">
        <f t="shared" si="4"/>
        <v>87.538593855619283</v>
      </c>
      <c r="I67" s="169" t="s">
        <v>124</v>
      </c>
      <c r="J67" s="135">
        <f>J53+J66</f>
        <v>661807</v>
      </c>
      <c r="K67" s="135">
        <f>SUM(K53+K66)</f>
        <v>887884</v>
      </c>
      <c r="L67" s="135">
        <f>SUM(L53+L66)</f>
        <v>2642766</v>
      </c>
      <c r="M67" s="170">
        <f>SUM(M66,M53)</f>
        <v>3113882</v>
      </c>
      <c r="N67" s="88">
        <f>N53+N66</f>
        <v>2701532</v>
      </c>
      <c r="O67" s="137">
        <f t="shared" si="5"/>
        <v>86.757687028602888</v>
      </c>
    </row>
    <row r="68" spans="1:15" ht="18" customHeight="1" thickBot="1" x14ac:dyDescent="0.3">
      <c r="A68" s="70" t="s">
        <v>125</v>
      </c>
      <c r="B68" s="71" t="s">
        <v>76</v>
      </c>
      <c r="C68" s="72">
        <f>J67-C67</f>
        <v>150191</v>
      </c>
      <c r="D68" s="72"/>
      <c r="E68" s="73">
        <f>L53-E53</f>
        <v>770677</v>
      </c>
      <c r="F68" s="74">
        <f>M53-F53</f>
        <v>418921</v>
      </c>
      <c r="G68" s="73">
        <f>N53-G53</f>
        <v>236261</v>
      </c>
      <c r="H68" s="136"/>
      <c r="I68" s="71" t="s">
        <v>77</v>
      </c>
      <c r="J68" s="72"/>
      <c r="K68" s="72">
        <f>D53-K53</f>
        <v>52334</v>
      </c>
      <c r="L68" s="73"/>
      <c r="M68" s="74"/>
      <c r="N68" s="73"/>
      <c r="O68" s="171"/>
    </row>
    <row r="69" spans="1:15" ht="17.25" customHeight="1" thickBot="1" x14ac:dyDescent="0.3">
      <c r="A69" s="70" t="s">
        <v>126</v>
      </c>
      <c r="B69" s="71" t="s">
        <v>79</v>
      </c>
      <c r="C69" s="135"/>
      <c r="D69" s="135"/>
      <c r="E69" s="73">
        <f>L67-E67</f>
        <v>421184</v>
      </c>
      <c r="F69" s="74">
        <f>M67-F67</f>
        <v>267574</v>
      </c>
      <c r="G69" s="73">
        <f>N67-G67</f>
        <v>209914</v>
      </c>
      <c r="H69" s="172"/>
      <c r="I69" s="71" t="s">
        <v>80</v>
      </c>
      <c r="J69" s="72"/>
      <c r="K69" s="72">
        <f>D67-K67</f>
        <v>101699</v>
      </c>
      <c r="L69" s="73"/>
      <c r="M69" s="74"/>
      <c r="N69" s="73"/>
      <c r="O69" s="171"/>
    </row>
    <row r="70" spans="1:15" x14ac:dyDescent="0.25">
      <c r="G70" s="1">
        <f>SUM(G67,G34)</f>
        <v>5363324</v>
      </c>
    </row>
    <row r="71" spans="1:15" x14ac:dyDescent="0.25">
      <c r="N71" s="1">
        <f>SUM(N67,N34)</f>
        <v>5223165</v>
      </c>
    </row>
  </sheetData>
  <mergeCells count="10">
    <mergeCell ref="N1:O1"/>
    <mergeCell ref="A38:O38"/>
    <mergeCell ref="I39:O39"/>
    <mergeCell ref="A40:A41"/>
    <mergeCell ref="I40:O40"/>
    <mergeCell ref="A3:O3"/>
    <mergeCell ref="A5:O5"/>
    <mergeCell ref="A7:A8"/>
    <mergeCell ref="I7:O7"/>
    <mergeCell ref="B37:I37"/>
  </mergeCells>
  <pageMargins left="0.70866141732283472" right="0.70866141732283472" top="0.74803149606299213" bottom="0.74803149606299213" header="0.31496062992125984" footer="0.31496062992125984"/>
  <pageSetup paperSize="8" scale="80" fitToHeight="2" orientation="landscape" r:id="rId1"/>
  <rowBreaks count="1" manualBreakCount="1">
    <brk id="37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2mell_zárszám_2015</vt:lpstr>
      <vt:lpstr>'2mell_zárszám_2015'!Nyomtatási_terület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2016-05-11T05:58:28Z</dcterms:modified>
</cp:coreProperties>
</file>