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5" yWindow="-45" windowWidth="12105" windowHeight="10290" tabRatio="929" activeTab="6"/>
  </bookViews>
  <sheets>
    <sheet name="1. MÉRLEG" sheetId="1" r:id="rId1"/>
    <sheet name="1.1. KÖTELEZŐ" sheetId="50" r:id="rId2"/>
    <sheet name="1.2. ÖNK.VÁLL." sheetId="49" r:id="rId3"/>
    <sheet name="1.3. ÁLL. ÁLLIG." sheetId="48" r:id="rId4"/>
    <sheet name="2. MŰKÖDÉSI" sheetId="2" r:id="rId5"/>
    <sheet name="3. FELHALMOZÁSI" sheetId="3" r:id="rId6"/>
    <sheet name="4. NORMATÍVÁK" sheetId="7" r:id="rId7"/>
  </sheets>
  <definedNames>
    <definedName name="_xlnm.Print_Area" localSheetId="0">'1. MÉRLEG'!$A$1:$E$159</definedName>
    <definedName name="_xlnm.Print_Area" localSheetId="1">'1.1. KÖTELEZŐ'!$A$1:$E$158</definedName>
    <definedName name="_xlnm.Print_Area" localSheetId="2">'1.2. ÖNK.VÁLL.'!$A$1:$E$158</definedName>
    <definedName name="_xlnm.Print_Area" localSheetId="3">'1.3. ÁLL. ÁLLIG.'!$A$1:$E$158</definedName>
    <definedName name="_xlnm.Print_Area" localSheetId="5">'3. FELHALMOZÁSI'!$A$1:$J$34</definedName>
    <definedName name="Z_3A61ABF7_004D_4F9C_B536_C47EA5E6A9B7_.wvu.PrintArea" localSheetId="0" hidden="1">'1. MÉRLEG'!$A$1:$C$113</definedName>
    <definedName name="Z_4C73F1ED_E0B5_4FE0_A34C_92ED64C0A6D1_.wvu.PrintArea" localSheetId="0" hidden="1">'1. MÉRLEG'!$A$1:$C$113</definedName>
  </definedNames>
  <calcPr calcId="124519"/>
  <customWorkbookViews>
    <customWorkbookView name="Edi - Egyéni nézet" guid="{3A61ABF7-004D-4F9C-B536-C47EA5E6A9B7}" mergeInterval="0" personalView="1" maximized="1" windowWidth="1020" windowHeight="568" tabRatio="930" activeSheetId="4"/>
    <customWorkbookView name="xy - Egyéni nézet" guid="{4C73F1ED-E0B5-4FE0-A34C-92ED64C0A6D1}" mergeInterval="0" personalView="1" maximized="1" windowWidth="1012" windowHeight="562" tabRatio="930" activeSheetId="33"/>
  </customWorkbookViews>
</workbook>
</file>

<file path=xl/calcChain.xml><?xml version="1.0" encoding="utf-8"?>
<calcChain xmlns="http://schemas.openxmlformats.org/spreadsheetml/2006/main">
  <c r="H28" i="2"/>
  <c r="H27"/>
  <c r="I27"/>
  <c r="I28" s="1"/>
  <c r="G27"/>
  <c r="D24"/>
  <c r="E24"/>
  <c r="C24"/>
  <c r="D10" i="3"/>
  <c r="E10"/>
  <c r="C10"/>
  <c r="D12"/>
  <c r="E12"/>
  <c r="C12"/>
  <c r="E63" i="1"/>
  <c r="E60"/>
  <c r="D60"/>
  <c r="E79"/>
  <c r="E78"/>
  <c r="E88"/>
  <c r="D78"/>
  <c r="D116" i="50"/>
  <c r="E28" i="1"/>
  <c r="D28" i="50"/>
  <c r="E28"/>
  <c r="D27"/>
  <c r="E102" i="1"/>
  <c r="E101"/>
  <c r="I11" i="2"/>
  <c r="E111" i="1"/>
  <c r="E106"/>
  <c r="E39"/>
  <c r="E22" i="7"/>
  <c r="E21"/>
  <c r="E20"/>
  <c r="C21"/>
  <c r="D21"/>
  <c r="D101" i="1"/>
  <c r="H11" i="2"/>
  <c r="C101" i="1"/>
  <c r="C96"/>
  <c r="E27"/>
  <c r="E27" i="50"/>
  <c r="D20"/>
  <c r="D15" s="1"/>
  <c r="D42"/>
  <c r="D76"/>
  <c r="D75" s="1"/>
  <c r="D88" s="1"/>
  <c r="D155" s="1"/>
  <c r="D14"/>
  <c r="D8" s="1"/>
  <c r="D27" i="7"/>
  <c r="E29"/>
  <c r="E97" i="1"/>
  <c r="E97" i="50"/>
  <c r="E98" i="1"/>
  <c r="I8" i="2"/>
  <c r="E99" i="1"/>
  <c r="E100"/>
  <c r="E100" i="50"/>
  <c r="E113" i="1"/>
  <c r="E113" i="50"/>
  <c r="E141" i="1"/>
  <c r="E139"/>
  <c r="E139" i="50"/>
  <c r="D112" i="1"/>
  <c r="D139"/>
  <c r="D139" i="50"/>
  <c r="D149" i="1"/>
  <c r="D149" i="50"/>
  <c r="D49" i="1"/>
  <c r="D9" i="3"/>
  <c r="E51" i="1"/>
  <c r="E49"/>
  <c r="E9" i="3"/>
  <c r="D141" i="50"/>
  <c r="E141"/>
  <c r="D51"/>
  <c r="D49" s="1"/>
  <c r="E51"/>
  <c r="E49" s="1"/>
  <c r="D40"/>
  <c r="D38"/>
  <c r="E40" i="1"/>
  <c r="E40" i="50"/>
  <c r="E42" i="1"/>
  <c r="E42" i="50"/>
  <c r="D8" i="1"/>
  <c r="D65"/>
  <c r="D89"/>
  <c r="D15"/>
  <c r="D8" i="2"/>
  <c r="D38" i="1"/>
  <c r="D13" i="2"/>
  <c r="E41" i="1"/>
  <c r="E43"/>
  <c r="E44"/>
  <c r="E45"/>
  <c r="E46"/>
  <c r="E47"/>
  <c r="E28" i="7"/>
  <c r="E30"/>
  <c r="E16"/>
  <c r="E17"/>
  <c r="E19"/>
  <c r="E35"/>
  <c r="E31"/>
  <c r="E18"/>
  <c r="E15"/>
  <c r="H9" i="3"/>
  <c r="H7"/>
  <c r="H10" i="2"/>
  <c r="H9"/>
  <c r="I9"/>
  <c r="H8"/>
  <c r="H7"/>
  <c r="D21"/>
  <c r="D20" s="1"/>
  <c r="D28" s="1"/>
  <c r="E76" i="1"/>
  <c r="E76" i="50"/>
  <c r="E75" s="1"/>
  <c r="E88" s="1"/>
  <c r="E155" s="1"/>
  <c r="E48" i="1"/>
  <c r="C30"/>
  <c r="E30"/>
  <c r="E36"/>
  <c r="E29"/>
  <c r="E37"/>
  <c r="E20"/>
  <c r="E20" i="50"/>
  <c r="E15" s="1"/>
  <c r="D158"/>
  <c r="E158" i="1"/>
  <c r="E158" i="50"/>
  <c r="D157"/>
  <c r="E157" i="1"/>
  <c r="E157" i="50"/>
  <c r="D128"/>
  <c r="D126" s="1"/>
  <c r="D127"/>
  <c r="C128"/>
  <c r="C131"/>
  <c r="C132"/>
  <c r="C133"/>
  <c r="C135"/>
  <c r="C136"/>
  <c r="C137"/>
  <c r="C138"/>
  <c r="C139" i="1"/>
  <c r="C149"/>
  <c r="C140" i="50"/>
  <c r="C141"/>
  <c r="C142"/>
  <c r="C143"/>
  <c r="C145"/>
  <c r="C146"/>
  <c r="C147"/>
  <c r="C148"/>
  <c r="D115"/>
  <c r="E115" i="1"/>
  <c r="E112"/>
  <c r="D113" i="50"/>
  <c r="D106"/>
  <c r="D100"/>
  <c r="D99"/>
  <c r="E99"/>
  <c r="D98"/>
  <c r="D97"/>
  <c r="C76"/>
  <c r="C48"/>
  <c r="E48"/>
  <c r="C37"/>
  <c r="E37"/>
  <c r="C32"/>
  <c r="E32"/>
  <c r="C33"/>
  <c r="E33"/>
  <c r="C34"/>
  <c r="E34"/>
  <c r="C35"/>
  <c r="E35"/>
  <c r="C36"/>
  <c r="E36"/>
  <c r="C31"/>
  <c r="E31"/>
  <c r="E30" s="1"/>
  <c r="E29" s="1"/>
  <c r="D30"/>
  <c r="C23"/>
  <c r="C20"/>
  <c r="C10"/>
  <c r="E10" s="1"/>
  <c r="C11"/>
  <c r="C12"/>
  <c r="E12" s="1"/>
  <c r="C13"/>
  <c r="E13" s="1"/>
  <c r="C14"/>
  <c r="C9"/>
  <c r="E9"/>
  <c r="E128" i="1"/>
  <c r="E126"/>
  <c r="I12" i="2"/>
  <c r="E127" i="1"/>
  <c r="E127" i="50"/>
  <c r="D126" i="1"/>
  <c r="E114"/>
  <c r="E116"/>
  <c r="E116" i="50"/>
  <c r="E118" i="1"/>
  <c r="E119"/>
  <c r="E120"/>
  <c r="E121"/>
  <c r="E122"/>
  <c r="E123"/>
  <c r="E124"/>
  <c r="E125"/>
  <c r="E103"/>
  <c r="E104"/>
  <c r="E105"/>
  <c r="E107"/>
  <c r="E108"/>
  <c r="E109"/>
  <c r="E110"/>
  <c r="D75"/>
  <c r="D88"/>
  <c r="D155"/>
  <c r="E31"/>
  <c r="E32"/>
  <c r="E33"/>
  <c r="E34"/>
  <c r="E35"/>
  <c r="D29"/>
  <c r="D10" i="2"/>
  <c r="D22" i="1"/>
  <c r="E23"/>
  <c r="E10"/>
  <c r="E11"/>
  <c r="E12"/>
  <c r="E13"/>
  <c r="E14"/>
  <c r="E14" i="50"/>
  <c r="E9" i="1"/>
  <c r="C14" i="7"/>
  <c r="C12"/>
  <c r="C37"/>
  <c r="C27"/>
  <c r="C34"/>
  <c r="D34"/>
  <c r="D33"/>
  <c r="D14"/>
  <c r="D12"/>
  <c r="D37"/>
  <c r="H31" i="3"/>
  <c r="I31"/>
  <c r="D31"/>
  <c r="E31"/>
  <c r="E96" i="49"/>
  <c r="E129"/>
  <c r="D96"/>
  <c r="D129"/>
  <c r="C16" i="50"/>
  <c r="C17"/>
  <c r="C18"/>
  <c r="C19"/>
  <c r="C24"/>
  <c r="C25"/>
  <c r="C26"/>
  <c r="C27"/>
  <c r="C30"/>
  <c r="C29" s="1"/>
  <c r="C39"/>
  <c r="C40"/>
  <c r="C41"/>
  <c r="C42"/>
  <c r="C43"/>
  <c r="C44"/>
  <c r="C45"/>
  <c r="C46"/>
  <c r="C47"/>
  <c r="C50"/>
  <c r="C51"/>
  <c r="C52"/>
  <c r="C53"/>
  <c r="C54"/>
  <c r="C56"/>
  <c r="C57"/>
  <c r="C58"/>
  <c r="C61"/>
  <c r="C62"/>
  <c r="C63"/>
  <c r="C113"/>
  <c r="C115"/>
  <c r="C118"/>
  <c r="C119"/>
  <c r="C120"/>
  <c r="C121"/>
  <c r="C122"/>
  <c r="C123"/>
  <c r="C124"/>
  <c r="C125"/>
  <c r="C127"/>
  <c r="D22"/>
  <c r="D29"/>
  <c r="C158"/>
  <c r="C130" i="49"/>
  <c r="C101"/>
  <c r="C96"/>
  <c r="C129"/>
  <c r="C117" i="1"/>
  <c r="E117"/>
  <c r="C139" i="49"/>
  <c r="C134"/>
  <c r="C149"/>
  <c r="C144"/>
  <c r="C144" i="50"/>
  <c r="C66" i="49"/>
  <c r="C70"/>
  <c r="C75"/>
  <c r="C88"/>
  <c r="C78"/>
  <c r="C82"/>
  <c r="C66" i="48"/>
  <c r="C70"/>
  <c r="C75"/>
  <c r="C78"/>
  <c r="C82"/>
  <c r="C88"/>
  <c r="C130"/>
  <c r="C149"/>
  <c r="C155"/>
  <c r="C134"/>
  <c r="C139"/>
  <c r="C144"/>
  <c r="C101"/>
  <c r="C96"/>
  <c r="C117"/>
  <c r="C112"/>
  <c r="C126"/>
  <c r="C129"/>
  <c r="C8"/>
  <c r="C65"/>
  <c r="C15"/>
  <c r="C22"/>
  <c r="C30"/>
  <c r="C29"/>
  <c r="C38"/>
  <c r="C49"/>
  <c r="C55"/>
  <c r="C60"/>
  <c r="C60" i="49"/>
  <c r="C22"/>
  <c r="C8"/>
  <c r="C15"/>
  <c r="C29"/>
  <c r="C38"/>
  <c r="C49"/>
  <c r="C55"/>
  <c r="C65"/>
  <c r="C89"/>
  <c r="C117"/>
  <c r="C112"/>
  <c r="C126"/>
  <c r="C157" i="50"/>
  <c r="C130" i="1"/>
  <c r="C130" i="50"/>
  <c r="C134" i="1"/>
  <c r="C134" i="50"/>
  <c r="C144" i="1"/>
  <c r="C67" i="50"/>
  <c r="C68"/>
  <c r="C69"/>
  <c r="C71"/>
  <c r="C72"/>
  <c r="C73"/>
  <c r="C74"/>
  <c r="C77"/>
  <c r="C79"/>
  <c r="C80"/>
  <c r="C81"/>
  <c r="C83"/>
  <c r="C84"/>
  <c r="C85"/>
  <c r="C86"/>
  <c r="C87"/>
  <c r="C102"/>
  <c r="C103"/>
  <c r="C104"/>
  <c r="C105"/>
  <c r="C106"/>
  <c r="C107"/>
  <c r="C108"/>
  <c r="C109"/>
  <c r="C110"/>
  <c r="C111"/>
  <c r="C116"/>
  <c r="C114"/>
  <c r="C100"/>
  <c r="C99"/>
  <c r="C98"/>
  <c r="C97"/>
  <c r="C64"/>
  <c r="C59"/>
  <c r="C28"/>
  <c r="C21"/>
  <c r="G11" i="3"/>
  <c r="G10"/>
  <c r="G9"/>
  <c r="G8"/>
  <c r="G7"/>
  <c r="C49" i="1"/>
  <c r="C9" i="3"/>
  <c r="C8"/>
  <c r="C22" i="1"/>
  <c r="C19" i="3"/>
  <c r="G31"/>
  <c r="C25"/>
  <c r="C31"/>
  <c r="C66" i="1"/>
  <c r="C75"/>
  <c r="C70"/>
  <c r="C78"/>
  <c r="C82"/>
  <c r="C8"/>
  <c r="C7" i="2"/>
  <c r="C15" i="1"/>
  <c r="C38"/>
  <c r="C13" i="2"/>
  <c r="C55" i="1"/>
  <c r="C60"/>
  <c r="C126"/>
  <c r="C112"/>
  <c r="G26" i="2"/>
  <c r="G23"/>
  <c r="G22"/>
  <c r="G21"/>
  <c r="G20"/>
  <c r="G28" s="1"/>
  <c r="G12"/>
  <c r="G10"/>
  <c r="G9"/>
  <c r="G8"/>
  <c r="G7"/>
  <c r="C27"/>
  <c r="C26"/>
  <c r="C23"/>
  <c r="C22"/>
  <c r="C21"/>
  <c r="C20" s="1"/>
  <c r="C12"/>
  <c r="C11"/>
  <c r="C9"/>
  <c r="C24" i="7"/>
  <c r="C33"/>
  <c r="E14"/>
  <c r="E12"/>
  <c r="E27"/>
  <c r="E37"/>
  <c r="E34"/>
  <c r="E33"/>
  <c r="E15" i="1"/>
  <c r="E8" i="2"/>
  <c r="E38" i="1"/>
  <c r="E13" i="2"/>
  <c r="E128" i="50"/>
  <c r="E126" s="1"/>
  <c r="H12" i="2"/>
  <c r="D7" i="3"/>
  <c r="D18" s="1"/>
  <c r="D112" i="50"/>
  <c r="I7" i="2"/>
  <c r="I7" i="3"/>
  <c r="C88" i="1"/>
  <c r="E22"/>
  <c r="E7" i="3"/>
  <c r="C150" i="48"/>
  <c r="C89"/>
  <c r="C154"/>
  <c r="E150" i="49"/>
  <c r="E154"/>
  <c r="D154"/>
  <c r="D150"/>
  <c r="C155"/>
  <c r="C150"/>
  <c r="C8" i="2"/>
  <c r="C154" i="49"/>
  <c r="C139" i="50"/>
  <c r="C149"/>
  <c r="C155" i="1"/>
  <c r="I9" i="3"/>
  <c r="I18" s="1"/>
  <c r="I32" s="1"/>
  <c r="E115" i="50"/>
  <c r="E112"/>
  <c r="G18" i="3"/>
  <c r="G32"/>
  <c r="E106" i="50"/>
  <c r="E101"/>
  <c r="C96"/>
  <c r="C129" i="1"/>
  <c r="C150"/>
  <c r="C150" i="50"/>
  <c r="G11" i="2"/>
  <c r="I10"/>
  <c r="I19" s="1"/>
  <c r="I29" s="1"/>
  <c r="C129" i="50"/>
  <c r="E38"/>
  <c r="C29" i="1"/>
  <c r="C10" i="2"/>
  <c r="C7" i="3"/>
  <c r="C18"/>
  <c r="C34" s="1"/>
  <c r="D96" i="1"/>
  <c r="D129"/>
  <c r="E75"/>
  <c r="E21" i="2"/>
  <c r="E20" s="1"/>
  <c r="E28" s="1"/>
  <c r="E8" i="1"/>
  <c r="E7" i="2"/>
  <c r="C65" i="1"/>
  <c r="C154"/>
  <c r="C89"/>
  <c r="E10" i="2"/>
  <c r="E65" i="1"/>
  <c r="D7" i="2"/>
  <c r="D19" s="1"/>
  <c r="D150" i="1"/>
  <c r="E149"/>
  <c r="D96" i="50"/>
  <c r="D129" s="1"/>
  <c r="D150" s="1"/>
  <c r="E98"/>
  <c r="E96" i="1"/>
  <c r="E129"/>
  <c r="E150"/>
  <c r="D154"/>
  <c r="E154"/>
  <c r="E89"/>
  <c r="E149" i="50"/>
  <c r="E155" i="1"/>
  <c r="E96" i="50"/>
  <c r="G33" i="3"/>
  <c r="E23" i="50"/>
  <c r="E22" s="1"/>
  <c r="E19" i="2" l="1"/>
  <c r="I30" s="1"/>
  <c r="E129" i="50"/>
  <c r="E150" s="1"/>
  <c r="C19" i="2"/>
  <c r="C82" i="50"/>
  <c r="C70"/>
  <c r="C60"/>
  <c r="C49"/>
  <c r="C22"/>
  <c r="C15"/>
  <c r="C75"/>
  <c r="C33" i="3"/>
  <c r="C32"/>
  <c r="E18"/>
  <c r="C25" i="2"/>
  <c r="C28" s="1"/>
  <c r="C29" s="1"/>
  <c r="G19"/>
  <c r="G29" s="1"/>
  <c r="C101" i="50"/>
  <c r="C78"/>
  <c r="C66"/>
  <c r="C126"/>
  <c r="C117"/>
  <c r="C112" s="1"/>
  <c r="C55"/>
  <c r="C38"/>
  <c r="C8"/>
  <c r="H19" i="2"/>
  <c r="H29" s="1"/>
  <c r="H31" s="1"/>
  <c r="H18" i="3"/>
  <c r="E29" i="2"/>
  <c r="E31"/>
  <c r="E30"/>
  <c r="I33" i="3"/>
  <c r="E33"/>
  <c r="I34"/>
  <c r="E32"/>
  <c r="E34"/>
  <c r="H32"/>
  <c r="H34" s="1"/>
  <c r="D33"/>
  <c r="C65" i="50"/>
  <c r="G31" i="2"/>
  <c r="C31"/>
  <c r="G30"/>
  <c r="C30"/>
  <c r="D30"/>
  <c r="D31"/>
  <c r="D29"/>
  <c r="C88" i="50"/>
  <c r="C155" s="1"/>
  <c r="D65"/>
  <c r="D34" i="3"/>
  <c r="G34"/>
  <c r="E11" i="50"/>
  <c r="E8" s="1"/>
  <c r="E65" s="1"/>
  <c r="D32" i="3"/>
  <c r="H33"/>
  <c r="H30" i="2" l="1"/>
  <c r="I31"/>
  <c r="E89" i="50"/>
  <c r="E154"/>
  <c r="D154"/>
  <c r="D89"/>
  <c r="C154"/>
  <c r="C89"/>
</calcChain>
</file>

<file path=xl/sharedStrings.xml><?xml version="1.0" encoding="utf-8"?>
<sst xmlns="http://schemas.openxmlformats.org/spreadsheetml/2006/main" count="1462" uniqueCount="397">
  <si>
    <t>I.1.a) Önkormányzati hivatal működésének támogatása (+)</t>
  </si>
  <si>
    <t>I.1.b) Település-üzemeltetéshez kapcsolódó feladatellátás támogatása összesen (+)</t>
  </si>
  <si>
    <t>I.1.ba) A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</si>
  <si>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</si>
  <si>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</si>
  <si>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</si>
  <si>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II. A települési önkormányzatok egyes köznevelési és gyermekétkeztetési feladatainak támogatása</t>
  </si>
  <si>
    <t>III.</t>
  </si>
  <si>
    <t>III. A települési önkormányzatok szociális és gyermekjóléti feladatainak támogatása</t>
  </si>
  <si>
    <t>IV.</t>
  </si>
  <si>
    <t>IV. A települési önkormányzatok kulturális feladatainak támogatása</t>
  </si>
  <si>
    <t>IV.1. Könyvtári, közművelődési és múzeumi feladatok támogatása összesen</t>
  </si>
  <si>
    <t>IV.1.d) Települési önkormányzatok támogatása a nyilvános könyvtári ellátási és közművelődési feladatokhoz</t>
  </si>
  <si>
    <t>A</t>
  </si>
  <si>
    <t>C</t>
  </si>
  <si>
    <t xml:space="preserve">A  </t>
  </si>
  <si>
    <t>B</t>
  </si>
  <si>
    <t xml:space="preserve">A </t>
  </si>
  <si>
    <t>D</t>
  </si>
  <si>
    <t>E</t>
  </si>
  <si>
    <t>1.10.</t>
  </si>
  <si>
    <t>4.1.3.</t>
  </si>
  <si>
    <t>Magánszemélyek jövedelmadói</t>
  </si>
  <si>
    <t>- Értékesítési és forgalmi adók</t>
  </si>
  <si>
    <t>Közhatalmi bevételek (4.1.+4.2.+4.3.+4.4.+4.5.)</t>
  </si>
  <si>
    <t>Helyi adók  (4.1.1.+4.1.2.+4.1.3)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</si>
  <si>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</si>
  <si>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</si>
  <si>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</si>
  <si>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</si>
  <si>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</si>
  <si>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</si>
  <si>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</si>
  <si>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</si>
  <si>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</si>
  <si>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</si>
  <si>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</si>
  <si>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</si>
  <si>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</si>
  <si>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</si>
  <si>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</si>
  <si>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Befektetési célú belföldi, külföldi értékpapírok vásárlása</t>
  </si>
  <si>
    <t>Hiány külső finanszírozásának bevételei (20+…+24 )</t>
  </si>
  <si>
    <t>Pénzügyi lízing kiadásai</t>
  </si>
  <si>
    <t>Értékpapírok kibocsátása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</si>
  <si>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</si>
  <si>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</si>
  <si>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</si>
  <si>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</si>
  <si>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
(Önkormányzati szinten)</t>
  </si>
  <si>
    <t>2.5.-ből   - Garancia- és kezességvállalásból kifizetés ÁH-n belülre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</si>
  <si>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</si>
  <si>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</si>
  <si>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</si>
  <si>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</si>
  <si>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</si>
  <si>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</si>
  <si>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</si>
  <si>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</si>
  <si>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</si>
  <si>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</si>
  <si>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</si>
  <si>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</si>
  <si>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</si>
  <si>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</si>
  <si>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</si>
  <si>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</si>
  <si>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</si>
  <si>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</si>
  <si>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</si>
  <si>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</si>
  <si>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</si>
  <si>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</si>
  <si>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</si>
  <si>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Tárgyévi  hiány:</t>
  </si>
  <si>
    <t>Tárgyévi  többlet:</t>
  </si>
  <si>
    <t xml:space="preserve">D </t>
  </si>
  <si>
    <t>Működési célú átvett pénzeszközök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</si>
  <si>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</si>
  <si>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</si>
  <si>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</si>
  <si>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</si>
  <si>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</si>
  <si>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</si>
  <si>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</si>
  <si>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</si>
  <si>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Elvonások és befizetések bevételei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</si>
  <si>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</si>
  <si>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</si>
  <si>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</si>
  <si>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</si>
  <si>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</si>
  <si>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</si>
  <si>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Költségvetési maradvány igénybevétele</t>
  </si>
  <si>
    <t>Beruházások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</si>
  <si>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</si>
  <si>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</si>
  <si>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</si>
  <si>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</si>
  <si>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</si>
  <si>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</si>
  <si>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</si>
  <si>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</si>
  <si>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</si>
  <si>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</si>
  <si>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</si>
  <si>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</si>
  <si>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</si>
  <si>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</si>
  <si>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</si>
  <si>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</si>
  <si>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</si>
  <si>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</si>
  <si>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</si>
  <si>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</si>
  <si>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</si>
  <si>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</si>
  <si>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</si>
  <si>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</si>
  <si>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</si>
  <si>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- Vagyoni típusú adók</t>
  </si>
  <si>
    <t>- Termékek és szolgáltatások adói</t>
  </si>
  <si>
    <t>Egyéb áruhasználati és szolgáltatási adók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</si>
  <si>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</si>
  <si>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</si>
  <si>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</si>
  <si>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</si>
  <si>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</si>
  <si>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</si>
  <si>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</si>
  <si>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</si>
  <si>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</si>
  <si>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</si>
  <si>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</si>
  <si>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</si>
  <si>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Részesedések értékesítése</t>
  </si>
  <si>
    <t>Részesedések megszűnéséhez kapcsolódó bevételek</t>
  </si>
  <si>
    <t xml:space="preserve">7. 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</si>
  <si>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</si>
  <si>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</si>
  <si>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</si>
  <si>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</si>
  <si>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</si>
  <si>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</si>
  <si>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</si>
  <si>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</si>
  <si>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</si>
  <si>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</si>
  <si>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</si>
  <si>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</si>
  <si>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</si>
  <si>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</si>
  <si>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</si>
  <si>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</si>
  <si>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</si>
  <si>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</si>
  <si>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</si>
  <si>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</si>
  <si>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</si>
  <si>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</si>
  <si>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</si>
  <si>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</si>
  <si>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</si>
  <si>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</si>
  <si>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</si>
  <si>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</si>
  <si>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</si>
  <si>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</si>
  <si>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</si>
  <si>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</si>
  <si>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</si>
  <si>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</si>
  <si>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</si>
  <si>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</si>
  <si>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</si>
  <si>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</si>
  <si>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</si>
  <si>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</si>
  <si>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</si>
  <si>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</si>
  <si>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</si>
  <si>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</si>
  <si>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</si>
  <si>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</si>
  <si>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</si>
  <si>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</si>
  <si>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</si>
  <si>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</si>
  <si>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</si>
  <si>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</si>
  <si>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</si>
  <si>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</si>
  <si>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</si>
  <si>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</si>
  <si>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</si>
  <si>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</si>
  <si>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</si>
  <si>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</si>
  <si>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</si>
  <si>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</si>
  <si>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</si>
  <si>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</si>
  <si>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</si>
  <si>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</si>
  <si>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</si>
  <si>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</si>
  <si>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</si>
  <si>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</si>
  <si>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</si>
  <si>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</si>
  <si>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</si>
  <si>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</si>
  <si>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</si>
  <si>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</si>
  <si>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</si>
  <si>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</si>
  <si>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</si>
  <si>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</si>
  <si>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</si>
  <si>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</si>
  <si>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</si>
  <si>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</si>
  <si>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</si>
  <si>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</si>
  <si>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</si>
  <si>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</si>
  <si>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</si>
  <si>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</si>
  <si>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</si>
  <si>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</si>
  <si>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</si>
  <si>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</si>
  <si>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</si>
  <si>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</si>
  <si>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</si>
  <si>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</si>
  <si>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</si>
  <si>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</si>
  <si>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</si>
  <si>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</si>
  <si>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</si>
  <si>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</si>
  <si>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</si>
  <si>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</si>
  <si>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</si>
  <si>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</si>
  <si>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</si>
  <si>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</si>
  <si>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</si>
  <si>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</si>
  <si>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</si>
  <si>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</si>
  <si>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 xml:space="preserve">   10.</t>
  </si>
  <si>
    <t>KÖLTSÉGVETÉSI ÉS FINANSZÍROZÁSI BEVÉTELEK ÖSSZESEN: (9+16)</t>
  </si>
  <si>
    <t>Ezer forintban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</si>
  <si>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</si>
  <si>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</si>
  <si>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</si>
  <si>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  Rövid lejáratú  hitelek, kölcsönök felvétele</t>
  </si>
  <si>
    <t>4.1.1.</t>
  </si>
  <si>
    <t>4.1.2.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</si>
  <si>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</si>
  <si>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</si>
  <si>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</si>
  <si>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</si>
  <si>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</si>
  <si>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</si>
  <si>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</si>
  <si>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</si>
  <si>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</si>
  <si>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</si>
  <si>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</si>
  <si>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</si>
  <si>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</si>
  <si>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</si>
  <si>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</si>
  <si>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</si>
  <si>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</si>
  <si>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</si>
  <si>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 I A D Á S O K</t>
  </si>
  <si>
    <t>Kiadási jogcímek</t>
  </si>
  <si>
    <t>Személyi  juttatások</t>
  </si>
  <si>
    <t>Tartalékok</t>
  </si>
  <si>
    <t>Jogcím</t>
  </si>
  <si>
    <t>E Ft</t>
  </si>
  <si>
    <t>Összesen:</t>
  </si>
  <si>
    <t>Ezer forintban !</t>
  </si>
  <si>
    <t>Bevételek</t>
  </si>
  <si>
    <t>Kiadások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</si>
  <si>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</si>
  <si>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</si>
  <si>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</si>
  <si>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</si>
  <si>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</si>
  <si>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</si>
  <si>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</si>
  <si>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6.1.</t>
  </si>
  <si>
    <t>6.2.</t>
  </si>
  <si>
    <t>7.1.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</si>
  <si>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</si>
  <si>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</si>
  <si>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</si>
  <si>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</si>
  <si>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</si>
  <si>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</si>
  <si>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</si>
  <si>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</si>
  <si>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</si>
  <si>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</si>
  <si>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</si>
  <si>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Dologi  kiadások</t>
  </si>
  <si>
    <t>1.5.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</si>
  <si>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</si>
  <si>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</si>
  <si>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</si>
  <si>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</si>
  <si>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</si>
  <si>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</si>
  <si>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</si>
  <si>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Közhatalmi bevételek</t>
  </si>
  <si>
    <t>8.1.</t>
  </si>
  <si>
    <t>8.2.</t>
  </si>
  <si>
    <t>12.1.</t>
  </si>
  <si>
    <t>12.2.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</si>
  <si>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</si>
  <si>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</si>
  <si>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</si>
  <si>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</si>
  <si>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Értékpapír vásárlása, visszavásárlása</t>
  </si>
  <si>
    <t>Száma</t>
  </si>
  <si>
    <t>Éves engedélyezett létszám előirányzat (fő)</t>
  </si>
  <si>
    <t>Közfoglalkoztatottak létszáma (fő)</t>
  </si>
  <si>
    <t>Megnevezése</t>
  </si>
  <si>
    <t>I.</t>
  </si>
  <si>
    <t>II.</t>
  </si>
  <si>
    <t>13.1.</t>
  </si>
  <si>
    <t>13.2.</t>
  </si>
  <si>
    <t>6.3.</t>
  </si>
  <si>
    <t>1.8.</t>
  </si>
  <si>
    <t>1.9.</t>
  </si>
  <si>
    <t>Általános tartalék</t>
  </si>
  <si>
    <t>4.1.</t>
  </si>
  <si>
    <t>4.2.</t>
  </si>
  <si>
    <t>Céltartalék</t>
  </si>
  <si>
    <t>7.2.</t>
  </si>
  <si>
    <t>Gépjárműadó</t>
  </si>
  <si>
    <t>4.3.</t>
  </si>
  <si>
    <t>4.4.</t>
  </si>
  <si>
    <t>4.5.</t>
  </si>
  <si>
    <t>6.4.</t>
  </si>
  <si>
    <t>6.5.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</si>
  <si>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</si>
  <si>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</si>
  <si>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</si>
  <si>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</si>
  <si>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</si>
  <si>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</si>
  <si>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</si>
  <si>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</si>
  <si>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</si>
  <si>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</si>
  <si>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</si>
  <si>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</si>
  <si>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Egyéb belső finanszírozási bevételek</t>
  </si>
  <si>
    <t>Egyéb külső finanszírozási bevételek</t>
  </si>
  <si>
    <t>Hosszú lejáratú hitelek, kölcsönök felvétele</t>
  </si>
  <si>
    <t>Rövid lejáratú hitelek, kölcsönök felvétele</t>
  </si>
  <si>
    <t>Likviditási célú hitelek, kölcsönök felvétele</t>
  </si>
  <si>
    <t>I. A helyi önkormányzatok működésének általános támogatása szerinti jogcímek összesen</t>
  </si>
  <si>
    <t>OLCSVA KÖZSÉG ÖNKORMÁNYZATA
2014. ÉVI KÖLTSÉGVETÉSÉNEK MÉRLEGE</t>
  </si>
  <si>
    <t>OLCSVA KÖZSÉG ÖNKORMÁNYZATA
I. Működési célú bevételek és kiadások mérlege
(Önkormányzati szinten)</t>
  </si>
  <si>
    <t>I. módosítés</t>
  </si>
  <si>
    <t>Módosított</t>
  </si>
  <si>
    <t>I módosítás</t>
  </si>
  <si>
    <t>III.2. A települési önkormányzatok szociális feladatainak egyéb támogatása</t>
  </si>
  <si>
    <t>Beszámítás, kiegéazítés</t>
  </si>
  <si>
    <t>III.6. A rászoruló gyermekek szünidei étkeztetésének támogatása</t>
  </si>
  <si>
    <t>V.I.1. jogcímekhez kapcsolódó kiegészítés</t>
  </si>
  <si>
    <t>V.</t>
  </si>
  <si>
    <t>OLCSVA KÖZSÉG ÖNKORMÁNYZATA
2018. ÉVI KÖLTSÉGVETÉSÉNEK MÉRLEGE</t>
  </si>
  <si>
    <t>I.1.c) Egyéb kötelező önkormányzati feladatok támogatása (beszámítás után)</t>
  </si>
  <si>
    <t>I.1.6. Polgármesteri illetmény támogatása</t>
  </si>
  <si>
    <t>1. melléklet a …../2020.  (…. …..) önkormányzati rendelethez</t>
  </si>
  <si>
    <t>2020. évi előirányzat</t>
  </si>
  <si>
    <t>2020  évi előirányzat</t>
  </si>
  <si>
    <t>1. melléklet a …../2020  (…. …..) önkormányzati rendelethez</t>
  </si>
  <si>
    <t>1.1. melléklet a …../2020.  (…. …..) önkormányzati rendelethez</t>
  </si>
  <si>
    <t>1.2. melléklet a …../2020 (…. …..) önkormányzati rendelethez</t>
  </si>
  <si>
    <t>1.2. melléklet a …../2020.  (…. …..) önkormányzati rendelethez</t>
  </si>
  <si>
    <t>1.3. melléklet a …../2020.  (…. …..) önkormányzati rendelethez</t>
  </si>
  <si>
    <t xml:space="preserve">2. melléklet a ……./2020. (... ....) önkormányzati rendelethez     </t>
  </si>
  <si>
    <t xml:space="preserve">3. melléklet a ……./2020. (... ....) önkormányzati rendelethez     </t>
  </si>
  <si>
    <t>A 2020. évi normatív  hozzájárulások alakulása jogcímenként</t>
  </si>
  <si>
    <t>Tervezett előirányzat 2020. év</t>
  </si>
  <si>
    <t>A 2019 évi költségvetési törvény 2. melléklete szerinti jogcímek</t>
  </si>
  <si>
    <t>Államháztartási megelőlegezések visszafizetése</t>
  </si>
  <si>
    <t>4. melléklet a …/2020. (… ....) önkormányzati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</si>
</sst>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2"/>
      <name val="Times New Roman"/>
      <family val="1"/>
    </font>
    <font>
      <sz val="9"/>
      <name val="Times New Roman CE"/>
      <charset val="238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sz val="9"/>
      <color indexed="17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0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0" fontId="8" fillId="0" borderId="0" xfId="0" applyFont="1" applyFill="1"/>
    <xf numFmtId="0" fontId="2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13" applyFont="1" applyFill="1"/>
    <xf numFmtId="0" fontId="2" fillId="0" borderId="1" xfId="13" applyFont="1" applyFill="1" applyBorder="1" applyAlignment="1" applyProtection="1">
      <alignment horizontal="center" vertical="center" wrapText="1"/>
    </xf>
    <xf numFmtId="49" fontId="1" fillId="0" borderId="2" xfId="13" applyNumberFormat="1" applyFont="1" applyFill="1" applyBorder="1" applyAlignment="1" applyProtection="1">
      <alignment horizontal="left" vertical="center" wrapText="1" indent="1"/>
    </xf>
    <xf numFmtId="49" fontId="1" fillId="0" borderId="3" xfId="13" applyNumberFormat="1" applyFont="1" applyFill="1" applyBorder="1" applyAlignment="1" applyProtection="1">
      <alignment horizontal="left" vertical="center" wrapText="1" indent="1"/>
    </xf>
    <xf numFmtId="49" fontId="1" fillId="0" borderId="4" xfId="13" applyNumberFormat="1" applyFont="1" applyFill="1" applyBorder="1" applyAlignment="1" applyProtection="1">
      <alignment horizontal="left" vertical="center" wrapText="1" indent="1"/>
    </xf>
    <xf numFmtId="49" fontId="1" fillId="0" borderId="5" xfId="13" applyNumberFormat="1" applyFont="1" applyFill="1" applyBorder="1" applyAlignment="1" applyProtection="1">
      <alignment horizontal="left" vertical="center" wrapText="1" indent="1"/>
    </xf>
    <xf numFmtId="49" fontId="1" fillId="0" borderId="6" xfId="13" applyNumberFormat="1" applyFont="1" applyFill="1" applyBorder="1" applyAlignment="1" applyProtection="1">
      <alignment horizontal="left" vertical="center" wrapText="1" indent="1"/>
    </xf>
    <xf numFmtId="0" fontId="1" fillId="0" borderId="7" xfId="13" applyFont="1" applyFill="1" applyBorder="1" applyAlignment="1" applyProtection="1">
      <alignment horizontal="left" vertical="center" wrapText="1" indent="1"/>
    </xf>
    <xf numFmtId="0" fontId="1" fillId="0" borderId="8" xfId="13" applyFont="1" applyFill="1" applyBorder="1" applyAlignment="1" applyProtection="1">
      <alignment horizontal="left" vertical="center" wrapText="1" indent="1"/>
    </xf>
    <xf numFmtId="0" fontId="1" fillId="0" borderId="9" xfId="13" applyFont="1" applyFill="1" applyBorder="1" applyAlignment="1" applyProtection="1">
      <alignment horizontal="left" vertical="center" wrapText="1" indent="1"/>
    </xf>
    <xf numFmtId="0" fontId="16" fillId="0" borderId="0" xfId="0" applyFont="1" applyFill="1"/>
    <xf numFmtId="0" fontId="1" fillId="0" borderId="10" xfId="13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41" fontId="13" fillId="0" borderId="0" xfId="0" applyNumberFormat="1" applyFont="1" applyAlignment="1" applyProtection="1">
      <alignment horizontal="right" vertical="top"/>
      <protection locked="0"/>
    </xf>
    <xf numFmtId="41" fontId="12" fillId="0" borderId="0" xfId="0" applyNumberFormat="1" applyFont="1" applyFill="1" applyAlignment="1" applyProtection="1">
      <alignment horizontal="right"/>
    </xf>
    <xf numFmtId="49" fontId="1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13" applyNumberFormat="1" applyFont="1" applyFill="1"/>
    <xf numFmtId="164" fontId="3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0" fillId="7" borderId="12" xfId="0" applyFont="1" applyFill="1" applyBorder="1" applyAlignment="1" applyProtection="1">
      <alignment vertical="center" wrapText="1"/>
    </xf>
    <xf numFmtId="0" fontId="20" fillId="7" borderId="13" xfId="0" applyFont="1" applyFill="1" applyBorder="1" applyAlignment="1" applyProtection="1">
      <alignment horizontal="left" vertical="center" wrapText="1"/>
    </xf>
    <xf numFmtId="0" fontId="17" fillId="0" borderId="0" xfId="0" applyFont="1" applyFill="1" applyAlignment="1">
      <alignment vertical="center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16" fontId="1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 wrapText="1" indent="4"/>
      <protection locked="0"/>
    </xf>
    <xf numFmtId="0" fontId="13" fillId="0" borderId="15" xfId="0" quotePrefix="1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21" fillId="7" borderId="11" xfId="0" applyFont="1" applyFill="1" applyBorder="1" applyAlignment="1" applyProtection="1">
      <alignment vertical="center" wrapText="1"/>
    </xf>
    <xf numFmtId="164" fontId="21" fillId="7" borderId="16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Alignment="1" applyProtection="1">
      <alignment vertical="center"/>
    </xf>
    <xf numFmtId="41" fontId="2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13" applyNumberFormat="1" applyFont="1" applyFill="1" applyAlignment="1">
      <alignment horizontal="right"/>
    </xf>
    <xf numFmtId="0" fontId="1" fillId="0" borderId="17" xfId="13" applyFont="1" applyFill="1" applyBorder="1" applyAlignment="1" applyProtection="1">
      <alignment horizontal="left" vertical="center" wrapText="1" indent="1"/>
    </xf>
    <xf numFmtId="0" fontId="8" fillId="0" borderId="1" xfId="13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vertical="center" wrapText="1"/>
    </xf>
    <xf numFmtId="3" fontId="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13" applyFont="1" applyFill="1" applyBorder="1" applyAlignment="1" applyProtection="1">
      <alignment horizontal="center" vertical="center" wrapText="1"/>
    </xf>
    <xf numFmtId="0" fontId="2" fillId="0" borderId="1" xfId="13" applyFont="1" applyFill="1" applyBorder="1" applyAlignment="1" applyProtection="1">
      <alignment horizontal="left" vertical="center" wrapText="1" indent="1"/>
    </xf>
    <xf numFmtId="164" fontId="2" fillId="0" borderId="16" xfId="13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" fillId="0" borderId="19" xfId="1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 applyProtection="1">
      <alignment horizontal="left" wrapText="1" indent="1"/>
    </xf>
    <xf numFmtId="164" fontId="1" fillId="0" borderId="20" xfId="1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wrapText="1" indent="1"/>
    </xf>
    <xf numFmtId="0" fontId="6" fillId="0" borderId="1" xfId="0" applyFont="1" applyBorder="1" applyAlignment="1" applyProtection="1">
      <alignment horizontal="left" vertical="center" wrapText="1" indent="1"/>
    </xf>
    <xf numFmtId="164" fontId="1" fillId="0" borderId="22" xfId="1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3" applyNumberFormat="1" applyFont="1" applyFill="1" applyBorder="1" applyAlignment="1" applyProtection="1">
      <alignment horizontal="right" vertical="center" wrapText="1" indent="1"/>
    </xf>
    <xf numFmtId="164" fontId="1" fillId="0" borderId="19" xfId="13" applyNumberFormat="1" applyFont="1" applyFill="1" applyBorder="1" applyAlignment="1" applyProtection="1">
      <alignment horizontal="right" vertical="center" wrapText="1" indent="1"/>
    </xf>
    <xf numFmtId="164" fontId="3" fillId="0" borderId="20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wrapText="1"/>
    </xf>
    <xf numFmtId="164" fontId="2" fillId="0" borderId="16" xfId="1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Border="1" applyAlignment="1" applyProtection="1">
      <alignment wrapText="1"/>
    </xf>
    <xf numFmtId="0" fontId="6" fillId="0" borderId="23" xfId="0" applyFont="1" applyBorder="1" applyAlignment="1" applyProtection="1">
      <alignment wrapText="1"/>
    </xf>
    <xf numFmtId="0" fontId="2" fillId="0" borderId="24" xfId="13" applyFont="1" applyFill="1" applyBorder="1" applyAlignment="1" applyProtection="1">
      <alignment horizontal="center" vertical="center" wrapText="1"/>
    </xf>
    <xf numFmtId="0" fontId="2" fillId="0" borderId="25" xfId="13" applyFont="1" applyFill="1" applyBorder="1" applyAlignment="1" applyProtection="1">
      <alignment vertical="center" wrapText="1"/>
    </xf>
    <xf numFmtId="164" fontId="2" fillId="0" borderId="26" xfId="13" applyNumberFormat="1" applyFont="1" applyFill="1" applyBorder="1" applyAlignment="1" applyProtection="1">
      <alignment horizontal="right" vertical="center" wrapText="1" indent="1"/>
    </xf>
    <xf numFmtId="164" fontId="1" fillId="0" borderId="27" xfId="13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3" applyFont="1" applyFill="1" applyBorder="1" applyAlignment="1" applyProtection="1">
      <alignment horizontal="left" vertical="center" wrapText="1" indent="1"/>
    </xf>
    <xf numFmtId="0" fontId="1" fillId="0" borderId="8" xfId="13" applyFont="1" applyFill="1" applyBorder="1" applyAlignment="1" applyProtection="1">
      <alignment horizontal="left" indent="6"/>
    </xf>
    <xf numFmtId="0" fontId="1" fillId="0" borderId="8" xfId="13" applyFont="1" applyFill="1" applyBorder="1" applyAlignment="1" applyProtection="1">
      <alignment horizontal="left" vertical="center" wrapText="1" indent="6"/>
    </xf>
    <xf numFmtId="0" fontId="1" fillId="0" borderId="21" xfId="13" applyFont="1" applyFill="1" applyBorder="1" applyAlignment="1" applyProtection="1">
      <alignment horizontal="left" vertical="center" wrapText="1" indent="6"/>
    </xf>
    <xf numFmtId="0" fontId="1" fillId="0" borderId="28" xfId="13" applyFont="1" applyFill="1" applyBorder="1" applyAlignment="1" applyProtection="1">
      <alignment horizontal="left" vertical="center" wrapText="1" indent="6"/>
    </xf>
    <xf numFmtId="164" fontId="1" fillId="0" borderId="29" xfId="1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" xfId="13" applyFont="1" applyFill="1" applyBorder="1" applyAlignment="1" applyProtection="1">
      <alignment vertical="center" wrapText="1"/>
    </xf>
    <xf numFmtId="0" fontId="1" fillId="0" borderId="21" xfId="13" applyFont="1" applyFill="1" applyBorder="1" applyAlignment="1" applyProtection="1">
      <alignment horizontal="left" vertical="center" wrapText="1" indent="1"/>
    </xf>
    <xf numFmtId="164" fontId="1" fillId="0" borderId="30" xfId="1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3" fillId="0" borderId="8" xfId="0" applyFont="1" applyBorder="1" applyAlignment="1" applyProtection="1">
      <alignment horizontal="left" vertical="center" wrapText="1" indent="1"/>
    </xf>
    <xf numFmtId="0" fontId="1" fillId="0" borderId="10" xfId="13" applyFont="1" applyFill="1" applyBorder="1" applyAlignment="1" applyProtection="1">
      <alignment horizontal="left" vertical="center" wrapText="1" indent="6"/>
    </xf>
    <xf numFmtId="164" fontId="1" fillId="0" borderId="31" xfId="1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Border="1" applyAlignment="1" applyProtection="1">
      <alignment horizontal="right" vertical="center" wrapText="1" indent="1"/>
    </xf>
    <xf numFmtId="164" fontId="6" fillId="0" borderId="16" xfId="0" quotePrefix="1" applyNumberFormat="1" applyFont="1" applyBorder="1" applyAlignment="1" applyProtection="1">
      <alignment horizontal="right" vertical="center" wrapText="1" indent="1"/>
    </xf>
    <xf numFmtId="0" fontId="6" fillId="0" borderId="23" xfId="0" applyFont="1" applyBorder="1" applyAlignment="1" applyProtection="1">
      <alignment horizontal="left" vertical="center" wrapText="1" indent="1"/>
    </xf>
    <xf numFmtId="0" fontId="3" fillId="0" borderId="0" xfId="13" applyFill="1" applyProtection="1"/>
    <xf numFmtId="0" fontId="2" fillId="0" borderId="16" xfId="13" applyFont="1" applyFill="1" applyBorder="1" applyAlignment="1" applyProtection="1">
      <alignment horizontal="center" vertical="center" wrapText="1"/>
    </xf>
    <xf numFmtId="0" fontId="3" fillId="0" borderId="0" xfId="13" applyFont="1" applyFill="1" applyProtection="1"/>
    <xf numFmtId="0" fontId="2" fillId="0" borderId="25" xfId="13" applyFont="1" applyFill="1" applyBorder="1" applyAlignment="1" applyProtection="1">
      <alignment horizontal="center" vertical="center" wrapText="1"/>
    </xf>
    <xf numFmtId="0" fontId="2" fillId="0" borderId="26" xfId="13" applyFont="1" applyFill="1" applyBorder="1" applyAlignment="1" applyProtection="1">
      <alignment horizontal="center" vertical="center" wrapText="1"/>
    </xf>
    <xf numFmtId="0" fontId="1" fillId="0" borderId="0" xfId="13" applyFont="1" applyFill="1" applyProtection="1"/>
    <xf numFmtId="0" fontId="2" fillId="0" borderId="11" xfId="13" applyFont="1" applyFill="1" applyBorder="1" applyAlignment="1" applyProtection="1">
      <alignment horizontal="left" vertical="center" wrapText="1" indent="1"/>
    </xf>
    <xf numFmtId="0" fontId="6" fillId="0" borderId="11" xfId="0" applyFont="1" applyBorder="1" applyAlignment="1" applyProtection="1">
      <alignment wrapText="1"/>
    </xf>
    <xf numFmtId="0" fontId="13" fillId="0" borderId="2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4" xfId="0" applyFont="1" applyBorder="1" applyAlignment="1" applyProtection="1">
      <alignment wrapText="1"/>
    </xf>
    <xf numFmtId="0" fontId="6" fillId="0" borderId="32" xfId="0" applyFont="1" applyBorder="1" applyAlignment="1" applyProtection="1">
      <alignment wrapText="1"/>
    </xf>
    <xf numFmtId="0" fontId="9" fillId="0" borderId="0" xfId="13" applyFont="1" applyFill="1" applyProtection="1"/>
    <xf numFmtId="0" fontId="8" fillId="0" borderId="0" xfId="13" applyFont="1" applyFill="1" applyProtection="1"/>
    <xf numFmtId="0" fontId="3" fillId="0" borderId="0" xfId="13" applyFont="1" applyFill="1" applyAlignment="1" applyProtection="1">
      <alignment horizontal="right" vertical="center" indent="1"/>
    </xf>
    <xf numFmtId="0" fontId="12" fillId="0" borderId="33" xfId="0" applyFont="1" applyFill="1" applyBorder="1" applyAlignment="1" applyProtection="1">
      <alignment horizontal="right"/>
    </xf>
    <xf numFmtId="0" fontId="3" fillId="0" borderId="0" xfId="13" applyFont="1" applyFill="1" applyAlignment="1" applyProtection="1"/>
    <xf numFmtId="0" fontId="2" fillId="0" borderId="24" xfId="13" applyFont="1" applyFill="1" applyBorder="1" applyAlignment="1" applyProtection="1">
      <alignment horizontal="left" vertical="center" wrapText="1" indent="1"/>
    </xf>
    <xf numFmtId="49" fontId="1" fillId="0" borderId="34" xfId="13" applyNumberFormat="1" applyFont="1" applyFill="1" applyBorder="1" applyAlignment="1" applyProtection="1">
      <alignment horizontal="left" vertical="center" wrapText="1" indent="1"/>
    </xf>
    <xf numFmtId="0" fontId="6" fillId="0" borderId="32" xfId="0" applyFont="1" applyBorder="1" applyAlignment="1" applyProtection="1">
      <alignment horizontal="left" vertical="center" wrapText="1" indent="1"/>
    </xf>
    <xf numFmtId="0" fontId="12" fillId="0" borderId="33" xfId="0" applyFont="1" applyFill="1" applyBorder="1" applyAlignment="1" applyProtection="1">
      <alignment horizontal="right" vertical="center"/>
    </xf>
    <xf numFmtId="0" fontId="3" fillId="0" borderId="0" xfId="13" applyFont="1" applyFill="1" applyBorder="1" applyProtection="1"/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2" fillId="0" borderId="11" xfId="0" applyNumberFormat="1" applyFont="1" applyFill="1" applyBorder="1" applyAlignment="1" applyProtection="1">
      <alignment horizontal="centerContinuous" vertical="center" wrapText="1"/>
    </xf>
    <xf numFmtId="164" fontId="2" fillId="0" borderId="1" xfId="0" applyNumberFormat="1" applyFont="1" applyFill="1" applyBorder="1" applyAlignment="1" applyProtection="1">
      <alignment horizontal="centerContinuous" vertical="center" wrapText="1"/>
    </xf>
    <xf numFmtId="164" fontId="2" fillId="0" borderId="16" xfId="0" applyNumberFormat="1" applyFont="1" applyFill="1" applyBorder="1" applyAlignment="1" applyProtection="1">
      <alignment horizontal="centerContinuous"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lef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3" fillId="0" borderId="39" xfId="0" applyNumberFormat="1" applyFont="1" applyFill="1" applyBorder="1" applyAlignment="1" applyProtection="1">
      <alignment horizontal="left" vertical="center" wrapText="1" indent="1"/>
    </xf>
    <xf numFmtId="164" fontId="3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1"/>
    </xf>
    <xf numFmtId="164" fontId="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horizontal="right" indent="1"/>
    </xf>
    <xf numFmtId="0" fontId="22" fillId="0" borderId="0" xfId="0" applyFont="1" applyFill="1"/>
    <xf numFmtId="0" fontId="19" fillId="0" borderId="0" xfId="0" applyFont="1" applyFill="1"/>
    <xf numFmtId="3" fontId="19" fillId="0" borderId="0" xfId="0" applyNumberFormat="1" applyFont="1" applyFill="1" applyAlignment="1">
      <alignment horizontal="right" indent="1"/>
    </xf>
    <xf numFmtId="164" fontId="8" fillId="0" borderId="11" xfId="0" applyNumberFormat="1" applyFont="1" applyFill="1" applyBorder="1" applyAlignment="1" applyProtection="1">
      <alignment horizontal="centerContinuous" vertical="center" wrapText="1"/>
    </xf>
    <xf numFmtId="164" fontId="8" fillId="0" borderId="1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2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left" vertical="center" wrapText="1" indent="2"/>
    </xf>
    <xf numFmtId="164" fontId="3" fillId="0" borderId="4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0" fontId="6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8" xfId="0" quotePrefix="1" applyFont="1" applyBorder="1" applyAlignment="1" applyProtection="1">
      <alignment horizontal="left" wrapText="1" indent="1"/>
    </xf>
    <xf numFmtId="49" fontId="3" fillId="0" borderId="3" xfId="13" applyNumberFormat="1" applyFont="1" applyFill="1" applyBorder="1" applyAlignment="1" applyProtection="1">
      <alignment horizontal="left" vertical="center" wrapText="1" indent="1"/>
    </xf>
    <xf numFmtId="49" fontId="3" fillId="0" borderId="4" xfId="13" applyNumberFormat="1" applyFont="1" applyFill="1" applyBorder="1" applyAlignment="1" applyProtection="1">
      <alignment horizontal="left" vertical="center" wrapText="1" indent="1"/>
    </xf>
    <xf numFmtId="164" fontId="2" fillId="0" borderId="0" xfId="13" applyNumberFormat="1" applyFont="1" applyFill="1" applyBorder="1" applyAlignment="1" applyProtection="1">
      <alignment horizontal="center" vertical="center"/>
    </xf>
    <xf numFmtId="0" fontId="8" fillId="0" borderId="0" xfId="13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13" applyFont="1" applyFill="1" applyAlignment="1">
      <alignment horizontal="center"/>
    </xf>
    <xf numFmtId="49" fontId="2" fillId="0" borderId="0" xfId="13" applyNumberFormat="1" applyFont="1" applyFill="1" applyBorder="1" applyAlignment="1" applyProtection="1">
      <alignment horizontal="center" vertical="center"/>
    </xf>
    <xf numFmtId="0" fontId="2" fillId="0" borderId="0" xfId="13" applyFont="1" applyFill="1" applyBorder="1" applyAlignment="1" applyProtection="1">
      <alignment horizontal="center" vertical="center" wrapText="1"/>
    </xf>
    <xf numFmtId="164" fontId="2" fillId="0" borderId="0" xfId="13" applyNumberFormat="1" applyFont="1" applyFill="1" applyBorder="1" applyAlignment="1" applyProtection="1">
      <alignment horizontal="right" vertical="center" wrapText="1" indent="1"/>
    </xf>
    <xf numFmtId="164" fontId="1" fillId="0" borderId="0" xfId="1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3" applyNumberFormat="1" applyFont="1" applyFill="1" applyBorder="1" applyAlignment="1" applyProtection="1">
      <alignment horizontal="right" vertical="center" wrapText="1" indent="1"/>
    </xf>
    <xf numFmtId="164" fontId="1" fillId="0" borderId="0" xfId="13" applyNumberFormat="1" applyFont="1" applyFill="1" applyBorder="1" applyAlignment="1" applyProtection="1">
      <alignment horizontal="right" vertical="center" wrapText="1" indent="1"/>
    </xf>
    <xf numFmtId="164" fontId="3" fillId="0" borderId="0" xfId="1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3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horizontal="right" vertical="center" wrapText="1" indent="1"/>
    </xf>
    <xf numFmtId="164" fontId="6" fillId="0" borderId="0" xfId="0" quotePrefix="1" applyNumberFormat="1" applyFont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3" xfId="13" applyFont="1" applyFill="1" applyBorder="1" applyAlignment="1" applyProtection="1">
      <alignment horizontal="center" vertical="center" wrapText="1"/>
    </xf>
    <xf numFmtId="0" fontId="2" fillId="0" borderId="44" xfId="13" applyFont="1" applyFill="1" applyBorder="1" applyAlignment="1" applyProtection="1">
      <alignment horizontal="center" vertical="center" wrapText="1"/>
    </xf>
    <xf numFmtId="164" fontId="2" fillId="0" borderId="43" xfId="13" applyNumberFormat="1" applyFont="1" applyFill="1" applyBorder="1" applyAlignment="1" applyProtection="1">
      <alignment horizontal="right" vertical="center" wrapText="1" indent="1"/>
    </xf>
    <xf numFmtId="164" fontId="1" fillId="0" borderId="45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8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6" xfId="1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13" applyNumberFormat="1" applyFont="1" applyFill="1" applyBorder="1" applyAlignment="1" applyProtection="1">
      <alignment horizontal="right" vertical="center" wrapText="1" indent="1"/>
    </xf>
    <xf numFmtId="164" fontId="1" fillId="0" borderId="45" xfId="13" applyNumberFormat="1" applyFont="1" applyFill="1" applyBorder="1" applyAlignment="1" applyProtection="1">
      <alignment horizontal="right" vertical="center" wrapText="1" indent="1"/>
    </xf>
    <xf numFmtId="164" fontId="3" fillId="0" borderId="38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6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5" xfId="1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3" xfId="1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4" xfId="13" applyNumberFormat="1" applyFont="1" applyFill="1" applyBorder="1" applyAlignment="1" applyProtection="1">
      <alignment horizontal="right" vertical="center" wrapText="1" indent="1"/>
    </xf>
    <xf numFmtId="164" fontId="1" fillId="0" borderId="47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8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13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3" xfId="0" applyNumberFormat="1" applyFont="1" applyBorder="1" applyAlignment="1" applyProtection="1">
      <alignment horizontal="right" vertical="center" wrapText="1" indent="1"/>
    </xf>
    <xf numFmtId="164" fontId="6" fillId="0" borderId="43" xfId="0" quotePrefix="1" applyNumberFormat="1" applyFont="1" applyBorder="1" applyAlignment="1" applyProtection="1">
      <alignment horizontal="right" vertical="center" wrapText="1" indent="1"/>
    </xf>
    <xf numFmtId="3" fontId="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6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13" applyNumberFormat="1" applyFont="1" applyFill="1" applyBorder="1" applyAlignment="1" applyProtection="1">
      <alignment horizontal="right" vertical="center" wrapText="1" indent="1"/>
      <protection locked="0"/>
    </xf>
    <xf numFmtId="41" fontId="13" fillId="0" borderId="36" xfId="0" applyNumberFormat="1" applyFont="1" applyBorder="1" applyAlignment="1" applyProtection="1">
      <alignment horizontal="right" vertical="top"/>
      <protection locked="0"/>
    </xf>
    <xf numFmtId="164" fontId="2" fillId="0" borderId="36" xfId="13" applyNumberFormat="1" applyFont="1" applyFill="1" applyBorder="1" applyAlignment="1" applyProtection="1">
      <alignment horizontal="center" vertical="center"/>
    </xf>
    <xf numFmtId="0" fontId="8" fillId="0" borderId="36" xfId="13" applyFont="1" applyFill="1" applyBorder="1" applyAlignment="1" applyProtection="1">
      <alignment horizontal="center"/>
    </xf>
    <xf numFmtId="164" fontId="1" fillId="0" borderId="35" xfId="1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3" applyFont="1" applyFill="1" applyBorder="1" applyAlignment="1" applyProtection="1">
      <alignment horizontal="center" vertical="center" wrapText="1"/>
    </xf>
    <xf numFmtId="164" fontId="2" fillId="0" borderId="13" xfId="13" applyNumberFormat="1" applyFont="1" applyFill="1" applyBorder="1" applyAlignment="1" applyProtection="1">
      <alignment horizontal="right" vertical="center" wrapText="1" indent="1"/>
    </xf>
    <xf numFmtId="164" fontId="1" fillId="0" borderId="51" xfId="13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13" applyNumberFormat="1" applyFont="1" applyFill="1" applyBorder="1" applyAlignment="1" applyProtection="1">
      <alignment horizontal="right" vertical="center" wrapText="1" indent="1"/>
    </xf>
    <xf numFmtId="164" fontId="8" fillId="0" borderId="13" xfId="13" applyNumberFormat="1" applyFont="1" applyFill="1" applyBorder="1" applyAlignment="1" applyProtection="1">
      <alignment horizontal="right" vertical="center" wrapText="1" indent="1"/>
    </xf>
    <xf numFmtId="164" fontId="3" fillId="0" borderId="51" xfId="13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13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5" xfId="13" applyNumberFormat="1" applyFont="1" applyFill="1" applyBorder="1" applyAlignment="1" applyProtection="1">
      <alignment horizontal="right" vertical="center" wrapText="1" indent="1"/>
    </xf>
    <xf numFmtId="164" fontId="2" fillId="0" borderId="13" xfId="13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5" xfId="13" applyFont="1" applyFill="1" applyBorder="1" applyAlignment="1">
      <alignment horizontal="center"/>
    </xf>
    <xf numFmtId="0" fontId="12" fillId="0" borderId="51" xfId="0" applyFont="1" applyFill="1" applyBorder="1" applyAlignment="1" applyProtection="1">
      <alignment horizontal="right"/>
    </xf>
    <xf numFmtId="164" fontId="6" fillId="0" borderId="13" xfId="0" applyNumberFormat="1" applyFont="1" applyBorder="1" applyAlignment="1" applyProtection="1">
      <alignment horizontal="right" vertical="center" wrapText="1" indent="1"/>
    </xf>
    <xf numFmtId="0" fontId="3" fillId="0" borderId="35" xfId="13" applyFont="1" applyFill="1" applyBorder="1" applyAlignment="1" applyProtection="1">
      <alignment horizontal="right" vertical="center" indent="1"/>
    </xf>
    <xf numFmtId="0" fontId="12" fillId="0" borderId="51" xfId="0" applyFont="1" applyFill="1" applyBorder="1" applyAlignment="1" applyProtection="1">
      <alignment horizontal="right" vertical="center"/>
    </xf>
    <xf numFmtId="164" fontId="2" fillId="0" borderId="52" xfId="13" applyNumberFormat="1" applyFont="1" applyFill="1" applyBorder="1" applyAlignment="1" applyProtection="1">
      <alignment horizontal="right" vertical="center" wrapText="1" indent="1"/>
    </xf>
    <xf numFmtId="41" fontId="3" fillId="0" borderId="13" xfId="13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1" fontId="3" fillId="0" borderId="53" xfId="13" applyNumberFormat="1" applyFont="1" applyFill="1" applyBorder="1" applyAlignment="1">
      <alignment horizontal="right"/>
    </xf>
    <xf numFmtId="164" fontId="1" fillId="8" borderId="0" xfId="0" applyNumberFormat="1" applyFont="1" applyFill="1" applyAlignment="1" applyProtection="1">
      <alignment vertical="center" wrapText="1"/>
      <protection locked="0"/>
    </xf>
    <xf numFmtId="0" fontId="2" fillId="8" borderId="0" xfId="0" applyFont="1" applyFill="1" applyAlignment="1" applyProtection="1">
      <alignment vertical="center"/>
      <protection locked="0"/>
    </xf>
    <xf numFmtId="0" fontId="3" fillId="8" borderId="0" xfId="13" applyFont="1" applyFill="1" applyProtection="1">
      <protection locked="0"/>
    </xf>
    <xf numFmtId="0" fontId="1" fillId="8" borderId="0" xfId="13" applyFont="1" applyFill="1" applyProtection="1">
      <protection locked="0"/>
    </xf>
    <xf numFmtId="0" fontId="3" fillId="8" borderId="0" xfId="13" applyFill="1" applyProtection="1">
      <protection locked="0"/>
    </xf>
    <xf numFmtId="0" fontId="3" fillId="8" borderId="0" xfId="13" applyFont="1" applyFill="1" applyAlignment="1" applyProtection="1">
      <protection locked="0"/>
    </xf>
    <xf numFmtId="0" fontId="3" fillId="8" borderId="0" xfId="13" applyFont="1" applyFill="1" applyBorder="1" applyProtection="1">
      <protection locked="0"/>
    </xf>
    <xf numFmtId="41" fontId="13" fillId="0" borderId="0" xfId="0" applyNumberFormat="1" applyFont="1" applyFill="1" applyAlignment="1" applyProtection="1">
      <alignment horizontal="right" vertical="top"/>
      <protection locked="0"/>
    </xf>
    <xf numFmtId="41" fontId="13" fillId="0" borderId="36" xfId="0" applyNumberFormat="1" applyFont="1" applyFill="1" applyBorder="1" applyAlignment="1" applyProtection="1">
      <alignment horizontal="right" vertical="top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13" xfId="0" quotePrefix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right" vertical="top"/>
      <protection locked="0"/>
    </xf>
    <xf numFmtId="164" fontId="2" fillId="0" borderId="18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0" applyNumberFormat="1" applyFont="1" applyFill="1" applyBorder="1" applyAlignment="1" applyProtection="1">
      <alignment horizontal="right" vertical="center" wrapText="1" indent="1"/>
    </xf>
    <xf numFmtId="164" fontId="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3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164" fontId="6" fillId="0" borderId="26" xfId="0" applyNumberFormat="1" applyFont="1" applyFill="1" applyBorder="1" applyAlignment="1" applyProtection="1">
      <alignment horizontal="right" vertical="center" wrapText="1"/>
    </xf>
    <xf numFmtId="164" fontId="6" fillId="0" borderId="40" xfId="0" applyNumberFormat="1" applyFont="1" applyFill="1" applyBorder="1" applyAlignment="1" applyProtection="1">
      <alignment horizontal="right" vertical="center" wrapText="1"/>
    </xf>
    <xf numFmtId="164" fontId="13" fillId="0" borderId="40" xfId="0" applyNumberFormat="1" applyFont="1" applyFill="1" applyBorder="1" applyAlignment="1" applyProtection="1">
      <alignment horizontal="right" vertical="center" wrapText="1"/>
    </xf>
    <xf numFmtId="164" fontId="6" fillId="0" borderId="59" xfId="0" applyNumberFormat="1" applyFont="1" applyFill="1" applyBorder="1" applyAlignment="1" applyProtection="1">
      <alignment horizontal="right" vertical="center" wrapText="1"/>
    </xf>
    <xf numFmtId="164" fontId="13" fillId="0" borderId="59" xfId="0" applyNumberFormat="1" applyFont="1" applyFill="1" applyBorder="1" applyAlignment="1" applyProtection="1">
      <alignment horizontal="right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164" fontId="20" fillId="7" borderId="60" xfId="0" applyNumberFormat="1" applyFont="1" applyFill="1" applyBorder="1" applyAlignment="1" applyProtection="1">
      <alignment horizontal="right" vertical="center" wrapText="1"/>
    </xf>
    <xf numFmtId="164" fontId="6" fillId="0" borderId="61" xfId="0" applyNumberFormat="1" applyFont="1" applyFill="1" applyBorder="1" applyAlignment="1" applyProtection="1">
      <alignment horizontal="right" vertical="center" wrapText="1"/>
    </xf>
    <xf numFmtId="164" fontId="13" fillId="0" borderId="61" xfId="0" applyNumberFormat="1" applyFont="1" applyFill="1" applyBorder="1" applyAlignment="1" applyProtection="1">
      <alignment horizontal="right" vertical="center" wrapText="1"/>
    </xf>
    <xf numFmtId="164" fontId="21" fillId="7" borderId="12" xfId="0" applyNumberFormat="1" applyFont="1" applyFill="1" applyBorder="1" applyAlignment="1" applyProtection="1">
      <alignment horizontal="right" vertical="center" wrapText="1"/>
    </xf>
    <xf numFmtId="164" fontId="6" fillId="0" borderId="25" xfId="0" applyNumberFormat="1" applyFont="1" applyFill="1" applyBorder="1" applyAlignment="1" applyProtection="1">
      <alignment horizontal="right" vertical="center" wrapText="1"/>
    </xf>
    <xf numFmtId="164" fontId="6" fillId="0" borderId="17" xfId="0" applyNumberFormat="1" applyFont="1" applyFill="1" applyBorder="1" applyAlignment="1" applyProtection="1">
      <alignment horizontal="right" vertical="center" wrapText="1"/>
    </xf>
    <xf numFmtId="164" fontId="13" fillId="0" borderId="17" xfId="0" applyNumberFormat="1" applyFont="1" applyFill="1" applyBorder="1" applyAlignment="1" applyProtection="1">
      <alignment horizontal="right" vertical="center" wrapText="1"/>
    </xf>
    <xf numFmtId="164" fontId="6" fillId="0" borderId="23" xfId="0" applyNumberFormat="1" applyFont="1" applyFill="1" applyBorder="1" applyAlignment="1" applyProtection="1">
      <alignment horizontal="right" vertical="center" wrapText="1"/>
    </xf>
    <xf numFmtId="164" fontId="21" fillId="7" borderId="1" xfId="0" applyNumberFormat="1" applyFont="1" applyFill="1" applyBorder="1" applyAlignment="1" applyProtection="1">
      <alignment horizontal="right" vertical="center" wrapText="1"/>
    </xf>
    <xf numFmtId="0" fontId="13" fillId="0" borderId="6" xfId="0" applyFont="1" applyFill="1" applyBorder="1" applyAlignment="1" applyProtection="1">
      <alignment horizontal="left" vertical="center" wrapText="1" indent="4"/>
      <protection locked="0"/>
    </xf>
    <xf numFmtId="164" fontId="13" fillId="0" borderId="42" xfId="0" applyNumberFormat="1" applyFont="1" applyFill="1" applyBorder="1" applyAlignment="1" applyProtection="1">
      <alignment horizontal="right" vertical="center" wrapText="1"/>
    </xf>
    <xf numFmtId="164" fontId="13" fillId="0" borderId="62" xfId="0" applyNumberFormat="1" applyFont="1" applyFill="1" applyBorder="1" applyAlignment="1" applyProtection="1">
      <alignment horizontal="right" vertical="center" wrapText="1"/>
    </xf>
    <xf numFmtId="164" fontId="21" fillId="7" borderId="13" xfId="0" applyNumberFormat="1" applyFont="1" applyFill="1" applyBorder="1" applyAlignment="1" applyProtection="1">
      <alignment horizontal="right" vertical="center" wrapText="1"/>
    </xf>
    <xf numFmtId="16" fontId="13" fillId="0" borderId="63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63" xfId="0" applyFont="1" applyFill="1" applyBorder="1" applyAlignment="1" applyProtection="1">
      <alignment horizontal="left" vertical="center" wrapText="1" indent="4"/>
      <protection locked="0"/>
    </xf>
    <xf numFmtId="16" fontId="21" fillId="7" borderId="13" xfId="0" applyNumberFormat="1" applyFont="1" applyFill="1" applyBorder="1" applyAlignment="1" applyProtection="1">
      <alignment horizontal="left" vertical="center" wrapText="1"/>
      <protection locked="0"/>
    </xf>
    <xf numFmtId="0" fontId="21" fillId="7" borderId="13" xfId="0" applyFont="1" applyFill="1" applyBorder="1" applyAlignment="1" applyProtection="1">
      <alignment horizontal="left" vertical="center" wrapText="1" indent="4"/>
      <protection locked="0"/>
    </xf>
    <xf numFmtId="16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44" xfId="0" applyNumberFormat="1" applyFont="1" applyFill="1" applyBorder="1" applyAlignment="1" applyProtection="1">
      <alignment horizontal="right" vertical="center" wrapText="1"/>
    </xf>
    <xf numFmtId="164" fontId="13" fillId="0" borderId="26" xfId="0" applyNumberFormat="1" applyFont="1" applyFill="1" applyBorder="1" applyAlignment="1" applyProtection="1">
      <alignment horizontal="right" vertical="center" wrapText="1"/>
    </xf>
    <xf numFmtId="164" fontId="6" fillId="0" borderId="64" xfId="0" applyNumberFormat="1" applyFont="1" applyFill="1" applyBorder="1" applyAlignment="1" applyProtection="1">
      <alignment horizontal="right" vertical="center" wrapText="1"/>
    </xf>
    <xf numFmtId="0" fontId="8" fillId="0" borderId="65" xfId="0" applyFont="1" applyBorder="1"/>
    <xf numFmtId="164" fontId="13" fillId="0" borderId="28" xfId="0" applyNumberFormat="1" applyFont="1" applyFill="1" applyBorder="1" applyAlignment="1" applyProtection="1">
      <alignment horizontal="right" vertical="center" wrapText="1"/>
    </xf>
    <xf numFmtId="164" fontId="2" fillId="0" borderId="12" xfId="0" applyNumberFormat="1" applyFont="1" applyFill="1" applyBorder="1" applyAlignment="1" applyProtection="1">
      <alignment horizontal="centerContinuous" vertical="center" wrapText="1"/>
    </xf>
    <xf numFmtId="164" fontId="2" fillId="0" borderId="41" xfId="0" applyNumberFormat="1" applyFont="1" applyFill="1" applyBorder="1" applyAlignment="1" applyProtection="1">
      <alignment horizontal="centerContinuous" vertical="center" wrapText="1"/>
    </xf>
    <xf numFmtId="164" fontId="1" fillId="9" borderId="36" xfId="1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3" applyNumberFormat="1" applyFont="1" applyFill="1" applyBorder="1" applyAlignment="1" applyProtection="1">
      <alignment horizontal="left" vertical="center"/>
    </xf>
    <xf numFmtId="164" fontId="2" fillId="0" borderId="0" xfId="13" applyNumberFormat="1" applyFont="1" applyFill="1" applyBorder="1" applyAlignment="1" applyProtection="1">
      <alignment horizontal="center" vertical="center"/>
    </xf>
    <xf numFmtId="41" fontId="13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0" xfId="13" applyFont="1" applyFill="1" applyAlignment="1">
      <alignment horizontal="center"/>
    </xf>
    <xf numFmtId="49" fontId="2" fillId="0" borderId="0" xfId="13" applyNumberFormat="1" applyFont="1" applyFill="1" applyBorder="1" applyAlignment="1" applyProtection="1">
      <alignment horizontal="center" vertical="center"/>
    </xf>
    <xf numFmtId="164" fontId="14" fillId="0" borderId="33" xfId="13" applyNumberFormat="1" applyFont="1" applyFill="1" applyBorder="1" applyAlignment="1" applyProtection="1">
      <alignment horizontal="left"/>
    </xf>
    <xf numFmtId="0" fontId="8" fillId="0" borderId="0" xfId="13" applyFont="1" applyFill="1" applyAlignment="1" applyProtection="1">
      <alignment horizontal="center"/>
    </xf>
    <xf numFmtId="164" fontId="8" fillId="0" borderId="52" xfId="0" applyNumberFormat="1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textRotation="180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164" fontId="8" fillId="0" borderId="67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right" textRotation="180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0" fillId="7" borderId="37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</cellXfs>
  <cellStyles count="16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Ezres 4" xfId="9"/>
    <cellStyle name="Hiperhivatkozás" xfId="10"/>
    <cellStyle name="Már látott hiperhivatkozás" xfId="11"/>
    <cellStyle name="Normál" xfId="0" builtinId="0"/>
    <cellStyle name="Normál 2" xfId="12"/>
    <cellStyle name="Normál_KVRENMUNKA" xfId="13"/>
    <cellStyle name="Százalék 2" xfId="14"/>
    <cellStyle name="Százalék 3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53"/>
  </sheetPr>
  <dimension ref="A1:K159"/>
  <sheetViews>
    <sheetView topLeftCell="B130" zoomScaleSheetLayoutView="75" workbookViewId="0">
      <selection activeCell="C79" sqref="C79"/>
    </sheetView>
  </sheetViews>
  <sheetFormatPr defaultRowHeight="15.75"/>
  <cols>
    <col min="1" max="1" width="13.83203125" style="37" customWidth="1"/>
    <col min="2" max="2" width="137.1640625" style="7" bestFit="1" customWidth="1"/>
    <col min="3" max="5" width="22.5" style="53" customWidth="1"/>
    <col min="6" max="6" width="9" style="7" customWidth="1"/>
    <col min="7" max="16384" width="9.33203125" style="7"/>
  </cols>
  <sheetData>
    <row r="1" spans="1:5" s="1" customFormat="1" ht="26.25" customHeight="1">
      <c r="A1" s="35"/>
      <c r="C1" s="33" t="s">
        <v>382</v>
      </c>
      <c r="D1" s="33"/>
      <c r="E1" s="33"/>
    </row>
    <row r="2" spans="1:5" s="3" customFormat="1" ht="28.5" customHeight="1">
      <c r="A2" s="322" t="s">
        <v>379</v>
      </c>
      <c r="B2" s="322"/>
      <c r="C2" s="322"/>
      <c r="D2" s="190"/>
      <c r="E2" s="190"/>
    </row>
    <row r="3" spans="1:5" s="3" customFormat="1">
      <c r="A3" s="36"/>
      <c r="B3" s="6"/>
      <c r="C3" s="52"/>
      <c r="D3" s="52"/>
      <c r="E3" s="52"/>
    </row>
    <row r="4" spans="1:5">
      <c r="A4" s="324" t="s">
        <v>261</v>
      </c>
      <c r="B4" s="324"/>
      <c r="C4" s="324"/>
      <c r="D4" s="192"/>
      <c r="E4" s="192"/>
    </row>
    <row r="5" spans="1:5" ht="16.5" thickBot="1">
      <c r="A5" s="319" t="s">
        <v>312</v>
      </c>
      <c r="B5" s="319"/>
      <c r="C5" s="34" t="s">
        <v>286</v>
      </c>
      <c r="D5" s="34"/>
      <c r="E5" s="34"/>
    </row>
    <row r="6" spans="1:5" s="100" customFormat="1" ht="32.25" thickBot="1">
      <c r="A6" s="59" t="s">
        <v>292</v>
      </c>
      <c r="B6" s="8" t="s">
        <v>262</v>
      </c>
      <c r="C6" s="205" t="s">
        <v>383</v>
      </c>
      <c r="D6" s="231" t="s">
        <v>371</v>
      </c>
      <c r="E6" s="231" t="s">
        <v>372</v>
      </c>
    </row>
    <row r="7" spans="1:5" s="103" customFormat="1" ht="16.5" thickBot="1">
      <c r="A7" s="78" t="s">
        <v>13</v>
      </c>
      <c r="B7" s="101" t="s">
        <v>16</v>
      </c>
      <c r="C7" s="206" t="s">
        <v>14</v>
      </c>
      <c r="D7" s="231"/>
      <c r="E7" s="231"/>
    </row>
    <row r="8" spans="1:5" s="103" customFormat="1" ht="16.5" thickBot="1">
      <c r="A8" s="104" t="s">
        <v>263</v>
      </c>
      <c r="B8" s="60" t="s">
        <v>95</v>
      </c>
      <c r="C8" s="207">
        <f>+C9+C10+C11+C12+C13+C14</f>
        <v>50720</v>
      </c>
      <c r="D8" s="207">
        <f>+D9+D10+D11+D12+D13+D14</f>
        <v>3491</v>
      </c>
      <c r="E8" s="207">
        <f>+E9+E10+E11+E12+E13+E14</f>
        <v>54211</v>
      </c>
    </row>
    <row r="9" spans="1:5" s="103" customFormat="1">
      <c r="A9" s="9" t="s">
        <v>299</v>
      </c>
      <c r="B9" s="62" t="s">
        <v>96</v>
      </c>
      <c r="C9" s="208">
        <v>11710</v>
      </c>
      <c r="D9" s="230"/>
      <c r="E9" s="230">
        <f t="shared" ref="E9:E14" si="0">SUM(C9:D9)</f>
        <v>11710</v>
      </c>
    </row>
    <row r="10" spans="1:5" s="103" customFormat="1">
      <c r="A10" s="10" t="s">
        <v>300</v>
      </c>
      <c r="B10" s="64" t="s">
        <v>97</v>
      </c>
      <c r="C10" s="208"/>
      <c r="D10" s="225"/>
      <c r="E10" s="230">
        <f t="shared" si="0"/>
        <v>0</v>
      </c>
    </row>
    <row r="11" spans="1:5" s="103" customFormat="1">
      <c r="A11" s="10" t="s">
        <v>301</v>
      </c>
      <c r="B11" s="64" t="s">
        <v>98</v>
      </c>
      <c r="C11" s="208">
        <v>13330</v>
      </c>
      <c r="D11" s="225">
        <v>25</v>
      </c>
      <c r="E11" s="230">
        <f t="shared" si="0"/>
        <v>13355</v>
      </c>
    </row>
    <row r="12" spans="1:5" s="103" customFormat="1">
      <c r="A12" s="10" t="s">
        <v>302</v>
      </c>
      <c r="B12" s="64" t="s">
        <v>99</v>
      </c>
      <c r="C12" s="208">
        <v>1800</v>
      </c>
      <c r="D12" s="225"/>
      <c r="E12" s="230">
        <f t="shared" si="0"/>
        <v>1800</v>
      </c>
    </row>
    <row r="13" spans="1:5" s="103" customFormat="1">
      <c r="A13" s="10" t="s">
        <v>311</v>
      </c>
      <c r="B13" s="64" t="s">
        <v>100</v>
      </c>
      <c r="C13" s="208"/>
      <c r="D13" s="225"/>
      <c r="E13" s="230">
        <f t="shared" si="0"/>
        <v>0</v>
      </c>
    </row>
    <row r="14" spans="1:5" s="103" customFormat="1" ht="16.5" thickBot="1">
      <c r="A14" s="11" t="s">
        <v>303</v>
      </c>
      <c r="B14" s="66" t="s">
        <v>101</v>
      </c>
      <c r="C14" s="208">
        <v>23880</v>
      </c>
      <c r="D14" s="233">
        <v>3466</v>
      </c>
      <c r="E14" s="230">
        <f t="shared" si="0"/>
        <v>27346</v>
      </c>
    </row>
    <row r="15" spans="1:5" s="103" customFormat="1" ht="16.5" thickBot="1">
      <c r="A15" s="104" t="s">
        <v>264</v>
      </c>
      <c r="B15" s="67" t="s">
        <v>102</v>
      </c>
      <c r="C15" s="207">
        <f>+C16+C17+C18+C19+C20</f>
        <v>20982</v>
      </c>
      <c r="D15" s="207">
        <f>+D16+D17+D18+D19+D20</f>
        <v>8011</v>
      </c>
      <c r="E15" s="207">
        <f>+E16+E17+E18+E19+E20</f>
        <v>28993</v>
      </c>
    </row>
    <row r="16" spans="1:5" s="103" customFormat="1">
      <c r="A16" s="9" t="s">
        <v>305</v>
      </c>
      <c r="B16" s="62" t="s">
        <v>86</v>
      </c>
      <c r="C16" s="208"/>
      <c r="D16" s="230"/>
      <c r="E16" s="230"/>
    </row>
    <row r="17" spans="1:5" s="103" customFormat="1">
      <c r="A17" s="10" t="s">
        <v>306</v>
      </c>
      <c r="B17" s="64" t="s">
        <v>103</v>
      </c>
      <c r="C17" s="209"/>
      <c r="D17" s="225"/>
      <c r="E17" s="225"/>
    </row>
    <row r="18" spans="1:5" s="103" customFormat="1">
      <c r="A18" s="10" t="s">
        <v>307</v>
      </c>
      <c r="B18" s="64" t="s">
        <v>104</v>
      </c>
      <c r="C18" s="209"/>
      <c r="D18" s="225"/>
      <c r="E18" s="225"/>
    </row>
    <row r="19" spans="1:5" s="103" customFormat="1">
      <c r="A19" s="10" t="s">
        <v>308</v>
      </c>
      <c r="B19" s="64" t="s">
        <v>105</v>
      </c>
      <c r="C19" s="209"/>
      <c r="D19" s="225"/>
      <c r="E19" s="225"/>
    </row>
    <row r="20" spans="1:5" s="103" customFormat="1">
      <c r="A20" s="10" t="s">
        <v>309</v>
      </c>
      <c r="B20" s="64" t="s">
        <v>106</v>
      </c>
      <c r="C20" s="209">
        <v>20982</v>
      </c>
      <c r="D20" s="225">
        <v>8011</v>
      </c>
      <c r="E20" s="225">
        <f>SUM(C20:D20)</f>
        <v>28993</v>
      </c>
    </row>
    <row r="21" spans="1:5" s="103" customFormat="1" ht="16.5" thickBot="1">
      <c r="A21" s="11" t="s">
        <v>107</v>
      </c>
      <c r="B21" s="66" t="s">
        <v>108</v>
      </c>
      <c r="C21" s="210"/>
      <c r="D21" s="233"/>
      <c r="E21" s="233"/>
    </row>
    <row r="22" spans="1:5" s="103" customFormat="1" ht="16.5" thickBot="1">
      <c r="A22" s="104" t="s">
        <v>265</v>
      </c>
      <c r="B22" s="60" t="s">
        <v>109</v>
      </c>
      <c r="C22" s="207">
        <f>+C23+C24+C25+C26+C27</f>
        <v>17554</v>
      </c>
      <c r="D22" s="207">
        <f>+D23+D24+D25+D26+D27</f>
        <v>0</v>
      </c>
      <c r="E22" s="207">
        <f>+E23+E24+E25+E26+E27</f>
        <v>17554</v>
      </c>
    </row>
    <row r="23" spans="1:5" s="103" customFormat="1">
      <c r="A23" s="9" t="s">
        <v>293</v>
      </c>
      <c r="B23" s="62" t="s">
        <v>110</v>
      </c>
      <c r="C23" s="208"/>
      <c r="D23" s="230"/>
      <c r="E23" s="230">
        <f>SUM(C23:D23)</f>
        <v>0</v>
      </c>
    </row>
    <row r="24" spans="1:5" s="103" customFormat="1">
      <c r="A24" s="10" t="s">
        <v>294</v>
      </c>
      <c r="B24" s="64" t="s">
        <v>111</v>
      </c>
      <c r="C24" s="209"/>
      <c r="D24" s="225"/>
      <c r="E24" s="225"/>
    </row>
    <row r="25" spans="1:5" s="103" customFormat="1">
      <c r="A25" s="10" t="s">
        <v>295</v>
      </c>
      <c r="B25" s="64" t="s">
        <v>112</v>
      </c>
      <c r="C25" s="209"/>
      <c r="D25" s="225"/>
      <c r="E25" s="225"/>
    </row>
    <row r="26" spans="1:5" s="103" customFormat="1">
      <c r="A26" s="10" t="s">
        <v>113</v>
      </c>
      <c r="B26" s="64" t="s">
        <v>114</v>
      </c>
      <c r="C26" s="209"/>
      <c r="D26" s="225"/>
      <c r="E26" s="225"/>
    </row>
    <row r="27" spans="1:5" s="103" customFormat="1">
      <c r="A27" s="10" t="s">
        <v>115</v>
      </c>
      <c r="B27" s="64" t="s">
        <v>116</v>
      </c>
      <c r="C27" s="209">
        <v>17554</v>
      </c>
      <c r="D27" s="225"/>
      <c r="E27" s="225">
        <f>SUM(C27:D27)</f>
        <v>17554</v>
      </c>
    </row>
    <row r="28" spans="1:5" s="103" customFormat="1" ht="16.5" thickBot="1">
      <c r="A28" s="11" t="s">
        <v>117</v>
      </c>
      <c r="B28" s="66" t="s">
        <v>118</v>
      </c>
      <c r="C28" s="209">
        <v>17554</v>
      </c>
      <c r="D28" s="233"/>
      <c r="E28" s="225">
        <f>SUM(C28:D28)</f>
        <v>17554</v>
      </c>
    </row>
    <row r="29" spans="1:5" s="103" customFormat="1" ht="16.5" thickBot="1">
      <c r="A29" s="104" t="s">
        <v>119</v>
      </c>
      <c r="B29" s="60" t="s">
        <v>24</v>
      </c>
      <c r="C29" s="211">
        <f>C30+C34+C35+C36+C37</f>
        <v>5644</v>
      </c>
      <c r="D29" s="211">
        <f>D30+D34+D35+D36+D37</f>
        <v>-2554</v>
      </c>
      <c r="E29" s="211">
        <f>E30+E34+E35+E36+E37</f>
        <v>3090</v>
      </c>
    </row>
    <row r="30" spans="1:5" s="103" customFormat="1">
      <c r="A30" s="9" t="s">
        <v>341</v>
      </c>
      <c r="B30" s="62" t="s">
        <v>25</v>
      </c>
      <c r="C30" s="212">
        <f>+C31+C33+C32</f>
        <v>3035</v>
      </c>
      <c r="D30" s="234"/>
      <c r="E30" s="234">
        <f>SUM(C30:D30)</f>
        <v>3035</v>
      </c>
    </row>
    <row r="31" spans="1:5" s="103" customFormat="1">
      <c r="A31" s="10" t="s">
        <v>259</v>
      </c>
      <c r="B31" s="64" t="s">
        <v>120</v>
      </c>
      <c r="C31" s="209">
        <v>1035</v>
      </c>
      <c r="D31" s="225"/>
      <c r="E31" s="234">
        <f t="shared" ref="E31:E37" si="1">SUM(C31:D31)</f>
        <v>1035</v>
      </c>
    </row>
    <row r="32" spans="1:5" s="103" customFormat="1">
      <c r="A32" s="10" t="s">
        <v>260</v>
      </c>
      <c r="B32" s="185" t="s">
        <v>23</v>
      </c>
      <c r="C32" s="209">
        <v>2000</v>
      </c>
      <c r="D32" s="225"/>
      <c r="E32" s="234">
        <f t="shared" si="1"/>
        <v>2000</v>
      </c>
    </row>
    <row r="33" spans="1:5" s="103" customFormat="1">
      <c r="A33" s="10" t="s">
        <v>21</v>
      </c>
      <c r="B33" s="185" t="s">
        <v>121</v>
      </c>
      <c r="C33" s="209"/>
      <c r="D33" s="225"/>
      <c r="E33" s="234">
        <f t="shared" si="1"/>
        <v>0</v>
      </c>
    </row>
    <row r="34" spans="1:5" s="103" customFormat="1">
      <c r="A34" s="10" t="s">
        <v>342</v>
      </c>
      <c r="B34" s="64" t="s">
        <v>22</v>
      </c>
      <c r="C34" s="209"/>
      <c r="D34" s="225"/>
      <c r="E34" s="234">
        <f t="shared" si="1"/>
        <v>0</v>
      </c>
    </row>
    <row r="35" spans="1:5" s="103" customFormat="1">
      <c r="A35" s="10" t="s">
        <v>346</v>
      </c>
      <c r="B35" s="64" t="s">
        <v>122</v>
      </c>
      <c r="C35" s="209"/>
      <c r="D35" s="225"/>
      <c r="E35" s="234">
        <f t="shared" si="1"/>
        <v>0</v>
      </c>
    </row>
    <row r="36" spans="1:5" s="103" customFormat="1">
      <c r="A36" s="10" t="s">
        <v>347</v>
      </c>
      <c r="B36" s="64" t="s">
        <v>345</v>
      </c>
      <c r="C36" s="209">
        <v>2554</v>
      </c>
      <c r="D36" s="225">
        <v>-2554</v>
      </c>
      <c r="E36" s="234">
        <f t="shared" si="1"/>
        <v>0</v>
      </c>
    </row>
    <row r="37" spans="1:5" s="103" customFormat="1" ht="16.5" thickBot="1">
      <c r="A37" s="11" t="s">
        <v>348</v>
      </c>
      <c r="B37" s="66" t="s">
        <v>123</v>
      </c>
      <c r="C37" s="209">
        <v>55</v>
      </c>
      <c r="D37" s="233"/>
      <c r="E37" s="234">
        <f t="shared" si="1"/>
        <v>55</v>
      </c>
    </row>
    <row r="38" spans="1:5" s="103" customFormat="1" ht="16.5" thickBot="1">
      <c r="A38" s="104" t="s">
        <v>267</v>
      </c>
      <c r="B38" s="60" t="s">
        <v>124</v>
      </c>
      <c r="C38" s="207">
        <f>SUM(C39:C48)</f>
        <v>756</v>
      </c>
      <c r="D38" s="207">
        <f>SUM(D39:D48)</f>
        <v>0</v>
      </c>
      <c r="E38" s="207">
        <f>SUM(E39:E48)</f>
        <v>756</v>
      </c>
    </row>
    <row r="39" spans="1:5" s="103" customFormat="1">
      <c r="A39" s="9" t="s">
        <v>87</v>
      </c>
      <c r="B39" s="62" t="s">
        <v>78</v>
      </c>
      <c r="C39" s="208"/>
      <c r="D39" s="230"/>
      <c r="E39" s="236">
        <f t="shared" ref="E39:E47" si="2">SUM(C39:D39)</f>
        <v>0</v>
      </c>
    </row>
    <row r="40" spans="1:5" s="103" customFormat="1">
      <c r="A40" s="10" t="s">
        <v>89</v>
      </c>
      <c r="B40" s="64" t="s">
        <v>79</v>
      </c>
      <c r="C40" s="209">
        <v>396</v>
      </c>
      <c r="D40" s="225"/>
      <c r="E40" s="236">
        <f t="shared" si="2"/>
        <v>396</v>
      </c>
    </row>
    <row r="41" spans="1:5" s="103" customFormat="1">
      <c r="A41" s="10" t="s">
        <v>91</v>
      </c>
      <c r="B41" s="64" t="s">
        <v>80</v>
      </c>
      <c r="C41" s="209"/>
      <c r="D41" s="225"/>
      <c r="E41" s="236">
        <f t="shared" si="2"/>
        <v>0</v>
      </c>
    </row>
    <row r="42" spans="1:5" s="103" customFormat="1">
      <c r="A42" s="10" t="s">
        <v>125</v>
      </c>
      <c r="B42" s="64" t="s">
        <v>81</v>
      </c>
      <c r="C42" s="209"/>
      <c r="D42" s="225"/>
      <c r="E42" s="236">
        <f t="shared" si="2"/>
        <v>0</v>
      </c>
    </row>
    <row r="43" spans="1:5" s="103" customFormat="1">
      <c r="A43" s="10" t="s">
        <v>126</v>
      </c>
      <c r="B43" s="64" t="s">
        <v>82</v>
      </c>
      <c r="C43" s="209"/>
      <c r="D43" s="225"/>
      <c r="E43" s="236">
        <f t="shared" si="2"/>
        <v>0</v>
      </c>
    </row>
    <row r="44" spans="1:5" s="103" customFormat="1">
      <c r="A44" s="10" t="s">
        <v>127</v>
      </c>
      <c r="B44" s="64" t="s">
        <v>128</v>
      </c>
      <c r="C44" s="209"/>
      <c r="D44" s="225"/>
      <c r="E44" s="236">
        <f t="shared" si="2"/>
        <v>0</v>
      </c>
    </row>
    <row r="45" spans="1:5" s="103" customFormat="1">
      <c r="A45" s="10" t="s">
        <v>129</v>
      </c>
      <c r="B45" s="64" t="s">
        <v>130</v>
      </c>
      <c r="C45" s="209"/>
      <c r="D45" s="225"/>
      <c r="E45" s="236">
        <f t="shared" si="2"/>
        <v>0</v>
      </c>
    </row>
    <row r="46" spans="1:5" s="103" customFormat="1">
      <c r="A46" s="10" t="s">
        <v>131</v>
      </c>
      <c r="B46" s="64" t="s">
        <v>83</v>
      </c>
      <c r="C46" s="209"/>
      <c r="D46" s="225"/>
      <c r="E46" s="236">
        <f t="shared" si="2"/>
        <v>0</v>
      </c>
    </row>
    <row r="47" spans="1:5" s="103" customFormat="1">
      <c r="A47" s="10" t="s">
        <v>132</v>
      </c>
      <c r="B47" s="64" t="s">
        <v>84</v>
      </c>
      <c r="C47" s="213"/>
      <c r="D47" s="226"/>
      <c r="E47" s="236">
        <f t="shared" si="2"/>
        <v>0</v>
      </c>
    </row>
    <row r="48" spans="1:5" s="103" customFormat="1" ht="16.5" thickBot="1">
      <c r="A48" s="11" t="s">
        <v>133</v>
      </c>
      <c r="B48" s="66" t="s">
        <v>85</v>
      </c>
      <c r="C48" s="214">
        <v>360</v>
      </c>
      <c r="D48" s="236"/>
      <c r="E48" s="236">
        <f>SUM(C48:D48)</f>
        <v>360</v>
      </c>
    </row>
    <row r="49" spans="1:5" s="103" customFormat="1" ht="16.5" thickBot="1">
      <c r="A49" s="104" t="s">
        <v>268</v>
      </c>
      <c r="B49" s="60" t="s">
        <v>134</v>
      </c>
      <c r="C49" s="207">
        <f>SUM(C50:C54)</f>
        <v>0</v>
      </c>
      <c r="D49" s="207">
        <f>SUM(D50:D54)</f>
        <v>0</v>
      </c>
      <c r="E49" s="207">
        <f>SUM(E50:E54)</f>
        <v>0</v>
      </c>
    </row>
    <row r="50" spans="1:5" s="103" customFormat="1">
      <c r="A50" s="9" t="s">
        <v>296</v>
      </c>
      <c r="B50" s="62" t="s">
        <v>88</v>
      </c>
      <c r="C50" s="215"/>
      <c r="D50" s="237"/>
      <c r="E50" s="237"/>
    </row>
    <row r="51" spans="1:5" s="103" customFormat="1">
      <c r="A51" s="10" t="s">
        <v>297</v>
      </c>
      <c r="B51" s="64" t="s">
        <v>90</v>
      </c>
      <c r="C51" s="213"/>
      <c r="D51" s="226"/>
      <c r="E51" s="226">
        <f>SUM(C51:D51)</f>
        <v>0</v>
      </c>
    </row>
    <row r="52" spans="1:5" s="103" customFormat="1">
      <c r="A52" s="10" t="s">
        <v>337</v>
      </c>
      <c r="B52" s="64" t="s">
        <v>92</v>
      </c>
      <c r="C52" s="213"/>
      <c r="D52" s="226"/>
      <c r="E52" s="226"/>
    </row>
    <row r="53" spans="1:5" s="103" customFormat="1">
      <c r="A53" s="10" t="s">
        <v>349</v>
      </c>
      <c r="B53" s="64" t="s">
        <v>135</v>
      </c>
      <c r="C53" s="213"/>
      <c r="D53" s="226"/>
      <c r="E53" s="226"/>
    </row>
    <row r="54" spans="1:5" s="103" customFormat="1" ht="16.5" thickBot="1">
      <c r="A54" s="11" t="s">
        <v>350</v>
      </c>
      <c r="B54" s="66" t="s">
        <v>136</v>
      </c>
      <c r="C54" s="214"/>
      <c r="D54" s="236"/>
      <c r="E54" s="236"/>
    </row>
    <row r="55" spans="1:5" s="103" customFormat="1" ht="16.5" thickBot="1">
      <c r="A55" s="104" t="s">
        <v>137</v>
      </c>
      <c r="B55" s="60" t="s">
        <v>138</v>
      </c>
      <c r="C55" s="207">
        <f>SUM(C56:C58)</f>
        <v>0</v>
      </c>
      <c r="D55" s="232"/>
      <c r="E55" s="232"/>
    </row>
    <row r="56" spans="1:5" s="103" customFormat="1">
      <c r="A56" s="9" t="s">
        <v>298</v>
      </c>
      <c r="B56" s="62" t="s">
        <v>139</v>
      </c>
      <c r="C56" s="208"/>
      <c r="D56" s="230"/>
      <c r="E56" s="230"/>
    </row>
    <row r="57" spans="1:5" s="103" customFormat="1">
      <c r="A57" s="10" t="s">
        <v>344</v>
      </c>
      <c r="B57" s="64" t="s">
        <v>140</v>
      </c>
      <c r="C57" s="209"/>
      <c r="D57" s="225"/>
      <c r="E57" s="225"/>
    </row>
    <row r="58" spans="1:5" s="103" customFormat="1">
      <c r="A58" s="10" t="s">
        <v>141</v>
      </c>
      <c r="B58" s="64" t="s">
        <v>142</v>
      </c>
      <c r="C58" s="209"/>
      <c r="D58" s="318"/>
      <c r="E58" s="225"/>
    </row>
    <row r="59" spans="1:5" s="103" customFormat="1" ht="16.5" thickBot="1">
      <c r="A59" s="11" t="s">
        <v>143</v>
      </c>
      <c r="B59" s="66" t="s">
        <v>144</v>
      </c>
      <c r="C59" s="210"/>
      <c r="D59" s="233"/>
      <c r="E59" s="233"/>
    </row>
    <row r="60" spans="1:5" s="103" customFormat="1" ht="16.5" thickBot="1">
      <c r="A60" s="104" t="s">
        <v>270</v>
      </c>
      <c r="B60" s="67" t="s">
        <v>145</v>
      </c>
      <c r="C60" s="207">
        <f>SUM(C61:C63)</f>
        <v>0</v>
      </c>
      <c r="D60" s="207">
        <f>SUM(D61:D63)</f>
        <v>2157</v>
      </c>
      <c r="E60" s="207">
        <f>SUM(E61:E63)</f>
        <v>2157</v>
      </c>
    </row>
    <row r="61" spans="1:5" s="103" customFormat="1">
      <c r="A61" s="9" t="s">
        <v>320</v>
      </c>
      <c r="B61" s="62" t="s">
        <v>146</v>
      </c>
      <c r="C61" s="213"/>
      <c r="D61" s="237"/>
      <c r="E61" s="237"/>
    </row>
    <row r="62" spans="1:5" s="103" customFormat="1">
      <c r="A62" s="10" t="s">
        <v>321</v>
      </c>
      <c r="B62" s="64" t="s">
        <v>147</v>
      </c>
      <c r="C62" s="213"/>
      <c r="D62" s="226"/>
      <c r="E62" s="226"/>
    </row>
    <row r="63" spans="1:5" s="103" customFormat="1">
      <c r="A63" s="10" t="s">
        <v>148</v>
      </c>
      <c r="B63" s="64" t="s">
        <v>149</v>
      </c>
      <c r="C63" s="213"/>
      <c r="D63" s="226">
        <v>2157</v>
      </c>
      <c r="E63" s="236">
        <f>SUM(C63:D63)</f>
        <v>2157</v>
      </c>
    </row>
    <row r="64" spans="1:5" s="103" customFormat="1" ht="16.5" thickBot="1">
      <c r="A64" s="11" t="s">
        <v>150</v>
      </c>
      <c r="B64" s="66" t="s">
        <v>151</v>
      </c>
      <c r="C64" s="213"/>
      <c r="D64" s="236"/>
      <c r="E64" s="236"/>
    </row>
    <row r="65" spans="1:5" s="103" customFormat="1" ht="16.5" thickBot="1">
      <c r="A65" s="104" t="s">
        <v>271</v>
      </c>
      <c r="B65" s="60" t="s">
        <v>152</v>
      </c>
      <c r="C65" s="211">
        <f>+C8+C15+C22+C29+C38+C49+C55+C60</f>
        <v>95656</v>
      </c>
      <c r="D65" s="211">
        <f>+D8+D15+D22+D29+D38+D49+D55+D60</f>
        <v>11105</v>
      </c>
      <c r="E65" s="211">
        <f>+E8+E15+E22+E29+E38+E49+E55+E60</f>
        <v>106761</v>
      </c>
    </row>
    <row r="66" spans="1:5" s="103" customFormat="1" ht="16.5" thickBot="1">
      <c r="A66" s="105" t="s">
        <v>252</v>
      </c>
      <c r="B66" s="67" t="s">
        <v>153</v>
      </c>
      <c r="C66" s="207">
        <f>SUM(C67:C69)</f>
        <v>0</v>
      </c>
      <c r="D66" s="238"/>
      <c r="E66" s="238"/>
    </row>
    <row r="67" spans="1:5" s="103" customFormat="1">
      <c r="A67" s="9" t="s">
        <v>154</v>
      </c>
      <c r="B67" s="62" t="s">
        <v>155</v>
      </c>
      <c r="C67" s="213"/>
      <c r="D67" s="226"/>
      <c r="E67" s="226"/>
    </row>
    <row r="68" spans="1:5" s="103" customFormat="1">
      <c r="A68" s="10" t="s">
        <v>156</v>
      </c>
      <c r="B68" s="64" t="s">
        <v>157</v>
      </c>
      <c r="C68" s="213"/>
      <c r="D68" s="226"/>
      <c r="E68" s="226"/>
    </row>
    <row r="69" spans="1:5" s="103" customFormat="1" ht="16.5" thickBot="1">
      <c r="A69" s="11" t="s">
        <v>158</v>
      </c>
      <c r="B69" s="74" t="s">
        <v>258</v>
      </c>
      <c r="C69" s="213"/>
      <c r="D69" s="236"/>
      <c r="E69" s="236"/>
    </row>
    <row r="70" spans="1:5" s="103" customFormat="1" ht="16.5" thickBot="1">
      <c r="A70" s="105" t="s">
        <v>160</v>
      </c>
      <c r="B70" s="67" t="s">
        <v>161</v>
      </c>
      <c r="C70" s="207">
        <f>SUM(C71:C74)</f>
        <v>0</v>
      </c>
      <c r="D70" s="232"/>
      <c r="E70" s="232"/>
    </row>
    <row r="71" spans="1:5" s="103" customFormat="1">
      <c r="A71" s="9" t="s">
        <v>162</v>
      </c>
      <c r="B71" s="62" t="s">
        <v>163</v>
      </c>
      <c r="C71" s="213"/>
      <c r="D71" s="237"/>
      <c r="E71" s="237"/>
    </row>
    <row r="72" spans="1:5" s="103" customFormat="1">
      <c r="A72" s="10" t="s">
        <v>164</v>
      </c>
      <c r="B72" s="64" t="s">
        <v>165</v>
      </c>
      <c r="C72" s="213"/>
      <c r="D72" s="226"/>
      <c r="E72" s="226"/>
    </row>
    <row r="73" spans="1:5" s="103" customFormat="1">
      <c r="A73" s="10" t="s">
        <v>166</v>
      </c>
      <c r="B73" s="64" t="s">
        <v>167</v>
      </c>
      <c r="C73" s="213"/>
      <c r="D73" s="226"/>
      <c r="E73" s="226"/>
    </row>
    <row r="74" spans="1:5" s="103" customFormat="1" ht="16.5" thickBot="1">
      <c r="A74" s="11" t="s">
        <v>168</v>
      </c>
      <c r="B74" s="66" t="s">
        <v>169</v>
      </c>
      <c r="C74" s="213"/>
      <c r="D74" s="236"/>
      <c r="E74" s="236"/>
    </row>
    <row r="75" spans="1:5" s="103" customFormat="1" ht="16.5" thickBot="1">
      <c r="A75" s="105" t="s">
        <v>170</v>
      </c>
      <c r="B75" s="67" t="s">
        <v>171</v>
      </c>
      <c r="C75" s="207">
        <f>SUM(C76:C77)</f>
        <v>24003</v>
      </c>
      <c r="D75" s="207">
        <f>SUM(D76:D77)</f>
        <v>0</v>
      </c>
      <c r="E75" s="207">
        <f>SUM(E76:E77)</f>
        <v>24003</v>
      </c>
    </row>
    <row r="76" spans="1:5" s="103" customFormat="1">
      <c r="A76" s="9" t="s">
        <v>322</v>
      </c>
      <c r="B76" s="62" t="s">
        <v>172</v>
      </c>
      <c r="C76" s="213">
        <v>24003</v>
      </c>
      <c r="D76" s="237"/>
      <c r="E76" s="237">
        <f>SUM(C76:D76)</f>
        <v>24003</v>
      </c>
    </row>
    <row r="77" spans="1:5" s="103" customFormat="1" ht="16.5" thickBot="1">
      <c r="A77" s="11" t="s">
        <v>323</v>
      </c>
      <c r="B77" s="66" t="s">
        <v>173</v>
      </c>
      <c r="C77" s="213"/>
      <c r="D77" s="236"/>
      <c r="E77" s="236"/>
    </row>
    <row r="78" spans="1:5" s="103" customFormat="1" ht="16.5" thickBot="1">
      <c r="A78" s="105" t="s">
        <v>174</v>
      </c>
      <c r="B78" s="67" t="s">
        <v>175</v>
      </c>
      <c r="C78" s="207">
        <f>SUM(C79:C81)</f>
        <v>0</v>
      </c>
      <c r="D78" s="207">
        <f>SUM(D79:D81)</f>
        <v>188</v>
      </c>
      <c r="E78" s="207">
        <f>SUM(E79:E81)</f>
        <v>188</v>
      </c>
    </row>
    <row r="79" spans="1:5" s="103" customFormat="1">
      <c r="A79" s="9" t="s">
        <v>335</v>
      </c>
      <c r="B79" s="62" t="s">
        <v>176</v>
      </c>
      <c r="C79" s="213"/>
      <c r="D79" s="237">
        <v>188</v>
      </c>
      <c r="E79" s="237">
        <f>SUM(C79:D79)</f>
        <v>188</v>
      </c>
    </row>
    <row r="80" spans="1:5" s="103" customFormat="1">
      <c r="A80" s="10" t="s">
        <v>336</v>
      </c>
      <c r="B80" s="64" t="s">
        <v>177</v>
      </c>
      <c r="C80" s="213"/>
      <c r="D80" s="226"/>
      <c r="E80" s="226"/>
    </row>
    <row r="81" spans="1:5" s="103" customFormat="1" ht="16.5" thickBot="1">
      <c r="A81" s="11" t="s">
        <v>178</v>
      </c>
      <c r="B81" s="66" t="s">
        <v>179</v>
      </c>
      <c r="C81" s="213"/>
      <c r="D81" s="236"/>
      <c r="E81" s="236"/>
    </row>
    <row r="82" spans="1:5" s="103" customFormat="1" ht="16.5" thickBot="1">
      <c r="A82" s="105" t="s">
        <v>180</v>
      </c>
      <c r="B82" s="67" t="s">
        <v>181</v>
      </c>
      <c r="C82" s="207">
        <f>SUM(C83:C86)</f>
        <v>0</v>
      </c>
      <c r="D82" s="232"/>
      <c r="E82" s="232"/>
    </row>
    <row r="83" spans="1:5" s="103" customFormat="1">
      <c r="A83" s="106" t="s">
        <v>182</v>
      </c>
      <c r="B83" s="62" t="s">
        <v>183</v>
      </c>
      <c r="C83" s="213"/>
      <c r="D83" s="237"/>
      <c r="E83" s="237"/>
    </row>
    <row r="84" spans="1:5" s="103" customFormat="1">
      <c r="A84" s="107" t="s">
        <v>184</v>
      </c>
      <c r="B84" s="64" t="s">
        <v>185</v>
      </c>
      <c r="C84" s="213"/>
      <c r="D84" s="226"/>
      <c r="E84" s="226"/>
    </row>
    <row r="85" spans="1:5" s="103" customFormat="1">
      <c r="A85" s="107" t="s">
        <v>186</v>
      </c>
      <c r="B85" s="64" t="s">
        <v>187</v>
      </c>
      <c r="C85" s="213"/>
      <c r="D85" s="226"/>
      <c r="E85" s="226"/>
    </row>
    <row r="86" spans="1:5" s="103" customFormat="1" ht="16.5" thickBot="1">
      <c r="A86" s="108" t="s">
        <v>188</v>
      </c>
      <c r="B86" s="66" t="s">
        <v>189</v>
      </c>
      <c r="C86" s="213"/>
      <c r="D86" s="236"/>
      <c r="E86" s="236"/>
    </row>
    <row r="87" spans="1:5" s="103" customFormat="1" ht="16.5" thickBot="1">
      <c r="A87" s="105" t="s">
        <v>190</v>
      </c>
      <c r="B87" s="67" t="s">
        <v>191</v>
      </c>
      <c r="C87" s="216"/>
      <c r="D87" s="239"/>
      <c r="E87" s="239"/>
    </row>
    <row r="88" spans="1:5" s="103" customFormat="1" ht="16.5" thickBot="1">
      <c r="A88" s="105" t="s">
        <v>192</v>
      </c>
      <c r="B88" s="76" t="s">
        <v>193</v>
      </c>
      <c r="C88" s="211">
        <f>+C66+C70+C75+C78+C82+C87</f>
        <v>24003</v>
      </c>
      <c r="D88" s="211">
        <f>+D66+D70+D75+D78+D82+D87</f>
        <v>188</v>
      </c>
      <c r="E88" s="211">
        <f>+E66+E70+E75+E78+E82+E87</f>
        <v>24191</v>
      </c>
    </row>
    <row r="89" spans="1:5" s="103" customFormat="1" ht="16.5" thickBot="1">
      <c r="A89" s="109" t="s">
        <v>194</v>
      </c>
      <c r="B89" s="77" t="s">
        <v>253</v>
      </c>
      <c r="C89" s="211">
        <f>+C65+C88</f>
        <v>119659</v>
      </c>
      <c r="D89" s="211">
        <f>+D65+D88</f>
        <v>11293</v>
      </c>
      <c r="E89" s="211">
        <f>+E65+E88</f>
        <v>130952</v>
      </c>
    </row>
    <row r="90" spans="1:5">
      <c r="A90" s="323"/>
      <c r="B90" s="323"/>
      <c r="C90" s="323"/>
      <c r="D90" s="240"/>
      <c r="E90" s="240"/>
    </row>
    <row r="91" spans="1:5">
      <c r="A91" s="321" t="s">
        <v>385</v>
      </c>
      <c r="B91" s="321"/>
      <c r="C91" s="321"/>
      <c r="D91" s="227"/>
      <c r="E91" s="227"/>
    </row>
    <row r="92" spans="1:5" s="98" customFormat="1" ht="16.5" customHeight="1">
      <c r="A92" s="320" t="s">
        <v>279</v>
      </c>
      <c r="B92" s="320"/>
      <c r="C92" s="320"/>
      <c r="D92" s="228"/>
      <c r="E92" s="228"/>
    </row>
    <row r="93" spans="1:5" s="114" customFormat="1" ht="16.5" thickBot="1">
      <c r="A93" s="325" t="s">
        <v>313</v>
      </c>
      <c r="B93" s="325"/>
      <c r="C93" s="113" t="s">
        <v>254</v>
      </c>
      <c r="D93" s="241"/>
      <c r="E93" s="241"/>
    </row>
    <row r="94" spans="1:5" s="100" customFormat="1" ht="32.25" thickBot="1">
      <c r="A94" s="59" t="s">
        <v>292</v>
      </c>
      <c r="B94" s="8" t="s">
        <v>280</v>
      </c>
      <c r="C94" s="205" t="s">
        <v>384</v>
      </c>
      <c r="D94" s="231" t="s">
        <v>371</v>
      </c>
      <c r="E94" s="231" t="s">
        <v>372</v>
      </c>
    </row>
    <row r="95" spans="1:5" s="103" customFormat="1" ht="16.5" thickBot="1">
      <c r="A95" s="59" t="s">
        <v>13</v>
      </c>
      <c r="B95" s="8" t="s">
        <v>16</v>
      </c>
      <c r="C95" s="205" t="s">
        <v>14</v>
      </c>
      <c r="D95" s="231"/>
      <c r="E95" s="231"/>
    </row>
    <row r="96" spans="1:5" s="100" customFormat="1" ht="16.5" thickBot="1">
      <c r="A96" s="115" t="s">
        <v>263</v>
      </c>
      <c r="B96" s="79" t="s">
        <v>250</v>
      </c>
      <c r="C96" s="217">
        <f>SUM(C97:C101)</f>
        <v>76084</v>
      </c>
      <c r="D96" s="217">
        <f>SUM(D97:D101)</f>
        <v>11105</v>
      </c>
      <c r="E96" s="217">
        <f>SUM(E97:E101)</f>
        <v>87189</v>
      </c>
    </row>
    <row r="97" spans="1:5" s="100" customFormat="1">
      <c r="A97" s="12" t="s">
        <v>299</v>
      </c>
      <c r="B97" s="14" t="s">
        <v>281</v>
      </c>
      <c r="C97" s="218">
        <v>16196</v>
      </c>
      <c r="D97" s="230">
        <v>5292</v>
      </c>
      <c r="E97" s="230">
        <f>SUM(C97:D97)</f>
        <v>21488</v>
      </c>
    </row>
    <row r="98" spans="1:5" s="100" customFormat="1">
      <c r="A98" s="10" t="s">
        <v>300</v>
      </c>
      <c r="B98" s="15" t="s">
        <v>324</v>
      </c>
      <c r="C98" s="209">
        <v>2337</v>
      </c>
      <c r="D98" s="225">
        <v>463</v>
      </c>
      <c r="E98" s="230">
        <f t="shared" ref="E98:E111" si="3">SUM(C98:D98)</f>
        <v>2800</v>
      </c>
    </row>
    <row r="99" spans="1:5" s="100" customFormat="1">
      <c r="A99" s="10" t="s">
        <v>301</v>
      </c>
      <c r="B99" s="15" t="s">
        <v>310</v>
      </c>
      <c r="C99" s="210">
        <v>26108</v>
      </c>
      <c r="D99" s="225">
        <v>528</v>
      </c>
      <c r="E99" s="230">
        <f t="shared" si="3"/>
        <v>26636</v>
      </c>
    </row>
    <row r="100" spans="1:5" s="100" customFormat="1">
      <c r="A100" s="10" t="s">
        <v>302</v>
      </c>
      <c r="B100" s="16" t="s">
        <v>325</v>
      </c>
      <c r="C100" s="210">
        <v>11668</v>
      </c>
      <c r="D100" s="225"/>
      <c r="E100" s="230">
        <f t="shared" si="3"/>
        <v>11668</v>
      </c>
    </row>
    <row r="101" spans="1:5" s="100" customFormat="1">
      <c r="A101" s="10" t="s">
        <v>195</v>
      </c>
      <c r="B101" s="82" t="s">
        <v>326</v>
      </c>
      <c r="C101" s="210">
        <f>SUM(C102:C111)</f>
        <v>19775</v>
      </c>
      <c r="D101" s="210">
        <f>SUM(D102:D111)</f>
        <v>4822</v>
      </c>
      <c r="E101" s="210">
        <f>SUM(E102:E111)</f>
        <v>24597</v>
      </c>
    </row>
    <row r="102" spans="1:5" s="100" customFormat="1">
      <c r="A102" s="10" t="s">
        <v>303</v>
      </c>
      <c r="B102" s="15" t="s">
        <v>196</v>
      </c>
      <c r="C102" s="210">
        <v>1237</v>
      </c>
      <c r="D102" s="225">
        <v>4822</v>
      </c>
      <c r="E102" s="230">
        <f t="shared" si="3"/>
        <v>6059</v>
      </c>
    </row>
    <row r="103" spans="1:5" s="100" customFormat="1">
      <c r="A103" s="10" t="s">
        <v>304</v>
      </c>
      <c r="B103" s="83" t="s">
        <v>197</v>
      </c>
      <c r="C103" s="210"/>
      <c r="D103" s="225"/>
      <c r="E103" s="230">
        <f t="shared" si="3"/>
        <v>0</v>
      </c>
    </row>
    <row r="104" spans="1:5" s="100" customFormat="1">
      <c r="A104" s="10" t="s">
        <v>338</v>
      </c>
      <c r="B104" s="84" t="s">
        <v>198</v>
      </c>
      <c r="C104" s="210"/>
      <c r="D104" s="225"/>
      <c r="E104" s="230">
        <f t="shared" si="3"/>
        <v>0</v>
      </c>
    </row>
    <row r="105" spans="1:5" s="100" customFormat="1">
      <c r="A105" s="10" t="s">
        <v>339</v>
      </c>
      <c r="B105" s="84" t="s">
        <v>199</v>
      </c>
      <c r="C105" s="210"/>
      <c r="D105" s="225"/>
      <c r="E105" s="230">
        <f t="shared" si="3"/>
        <v>0</v>
      </c>
    </row>
    <row r="106" spans="1:5" s="100" customFormat="1">
      <c r="A106" s="10" t="s">
        <v>20</v>
      </c>
      <c r="B106" s="83" t="s">
        <v>200</v>
      </c>
      <c r="C106" s="210">
        <v>18538</v>
      </c>
      <c r="D106" s="225"/>
      <c r="E106" s="230">
        <f t="shared" si="3"/>
        <v>18538</v>
      </c>
    </row>
    <row r="107" spans="1:5" s="100" customFormat="1">
      <c r="A107" s="10" t="s">
        <v>201</v>
      </c>
      <c r="B107" s="83" t="s">
        <v>202</v>
      </c>
      <c r="C107" s="210"/>
      <c r="D107" s="225"/>
      <c r="E107" s="230">
        <f t="shared" si="3"/>
        <v>0</v>
      </c>
    </row>
    <row r="108" spans="1:5" s="100" customFormat="1">
      <c r="A108" s="10" t="s">
        <v>203</v>
      </c>
      <c r="B108" s="84" t="s">
        <v>204</v>
      </c>
      <c r="C108" s="210"/>
      <c r="D108" s="225"/>
      <c r="E108" s="230">
        <f t="shared" si="3"/>
        <v>0</v>
      </c>
    </row>
    <row r="109" spans="1:5" s="100" customFormat="1">
      <c r="A109" s="13" t="s">
        <v>205</v>
      </c>
      <c r="B109" s="85" t="s">
        <v>206</v>
      </c>
      <c r="C109" s="210"/>
      <c r="D109" s="225"/>
      <c r="E109" s="230">
        <f t="shared" si="3"/>
        <v>0</v>
      </c>
    </row>
    <row r="110" spans="1:5" s="100" customFormat="1">
      <c r="A110" s="10" t="s">
        <v>207</v>
      </c>
      <c r="B110" s="85" t="s">
        <v>208</v>
      </c>
      <c r="C110" s="210"/>
      <c r="D110" s="225"/>
      <c r="E110" s="230">
        <f t="shared" si="3"/>
        <v>0</v>
      </c>
    </row>
    <row r="111" spans="1:5" s="100" customFormat="1" ht="16.5" thickBot="1">
      <c r="A111" s="116" t="s">
        <v>209</v>
      </c>
      <c r="B111" s="86" t="s">
        <v>210</v>
      </c>
      <c r="C111" s="219"/>
      <c r="D111" s="233"/>
      <c r="E111" s="230">
        <f t="shared" si="3"/>
        <v>0</v>
      </c>
    </row>
    <row r="112" spans="1:5" s="100" customFormat="1" ht="16.5" thickBot="1">
      <c r="A112" s="104" t="s">
        <v>264</v>
      </c>
      <c r="B112" s="88" t="s">
        <v>251</v>
      </c>
      <c r="C112" s="207">
        <f>+C113+C115+C117</f>
        <v>42301</v>
      </c>
      <c r="D112" s="207">
        <f>+D113+D115+D117</f>
        <v>0</v>
      </c>
      <c r="E112" s="207">
        <f>+E113+E115+E117</f>
        <v>42301</v>
      </c>
    </row>
    <row r="113" spans="1:5" s="100" customFormat="1">
      <c r="A113" s="9" t="s">
        <v>305</v>
      </c>
      <c r="B113" s="15" t="s">
        <v>94</v>
      </c>
      <c r="C113" s="208">
        <v>36662</v>
      </c>
      <c r="D113" s="230"/>
      <c r="E113" s="230">
        <f>SUM(C113:D113)</f>
        <v>36662</v>
      </c>
    </row>
    <row r="114" spans="1:5" s="100" customFormat="1">
      <c r="A114" s="9" t="s">
        <v>306</v>
      </c>
      <c r="B114" s="89" t="s">
        <v>211</v>
      </c>
      <c r="C114" s="208">
        <v>36662</v>
      </c>
      <c r="D114" s="225"/>
      <c r="E114" s="230">
        <f t="shared" ref="E114:E125" si="4">SUM(C114:D114)</f>
        <v>36662</v>
      </c>
    </row>
    <row r="115" spans="1:5" s="100" customFormat="1">
      <c r="A115" s="9" t="s">
        <v>307</v>
      </c>
      <c r="B115" s="89" t="s">
        <v>327</v>
      </c>
      <c r="C115" s="209">
        <v>5639</v>
      </c>
      <c r="D115" s="225"/>
      <c r="E115" s="230">
        <f t="shared" si="4"/>
        <v>5639</v>
      </c>
    </row>
    <row r="116" spans="1:5" s="100" customFormat="1">
      <c r="A116" s="9" t="s">
        <v>308</v>
      </c>
      <c r="B116" s="89" t="s">
        <v>212</v>
      </c>
      <c r="C116" s="220">
        <v>979</v>
      </c>
      <c r="D116" s="225"/>
      <c r="E116" s="230">
        <f t="shared" si="4"/>
        <v>979</v>
      </c>
    </row>
    <row r="117" spans="1:5" s="100" customFormat="1">
      <c r="A117" s="9" t="s">
        <v>309</v>
      </c>
      <c r="B117" s="91" t="s">
        <v>213</v>
      </c>
      <c r="C117" s="220">
        <f>SUM(C118:C125)</f>
        <v>0</v>
      </c>
      <c r="D117" s="225"/>
      <c r="E117" s="230">
        <f t="shared" si="4"/>
        <v>0</v>
      </c>
    </row>
    <row r="118" spans="1:5" s="100" customFormat="1">
      <c r="A118" s="9" t="s">
        <v>107</v>
      </c>
      <c r="B118" s="92" t="s">
        <v>50</v>
      </c>
      <c r="C118" s="220"/>
      <c r="D118" s="225"/>
      <c r="E118" s="230">
        <f t="shared" si="4"/>
        <v>0</v>
      </c>
    </row>
    <row r="119" spans="1:5" s="100" customFormat="1">
      <c r="A119" s="9" t="s">
        <v>215</v>
      </c>
      <c r="B119" s="93" t="s">
        <v>216</v>
      </c>
      <c r="C119" s="220"/>
      <c r="D119" s="225"/>
      <c r="E119" s="230">
        <f t="shared" si="4"/>
        <v>0</v>
      </c>
    </row>
    <row r="120" spans="1:5" s="100" customFormat="1">
      <c r="A120" s="9" t="s">
        <v>217</v>
      </c>
      <c r="B120" s="84" t="s">
        <v>199</v>
      </c>
      <c r="C120" s="220"/>
      <c r="D120" s="225"/>
      <c r="E120" s="230">
        <f t="shared" si="4"/>
        <v>0</v>
      </c>
    </row>
    <row r="121" spans="1:5" s="100" customFormat="1">
      <c r="A121" s="9" t="s">
        <v>218</v>
      </c>
      <c r="B121" s="84" t="s">
        <v>219</v>
      </c>
      <c r="C121" s="220"/>
      <c r="D121" s="225"/>
      <c r="E121" s="230">
        <f t="shared" si="4"/>
        <v>0</v>
      </c>
    </row>
    <row r="122" spans="1:5" s="100" customFormat="1">
      <c r="A122" s="9" t="s">
        <v>220</v>
      </c>
      <c r="B122" s="84" t="s">
        <v>221</v>
      </c>
      <c r="C122" s="220"/>
      <c r="D122" s="225"/>
      <c r="E122" s="230">
        <f t="shared" si="4"/>
        <v>0</v>
      </c>
    </row>
    <row r="123" spans="1:5" s="100" customFormat="1">
      <c r="A123" s="9" t="s">
        <v>222</v>
      </c>
      <c r="B123" s="84" t="s">
        <v>204</v>
      </c>
      <c r="C123" s="220"/>
      <c r="D123" s="225"/>
      <c r="E123" s="230">
        <f t="shared" si="4"/>
        <v>0</v>
      </c>
    </row>
    <row r="124" spans="1:5" s="100" customFormat="1">
      <c r="A124" s="9" t="s">
        <v>223</v>
      </c>
      <c r="B124" s="84" t="s">
        <v>224</v>
      </c>
      <c r="C124" s="220"/>
      <c r="D124" s="225"/>
      <c r="E124" s="230">
        <f t="shared" si="4"/>
        <v>0</v>
      </c>
    </row>
    <row r="125" spans="1:5" s="100" customFormat="1" ht="16.5" thickBot="1">
      <c r="A125" s="13" t="s">
        <v>225</v>
      </c>
      <c r="B125" s="84" t="s">
        <v>226</v>
      </c>
      <c r="C125" s="221"/>
      <c r="D125" s="233"/>
      <c r="E125" s="230">
        <f t="shared" si="4"/>
        <v>0</v>
      </c>
    </row>
    <row r="126" spans="1:5" s="100" customFormat="1" ht="16.5" thickBot="1">
      <c r="A126" s="104" t="s">
        <v>265</v>
      </c>
      <c r="B126" s="55" t="s">
        <v>227</v>
      </c>
      <c r="C126" s="207">
        <f>+C127+C128</f>
        <v>200</v>
      </c>
      <c r="D126" s="207">
        <f>+D127+D128</f>
        <v>0</v>
      </c>
      <c r="E126" s="207">
        <f>+E127+E128</f>
        <v>200</v>
      </c>
    </row>
    <row r="127" spans="1:5" s="100" customFormat="1">
      <c r="A127" s="9" t="s">
        <v>293</v>
      </c>
      <c r="B127" s="18" t="s">
        <v>340</v>
      </c>
      <c r="C127" s="208">
        <v>200</v>
      </c>
      <c r="D127" s="230"/>
      <c r="E127" s="230">
        <f>SUM(C127:D127)</f>
        <v>200</v>
      </c>
    </row>
    <row r="128" spans="1:5" s="100" customFormat="1" ht="16.5" thickBot="1">
      <c r="A128" s="11" t="s">
        <v>294</v>
      </c>
      <c r="B128" s="89" t="s">
        <v>343</v>
      </c>
      <c r="C128" s="208"/>
      <c r="D128" s="233"/>
      <c r="E128" s="230">
        <f>SUM(C128:D128)</f>
        <v>0</v>
      </c>
    </row>
    <row r="129" spans="1:5" s="100" customFormat="1" ht="16.5" thickBot="1">
      <c r="A129" s="104" t="s">
        <v>266</v>
      </c>
      <c r="B129" s="55" t="s">
        <v>228</v>
      </c>
      <c r="C129" s="207">
        <f>+C96+C112+C126</f>
        <v>118585</v>
      </c>
      <c r="D129" s="207">
        <f>+D96+D112+D126</f>
        <v>11105</v>
      </c>
      <c r="E129" s="207">
        <f>+E96+E112+E126</f>
        <v>129690</v>
      </c>
    </row>
    <row r="130" spans="1:5" s="100" customFormat="1" ht="16.5" thickBot="1">
      <c r="A130" s="104" t="s">
        <v>267</v>
      </c>
      <c r="B130" s="55" t="s">
        <v>229</v>
      </c>
      <c r="C130" s="207">
        <f>+C131+C132+C133</f>
        <v>0</v>
      </c>
      <c r="D130" s="232"/>
      <c r="E130" s="232"/>
    </row>
    <row r="131" spans="1:5" s="100" customFormat="1">
      <c r="A131" s="9" t="s">
        <v>87</v>
      </c>
      <c r="B131" s="18" t="s">
        <v>230</v>
      </c>
      <c r="C131" s="220"/>
      <c r="D131" s="230"/>
      <c r="E131" s="230"/>
    </row>
    <row r="132" spans="1:5" s="100" customFormat="1">
      <c r="A132" s="9" t="s">
        <v>89</v>
      </c>
      <c r="B132" s="18" t="s">
        <v>231</v>
      </c>
      <c r="C132" s="220"/>
      <c r="D132" s="225"/>
      <c r="E132" s="225"/>
    </row>
    <row r="133" spans="1:5" s="100" customFormat="1" ht="16.5" thickBot="1">
      <c r="A133" s="13" t="s">
        <v>91</v>
      </c>
      <c r="B133" s="54" t="s">
        <v>232</v>
      </c>
      <c r="C133" s="220"/>
      <c r="D133" s="233"/>
      <c r="E133" s="233"/>
    </row>
    <row r="134" spans="1:5" s="100" customFormat="1" ht="16.5" thickBot="1">
      <c r="A134" s="104" t="s">
        <v>268</v>
      </c>
      <c r="B134" s="55" t="s">
        <v>233</v>
      </c>
      <c r="C134" s="207">
        <f>+C135+C136+C137+C138</f>
        <v>0</v>
      </c>
      <c r="D134" s="232"/>
      <c r="E134" s="232"/>
    </row>
    <row r="135" spans="1:5" s="100" customFormat="1">
      <c r="A135" s="9" t="s">
        <v>296</v>
      </c>
      <c r="B135" s="18" t="s">
        <v>234</v>
      </c>
      <c r="C135" s="220"/>
      <c r="D135" s="230"/>
      <c r="E135" s="230"/>
    </row>
    <row r="136" spans="1:5" s="100" customFormat="1">
      <c r="A136" s="9" t="s">
        <v>297</v>
      </c>
      <c r="B136" s="18" t="s">
        <v>235</v>
      </c>
      <c r="C136" s="220"/>
      <c r="D136" s="225"/>
      <c r="E136" s="225"/>
    </row>
    <row r="137" spans="1:5" s="100" customFormat="1">
      <c r="A137" s="9" t="s">
        <v>337</v>
      </c>
      <c r="B137" s="18" t="s">
        <v>236</v>
      </c>
      <c r="C137" s="220"/>
      <c r="D137" s="225"/>
      <c r="E137" s="225"/>
    </row>
    <row r="138" spans="1:5" s="100" customFormat="1" ht="16.5" thickBot="1">
      <c r="A138" s="13" t="s">
        <v>349</v>
      </c>
      <c r="B138" s="54" t="s">
        <v>237</v>
      </c>
      <c r="C138" s="220"/>
      <c r="D138" s="233"/>
      <c r="E138" s="233"/>
    </row>
    <row r="139" spans="1:5" s="100" customFormat="1" ht="16.5" thickBot="1">
      <c r="A139" s="104" t="s">
        <v>269</v>
      </c>
      <c r="B139" s="55" t="s">
        <v>238</v>
      </c>
      <c r="C139" s="211">
        <f>+C140+C141+C142+C143</f>
        <v>1074</v>
      </c>
      <c r="D139" s="211">
        <f>+D140+D141+D142+D143</f>
        <v>188</v>
      </c>
      <c r="E139" s="211">
        <f>+E140+E141+E142+E143</f>
        <v>1262</v>
      </c>
    </row>
    <row r="140" spans="1:5" s="100" customFormat="1">
      <c r="A140" s="9" t="s">
        <v>298</v>
      </c>
      <c r="B140" s="18" t="s">
        <v>239</v>
      </c>
      <c r="C140" s="220"/>
      <c r="D140" s="230"/>
      <c r="E140" s="230"/>
    </row>
    <row r="141" spans="1:5" s="100" customFormat="1">
      <c r="A141" s="9" t="s">
        <v>344</v>
      </c>
      <c r="B141" s="18" t="s">
        <v>240</v>
      </c>
      <c r="C141" s="220">
        <v>1074</v>
      </c>
      <c r="D141" s="225">
        <v>188</v>
      </c>
      <c r="E141" s="225">
        <f>SUM(C141:D141)</f>
        <v>1262</v>
      </c>
    </row>
    <row r="142" spans="1:5" s="100" customFormat="1">
      <c r="A142" s="9" t="s">
        <v>141</v>
      </c>
      <c r="B142" s="18" t="s">
        <v>241</v>
      </c>
      <c r="C142" s="220"/>
      <c r="D142" s="225"/>
      <c r="E142" s="225"/>
    </row>
    <row r="143" spans="1:5" s="100" customFormat="1" ht="16.5" thickBot="1">
      <c r="A143" s="13" t="s">
        <v>143</v>
      </c>
      <c r="B143" s="54" t="s">
        <v>242</v>
      </c>
      <c r="C143" s="220"/>
      <c r="D143" s="233"/>
      <c r="E143" s="233"/>
    </row>
    <row r="144" spans="1:5" s="100" customFormat="1" ht="16.5" thickBot="1">
      <c r="A144" s="104" t="s">
        <v>270</v>
      </c>
      <c r="B144" s="55" t="s">
        <v>243</v>
      </c>
      <c r="C144" s="222">
        <f>+C145+C146+C147+C148</f>
        <v>0</v>
      </c>
      <c r="D144" s="242"/>
      <c r="E144" s="242"/>
    </row>
    <row r="145" spans="1:11" s="100" customFormat="1">
      <c r="A145" s="9" t="s">
        <v>320</v>
      </c>
      <c r="B145" s="18" t="s">
        <v>244</v>
      </c>
      <c r="C145" s="220"/>
      <c r="D145" s="230"/>
      <c r="E145" s="230"/>
    </row>
    <row r="146" spans="1:11" s="100" customFormat="1">
      <c r="A146" s="9" t="s">
        <v>321</v>
      </c>
      <c r="B146" s="18" t="s">
        <v>245</v>
      </c>
      <c r="C146" s="220"/>
      <c r="D146" s="225"/>
      <c r="E146" s="225"/>
    </row>
    <row r="147" spans="1:11" s="100" customFormat="1">
      <c r="A147" s="9" t="s">
        <v>148</v>
      </c>
      <c r="B147" s="18" t="s">
        <v>246</v>
      </c>
      <c r="C147" s="220"/>
      <c r="D147" s="225"/>
      <c r="E147" s="225"/>
    </row>
    <row r="148" spans="1:11" s="100" customFormat="1" ht="16.5" thickBot="1">
      <c r="A148" s="9" t="s">
        <v>150</v>
      </c>
      <c r="B148" s="18" t="s">
        <v>247</v>
      </c>
      <c r="C148" s="220"/>
      <c r="D148" s="233"/>
      <c r="E148" s="233"/>
    </row>
    <row r="149" spans="1:11" s="100" customFormat="1" ht="16.5" thickBot="1">
      <c r="A149" s="104" t="s">
        <v>271</v>
      </c>
      <c r="B149" s="55" t="s">
        <v>248</v>
      </c>
      <c r="C149" s="223">
        <f>+C130+C134+C139+C144</f>
        <v>1074</v>
      </c>
      <c r="D149" s="223">
        <f>+D130+D134+D139+D144</f>
        <v>188</v>
      </c>
      <c r="E149" s="223">
        <f>+E130+E134+E139+E144</f>
        <v>1262</v>
      </c>
      <c r="H149" s="110"/>
      <c r="I149" s="111"/>
      <c r="J149" s="111"/>
      <c r="K149" s="111"/>
    </row>
    <row r="150" spans="1:11" s="103" customFormat="1" ht="16.5" thickBot="1">
      <c r="A150" s="117" t="s">
        <v>272</v>
      </c>
      <c r="B150" s="97" t="s">
        <v>249</v>
      </c>
      <c r="C150" s="223">
        <f>+C129+C149</f>
        <v>119659</v>
      </c>
      <c r="D150" s="223">
        <f>+D129+D149</f>
        <v>11293</v>
      </c>
      <c r="E150" s="223">
        <f>+E129+E149</f>
        <v>130952</v>
      </c>
    </row>
    <row r="151" spans="1:11" s="100" customFormat="1">
      <c r="C151" s="112"/>
      <c r="D151" s="243"/>
      <c r="E151" s="243"/>
    </row>
    <row r="152" spans="1:11" s="100" customFormat="1">
      <c r="A152" s="326" t="s">
        <v>255</v>
      </c>
      <c r="B152" s="326"/>
      <c r="C152" s="326"/>
      <c r="D152" s="229"/>
      <c r="E152" s="229"/>
    </row>
    <row r="153" spans="1:11" s="100" customFormat="1" ht="16.5" thickBot="1">
      <c r="A153" s="319" t="s">
        <v>314</v>
      </c>
      <c r="B153" s="319"/>
      <c r="C153" s="118" t="s">
        <v>254</v>
      </c>
      <c r="D153" s="244"/>
      <c r="E153" s="244"/>
    </row>
    <row r="154" spans="1:11" s="100" customFormat="1" ht="16.5" thickBot="1">
      <c r="A154" s="104">
        <v>1</v>
      </c>
      <c r="B154" s="88" t="s">
        <v>256</v>
      </c>
      <c r="C154" s="207">
        <f>+C65-C129</f>
        <v>-22929</v>
      </c>
      <c r="D154" s="207">
        <f>+D65-D129</f>
        <v>0</v>
      </c>
      <c r="E154" s="207">
        <f>+E65-E129</f>
        <v>-22929</v>
      </c>
      <c r="F154" s="119"/>
    </row>
    <row r="155" spans="1:11" s="100" customFormat="1" ht="16.5" thickBot="1">
      <c r="A155" s="104" t="s">
        <v>264</v>
      </c>
      <c r="B155" s="88" t="s">
        <v>257</v>
      </c>
      <c r="C155" s="207">
        <f>+C88-C149</f>
        <v>22929</v>
      </c>
      <c r="D155" s="207">
        <f>+D88-D149</f>
        <v>0</v>
      </c>
      <c r="E155" s="207">
        <f>+E88-E149</f>
        <v>22929</v>
      </c>
    </row>
    <row r="156" spans="1:11" ht="16.5" thickBot="1">
      <c r="D156" s="246"/>
      <c r="E156" s="246"/>
    </row>
    <row r="157" spans="1:11" ht="16.5" thickBot="1">
      <c r="A157" s="56" t="s">
        <v>330</v>
      </c>
      <c r="B157" s="57"/>
      <c r="C157" s="224">
        <v>5</v>
      </c>
      <c r="D157" s="247"/>
      <c r="E157" s="247">
        <f>SUM(C157:D157)</f>
        <v>5</v>
      </c>
    </row>
    <row r="158" spans="1:11" ht="16.5" thickBot="1">
      <c r="A158" s="56" t="s">
        <v>331</v>
      </c>
      <c r="B158" s="57"/>
      <c r="C158" s="224">
        <v>6</v>
      </c>
      <c r="D158" s="247">
        <v>10</v>
      </c>
      <c r="E158" s="247">
        <f>SUM(C158:D158)</f>
        <v>16</v>
      </c>
    </row>
    <row r="159" spans="1:11" ht="16.5" thickBot="1">
      <c r="D159" s="248"/>
      <c r="E159" s="248"/>
    </row>
  </sheetData>
  <customSheetViews>
    <customSheetView guid="{3A61ABF7-004D-4F9C-B536-C47EA5E6A9B7}" scale="75" showPageBreaks="1" printArea="1" view="pageBreakPreview" showRuler="0" topLeftCell="A100">
      <selection activeCell="C120" sqref="C120"/>
      <rowBreaks count="1" manualBreakCount="1">
        <brk id="62" max="2" man="1"/>
      </rowBreaks>
      <pageMargins left="0.39370078740157483" right="0.39370078740157483" top="0.39370078740157483" bottom="0.39370078740157483" header="0.78740157480314965" footer="0.59055118110236227"/>
      <printOptions horizontalCentered="1"/>
      <pageSetup paperSize="9" scale="55" fitToWidth="3" fitToHeight="2" orientation="portrait" r:id="rId1"/>
      <headerFooter alignWithMargins="0"/>
    </customSheetView>
    <customSheetView guid="{4C73F1ED-E0B5-4FE0-A34C-92ED64C0A6D1}" scale="75" showPageBreaks="1" printArea="1" view="pageBreakPreview" showRuler="0" topLeftCell="A46">
      <selection activeCell="C120" sqref="C120"/>
      <rowBreaks count="1" manualBreakCount="1">
        <brk id="62" max="2" man="1"/>
      </rowBreaks>
      <pageMargins left="0.39370078740157483" right="0.39370078740157483" top="0.39370078740157483" bottom="0.39370078740157483" header="0.78740157480314965" footer="0.59055118110236227"/>
      <printOptions horizontalCentered="1"/>
      <pageSetup paperSize="9" scale="55" fitToWidth="3" fitToHeight="2" orientation="portrait" r:id="rId2"/>
      <headerFooter alignWithMargins="0"/>
    </customSheetView>
  </customSheetViews>
  <mergeCells count="9">
    <mergeCell ref="A153:B153"/>
    <mergeCell ref="A92:C92"/>
    <mergeCell ref="A91:C91"/>
    <mergeCell ref="A2:C2"/>
    <mergeCell ref="A90:C90"/>
    <mergeCell ref="A4:C4"/>
    <mergeCell ref="A93:B93"/>
    <mergeCell ref="A5:B5"/>
    <mergeCell ref="A152:C152"/>
  </mergeCells>
  <phoneticPr fontId="0" type="noConversion"/>
  <printOptions horizontalCentered="1"/>
  <pageMargins left="0.39370078740157483" right="0.39370078740157483" top="0.2" bottom="0.39370078740157483" header="0.78740157480314965" footer="0.59055118110236227"/>
  <pageSetup paperSize="9" scale="48" fitToHeight="2" orientation="portrait" r:id="rId3"/>
  <headerFooter alignWithMargins="0"/>
  <rowBreaks count="1" manualBreakCount="1">
    <brk id="9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N158"/>
  <sheetViews>
    <sheetView view="pageBreakPreview" topLeftCell="A130" zoomScale="75" zoomScaleSheetLayoutView="100" workbookViewId="0">
      <selection activeCell="C94" sqref="C94"/>
    </sheetView>
  </sheetViews>
  <sheetFormatPr defaultRowHeight="15.75"/>
  <cols>
    <col min="1" max="1" width="13.83203125" style="37" customWidth="1"/>
    <col min="2" max="2" width="137.1640625" style="7" bestFit="1" customWidth="1"/>
    <col min="3" max="3" width="22.33203125" style="53" customWidth="1"/>
    <col min="4" max="8" width="22.5" style="53" customWidth="1"/>
    <col min="9" max="9" width="9" style="251" customWidth="1"/>
    <col min="10" max="10" width="9.33203125" style="251"/>
    <col min="11" max="16384" width="9.33203125" style="7"/>
  </cols>
  <sheetData>
    <row r="1" spans="1:10" s="1" customFormat="1">
      <c r="A1" s="35"/>
      <c r="C1" s="33" t="s">
        <v>386</v>
      </c>
      <c r="D1" s="256"/>
      <c r="E1" s="256"/>
      <c r="F1" s="33"/>
      <c r="G1" s="33"/>
      <c r="H1" s="33"/>
      <c r="I1" s="249"/>
      <c r="J1" s="249"/>
    </row>
    <row r="2" spans="1:10" s="3" customFormat="1">
      <c r="A2" s="322" t="s">
        <v>369</v>
      </c>
      <c r="B2" s="322"/>
      <c r="C2" s="322"/>
      <c r="D2" s="190"/>
      <c r="E2" s="190"/>
      <c r="F2" s="190"/>
      <c r="G2" s="190"/>
      <c r="H2" s="190"/>
      <c r="I2" s="250"/>
      <c r="J2" s="250"/>
    </row>
    <row r="3" spans="1:10" s="3" customFormat="1">
      <c r="A3" s="36"/>
      <c r="B3" s="6"/>
      <c r="C3" s="52"/>
      <c r="D3" s="52"/>
      <c r="E3" s="52"/>
      <c r="F3" s="52"/>
      <c r="G3" s="52"/>
      <c r="H3" s="52"/>
      <c r="I3" s="250"/>
      <c r="J3" s="250"/>
    </row>
    <row r="4" spans="1:10">
      <c r="A4" s="324" t="s">
        <v>261</v>
      </c>
      <c r="B4" s="324"/>
      <c r="C4" s="324"/>
      <c r="D4" s="192"/>
      <c r="E4" s="192"/>
      <c r="F4" s="192"/>
      <c r="G4" s="192"/>
      <c r="H4" s="192"/>
    </row>
    <row r="5" spans="1:10" ht="16.5" thickBot="1">
      <c r="A5" s="319" t="s">
        <v>312</v>
      </c>
      <c r="B5" s="319"/>
      <c r="C5" s="34" t="s">
        <v>286</v>
      </c>
      <c r="D5" s="34"/>
      <c r="E5" s="34"/>
      <c r="F5" s="34"/>
      <c r="G5" s="34"/>
      <c r="H5" s="34"/>
    </row>
    <row r="6" spans="1:10" s="100" customFormat="1" ht="32.25" thickBot="1">
      <c r="A6" s="59" t="s">
        <v>292</v>
      </c>
      <c r="B6" s="8" t="s">
        <v>262</v>
      </c>
      <c r="C6" s="99" t="s">
        <v>383</v>
      </c>
      <c r="D6" s="231" t="s">
        <v>373</v>
      </c>
      <c r="E6" s="231" t="s">
        <v>372</v>
      </c>
      <c r="F6" s="193"/>
      <c r="G6" s="193"/>
      <c r="H6" s="193"/>
      <c r="I6" s="251"/>
      <c r="J6" s="251"/>
    </row>
    <row r="7" spans="1:10" s="103" customFormat="1" ht="16.5" thickBot="1">
      <c r="A7" s="78" t="s">
        <v>13</v>
      </c>
      <c r="B7" s="101" t="s">
        <v>16</v>
      </c>
      <c r="C7" s="102" t="s">
        <v>14</v>
      </c>
      <c r="D7" s="231"/>
      <c r="E7" s="231"/>
      <c r="F7" s="193"/>
      <c r="G7" s="193"/>
      <c r="H7" s="193"/>
      <c r="I7" s="252"/>
      <c r="J7" s="252"/>
    </row>
    <row r="8" spans="1:10" s="103" customFormat="1" ht="16.5" thickBot="1">
      <c r="A8" s="104" t="s">
        <v>263</v>
      </c>
      <c r="B8" s="60" t="s">
        <v>95</v>
      </c>
      <c r="C8" s="61">
        <f>+C9+C10+C11+C12+C13+C14</f>
        <v>50720</v>
      </c>
      <c r="D8" s="61">
        <f>+D9+D10+D11+D12+D13+D14</f>
        <v>3466</v>
      </c>
      <c r="E8" s="61">
        <f>+E9+E10+E11+E12+E13+E14</f>
        <v>54186</v>
      </c>
      <c r="F8" s="194"/>
      <c r="G8" s="194"/>
      <c r="H8" s="194"/>
      <c r="I8" s="252"/>
      <c r="J8" s="252"/>
    </row>
    <row r="9" spans="1:10" s="103" customFormat="1">
      <c r="A9" s="9" t="s">
        <v>299</v>
      </c>
      <c r="B9" s="62" t="s">
        <v>96</v>
      </c>
      <c r="C9" s="63">
        <f>'1. MÉRLEG'!C9-'1.2. ÖNK.VÁLL.'!C9-'1.3. ÁLL. ÁLLIG.'!C9</f>
        <v>11710</v>
      </c>
      <c r="D9" s="230"/>
      <c r="E9" s="230">
        <f>SUM(C9:D9)</f>
        <v>11710</v>
      </c>
      <c r="F9" s="195"/>
      <c r="G9" s="195"/>
      <c r="H9" s="195"/>
      <c r="I9" s="252"/>
      <c r="J9" s="252"/>
    </row>
    <row r="10" spans="1:10" s="103" customFormat="1">
      <c r="A10" s="10" t="s">
        <v>300</v>
      </c>
      <c r="B10" s="64" t="s">
        <v>97</v>
      </c>
      <c r="C10" s="65">
        <f>'1. MÉRLEG'!C10-'1.2. ÖNK.VÁLL.'!C10-'1.3. ÁLL. ÁLLIG.'!C10</f>
        <v>0</v>
      </c>
      <c r="D10" s="225"/>
      <c r="E10" s="230">
        <f>SUM(C10:D10)</f>
        <v>0</v>
      </c>
      <c r="F10" s="195"/>
      <c r="G10" s="195"/>
      <c r="H10" s="195"/>
      <c r="I10" s="252"/>
      <c r="J10" s="252"/>
    </row>
    <row r="11" spans="1:10" s="103" customFormat="1">
      <c r="A11" s="10" t="s">
        <v>301</v>
      </c>
      <c r="B11" s="64" t="s">
        <v>98</v>
      </c>
      <c r="C11" s="65">
        <f>'1. MÉRLEG'!C11-'1.2. ÖNK.VÁLL.'!C11-'1.3. ÁLL. ÁLLIG.'!C11</f>
        <v>13330</v>
      </c>
      <c r="D11" s="225"/>
      <c r="E11" s="230">
        <f>SUM(C11:D11)</f>
        <v>13330</v>
      </c>
      <c r="F11" s="195"/>
      <c r="G11" s="195"/>
      <c r="H11" s="195"/>
      <c r="I11" s="252"/>
      <c r="J11" s="252"/>
    </row>
    <row r="12" spans="1:10" s="103" customFormat="1">
      <c r="A12" s="10" t="s">
        <v>302</v>
      </c>
      <c r="B12" s="64" t="s">
        <v>99</v>
      </c>
      <c r="C12" s="65">
        <f>'1. MÉRLEG'!C12-'1.2. ÖNK.VÁLL.'!C12-'1.3. ÁLL. ÁLLIG.'!C12</f>
        <v>1800</v>
      </c>
      <c r="D12" s="225"/>
      <c r="E12" s="230">
        <f>SUM(C12:D12)</f>
        <v>1800</v>
      </c>
      <c r="F12" s="195"/>
      <c r="G12" s="195"/>
      <c r="H12" s="195"/>
      <c r="I12" s="252"/>
      <c r="J12" s="252"/>
    </row>
    <row r="13" spans="1:10" s="103" customFormat="1">
      <c r="A13" s="10" t="s">
        <v>311</v>
      </c>
      <c r="B13" s="64" t="s">
        <v>100</v>
      </c>
      <c r="C13" s="65">
        <f>'1. MÉRLEG'!C13-'1.2. ÖNK.VÁLL.'!C13-'1.3. ÁLL. ÁLLIG.'!C13</f>
        <v>0</v>
      </c>
      <c r="D13" s="225"/>
      <c r="E13" s="230">
        <f>SUM(C13:D13)</f>
        <v>0</v>
      </c>
      <c r="F13" s="195"/>
      <c r="G13" s="195"/>
      <c r="H13" s="195"/>
      <c r="I13" s="252"/>
      <c r="J13" s="252"/>
    </row>
    <row r="14" spans="1:10" s="103" customFormat="1" ht="16.5" thickBot="1">
      <c r="A14" s="11" t="s">
        <v>303</v>
      </c>
      <c r="B14" s="66" t="s">
        <v>101</v>
      </c>
      <c r="C14" s="65">
        <f>'1. MÉRLEG'!C14-'1.2. ÖNK.VÁLL.'!C14-'1.3. ÁLL. ÁLLIG.'!C14</f>
        <v>23880</v>
      </c>
      <c r="D14" s="65">
        <f>'1. MÉRLEG'!D14-'1.2. ÖNK.VÁLL.'!D14-'1.3. ÁLL. ÁLLIG.'!D14</f>
        <v>3466</v>
      </c>
      <c r="E14" s="65">
        <f>'1. MÉRLEG'!E14-'1.2. ÖNK.VÁLL.'!E14-'1.3. ÁLL. ÁLLIG.'!E14</f>
        <v>27346</v>
      </c>
      <c r="F14" s="195"/>
      <c r="G14" s="195"/>
      <c r="H14" s="195"/>
      <c r="I14" s="252"/>
      <c r="J14" s="252"/>
    </row>
    <row r="15" spans="1:10" s="103" customFormat="1" ht="16.5" thickBot="1">
      <c r="A15" s="104" t="s">
        <v>264</v>
      </c>
      <c r="B15" s="67" t="s">
        <v>102</v>
      </c>
      <c r="C15" s="61">
        <f>+C16+C17+C18+C19+C20</f>
        <v>20982</v>
      </c>
      <c r="D15" s="61">
        <f>+D16+D17+D18+D19+D20</f>
        <v>8011</v>
      </c>
      <c r="E15" s="61">
        <f>+E16+E17+E18+E19+E20</f>
        <v>28993</v>
      </c>
      <c r="F15" s="194"/>
      <c r="G15" s="194"/>
      <c r="H15" s="194"/>
      <c r="I15" s="252"/>
      <c r="J15" s="252"/>
    </row>
    <row r="16" spans="1:10" s="103" customFormat="1">
      <c r="A16" s="9" t="s">
        <v>305</v>
      </c>
      <c r="B16" s="62" t="s">
        <v>86</v>
      </c>
      <c r="C16" s="63">
        <f>'1. MÉRLEG'!C16-'1.2. ÖNK.VÁLL.'!C16-'1.3. ÁLL. ÁLLIG.'!C16</f>
        <v>0</v>
      </c>
      <c r="D16" s="230"/>
      <c r="E16" s="230"/>
      <c r="F16" s="195"/>
      <c r="G16" s="195"/>
      <c r="H16" s="195"/>
      <c r="I16" s="252"/>
      <c r="J16" s="252"/>
    </row>
    <row r="17" spans="1:10" s="103" customFormat="1">
      <c r="A17" s="10" t="s">
        <v>306</v>
      </c>
      <c r="B17" s="64" t="s">
        <v>103</v>
      </c>
      <c r="C17" s="65">
        <f>'1. MÉRLEG'!C17-'1.2. ÖNK.VÁLL.'!C17-'1.3. ÁLL. ÁLLIG.'!C17</f>
        <v>0</v>
      </c>
      <c r="D17" s="225"/>
      <c r="E17" s="225"/>
      <c r="F17" s="195"/>
      <c r="G17" s="195"/>
      <c r="H17" s="195"/>
      <c r="I17" s="252"/>
      <c r="J17" s="252"/>
    </row>
    <row r="18" spans="1:10" s="103" customFormat="1">
      <c r="A18" s="10" t="s">
        <v>307</v>
      </c>
      <c r="B18" s="64" t="s">
        <v>104</v>
      </c>
      <c r="C18" s="65">
        <f>'1. MÉRLEG'!C18-'1.2. ÖNK.VÁLL.'!C18-'1.3. ÁLL. ÁLLIG.'!C18</f>
        <v>0</v>
      </c>
      <c r="D18" s="225"/>
      <c r="E18" s="225"/>
      <c r="F18" s="195"/>
      <c r="G18" s="195"/>
      <c r="H18" s="195"/>
      <c r="I18" s="252"/>
      <c r="J18" s="252"/>
    </row>
    <row r="19" spans="1:10" s="103" customFormat="1">
      <c r="A19" s="10" t="s">
        <v>308</v>
      </c>
      <c r="B19" s="64" t="s">
        <v>105</v>
      </c>
      <c r="C19" s="65">
        <f>'1. MÉRLEG'!C19-'1.2. ÖNK.VÁLL.'!C19-'1.3. ÁLL. ÁLLIG.'!C19</f>
        <v>0</v>
      </c>
      <c r="D19" s="225"/>
      <c r="E19" s="225"/>
      <c r="F19" s="195"/>
      <c r="G19" s="195"/>
      <c r="H19" s="195"/>
      <c r="I19" s="252"/>
      <c r="J19" s="252"/>
    </row>
    <row r="20" spans="1:10" s="103" customFormat="1">
      <c r="A20" s="10" t="s">
        <v>309</v>
      </c>
      <c r="B20" s="64" t="s">
        <v>106</v>
      </c>
      <c r="C20" s="65">
        <f>'1. MÉRLEG'!C20-'1.2. ÖNK.VÁLL.'!C20-'1.3. ÁLL. ÁLLIG.'!C20</f>
        <v>20982</v>
      </c>
      <c r="D20" s="65">
        <f>'1. MÉRLEG'!D20-'1.2. ÖNK.VÁLL.'!D20-'1.3. ÁLL. ÁLLIG.'!D20</f>
        <v>8011</v>
      </c>
      <c r="E20" s="65">
        <f>'1. MÉRLEG'!E20-'1.2. ÖNK.VÁLL.'!E20-'1.3. ÁLL. ÁLLIG.'!E20</f>
        <v>28993</v>
      </c>
      <c r="F20" s="195"/>
      <c r="G20" s="195"/>
      <c r="H20" s="195"/>
      <c r="I20" s="252"/>
      <c r="J20" s="252"/>
    </row>
    <row r="21" spans="1:10" s="103" customFormat="1" ht="16.5" thickBot="1">
      <c r="A21" s="11" t="s">
        <v>107</v>
      </c>
      <c r="B21" s="66" t="s">
        <v>108</v>
      </c>
      <c r="C21" s="68">
        <f>'1. MÉRLEG'!C21-'1.2. ÖNK.VÁLL.'!C21-'1.3. ÁLL. ÁLLIG.'!C21</f>
        <v>0</v>
      </c>
      <c r="D21" s="233"/>
      <c r="E21" s="233"/>
      <c r="F21" s="195"/>
      <c r="G21" s="195"/>
      <c r="H21" s="195"/>
      <c r="I21" s="252"/>
      <c r="J21" s="252"/>
    </row>
    <row r="22" spans="1:10" s="103" customFormat="1" ht="16.5" thickBot="1">
      <c r="A22" s="104" t="s">
        <v>265</v>
      </c>
      <c r="B22" s="60" t="s">
        <v>109</v>
      </c>
      <c r="C22" s="61">
        <f>+C23+C24+C25+C26+C27</f>
        <v>17554</v>
      </c>
      <c r="D22" s="61">
        <f>+D23+D24+D25+D26+D27</f>
        <v>0</v>
      </c>
      <c r="E22" s="61">
        <f>+E23+E24+E25+E26+E27</f>
        <v>17554</v>
      </c>
      <c r="F22" s="194"/>
      <c r="G22" s="194"/>
      <c r="H22" s="194"/>
      <c r="I22" s="252"/>
      <c r="J22" s="252"/>
    </row>
    <row r="23" spans="1:10" s="103" customFormat="1">
      <c r="A23" s="9" t="s">
        <v>293</v>
      </c>
      <c r="B23" s="62" t="s">
        <v>110</v>
      </c>
      <c r="C23" s="63">
        <f>'1. MÉRLEG'!C23-'1.2. ÖNK.VÁLL.'!C23-'1.3. ÁLL. ÁLLIG.'!C23</f>
        <v>0</v>
      </c>
      <c r="D23" s="230"/>
      <c r="E23" s="230">
        <f>SUM(C23:D23)</f>
        <v>0</v>
      </c>
      <c r="F23" s="195"/>
      <c r="G23" s="195"/>
      <c r="H23" s="195"/>
      <c r="I23" s="252"/>
      <c r="J23" s="252"/>
    </row>
    <row r="24" spans="1:10" s="103" customFormat="1">
      <c r="A24" s="10" t="s">
        <v>294</v>
      </c>
      <c r="B24" s="64" t="s">
        <v>111</v>
      </c>
      <c r="C24" s="65">
        <f>'1. MÉRLEG'!C24-'1.2. ÖNK.VÁLL.'!C24-'1.3. ÁLL. ÁLLIG.'!C24</f>
        <v>0</v>
      </c>
      <c r="D24" s="225"/>
      <c r="E24" s="225"/>
      <c r="F24" s="195"/>
      <c r="G24" s="195"/>
      <c r="H24" s="195"/>
      <c r="I24" s="252"/>
      <c r="J24" s="252"/>
    </row>
    <row r="25" spans="1:10" s="103" customFormat="1">
      <c r="A25" s="10" t="s">
        <v>295</v>
      </c>
      <c r="B25" s="64" t="s">
        <v>112</v>
      </c>
      <c r="C25" s="65">
        <f>'1. MÉRLEG'!C25-'1.2. ÖNK.VÁLL.'!C25-'1.3. ÁLL. ÁLLIG.'!C25</f>
        <v>0</v>
      </c>
      <c r="D25" s="225"/>
      <c r="E25" s="225"/>
      <c r="F25" s="195"/>
      <c r="G25" s="195"/>
      <c r="H25" s="195"/>
      <c r="I25" s="252"/>
      <c r="J25" s="252"/>
    </row>
    <row r="26" spans="1:10" s="103" customFormat="1">
      <c r="A26" s="10" t="s">
        <v>113</v>
      </c>
      <c r="B26" s="64" t="s">
        <v>114</v>
      </c>
      <c r="C26" s="65">
        <f>'1. MÉRLEG'!C26-'1.2. ÖNK.VÁLL.'!C26-'1.3. ÁLL. ÁLLIG.'!C26</f>
        <v>0</v>
      </c>
      <c r="D26" s="225"/>
      <c r="E26" s="225"/>
      <c r="F26" s="195"/>
      <c r="G26" s="195"/>
      <c r="H26" s="195"/>
      <c r="I26" s="252"/>
      <c r="J26" s="252"/>
    </row>
    <row r="27" spans="1:10" s="103" customFormat="1">
      <c r="A27" s="10" t="s">
        <v>115</v>
      </c>
      <c r="B27" s="64" t="s">
        <v>116</v>
      </c>
      <c r="C27" s="65">
        <f>'1. MÉRLEG'!C27-'1.2. ÖNK.VÁLL.'!C27-'1.3. ÁLL. ÁLLIG.'!C27</f>
        <v>17554</v>
      </c>
      <c r="D27" s="65">
        <f>'1. MÉRLEG'!D27-'1.2. ÖNK.VÁLL.'!D27-'1.3. ÁLL. ÁLLIG.'!D27</f>
        <v>0</v>
      </c>
      <c r="E27" s="65">
        <f>'1. MÉRLEG'!E27-'1.2. ÖNK.VÁLL.'!E27-'1.3. ÁLL. ÁLLIG.'!E27</f>
        <v>17554</v>
      </c>
      <c r="F27" s="195"/>
      <c r="G27" s="195"/>
      <c r="H27" s="195"/>
      <c r="I27" s="252"/>
      <c r="J27" s="252"/>
    </row>
    <row r="28" spans="1:10" s="103" customFormat="1" ht="16.5" thickBot="1">
      <c r="A28" s="11" t="s">
        <v>117</v>
      </c>
      <c r="B28" s="66" t="s">
        <v>118</v>
      </c>
      <c r="C28" s="68">
        <f>'1. MÉRLEG'!C28-'1.2. ÖNK.VÁLL.'!C28-'1.3. ÁLL. ÁLLIG.'!C28</f>
        <v>17554</v>
      </c>
      <c r="D28" s="68">
        <f>'1. MÉRLEG'!D28-'1.2. ÖNK.VÁLL.'!D28-'1.3. ÁLL. ÁLLIG.'!D28</f>
        <v>0</v>
      </c>
      <c r="E28" s="68">
        <f>'1. MÉRLEG'!E28-'1.2. ÖNK.VÁLL.'!E28-'1.3. ÁLL. ÁLLIG.'!E28</f>
        <v>17554</v>
      </c>
      <c r="F28" s="195"/>
      <c r="G28" s="195"/>
      <c r="H28" s="195"/>
      <c r="I28" s="252"/>
      <c r="J28" s="252"/>
    </row>
    <row r="29" spans="1:10" s="103" customFormat="1" ht="16.5" thickBot="1">
      <c r="A29" s="104" t="s">
        <v>119</v>
      </c>
      <c r="B29" s="55" t="s">
        <v>24</v>
      </c>
      <c r="C29" s="69">
        <f>C30+C34+C35+C36+C37</f>
        <v>5644</v>
      </c>
      <c r="D29" s="69">
        <f>D30+D34+D35+D36+D37</f>
        <v>0</v>
      </c>
      <c r="E29" s="69">
        <f>E30+E34+E35+E36+E37</f>
        <v>5644</v>
      </c>
      <c r="F29" s="196"/>
      <c r="G29" s="196"/>
      <c r="H29" s="196"/>
      <c r="I29" s="252"/>
      <c r="J29" s="252"/>
    </row>
    <row r="30" spans="1:10" s="103" customFormat="1">
      <c r="A30" s="9" t="s">
        <v>341</v>
      </c>
      <c r="B30" s="62" t="s">
        <v>25</v>
      </c>
      <c r="C30" s="70">
        <f>+C31+C33+C32</f>
        <v>3035</v>
      </c>
      <c r="D30" s="70">
        <f>+D31+D33+D32</f>
        <v>0</v>
      </c>
      <c r="E30" s="70">
        <f>+E31+E33+E32</f>
        <v>3035</v>
      </c>
      <c r="F30" s="197"/>
      <c r="G30" s="197"/>
      <c r="H30" s="197"/>
      <c r="I30" s="252"/>
      <c r="J30" s="252"/>
    </row>
    <row r="31" spans="1:10" s="103" customFormat="1">
      <c r="A31" s="10" t="s">
        <v>259</v>
      </c>
      <c r="B31" s="64" t="s">
        <v>120</v>
      </c>
      <c r="C31" s="65">
        <f>'1. MÉRLEG'!C31-'1.2. ÖNK.VÁLL.'!C31-'1.3. ÁLL. ÁLLIG.'!C31</f>
        <v>1035</v>
      </c>
      <c r="D31" s="225"/>
      <c r="E31" s="225">
        <f>SUM(C31:D31)</f>
        <v>1035</v>
      </c>
      <c r="F31" s="195"/>
      <c r="G31" s="195"/>
      <c r="H31" s="195"/>
      <c r="I31" s="252"/>
      <c r="J31" s="252"/>
    </row>
    <row r="32" spans="1:10" s="103" customFormat="1">
      <c r="A32" s="10" t="s">
        <v>260</v>
      </c>
      <c r="B32" s="185" t="s">
        <v>23</v>
      </c>
      <c r="C32" s="65">
        <f>'1. MÉRLEG'!C32-'1.2. ÖNK.VÁLL.'!C32-'1.3. ÁLL. ÁLLIG.'!C32</f>
        <v>2000</v>
      </c>
      <c r="D32" s="225"/>
      <c r="E32" s="225">
        <f t="shared" ref="E32:E37" si="0">SUM(C32:D32)</f>
        <v>2000</v>
      </c>
      <c r="F32" s="195"/>
      <c r="G32" s="195"/>
      <c r="H32" s="195"/>
      <c r="I32" s="252"/>
      <c r="J32" s="252"/>
    </row>
    <row r="33" spans="1:10" s="103" customFormat="1">
      <c r="A33" s="186" t="s">
        <v>21</v>
      </c>
      <c r="B33" s="185" t="s">
        <v>121</v>
      </c>
      <c r="C33" s="65">
        <f>'1. MÉRLEG'!C33-'1.2. ÖNK.VÁLL.'!C33-'1.3. ÁLL. ÁLLIG.'!C33</f>
        <v>0</v>
      </c>
      <c r="D33" s="225"/>
      <c r="E33" s="225">
        <f t="shared" si="0"/>
        <v>0</v>
      </c>
      <c r="F33" s="195"/>
      <c r="G33" s="195"/>
      <c r="H33" s="195"/>
      <c r="I33" s="252"/>
      <c r="J33" s="252"/>
    </row>
    <row r="34" spans="1:10" s="103" customFormat="1">
      <c r="A34" s="10" t="s">
        <v>342</v>
      </c>
      <c r="B34" s="64" t="s">
        <v>22</v>
      </c>
      <c r="C34" s="65">
        <f>'1. MÉRLEG'!C34-'1.2. ÖNK.VÁLL.'!C34-'1.3. ÁLL. ÁLLIG.'!C34</f>
        <v>0</v>
      </c>
      <c r="D34" s="225"/>
      <c r="E34" s="225">
        <f t="shared" si="0"/>
        <v>0</v>
      </c>
      <c r="F34" s="195"/>
      <c r="G34" s="195"/>
      <c r="H34" s="195"/>
      <c r="I34" s="252"/>
      <c r="J34" s="252"/>
    </row>
    <row r="35" spans="1:10" s="103" customFormat="1">
      <c r="A35" s="186" t="s">
        <v>346</v>
      </c>
      <c r="B35" s="64" t="s">
        <v>122</v>
      </c>
      <c r="C35" s="65">
        <f>'1. MÉRLEG'!C35-'1.2. ÖNK.VÁLL.'!C35-'1.3. ÁLL. ÁLLIG.'!C35</f>
        <v>0</v>
      </c>
      <c r="D35" s="225"/>
      <c r="E35" s="225">
        <f t="shared" si="0"/>
        <v>0</v>
      </c>
      <c r="F35" s="195"/>
      <c r="G35" s="195"/>
      <c r="H35" s="195"/>
      <c r="I35" s="252"/>
      <c r="J35" s="252"/>
    </row>
    <row r="36" spans="1:10" s="103" customFormat="1">
      <c r="A36" s="186" t="s">
        <v>347</v>
      </c>
      <c r="B36" s="64" t="s">
        <v>345</v>
      </c>
      <c r="C36" s="65">
        <f>'1. MÉRLEG'!C36-'1.2. ÖNK.VÁLL.'!C36-'1.3. ÁLL. ÁLLIG.'!C36</f>
        <v>2554</v>
      </c>
      <c r="D36" s="225"/>
      <c r="E36" s="225">
        <f t="shared" si="0"/>
        <v>2554</v>
      </c>
      <c r="F36" s="195"/>
      <c r="G36" s="195"/>
      <c r="H36" s="195"/>
      <c r="I36" s="252"/>
      <c r="J36" s="252"/>
    </row>
    <row r="37" spans="1:10" s="103" customFormat="1" ht="16.5" thickBot="1">
      <c r="A37" s="187" t="s">
        <v>348</v>
      </c>
      <c r="B37" s="66" t="s">
        <v>123</v>
      </c>
      <c r="C37" s="65">
        <f>'1. MÉRLEG'!C37-'1.2. ÖNK.VÁLL.'!C37-'1.3. ÁLL. ÁLLIG.'!C37</f>
        <v>55</v>
      </c>
      <c r="D37" s="233"/>
      <c r="E37" s="225">
        <f t="shared" si="0"/>
        <v>55</v>
      </c>
      <c r="F37" s="195"/>
      <c r="G37" s="195"/>
      <c r="H37" s="195"/>
      <c r="I37" s="252"/>
      <c r="J37" s="252"/>
    </row>
    <row r="38" spans="1:10" s="103" customFormat="1" ht="16.5" thickBot="1">
      <c r="A38" s="104" t="s">
        <v>267</v>
      </c>
      <c r="B38" s="60" t="s">
        <v>124</v>
      </c>
      <c r="C38" s="61">
        <f>SUM(C39:C48)</f>
        <v>756</v>
      </c>
      <c r="D38" s="61">
        <f>SUM(D39:D48)</f>
        <v>0</v>
      </c>
      <c r="E38" s="61">
        <f>SUM(E39:E48)</f>
        <v>756</v>
      </c>
      <c r="F38" s="194"/>
      <c r="G38" s="194"/>
      <c r="H38" s="194"/>
      <c r="I38" s="252"/>
      <c r="J38" s="252"/>
    </row>
    <row r="39" spans="1:10" s="103" customFormat="1">
      <c r="A39" s="9" t="s">
        <v>87</v>
      </c>
      <c r="B39" s="62" t="s">
        <v>78</v>
      </c>
      <c r="C39" s="63">
        <f>'1. MÉRLEG'!C39-'1.2. ÖNK.VÁLL.'!C39-'1.3. ÁLL. ÁLLIG.'!C39</f>
        <v>0</v>
      </c>
      <c r="D39" s="230"/>
      <c r="E39" s="230"/>
      <c r="F39" s="195"/>
      <c r="G39" s="195"/>
      <c r="H39" s="195"/>
      <c r="I39" s="252"/>
      <c r="J39" s="252"/>
    </row>
    <row r="40" spans="1:10" s="103" customFormat="1">
      <c r="A40" s="10" t="s">
        <v>89</v>
      </c>
      <c r="B40" s="64" t="s">
        <v>79</v>
      </c>
      <c r="C40" s="65">
        <f>'1. MÉRLEG'!C40-'1.2. ÖNK.VÁLL.'!C40-'1.3. ÁLL. ÁLLIG.'!C40</f>
        <v>396</v>
      </c>
      <c r="D40" s="65">
        <f>'1. MÉRLEG'!D40-'1.2. ÖNK.VÁLL.'!D40-'1.3. ÁLL. ÁLLIG.'!D40</f>
        <v>0</v>
      </c>
      <c r="E40" s="65">
        <f>'1. MÉRLEG'!E40-'1.2. ÖNK.VÁLL.'!E40-'1.3. ÁLL. ÁLLIG.'!E40</f>
        <v>396</v>
      </c>
      <c r="F40" s="195"/>
      <c r="G40" s="195"/>
      <c r="H40" s="195"/>
      <c r="I40" s="252"/>
      <c r="J40" s="252"/>
    </row>
    <row r="41" spans="1:10" s="103" customFormat="1">
      <c r="A41" s="10" t="s">
        <v>91</v>
      </c>
      <c r="B41" s="64" t="s">
        <v>80</v>
      </c>
      <c r="C41" s="65">
        <f>'1. MÉRLEG'!C41-'1.2. ÖNK.VÁLL.'!C41-'1.3. ÁLL. ÁLLIG.'!C41</f>
        <v>0</v>
      </c>
      <c r="D41" s="225"/>
      <c r="E41" s="225"/>
      <c r="F41" s="195"/>
      <c r="G41" s="195"/>
      <c r="H41" s="195"/>
      <c r="I41" s="252"/>
      <c r="J41" s="252"/>
    </row>
    <row r="42" spans="1:10" s="103" customFormat="1">
      <c r="A42" s="10" t="s">
        <v>125</v>
      </c>
      <c r="B42" s="64" t="s">
        <v>81</v>
      </c>
      <c r="C42" s="65">
        <f>'1. MÉRLEG'!C42-'1.2. ÖNK.VÁLL.'!C42-'1.3. ÁLL. ÁLLIG.'!C42</f>
        <v>0</v>
      </c>
      <c r="D42" s="65">
        <f>'1. MÉRLEG'!D42-'1.2. ÖNK.VÁLL.'!D42-'1.3. ÁLL. ÁLLIG.'!D42</f>
        <v>0</v>
      </c>
      <c r="E42" s="65">
        <f>'1. MÉRLEG'!E42-'1.2. ÖNK.VÁLL.'!E42-'1.3. ÁLL. ÁLLIG.'!E42</f>
        <v>0</v>
      </c>
      <c r="F42" s="195"/>
      <c r="G42" s="195"/>
      <c r="H42" s="195"/>
      <c r="I42" s="252"/>
      <c r="J42" s="252"/>
    </row>
    <row r="43" spans="1:10" s="103" customFormat="1">
      <c r="A43" s="10" t="s">
        <v>126</v>
      </c>
      <c r="B43" s="64" t="s">
        <v>82</v>
      </c>
      <c r="C43" s="65">
        <f>'1. MÉRLEG'!C43-'1.2. ÖNK.VÁLL.'!C43-'1.3. ÁLL. ÁLLIG.'!C43</f>
        <v>0</v>
      </c>
      <c r="D43" s="225"/>
      <c r="E43" s="225"/>
      <c r="F43" s="195"/>
      <c r="G43" s="195"/>
      <c r="H43" s="195"/>
      <c r="I43" s="252"/>
      <c r="J43" s="252"/>
    </row>
    <row r="44" spans="1:10" s="103" customFormat="1">
      <c r="A44" s="10" t="s">
        <v>127</v>
      </c>
      <c r="B44" s="64" t="s">
        <v>128</v>
      </c>
      <c r="C44" s="65">
        <f>'1. MÉRLEG'!C44-'1.2. ÖNK.VÁLL.'!C44-'1.3. ÁLL. ÁLLIG.'!C44</f>
        <v>0</v>
      </c>
      <c r="D44" s="225"/>
      <c r="E44" s="225"/>
      <c r="F44" s="195"/>
      <c r="G44" s="195"/>
      <c r="H44" s="195"/>
      <c r="I44" s="252"/>
      <c r="J44" s="252"/>
    </row>
    <row r="45" spans="1:10" s="103" customFormat="1">
      <c r="A45" s="10" t="s">
        <v>129</v>
      </c>
      <c r="B45" s="64" t="s">
        <v>130</v>
      </c>
      <c r="C45" s="65">
        <f>'1. MÉRLEG'!C45-'1.2. ÖNK.VÁLL.'!C45-'1.3. ÁLL. ÁLLIG.'!C45</f>
        <v>0</v>
      </c>
      <c r="D45" s="225"/>
      <c r="E45" s="225"/>
      <c r="F45" s="195"/>
      <c r="G45" s="195"/>
      <c r="H45" s="195"/>
      <c r="I45" s="252"/>
      <c r="J45" s="252"/>
    </row>
    <row r="46" spans="1:10" s="103" customFormat="1">
      <c r="A46" s="10" t="s">
        <v>131</v>
      </c>
      <c r="B46" s="64" t="s">
        <v>83</v>
      </c>
      <c r="C46" s="65">
        <f>'1. MÉRLEG'!C46-'1.2. ÖNK.VÁLL.'!C46-'1.3. ÁLL. ÁLLIG.'!C46</f>
        <v>0</v>
      </c>
      <c r="D46" s="225"/>
      <c r="E46" s="225"/>
      <c r="F46" s="195"/>
      <c r="G46" s="195"/>
      <c r="H46" s="195"/>
      <c r="I46" s="252"/>
      <c r="J46" s="252"/>
    </row>
    <row r="47" spans="1:10" s="103" customFormat="1">
      <c r="A47" s="10" t="s">
        <v>132</v>
      </c>
      <c r="B47" s="64" t="s">
        <v>84</v>
      </c>
      <c r="C47" s="71">
        <f>'1. MÉRLEG'!C47-'1.2. ÖNK.VÁLL.'!C47-'1.3. ÁLL. ÁLLIG.'!C47</f>
        <v>0</v>
      </c>
      <c r="D47" s="226"/>
      <c r="E47" s="226"/>
      <c r="F47" s="198"/>
      <c r="G47" s="198"/>
      <c r="H47" s="198"/>
      <c r="I47" s="252"/>
      <c r="J47" s="252"/>
    </row>
    <row r="48" spans="1:10" s="103" customFormat="1" ht="16.5" thickBot="1">
      <c r="A48" s="11" t="s">
        <v>133</v>
      </c>
      <c r="B48" s="66" t="s">
        <v>85</v>
      </c>
      <c r="C48" s="72">
        <f>'1. MÉRLEG'!C48-'1.2. ÖNK.VÁLL.'!C48-'1.3. ÁLL. ÁLLIG.'!C48</f>
        <v>360</v>
      </c>
      <c r="D48" s="236"/>
      <c r="E48" s="236">
        <f>SUM(C48:D48)</f>
        <v>360</v>
      </c>
      <c r="F48" s="198"/>
      <c r="G48" s="198"/>
      <c r="H48" s="198"/>
      <c r="I48" s="252"/>
      <c r="J48" s="252"/>
    </row>
    <row r="49" spans="1:10" s="103" customFormat="1" ht="16.5" thickBot="1">
      <c r="A49" s="104" t="s">
        <v>268</v>
      </c>
      <c r="B49" s="60" t="s">
        <v>134</v>
      </c>
      <c r="C49" s="61">
        <f>SUM(C50:C54)</f>
        <v>0</v>
      </c>
      <c r="D49" s="61">
        <f>SUM(D50:D54)</f>
        <v>0</v>
      </c>
      <c r="E49" s="61">
        <f>SUM(E50:E54)</f>
        <v>0</v>
      </c>
      <c r="F49" s="194"/>
      <c r="G49" s="194"/>
      <c r="H49" s="194"/>
      <c r="I49" s="252"/>
      <c r="J49" s="252"/>
    </row>
    <row r="50" spans="1:10" s="103" customFormat="1">
      <c r="A50" s="9" t="s">
        <v>296</v>
      </c>
      <c r="B50" s="62" t="s">
        <v>88</v>
      </c>
      <c r="C50" s="73">
        <f>'1. MÉRLEG'!C50-'1.2. ÖNK.VÁLL.'!C50-'1.3. ÁLL. ÁLLIG.'!C50</f>
        <v>0</v>
      </c>
      <c r="D50" s="237"/>
      <c r="E50" s="237"/>
      <c r="F50" s="198"/>
      <c r="G50" s="198"/>
      <c r="H50" s="198"/>
      <c r="I50" s="252"/>
      <c r="J50" s="252"/>
    </row>
    <row r="51" spans="1:10" s="103" customFormat="1">
      <c r="A51" s="10" t="s">
        <v>297</v>
      </c>
      <c r="B51" s="64" t="s">
        <v>90</v>
      </c>
      <c r="C51" s="71">
        <f>'1. MÉRLEG'!C51-'1.2. ÖNK.VÁLL.'!C51-'1.3. ÁLL. ÁLLIG.'!C51</f>
        <v>0</v>
      </c>
      <c r="D51" s="71">
        <f>'1. MÉRLEG'!D51-'1.2. ÖNK.VÁLL.'!D51-'1.3. ÁLL. ÁLLIG.'!D51</f>
        <v>0</v>
      </c>
      <c r="E51" s="71">
        <f>'1. MÉRLEG'!E51-'1.2. ÖNK.VÁLL.'!E51-'1.3. ÁLL. ÁLLIG.'!E51</f>
        <v>0</v>
      </c>
      <c r="F51" s="198"/>
      <c r="G51" s="198"/>
      <c r="H51" s="198"/>
      <c r="I51" s="252"/>
      <c r="J51" s="252"/>
    </row>
    <row r="52" spans="1:10" s="103" customFormat="1">
      <c r="A52" s="10" t="s">
        <v>337</v>
      </c>
      <c r="B52" s="64" t="s">
        <v>92</v>
      </c>
      <c r="C52" s="71">
        <f>'1. MÉRLEG'!C52-'1.2. ÖNK.VÁLL.'!C52-'1.3. ÁLL. ÁLLIG.'!C52</f>
        <v>0</v>
      </c>
      <c r="D52" s="226"/>
      <c r="E52" s="226"/>
      <c r="F52" s="198"/>
      <c r="G52" s="198"/>
      <c r="H52" s="198"/>
      <c r="I52" s="252"/>
      <c r="J52" s="252"/>
    </row>
    <row r="53" spans="1:10" s="103" customFormat="1">
      <c r="A53" s="10" t="s">
        <v>349</v>
      </c>
      <c r="B53" s="64" t="s">
        <v>135</v>
      </c>
      <c r="C53" s="71">
        <f>'1. MÉRLEG'!C53-'1.2. ÖNK.VÁLL.'!C53-'1.3. ÁLL. ÁLLIG.'!C53</f>
        <v>0</v>
      </c>
      <c r="D53" s="226"/>
      <c r="E53" s="226"/>
      <c r="F53" s="198"/>
      <c r="G53" s="198"/>
      <c r="H53" s="198"/>
      <c r="I53" s="252"/>
      <c r="J53" s="252"/>
    </row>
    <row r="54" spans="1:10" s="103" customFormat="1" ht="16.5" thickBot="1">
      <c r="A54" s="11" t="s">
        <v>350</v>
      </c>
      <c r="B54" s="66" t="s">
        <v>136</v>
      </c>
      <c r="C54" s="72">
        <f>'1. MÉRLEG'!C54-'1.2. ÖNK.VÁLL.'!C54-'1.3. ÁLL. ÁLLIG.'!C54</f>
        <v>0</v>
      </c>
      <c r="D54" s="236"/>
      <c r="E54" s="236"/>
      <c r="F54" s="198"/>
      <c r="G54" s="198"/>
      <c r="H54" s="198"/>
      <c r="I54" s="252"/>
      <c r="J54" s="252"/>
    </row>
    <row r="55" spans="1:10" s="103" customFormat="1" ht="16.5" thickBot="1">
      <c r="A55" s="104" t="s">
        <v>137</v>
      </c>
      <c r="B55" s="60" t="s">
        <v>138</v>
      </c>
      <c r="C55" s="61">
        <f>SUM(C56:C58)</f>
        <v>0</v>
      </c>
      <c r="D55" s="232"/>
      <c r="E55" s="232"/>
      <c r="F55" s="194"/>
      <c r="G55" s="194"/>
      <c r="H55" s="194"/>
      <c r="I55" s="252"/>
      <c r="J55" s="252"/>
    </row>
    <row r="56" spans="1:10" s="103" customFormat="1">
      <c r="A56" s="9" t="s">
        <v>298</v>
      </c>
      <c r="B56" s="62" t="s">
        <v>139</v>
      </c>
      <c r="C56" s="63">
        <f>'1. MÉRLEG'!C56-'1.2. ÖNK.VÁLL.'!C56-'1.3. ÁLL. ÁLLIG.'!C56</f>
        <v>0</v>
      </c>
      <c r="D56" s="230"/>
      <c r="E56" s="230"/>
      <c r="F56" s="195"/>
      <c r="G56" s="195"/>
      <c r="H56" s="195"/>
      <c r="I56" s="252"/>
      <c r="J56" s="252"/>
    </row>
    <row r="57" spans="1:10" s="103" customFormat="1">
      <c r="A57" s="10" t="s">
        <v>344</v>
      </c>
      <c r="B57" s="64" t="s">
        <v>140</v>
      </c>
      <c r="C57" s="65">
        <f>'1. MÉRLEG'!C57-'1.2. ÖNK.VÁLL.'!C57-'1.3. ÁLL. ÁLLIG.'!C57</f>
        <v>0</v>
      </c>
      <c r="D57" s="225"/>
      <c r="E57" s="225"/>
      <c r="F57" s="195"/>
      <c r="G57" s="195"/>
      <c r="H57" s="195"/>
      <c r="I57" s="252"/>
      <c r="J57" s="252"/>
    </row>
    <row r="58" spans="1:10" s="103" customFormat="1">
      <c r="A58" s="10" t="s">
        <v>141</v>
      </c>
      <c r="B58" s="64" t="s">
        <v>142</v>
      </c>
      <c r="C58" s="65">
        <f>'1. MÉRLEG'!C58-'1.2. ÖNK.VÁLL.'!C58-'1.3. ÁLL. ÁLLIG.'!C58</f>
        <v>0</v>
      </c>
      <c r="D58" s="225"/>
      <c r="E58" s="225"/>
      <c r="F58" s="195"/>
      <c r="G58" s="195"/>
      <c r="H58" s="195"/>
      <c r="I58" s="252"/>
      <c r="J58" s="252"/>
    </row>
    <row r="59" spans="1:10" s="103" customFormat="1" ht="16.5" thickBot="1">
      <c r="A59" s="11" t="s">
        <v>143</v>
      </c>
      <c r="B59" s="66" t="s">
        <v>144</v>
      </c>
      <c r="C59" s="68">
        <f>'1. MÉRLEG'!C59-'1.2. ÖNK.VÁLL.'!C59-'1.3. ÁLL. ÁLLIG.'!C59</f>
        <v>0</v>
      </c>
      <c r="D59" s="233"/>
      <c r="E59" s="233"/>
      <c r="F59" s="195"/>
      <c r="G59" s="195"/>
      <c r="H59" s="195"/>
      <c r="I59" s="252"/>
      <c r="J59" s="252"/>
    </row>
    <row r="60" spans="1:10" s="103" customFormat="1" ht="16.5" thickBot="1">
      <c r="A60" s="104" t="s">
        <v>270</v>
      </c>
      <c r="B60" s="67" t="s">
        <v>145</v>
      </c>
      <c r="C60" s="61">
        <f>SUM(C61:C63)</f>
        <v>0</v>
      </c>
      <c r="D60" s="232"/>
      <c r="E60" s="232"/>
      <c r="F60" s="194"/>
      <c r="G60" s="194"/>
      <c r="H60" s="194"/>
      <c r="I60" s="252"/>
      <c r="J60" s="252"/>
    </row>
    <row r="61" spans="1:10" s="103" customFormat="1">
      <c r="A61" s="9" t="s">
        <v>320</v>
      </c>
      <c r="B61" s="62" t="s">
        <v>146</v>
      </c>
      <c r="C61" s="71">
        <f>'1. MÉRLEG'!C61-'1.2. ÖNK.VÁLL.'!C61-'1.3. ÁLL. ÁLLIG.'!C61</f>
        <v>0</v>
      </c>
      <c r="D61" s="237"/>
      <c r="E61" s="237"/>
      <c r="F61" s="198"/>
      <c r="G61" s="198"/>
      <c r="H61" s="198"/>
      <c r="I61" s="252"/>
      <c r="J61" s="252"/>
    </row>
    <row r="62" spans="1:10" s="103" customFormat="1">
      <c r="A62" s="10" t="s">
        <v>321</v>
      </c>
      <c r="B62" s="64" t="s">
        <v>147</v>
      </c>
      <c r="C62" s="71">
        <f>'1. MÉRLEG'!C62-'1.2. ÖNK.VÁLL.'!C62-'1.3. ÁLL. ÁLLIG.'!C62</f>
        <v>0</v>
      </c>
      <c r="D62" s="226"/>
      <c r="E62" s="226"/>
      <c r="F62" s="198"/>
      <c r="G62" s="198"/>
      <c r="H62" s="198"/>
      <c r="I62" s="252"/>
      <c r="J62" s="252"/>
    </row>
    <row r="63" spans="1:10" s="103" customFormat="1">
      <c r="A63" s="10" t="s">
        <v>148</v>
      </c>
      <c r="B63" s="64" t="s">
        <v>149</v>
      </c>
      <c r="C63" s="71">
        <f>'1. MÉRLEG'!C63-'1.2. ÖNK.VÁLL.'!C63-'1.3. ÁLL. ÁLLIG.'!C63</f>
        <v>0</v>
      </c>
      <c r="D63" s="226"/>
      <c r="E63" s="226"/>
      <c r="F63" s="198"/>
      <c r="G63" s="198"/>
      <c r="H63" s="198"/>
      <c r="I63" s="252"/>
      <c r="J63" s="252"/>
    </row>
    <row r="64" spans="1:10" s="103" customFormat="1" ht="16.5" thickBot="1">
      <c r="A64" s="11" t="s">
        <v>150</v>
      </c>
      <c r="B64" s="66" t="s">
        <v>151</v>
      </c>
      <c r="C64" s="71">
        <f>'1. MÉRLEG'!C64-'1.2. ÖNK.VÁLL.'!C64-'1.3. ÁLL. ÁLLIG.'!C64</f>
        <v>0</v>
      </c>
      <c r="D64" s="236"/>
      <c r="E64" s="236"/>
      <c r="F64" s="198"/>
      <c r="G64" s="198"/>
      <c r="H64" s="198"/>
      <c r="I64" s="252"/>
      <c r="J64" s="252"/>
    </row>
    <row r="65" spans="1:10" s="103" customFormat="1" ht="16.5" thickBot="1">
      <c r="A65" s="104" t="s">
        <v>271</v>
      </c>
      <c r="B65" s="60" t="s">
        <v>152</v>
      </c>
      <c r="C65" s="69">
        <f>+C8+C15+C22+C29+C38+C49+C55+C60</f>
        <v>95656</v>
      </c>
      <c r="D65" s="69">
        <f>+D8+D15+D22+D29+D38+D49+D55+D60</f>
        <v>11477</v>
      </c>
      <c r="E65" s="69">
        <f>+E8+E15+E22+E29+E38+E49+E55+E60</f>
        <v>107133</v>
      </c>
      <c r="F65" s="196"/>
      <c r="G65" s="196"/>
      <c r="H65" s="196"/>
      <c r="I65" s="252"/>
      <c r="J65" s="252"/>
    </row>
    <row r="66" spans="1:10" s="103" customFormat="1" ht="16.5" thickBot="1">
      <c r="A66" s="105" t="s">
        <v>252</v>
      </c>
      <c r="B66" s="67" t="s">
        <v>153</v>
      </c>
      <c r="C66" s="61">
        <f>SUM(C67:C69)</f>
        <v>0</v>
      </c>
      <c r="D66" s="238"/>
      <c r="E66" s="238"/>
      <c r="F66" s="194"/>
      <c r="G66" s="194"/>
      <c r="H66" s="194"/>
      <c r="I66" s="252"/>
      <c r="J66" s="252"/>
    </row>
    <row r="67" spans="1:10" s="103" customFormat="1">
      <c r="A67" s="9" t="s">
        <v>154</v>
      </c>
      <c r="B67" s="62" t="s">
        <v>155</v>
      </c>
      <c r="C67" s="71">
        <f>'1. MÉRLEG'!C67-'1.2. ÖNK.VÁLL.'!C67-'1.3. ÁLL. ÁLLIG.'!C67</f>
        <v>0</v>
      </c>
      <c r="D67" s="226"/>
      <c r="E67" s="226"/>
      <c r="F67" s="198"/>
      <c r="G67" s="198"/>
      <c r="H67" s="198"/>
      <c r="I67" s="252"/>
      <c r="J67" s="252"/>
    </row>
    <row r="68" spans="1:10" s="103" customFormat="1">
      <c r="A68" s="10" t="s">
        <v>156</v>
      </c>
      <c r="B68" s="64" t="s">
        <v>157</v>
      </c>
      <c r="C68" s="71">
        <f>'1. MÉRLEG'!C68-'1.2. ÖNK.VÁLL.'!C68-'1.3. ÁLL. ÁLLIG.'!C68</f>
        <v>0</v>
      </c>
      <c r="D68" s="226"/>
      <c r="E68" s="226"/>
      <c r="F68" s="198"/>
      <c r="G68" s="198"/>
      <c r="H68" s="198"/>
      <c r="I68" s="252"/>
      <c r="J68" s="252"/>
    </row>
    <row r="69" spans="1:10" s="103" customFormat="1" ht="16.5" thickBot="1">
      <c r="A69" s="11" t="s">
        <v>158</v>
      </c>
      <c r="B69" s="74" t="s">
        <v>159</v>
      </c>
      <c r="C69" s="71">
        <f>'1. MÉRLEG'!C69-'1.2. ÖNK.VÁLL.'!C69-'1.3. ÁLL. ÁLLIG.'!C69</f>
        <v>0</v>
      </c>
      <c r="D69" s="236"/>
      <c r="E69" s="236"/>
      <c r="F69" s="198"/>
      <c r="G69" s="198"/>
      <c r="H69" s="198"/>
      <c r="I69" s="252"/>
      <c r="J69" s="252"/>
    </row>
    <row r="70" spans="1:10" s="103" customFormat="1" ht="16.5" thickBot="1">
      <c r="A70" s="105" t="s">
        <v>160</v>
      </c>
      <c r="B70" s="67" t="s">
        <v>161</v>
      </c>
      <c r="C70" s="61">
        <f>SUM(C71:C74)</f>
        <v>0</v>
      </c>
      <c r="D70" s="232"/>
      <c r="E70" s="232"/>
      <c r="F70" s="194"/>
      <c r="G70" s="194"/>
      <c r="H70" s="194"/>
      <c r="I70" s="252"/>
      <c r="J70" s="252"/>
    </row>
    <row r="71" spans="1:10" s="103" customFormat="1">
      <c r="A71" s="9" t="s">
        <v>162</v>
      </c>
      <c r="B71" s="62" t="s">
        <v>163</v>
      </c>
      <c r="C71" s="71">
        <f>'1. MÉRLEG'!C71-'1.2. ÖNK.VÁLL.'!C71-'1.3. ÁLL. ÁLLIG.'!C71</f>
        <v>0</v>
      </c>
      <c r="D71" s="237"/>
      <c r="E71" s="237"/>
      <c r="F71" s="198"/>
      <c r="G71" s="198"/>
      <c r="H71" s="198"/>
      <c r="I71" s="252"/>
      <c r="J71" s="252"/>
    </row>
    <row r="72" spans="1:10" s="103" customFormat="1">
      <c r="A72" s="10" t="s">
        <v>164</v>
      </c>
      <c r="B72" s="64" t="s">
        <v>165</v>
      </c>
      <c r="C72" s="71">
        <f>'1. MÉRLEG'!C72-'1.2. ÖNK.VÁLL.'!C72-'1.3. ÁLL. ÁLLIG.'!C72</f>
        <v>0</v>
      </c>
      <c r="D72" s="226"/>
      <c r="E72" s="226"/>
      <c r="F72" s="198"/>
      <c r="G72" s="198"/>
      <c r="H72" s="198"/>
      <c r="I72" s="252"/>
      <c r="J72" s="252"/>
    </row>
    <row r="73" spans="1:10" s="103" customFormat="1">
      <c r="A73" s="10" t="s">
        <v>166</v>
      </c>
      <c r="B73" s="64" t="s">
        <v>167</v>
      </c>
      <c r="C73" s="71">
        <f>'1. MÉRLEG'!C73-'1.2. ÖNK.VÁLL.'!C73-'1.3. ÁLL. ÁLLIG.'!C73</f>
        <v>0</v>
      </c>
      <c r="D73" s="226"/>
      <c r="E73" s="226"/>
      <c r="F73" s="198"/>
      <c r="G73" s="198"/>
      <c r="H73" s="198"/>
      <c r="I73" s="252"/>
      <c r="J73" s="252"/>
    </row>
    <row r="74" spans="1:10" s="103" customFormat="1" ht="16.5" thickBot="1">
      <c r="A74" s="11" t="s">
        <v>168</v>
      </c>
      <c r="B74" s="66" t="s">
        <v>169</v>
      </c>
      <c r="C74" s="71">
        <f>'1. MÉRLEG'!C74-'1.2. ÖNK.VÁLL.'!C74-'1.3. ÁLL. ÁLLIG.'!C74</f>
        <v>0</v>
      </c>
      <c r="D74" s="236"/>
      <c r="E74" s="236"/>
      <c r="F74" s="198"/>
      <c r="G74" s="198"/>
      <c r="H74" s="198"/>
      <c r="I74" s="252"/>
      <c r="J74" s="252"/>
    </row>
    <row r="75" spans="1:10" s="103" customFormat="1" ht="16.5" thickBot="1">
      <c r="A75" s="105" t="s">
        <v>170</v>
      </c>
      <c r="B75" s="67" t="s">
        <v>171</v>
      </c>
      <c r="C75" s="61">
        <f>SUM(C76:C77)</f>
        <v>24003</v>
      </c>
      <c r="D75" s="61">
        <f>SUM(D76:D77)</f>
        <v>0</v>
      </c>
      <c r="E75" s="61">
        <f>SUM(E76:E77)</f>
        <v>24003</v>
      </c>
      <c r="F75" s="194"/>
      <c r="G75" s="194"/>
      <c r="H75" s="194"/>
      <c r="I75" s="252"/>
      <c r="J75" s="252"/>
    </row>
    <row r="76" spans="1:10" s="103" customFormat="1">
      <c r="A76" s="9" t="s">
        <v>322</v>
      </c>
      <c r="B76" s="62" t="s">
        <v>172</v>
      </c>
      <c r="C76" s="71">
        <f>'1. MÉRLEG'!C76-'1.2. ÖNK.VÁLL.'!C76-'1.3. ÁLL. ÁLLIG.'!C76</f>
        <v>24003</v>
      </c>
      <c r="D76" s="71">
        <f>'1. MÉRLEG'!D76-'1.2. ÖNK.VÁLL.'!D76-'1.3. ÁLL. ÁLLIG.'!D76</f>
        <v>0</v>
      </c>
      <c r="E76" s="71">
        <f>'1. MÉRLEG'!E76-'1.2. ÖNK.VÁLL.'!E76-'1.3. ÁLL. ÁLLIG.'!E76</f>
        <v>24003</v>
      </c>
      <c r="F76" s="198"/>
      <c r="G76" s="198"/>
      <c r="H76" s="198"/>
      <c r="I76" s="252"/>
      <c r="J76" s="252"/>
    </row>
    <row r="77" spans="1:10" s="103" customFormat="1" ht="16.5" thickBot="1">
      <c r="A77" s="11" t="s">
        <v>323</v>
      </c>
      <c r="B77" s="66" t="s">
        <v>173</v>
      </c>
      <c r="C77" s="71">
        <f>'1. MÉRLEG'!C77-'1.2. ÖNK.VÁLL.'!C77-'1.3. ÁLL. ÁLLIG.'!C77</f>
        <v>0</v>
      </c>
      <c r="D77" s="236"/>
      <c r="E77" s="236"/>
      <c r="F77" s="198"/>
      <c r="G77" s="198"/>
      <c r="H77" s="198"/>
      <c r="I77" s="252"/>
      <c r="J77" s="252"/>
    </row>
    <row r="78" spans="1:10" s="103" customFormat="1" ht="16.5" thickBot="1">
      <c r="A78" s="105" t="s">
        <v>174</v>
      </c>
      <c r="B78" s="67" t="s">
        <v>175</v>
      </c>
      <c r="C78" s="61">
        <f>SUM(C79:C81)</f>
        <v>0</v>
      </c>
      <c r="D78" s="232"/>
      <c r="E78" s="232"/>
      <c r="F78" s="194"/>
      <c r="G78" s="194"/>
      <c r="H78" s="194"/>
      <c r="I78" s="252"/>
      <c r="J78" s="252"/>
    </row>
    <row r="79" spans="1:10" s="103" customFormat="1">
      <c r="A79" s="9" t="s">
        <v>335</v>
      </c>
      <c r="B79" s="62" t="s">
        <v>176</v>
      </c>
      <c r="C79" s="71">
        <f>'1. MÉRLEG'!C79-'1.2. ÖNK.VÁLL.'!C79-'1.3. ÁLL. ÁLLIG.'!C79</f>
        <v>0</v>
      </c>
      <c r="D79" s="237"/>
      <c r="E79" s="237"/>
      <c r="F79" s="198"/>
      <c r="G79" s="198"/>
      <c r="H79" s="198"/>
      <c r="I79" s="252"/>
      <c r="J79" s="252"/>
    </row>
    <row r="80" spans="1:10" s="103" customFormat="1">
      <c r="A80" s="10" t="s">
        <v>336</v>
      </c>
      <c r="B80" s="64" t="s">
        <v>177</v>
      </c>
      <c r="C80" s="71">
        <f>'1. MÉRLEG'!C80-'1.2. ÖNK.VÁLL.'!C80-'1.3. ÁLL. ÁLLIG.'!C80</f>
        <v>0</v>
      </c>
      <c r="D80" s="226"/>
      <c r="E80" s="226"/>
      <c r="F80" s="198"/>
      <c r="G80" s="198"/>
      <c r="H80" s="198"/>
      <c r="I80" s="252"/>
      <c r="J80" s="252"/>
    </row>
    <row r="81" spans="1:10" s="103" customFormat="1" ht="16.5" thickBot="1">
      <c r="A81" s="11" t="s">
        <v>178</v>
      </c>
      <c r="B81" s="66" t="s">
        <v>179</v>
      </c>
      <c r="C81" s="71">
        <f>'1. MÉRLEG'!C81-'1.2. ÖNK.VÁLL.'!C81-'1.3. ÁLL. ÁLLIG.'!C81</f>
        <v>0</v>
      </c>
      <c r="D81" s="236"/>
      <c r="E81" s="236"/>
      <c r="F81" s="198"/>
      <c r="G81" s="198"/>
      <c r="H81" s="198"/>
      <c r="I81" s="252"/>
      <c r="J81" s="252"/>
    </row>
    <row r="82" spans="1:10" s="103" customFormat="1" ht="16.5" thickBot="1">
      <c r="A82" s="105" t="s">
        <v>180</v>
      </c>
      <c r="B82" s="67" t="s">
        <v>181</v>
      </c>
      <c r="C82" s="61">
        <f>SUM(C83:C86)</f>
        <v>0</v>
      </c>
      <c r="D82" s="232"/>
      <c r="E82" s="232"/>
      <c r="F82" s="194"/>
      <c r="G82" s="194"/>
      <c r="H82" s="194"/>
      <c r="I82" s="252"/>
      <c r="J82" s="252"/>
    </row>
    <row r="83" spans="1:10" s="103" customFormat="1">
      <c r="A83" s="106" t="s">
        <v>182</v>
      </c>
      <c r="B83" s="62" t="s">
        <v>183</v>
      </c>
      <c r="C83" s="71">
        <f>'1. MÉRLEG'!C83-'1.2. ÖNK.VÁLL.'!C83-'1.3. ÁLL. ÁLLIG.'!C83</f>
        <v>0</v>
      </c>
      <c r="D83" s="237"/>
      <c r="E83" s="237"/>
      <c r="F83" s="198"/>
      <c r="G83" s="198"/>
      <c r="H83" s="198"/>
      <c r="I83" s="252"/>
      <c r="J83" s="252"/>
    </row>
    <row r="84" spans="1:10" s="103" customFormat="1">
      <c r="A84" s="107" t="s">
        <v>184</v>
      </c>
      <c r="B84" s="64" t="s">
        <v>185</v>
      </c>
      <c r="C84" s="71">
        <f>'1. MÉRLEG'!C84-'1.2. ÖNK.VÁLL.'!C84-'1.3. ÁLL. ÁLLIG.'!C84</f>
        <v>0</v>
      </c>
      <c r="D84" s="226"/>
      <c r="E84" s="226"/>
      <c r="F84" s="198"/>
      <c r="G84" s="198"/>
      <c r="H84" s="198"/>
      <c r="I84" s="252"/>
      <c r="J84" s="252"/>
    </row>
    <row r="85" spans="1:10" s="103" customFormat="1">
      <c r="A85" s="107" t="s">
        <v>186</v>
      </c>
      <c r="B85" s="64" t="s">
        <v>187</v>
      </c>
      <c r="C85" s="71">
        <f>'1. MÉRLEG'!C85-'1.2. ÖNK.VÁLL.'!C85-'1.3. ÁLL. ÁLLIG.'!C85</f>
        <v>0</v>
      </c>
      <c r="D85" s="226"/>
      <c r="E85" s="226"/>
      <c r="F85" s="198"/>
      <c r="G85" s="198"/>
      <c r="H85" s="198"/>
      <c r="I85" s="252"/>
      <c r="J85" s="252"/>
    </row>
    <row r="86" spans="1:10" s="103" customFormat="1" ht="16.5" thickBot="1">
      <c r="A86" s="108" t="s">
        <v>188</v>
      </c>
      <c r="B86" s="66" t="s">
        <v>189</v>
      </c>
      <c r="C86" s="71">
        <f>'1. MÉRLEG'!C86-'1.2. ÖNK.VÁLL.'!C86-'1.3. ÁLL. ÁLLIG.'!C86</f>
        <v>0</v>
      </c>
      <c r="D86" s="236"/>
      <c r="E86" s="236"/>
      <c r="F86" s="198"/>
      <c r="G86" s="198"/>
      <c r="H86" s="198"/>
      <c r="I86" s="252"/>
      <c r="J86" s="252"/>
    </row>
    <row r="87" spans="1:10" s="103" customFormat="1" ht="16.5" thickBot="1">
      <c r="A87" s="105" t="s">
        <v>190</v>
      </c>
      <c r="B87" s="67" t="s">
        <v>191</v>
      </c>
      <c r="C87" s="75">
        <f>'1. MÉRLEG'!C87-'1.2. ÖNK.VÁLL.'!C87-'1.3. ÁLL. ÁLLIG.'!C87</f>
        <v>0</v>
      </c>
      <c r="D87" s="239"/>
      <c r="E87" s="239"/>
      <c r="F87" s="199"/>
      <c r="G87" s="199"/>
      <c r="H87" s="199"/>
      <c r="I87" s="252"/>
      <c r="J87" s="252"/>
    </row>
    <row r="88" spans="1:10" s="103" customFormat="1" ht="16.5" thickBot="1">
      <c r="A88" s="105" t="s">
        <v>192</v>
      </c>
      <c r="B88" s="76" t="s">
        <v>193</v>
      </c>
      <c r="C88" s="69">
        <f>+C66+C70+C75+C78+C82+C87</f>
        <v>24003</v>
      </c>
      <c r="D88" s="69">
        <f>+D66+D70+D75+D78+D82+D87</f>
        <v>0</v>
      </c>
      <c r="E88" s="69">
        <f>+E66+E70+E75+E78+E82+E87</f>
        <v>24003</v>
      </c>
      <c r="F88" s="196"/>
      <c r="G88" s="196"/>
      <c r="H88" s="196"/>
      <c r="I88" s="252"/>
      <c r="J88" s="252"/>
    </row>
    <row r="89" spans="1:10" s="103" customFormat="1" ht="16.5" thickBot="1">
      <c r="A89" s="109" t="s">
        <v>194</v>
      </c>
      <c r="B89" s="77" t="s">
        <v>253</v>
      </c>
      <c r="C89" s="69">
        <f>+C65+C88</f>
        <v>119659</v>
      </c>
      <c r="D89" s="69">
        <f>+D65+D88</f>
        <v>11477</v>
      </c>
      <c r="E89" s="69">
        <f>+E65+E88</f>
        <v>131136</v>
      </c>
      <c r="F89" s="196"/>
      <c r="G89" s="196"/>
      <c r="H89" s="196"/>
      <c r="I89" s="252"/>
      <c r="J89" s="252"/>
    </row>
    <row r="90" spans="1:10">
      <c r="A90" s="323"/>
      <c r="B90" s="323"/>
      <c r="C90" s="323"/>
      <c r="D90" s="240"/>
      <c r="E90" s="240"/>
      <c r="F90" s="191"/>
      <c r="G90" s="191"/>
      <c r="H90" s="191"/>
    </row>
    <row r="91" spans="1:10">
      <c r="A91" s="321" t="s">
        <v>386</v>
      </c>
      <c r="B91" s="321"/>
      <c r="C91" s="321"/>
      <c r="D91" s="257"/>
      <c r="E91" s="257"/>
      <c r="F91" s="33"/>
      <c r="G91" s="33"/>
      <c r="H91" s="33"/>
    </row>
    <row r="92" spans="1:10" s="98" customFormat="1" ht="16.5" customHeight="1">
      <c r="A92" s="320" t="s">
        <v>279</v>
      </c>
      <c r="B92" s="320"/>
      <c r="C92" s="320"/>
      <c r="D92" s="228"/>
      <c r="E92" s="228"/>
      <c r="F92" s="188"/>
      <c r="G92" s="188"/>
      <c r="H92" s="188"/>
      <c r="I92" s="253"/>
      <c r="J92" s="253"/>
    </row>
    <row r="93" spans="1:10" s="114" customFormat="1" ht="16.5" thickBot="1">
      <c r="A93" s="325" t="s">
        <v>313</v>
      </c>
      <c r="B93" s="325"/>
      <c r="C93" s="113" t="s">
        <v>254</v>
      </c>
      <c r="D93" s="241"/>
      <c r="E93" s="241"/>
      <c r="F93" s="200"/>
      <c r="G93" s="200"/>
      <c r="H93" s="200"/>
      <c r="I93" s="254"/>
      <c r="J93" s="254"/>
    </row>
    <row r="94" spans="1:10" s="100" customFormat="1" ht="32.25" thickBot="1">
      <c r="A94" s="59" t="s">
        <v>292</v>
      </c>
      <c r="B94" s="8" t="s">
        <v>280</v>
      </c>
      <c r="C94" s="99" t="s">
        <v>383</v>
      </c>
      <c r="D94" s="231" t="s">
        <v>373</v>
      </c>
      <c r="E94" s="231" t="s">
        <v>372</v>
      </c>
      <c r="F94" s="193"/>
      <c r="G94" s="193"/>
      <c r="H94" s="193"/>
      <c r="I94" s="251"/>
      <c r="J94" s="251"/>
    </row>
    <row r="95" spans="1:10" s="103" customFormat="1" ht="16.5" thickBot="1">
      <c r="A95" s="59" t="s">
        <v>13</v>
      </c>
      <c r="B95" s="8" t="s">
        <v>16</v>
      </c>
      <c r="C95" s="99" t="s">
        <v>14</v>
      </c>
      <c r="D95" s="231"/>
      <c r="E95" s="231"/>
      <c r="F95" s="193"/>
      <c r="G95" s="193"/>
      <c r="H95" s="193"/>
      <c r="I95" s="252"/>
      <c r="J95" s="252"/>
    </row>
    <row r="96" spans="1:10" s="100" customFormat="1" ht="16.5" thickBot="1">
      <c r="A96" s="115" t="s">
        <v>263</v>
      </c>
      <c r="B96" s="79" t="s">
        <v>250</v>
      </c>
      <c r="C96" s="80">
        <f>'1. MÉRLEG'!C96-'1.2. ÖNK.VÁLL.'!C96-'1.3. ÁLL. ÁLLIG.'!C96</f>
        <v>76084</v>
      </c>
      <c r="D96" s="80">
        <f>'1. MÉRLEG'!D96-'1.2. ÖNK.VÁLL.'!D96-'1.3. ÁLL. ÁLLIG.'!D96</f>
        <v>11105</v>
      </c>
      <c r="E96" s="80">
        <f>'1. MÉRLEG'!E96-'1.2. ÖNK.VÁLL.'!E96-'1.3. ÁLL. ÁLLIG.'!E96</f>
        <v>87189</v>
      </c>
      <c r="F96" s="194"/>
      <c r="G96" s="194"/>
      <c r="H96" s="194"/>
      <c r="I96" s="251"/>
      <c r="J96" s="251"/>
    </row>
    <row r="97" spans="1:10" s="100" customFormat="1">
      <c r="A97" s="12" t="s">
        <v>299</v>
      </c>
      <c r="B97" s="14" t="s">
        <v>281</v>
      </c>
      <c r="C97" s="81">
        <f>'1. MÉRLEG'!C97-'1.2. ÖNK.VÁLL.'!C97-'1.3. ÁLL. ÁLLIG.'!C97</f>
        <v>16196</v>
      </c>
      <c r="D97" s="81">
        <f>'1. MÉRLEG'!D97-'1.2. ÖNK.VÁLL.'!D97-'1.3. ÁLL. ÁLLIG.'!D97</f>
        <v>5292</v>
      </c>
      <c r="E97" s="81">
        <f>'1. MÉRLEG'!E97-'1.2. ÖNK.VÁLL.'!E97-'1.3. ÁLL. ÁLLIG.'!E97</f>
        <v>21488</v>
      </c>
      <c r="F97" s="195"/>
      <c r="G97" s="195"/>
      <c r="H97" s="195"/>
      <c r="I97" s="251"/>
      <c r="J97" s="251"/>
    </row>
    <row r="98" spans="1:10" s="100" customFormat="1">
      <c r="A98" s="10" t="s">
        <v>300</v>
      </c>
      <c r="B98" s="15" t="s">
        <v>324</v>
      </c>
      <c r="C98" s="65">
        <f>'1. MÉRLEG'!C98-'1.2. ÖNK.VÁLL.'!C98-'1.3. ÁLL. ÁLLIG.'!C98</f>
        <v>2337</v>
      </c>
      <c r="D98" s="65">
        <f>'1. MÉRLEG'!D98-'1.2. ÖNK.VÁLL.'!D98-'1.3. ÁLL. ÁLLIG.'!D98</f>
        <v>463</v>
      </c>
      <c r="E98" s="65">
        <f>'1. MÉRLEG'!E98-'1.2. ÖNK.VÁLL.'!E98-'1.3. ÁLL. ÁLLIG.'!E98</f>
        <v>2800</v>
      </c>
      <c r="F98" s="195"/>
      <c r="G98" s="195"/>
      <c r="H98" s="195"/>
      <c r="I98" s="251"/>
      <c r="J98" s="251"/>
    </row>
    <row r="99" spans="1:10" s="100" customFormat="1">
      <c r="A99" s="10" t="s">
        <v>301</v>
      </c>
      <c r="B99" s="15" t="s">
        <v>310</v>
      </c>
      <c r="C99" s="68">
        <f>'1. MÉRLEG'!C99-'1.2. ÖNK.VÁLL.'!C99-'1.3. ÁLL. ÁLLIG.'!C99</f>
        <v>26108</v>
      </c>
      <c r="D99" s="68">
        <f>'1. MÉRLEG'!D99-'1.2. ÖNK.VÁLL.'!D99-'1.3. ÁLL. ÁLLIG.'!D99</f>
        <v>528</v>
      </c>
      <c r="E99" s="68">
        <f>'1. MÉRLEG'!E99-'1.2. ÖNK.VÁLL.'!E99-'1.3. ÁLL. ÁLLIG.'!E99</f>
        <v>26636</v>
      </c>
      <c r="F99" s="195"/>
      <c r="G99" s="195"/>
      <c r="H99" s="195"/>
      <c r="I99" s="251"/>
      <c r="J99" s="251"/>
    </row>
    <row r="100" spans="1:10" s="100" customFormat="1">
      <c r="A100" s="10" t="s">
        <v>302</v>
      </c>
      <c r="B100" s="16" t="s">
        <v>325</v>
      </c>
      <c r="C100" s="68">
        <f>'1. MÉRLEG'!C100-'1.2. ÖNK.VÁLL.'!C100-'1.3. ÁLL. ÁLLIG.'!C100</f>
        <v>11668</v>
      </c>
      <c r="D100" s="68">
        <f>'1. MÉRLEG'!D100-'1.2. ÖNK.VÁLL.'!D100-'1.3. ÁLL. ÁLLIG.'!D100</f>
        <v>0</v>
      </c>
      <c r="E100" s="68">
        <f>'1. MÉRLEG'!E100-'1.2. ÖNK.VÁLL.'!E100-'1.3. ÁLL. ÁLLIG.'!E100</f>
        <v>11668</v>
      </c>
      <c r="F100" s="195"/>
      <c r="G100" s="195"/>
      <c r="H100" s="195"/>
      <c r="I100" s="251"/>
      <c r="J100" s="251"/>
    </row>
    <row r="101" spans="1:10" s="100" customFormat="1">
      <c r="A101" s="10" t="s">
        <v>195</v>
      </c>
      <c r="B101" s="82" t="s">
        <v>326</v>
      </c>
      <c r="C101" s="68">
        <f>SUM(C102:C111)</f>
        <v>19775</v>
      </c>
      <c r="D101" s="68">
        <v>2474</v>
      </c>
      <c r="E101" s="68">
        <f>SUM(E102:E111)</f>
        <v>18538</v>
      </c>
      <c r="F101" s="195"/>
      <c r="G101" s="195"/>
      <c r="H101" s="195"/>
      <c r="I101" s="251"/>
      <c r="J101" s="251"/>
    </row>
    <row r="102" spans="1:10" s="100" customFormat="1">
      <c r="A102" s="10" t="s">
        <v>303</v>
      </c>
      <c r="B102" s="15" t="s">
        <v>196</v>
      </c>
      <c r="C102" s="68">
        <f>'1. MÉRLEG'!C102-'1.2. ÖNK.VÁLL.'!C102-'1.3. ÁLL. ÁLLIG.'!C102</f>
        <v>1237</v>
      </c>
      <c r="D102" s="225"/>
      <c r="E102" s="225"/>
      <c r="F102" s="195"/>
      <c r="G102" s="195"/>
      <c r="H102" s="195"/>
      <c r="I102" s="251"/>
      <c r="J102" s="251"/>
    </row>
    <row r="103" spans="1:10" s="100" customFormat="1">
      <c r="A103" s="10" t="s">
        <v>304</v>
      </c>
      <c r="B103" s="83" t="s">
        <v>197</v>
      </c>
      <c r="C103" s="68">
        <f>'1. MÉRLEG'!C103-'1.2. ÖNK.VÁLL.'!C103-'1.3. ÁLL. ÁLLIG.'!C103</f>
        <v>0</v>
      </c>
      <c r="D103" s="225"/>
      <c r="E103" s="225"/>
      <c r="F103" s="195"/>
      <c r="G103" s="195"/>
      <c r="H103" s="195"/>
      <c r="I103" s="251"/>
      <c r="J103" s="251"/>
    </row>
    <row r="104" spans="1:10" s="100" customFormat="1">
      <c r="A104" s="10" t="s">
        <v>338</v>
      </c>
      <c r="B104" s="84" t="s">
        <v>198</v>
      </c>
      <c r="C104" s="68">
        <f>'1. MÉRLEG'!C104-'1.2. ÖNK.VÁLL.'!C104-'1.3. ÁLL. ÁLLIG.'!C104</f>
        <v>0</v>
      </c>
      <c r="D104" s="225"/>
      <c r="E104" s="225"/>
      <c r="F104" s="195"/>
      <c r="G104" s="195"/>
      <c r="H104" s="195"/>
      <c r="I104" s="251"/>
      <c r="J104" s="251"/>
    </row>
    <row r="105" spans="1:10" s="100" customFormat="1">
      <c r="A105" s="10" t="s">
        <v>339</v>
      </c>
      <c r="B105" s="84" t="s">
        <v>199</v>
      </c>
      <c r="C105" s="68">
        <f>'1. MÉRLEG'!C105-'1.2. ÖNK.VÁLL.'!C105-'1.3. ÁLL. ÁLLIG.'!C105</f>
        <v>0</v>
      </c>
      <c r="D105" s="225"/>
      <c r="E105" s="225"/>
      <c r="F105" s="195"/>
      <c r="G105" s="195"/>
      <c r="H105" s="195"/>
      <c r="I105" s="251"/>
      <c r="J105" s="251"/>
    </row>
    <row r="106" spans="1:10" s="100" customFormat="1">
      <c r="A106" s="10" t="s">
        <v>20</v>
      </c>
      <c r="B106" s="83" t="s">
        <v>200</v>
      </c>
      <c r="C106" s="68">
        <f>'1. MÉRLEG'!C106-'1.2. ÖNK.VÁLL.'!C106-'1.3. ÁLL. ÁLLIG.'!C106</f>
        <v>18538</v>
      </c>
      <c r="D106" s="68">
        <f>'1. MÉRLEG'!D106-'1.2. ÖNK.VÁLL.'!D106-'1.3. ÁLL. ÁLLIG.'!D106</f>
        <v>0</v>
      </c>
      <c r="E106" s="68">
        <f>'1. MÉRLEG'!E106-'1.2. ÖNK.VÁLL.'!E106-'1.3. ÁLL. ÁLLIG.'!E106</f>
        <v>18538</v>
      </c>
      <c r="F106" s="195"/>
      <c r="G106" s="195"/>
      <c r="H106" s="195"/>
      <c r="I106" s="251"/>
      <c r="J106" s="251"/>
    </row>
    <row r="107" spans="1:10" s="100" customFormat="1">
      <c r="A107" s="10" t="s">
        <v>201</v>
      </c>
      <c r="B107" s="83" t="s">
        <v>202</v>
      </c>
      <c r="C107" s="68">
        <f>'1. MÉRLEG'!C107-'1.2. ÖNK.VÁLL.'!C107-'1.3. ÁLL. ÁLLIG.'!C107</f>
        <v>0</v>
      </c>
      <c r="D107" s="225"/>
      <c r="E107" s="225"/>
      <c r="F107" s="195"/>
      <c r="G107" s="195"/>
      <c r="H107" s="195"/>
      <c r="I107" s="251"/>
      <c r="J107" s="251"/>
    </row>
    <row r="108" spans="1:10" s="100" customFormat="1">
      <c r="A108" s="10" t="s">
        <v>203</v>
      </c>
      <c r="B108" s="84" t="s">
        <v>204</v>
      </c>
      <c r="C108" s="68">
        <f>'1. MÉRLEG'!C108-'1.2. ÖNK.VÁLL.'!C108-'1.3. ÁLL. ÁLLIG.'!C108</f>
        <v>0</v>
      </c>
      <c r="D108" s="225"/>
      <c r="E108" s="225"/>
      <c r="F108" s="195"/>
      <c r="G108" s="195"/>
      <c r="H108" s="195"/>
      <c r="I108" s="251"/>
      <c r="J108" s="251"/>
    </row>
    <row r="109" spans="1:10" s="100" customFormat="1">
      <c r="A109" s="13" t="s">
        <v>205</v>
      </c>
      <c r="B109" s="85" t="s">
        <v>206</v>
      </c>
      <c r="C109" s="68">
        <f>'1. MÉRLEG'!C109-'1.2. ÖNK.VÁLL.'!C109-'1.3. ÁLL. ÁLLIG.'!C109</f>
        <v>0</v>
      </c>
      <c r="D109" s="225"/>
      <c r="E109" s="225"/>
      <c r="F109" s="195"/>
      <c r="G109" s="195"/>
      <c r="H109" s="195"/>
      <c r="I109" s="251"/>
      <c r="J109" s="251"/>
    </row>
    <row r="110" spans="1:10" s="100" customFormat="1">
      <c r="A110" s="10" t="s">
        <v>207</v>
      </c>
      <c r="B110" s="85" t="s">
        <v>208</v>
      </c>
      <c r="C110" s="68">
        <f>'1. MÉRLEG'!C110-'1.2. ÖNK.VÁLL.'!C110-'1.3. ÁLL. ÁLLIG.'!C110</f>
        <v>0</v>
      </c>
      <c r="D110" s="225"/>
      <c r="E110" s="225"/>
      <c r="F110" s="195"/>
      <c r="G110" s="195"/>
      <c r="H110" s="195"/>
      <c r="I110" s="251"/>
      <c r="J110" s="251"/>
    </row>
    <row r="111" spans="1:10" s="100" customFormat="1" ht="16.5" thickBot="1">
      <c r="A111" s="116" t="s">
        <v>209</v>
      </c>
      <c r="B111" s="86" t="s">
        <v>210</v>
      </c>
      <c r="C111" s="87">
        <f>'1. MÉRLEG'!C111-'1.2. ÖNK.VÁLL.'!C111-'1.3. ÁLL. ÁLLIG.'!C111</f>
        <v>0</v>
      </c>
      <c r="D111" s="233"/>
      <c r="E111" s="233"/>
      <c r="F111" s="195"/>
      <c r="G111" s="195"/>
      <c r="H111" s="195"/>
      <c r="I111" s="251"/>
      <c r="J111" s="251"/>
    </row>
    <row r="112" spans="1:10" s="100" customFormat="1" ht="16.5" thickBot="1">
      <c r="A112" s="104" t="s">
        <v>264</v>
      </c>
      <c r="B112" s="88" t="s">
        <v>251</v>
      </c>
      <c r="C112" s="61">
        <f>+C113+C115+C117</f>
        <v>42301</v>
      </c>
      <c r="D112" s="61">
        <f>+D113+D115+D117</f>
        <v>0</v>
      </c>
      <c r="E112" s="61">
        <f>+E113+E115+E117</f>
        <v>42301</v>
      </c>
      <c r="F112" s="194"/>
      <c r="G112" s="194"/>
      <c r="H112" s="194"/>
      <c r="I112" s="251"/>
      <c r="J112" s="251"/>
    </row>
    <row r="113" spans="1:10" s="100" customFormat="1">
      <c r="A113" s="9" t="s">
        <v>305</v>
      </c>
      <c r="B113" s="15" t="s">
        <v>94</v>
      </c>
      <c r="C113" s="63">
        <f>'1. MÉRLEG'!C113-'1.2. ÖNK.VÁLL.'!C113-'1.3. ÁLL. ÁLLIG.'!C113</f>
        <v>36662</v>
      </c>
      <c r="D113" s="63">
        <f>'1. MÉRLEG'!D113-'1.2. ÖNK.VÁLL.'!D113-'1.3. ÁLL. ÁLLIG.'!D113</f>
        <v>0</v>
      </c>
      <c r="E113" s="63">
        <f>'1. MÉRLEG'!E113-'1.2. ÖNK.VÁLL.'!E113-'1.3. ÁLL. ÁLLIG.'!E113</f>
        <v>36662</v>
      </c>
      <c r="F113" s="195"/>
      <c r="G113" s="195"/>
      <c r="H113" s="195"/>
      <c r="I113" s="251"/>
      <c r="J113" s="251"/>
    </row>
    <row r="114" spans="1:10" s="100" customFormat="1">
      <c r="A114" s="9" t="s">
        <v>306</v>
      </c>
      <c r="B114" s="89" t="s">
        <v>211</v>
      </c>
      <c r="C114" s="63">
        <f>'1. MÉRLEG'!C114-'1.2. ÖNK.VÁLL.'!C114-'1.3. ÁLL. ÁLLIG.'!C114</f>
        <v>36662</v>
      </c>
      <c r="D114" s="225"/>
      <c r="E114" s="225"/>
      <c r="F114" s="195"/>
      <c r="G114" s="195"/>
      <c r="H114" s="195"/>
      <c r="I114" s="251"/>
      <c r="J114" s="251"/>
    </row>
    <row r="115" spans="1:10" s="100" customFormat="1">
      <c r="A115" s="9" t="s">
        <v>307</v>
      </c>
      <c r="B115" s="89" t="s">
        <v>327</v>
      </c>
      <c r="C115" s="65">
        <f>'1. MÉRLEG'!C115-'1.2. ÖNK.VÁLL.'!C115-'1.3. ÁLL. ÁLLIG.'!C115</f>
        <v>5639</v>
      </c>
      <c r="D115" s="65">
        <f>'1. MÉRLEG'!D115-'1.2. ÖNK.VÁLL.'!D115-'1.3. ÁLL. ÁLLIG.'!D115</f>
        <v>0</v>
      </c>
      <c r="E115" s="65">
        <f>'1. MÉRLEG'!E115-'1.2. ÖNK.VÁLL.'!E115-'1.3. ÁLL. ÁLLIG.'!E115</f>
        <v>5639</v>
      </c>
      <c r="F115" s="195"/>
      <c r="G115" s="195"/>
      <c r="H115" s="195"/>
      <c r="I115" s="251"/>
      <c r="J115" s="251"/>
    </row>
    <row r="116" spans="1:10" s="100" customFormat="1">
      <c r="A116" s="9" t="s">
        <v>308</v>
      </c>
      <c r="B116" s="89" t="s">
        <v>212</v>
      </c>
      <c r="C116" s="90">
        <f>'1. MÉRLEG'!C116-'1.2. ÖNK.VÁLL.'!C116-'1.3. ÁLL. ÁLLIG.'!C116</f>
        <v>979</v>
      </c>
      <c r="D116" s="90">
        <f>'1. MÉRLEG'!D116-'1.2. ÖNK.VÁLL.'!D116-'1.3. ÁLL. ÁLLIG.'!D116</f>
        <v>0</v>
      </c>
      <c r="E116" s="90">
        <f>'1. MÉRLEG'!E116-'1.2. ÖNK.VÁLL.'!E116-'1.3. ÁLL. ÁLLIG.'!E116</f>
        <v>979</v>
      </c>
      <c r="F116" s="195"/>
      <c r="G116" s="195"/>
      <c r="H116" s="195"/>
      <c r="I116" s="251"/>
      <c r="J116" s="251"/>
    </row>
    <row r="117" spans="1:10" s="100" customFormat="1">
      <c r="A117" s="9" t="s">
        <v>309</v>
      </c>
      <c r="B117" s="91" t="s">
        <v>213</v>
      </c>
      <c r="C117" s="90">
        <f>SUM(C118:C125)</f>
        <v>0</v>
      </c>
      <c r="D117" s="225"/>
      <c r="E117" s="225"/>
      <c r="F117" s="195"/>
      <c r="G117" s="195"/>
      <c r="H117" s="195"/>
      <c r="I117" s="251"/>
      <c r="J117" s="251"/>
    </row>
    <row r="118" spans="1:10" s="100" customFormat="1">
      <c r="A118" s="9" t="s">
        <v>107</v>
      </c>
      <c r="B118" s="92" t="s">
        <v>214</v>
      </c>
      <c r="C118" s="90">
        <f>'1. MÉRLEG'!C118-'1.2. ÖNK.VÁLL.'!C118-'1.3. ÁLL. ÁLLIG.'!C118</f>
        <v>0</v>
      </c>
      <c r="D118" s="225"/>
      <c r="E118" s="225"/>
      <c r="F118" s="195"/>
      <c r="G118" s="195"/>
      <c r="H118" s="195"/>
      <c r="I118" s="251"/>
      <c r="J118" s="251"/>
    </row>
    <row r="119" spans="1:10" s="100" customFormat="1">
      <c r="A119" s="9" t="s">
        <v>215</v>
      </c>
      <c r="B119" s="93" t="s">
        <v>216</v>
      </c>
      <c r="C119" s="90">
        <f>'1. MÉRLEG'!C119-'1.2. ÖNK.VÁLL.'!C119-'1.3. ÁLL. ÁLLIG.'!C119</f>
        <v>0</v>
      </c>
      <c r="D119" s="225"/>
      <c r="E119" s="225"/>
      <c r="F119" s="195"/>
      <c r="G119" s="195"/>
      <c r="H119" s="195"/>
      <c r="I119" s="251"/>
      <c r="J119" s="251"/>
    </row>
    <row r="120" spans="1:10" s="100" customFormat="1">
      <c r="A120" s="9" t="s">
        <v>217</v>
      </c>
      <c r="B120" s="84" t="s">
        <v>199</v>
      </c>
      <c r="C120" s="90">
        <f>'1. MÉRLEG'!C120-'1.2. ÖNK.VÁLL.'!C120-'1.3. ÁLL. ÁLLIG.'!C120</f>
        <v>0</v>
      </c>
      <c r="D120" s="225"/>
      <c r="E120" s="225"/>
      <c r="F120" s="195"/>
      <c r="G120" s="195"/>
      <c r="H120" s="195"/>
      <c r="I120" s="251"/>
      <c r="J120" s="251"/>
    </row>
    <row r="121" spans="1:10" s="100" customFormat="1">
      <c r="A121" s="9" t="s">
        <v>218</v>
      </c>
      <c r="B121" s="84" t="s">
        <v>219</v>
      </c>
      <c r="C121" s="90">
        <f>'1. MÉRLEG'!C121-'1.2. ÖNK.VÁLL.'!C121-'1.3. ÁLL. ÁLLIG.'!C121</f>
        <v>0</v>
      </c>
      <c r="D121" s="225"/>
      <c r="E121" s="225"/>
      <c r="F121" s="195"/>
      <c r="G121" s="195"/>
      <c r="H121" s="195"/>
      <c r="I121" s="251"/>
      <c r="J121" s="251"/>
    </row>
    <row r="122" spans="1:10" s="100" customFormat="1">
      <c r="A122" s="9" t="s">
        <v>220</v>
      </c>
      <c r="B122" s="84" t="s">
        <v>221</v>
      </c>
      <c r="C122" s="90">
        <f>'1. MÉRLEG'!C122-'1.2. ÖNK.VÁLL.'!C122-'1.3. ÁLL. ÁLLIG.'!C122</f>
        <v>0</v>
      </c>
      <c r="D122" s="225"/>
      <c r="E122" s="225"/>
      <c r="F122" s="195"/>
      <c r="G122" s="195"/>
      <c r="H122" s="195"/>
      <c r="I122" s="251"/>
      <c r="J122" s="251"/>
    </row>
    <row r="123" spans="1:10" s="100" customFormat="1">
      <c r="A123" s="9" t="s">
        <v>222</v>
      </c>
      <c r="B123" s="84" t="s">
        <v>204</v>
      </c>
      <c r="C123" s="90">
        <f>'1. MÉRLEG'!C123-'1.2. ÖNK.VÁLL.'!C123-'1.3. ÁLL. ÁLLIG.'!C123</f>
        <v>0</v>
      </c>
      <c r="D123" s="225"/>
      <c r="E123" s="225"/>
      <c r="F123" s="195"/>
      <c r="G123" s="195"/>
      <c r="H123" s="195"/>
      <c r="I123" s="251"/>
      <c r="J123" s="251"/>
    </row>
    <row r="124" spans="1:10" s="100" customFormat="1">
      <c r="A124" s="9" t="s">
        <v>223</v>
      </c>
      <c r="B124" s="84" t="s">
        <v>224</v>
      </c>
      <c r="C124" s="90">
        <f>'1. MÉRLEG'!C124-'1.2. ÖNK.VÁLL.'!C124-'1.3. ÁLL. ÁLLIG.'!C124</f>
        <v>0</v>
      </c>
      <c r="D124" s="225"/>
      <c r="E124" s="225"/>
      <c r="F124" s="195"/>
      <c r="G124" s="195"/>
      <c r="H124" s="195"/>
      <c r="I124" s="251"/>
      <c r="J124" s="251"/>
    </row>
    <row r="125" spans="1:10" s="100" customFormat="1" ht="16.5" thickBot="1">
      <c r="A125" s="13" t="s">
        <v>225</v>
      </c>
      <c r="B125" s="84" t="s">
        <v>226</v>
      </c>
      <c r="C125" s="94">
        <f>'1. MÉRLEG'!C125-'1.2. ÖNK.VÁLL.'!C125-'1.3. ÁLL. ÁLLIG.'!C125</f>
        <v>0</v>
      </c>
      <c r="D125" s="233"/>
      <c r="E125" s="233"/>
      <c r="F125" s="195"/>
      <c r="G125" s="195"/>
      <c r="H125" s="195"/>
      <c r="I125" s="251"/>
      <c r="J125" s="251"/>
    </row>
    <row r="126" spans="1:10" s="100" customFormat="1" ht="16.5" thickBot="1">
      <c r="A126" s="104" t="s">
        <v>265</v>
      </c>
      <c r="B126" s="55" t="s">
        <v>227</v>
      </c>
      <c r="C126" s="61">
        <f>+C127+C128</f>
        <v>200</v>
      </c>
      <c r="D126" s="61">
        <f>+D127+D128</f>
        <v>0</v>
      </c>
      <c r="E126" s="61">
        <f>+E127+E128</f>
        <v>200</v>
      </c>
      <c r="F126" s="194"/>
      <c r="G126" s="194"/>
      <c r="H126" s="194"/>
      <c r="I126" s="251"/>
      <c r="J126" s="251"/>
    </row>
    <row r="127" spans="1:10" s="100" customFormat="1">
      <c r="A127" s="9" t="s">
        <v>293</v>
      </c>
      <c r="B127" s="18" t="s">
        <v>340</v>
      </c>
      <c r="C127" s="63">
        <f>'1. MÉRLEG'!C127-'1.2. ÖNK.VÁLL.'!C127-'1.3. ÁLL. ÁLLIG.'!C127</f>
        <v>200</v>
      </c>
      <c r="D127" s="63">
        <f>'1. MÉRLEG'!D127-'1.2. ÖNK.VÁLL.'!D127-'1.3. ÁLL. ÁLLIG.'!D127</f>
        <v>0</v>
      </c>
      <c r="E127" s="63">
        <f>'1. MÉRLEG'!E127-'1.2. ÖNK.VÁLL.'!E127-'1.3. ÁLL. ÁLLIG.'!E127</f>
        <v>200</v>
      </c>
      <c r="F127" s="195"/>
      <c r="G127" s="195"/>
      <c r="H127" s="195"/>
      <c r="I127" s="251"/>
      <c r="J127" s="251"/>
    </row>
    <row r="128" spans="1:10" s="100" customFormat="1" ht="16.5" thickBot="1">
      <c r="A128" s="11" t="s">
        <v>294</v>
      </c>
      <c r="B128" s="89" t="s">
        <v>343</v>
      </c>
      <c r="C128" s="63">
        <f>'1. MÉRLEG'!C128-'1.2. ÖNK.VÁLL.'!C128-'1.3. ÁLL. ÁLLIG.'!C128</f>
        <v>0</v>
      </c>
      <c r="D128" s="63">
        <f>'1. MÉRLEG'!D128-'1.2. ÖNK.VÁLL.'!D128-'1.3. ÁLL. ÁLLIG.'!D128</f>
        <v>0</v>
      </c>
      <c r="E128" s="63">
        <f>'1. MÉRLEG'!E128-'1.2. ÖNK.VÁLL.'!E128-'1.3. ÁLL. ÁLLIG.'!E128</f>
        <v>0</v>
      </c>
      <c r="F128" s="195"/>
      <c r="G128" s="195"/>
      <c r="H128" s="195"/>
      <c r="I128" s="251"/>
      <c r="J128" s="251"/>
    </row>
    <row r="129" spans="1:10" s="100" customFormat="1" ht="16.5" thickBot="1">
      <c r="A129" s="104" t="s">
        <v>266</v>
      </c>
      <c r="B129" s="55" t="s">
        <v>228</v>
      </c>
      <c r="C129" s="63">
        <f>'1. MÉRLEG'!C129-'1.2. ÖNK.VÁLL.'!C129-'1.3. ÁLL. ÁLLIG.'!C129</f>
        <v>118585</v>
      </c>
      <c r="D129" s="61">
        <f>+D96+D112+D126</f>
        <v>11105</v>
      </c>
      <c r="E129" s="61">
        <f>+E96+E112+E126</f>
        <v>129690</v>
      </c>
      <c r="F129" s="194"/>
      <c r="G129" s="194"/>
      <c r="H129" s="194"/>
      <c r="I129" s="251"/>
      <c r="J129" s="251"/>
    </row>
    <row r="130" spans="1:10" s="100" customFormat="1" ht="16.5" thickBot="1">
      <c r="A130" s="104" t="s">
        <v>267</v>
      </c>
      <c r="B130" s="55" t="s">
        <v>229</v>
      </c>
      <c r="C130" s="63">
        <f>'1. MÉRLEG'!C130-'1.2. ÖNK.VÁLL.'!C130-'1.3. ÁLL. ÁLLIG.'!C130</f>
        <v>0</v>
      </c>
      <c r="D130" s="232"/>
      <c r="E130" s="232"/>
      <c r="F130" s="194"/>
      <c r="G130" s="194"/>
      <c r="H130" s="194"/>
      <c r="I130" s="251"/>
      <c r="J130" s="251"/>
    </row>
    <row r="131" spans="1:10" s="100" customFormat="1">
      <c r="A131" s="9" t="s">
        <v>87</v>
      </c>
      <c r="B131" s="18" t="s">
        <v>230</v>
      </c>
      <c r="C131" s="63">
        <f>'1. MÉRLEG'!C131-'1.2. ÖNK.VÁLL.'!C131-'1.3. ÁLL. ÁLLIG.'!C131</f>
        <v>0</v>
      </c>
      <c r="D131" s="230"/>
      <c r="E131" s="230"/>
      <c r="F131" s="195"/>
      <c r="G131" s="195"/>
      <c r="H131" s="195"/>
      <c r="I131" s="251"/>
      <c r="J131" s="251"/>
    </row>
    <row r="132" spans="1:10" s="100" customFormat="1">
      <c r="A132" s="9" t="s">
        <v>89</v>
      </c>
      <c r="B132" s="18" t="s">
        <v>231</v>
      </c>
      <c r="C132" s="63">
        <f>'1. MÉRLEG'!C132-'1.2. ÖNK.VÁLL.'!C132-'1.3. ÁLL. ÁLLIG.'!C132</f>
        <v>0</v>
      </c>
      <c r="D132" s="225"/>
      <c r="E132" s="225"/>
      <c r="F132" s="195"/>
      <c r="G132" s="195"/>
      <c r="H132" s="195"/>
      <c r="I132" s="251"/>
      <c r="J132" s="251"/>
    </row>
    <row r="133" spans="1:10" s="100" customFormat="1" ht="16.5" thickBot="1">
      <c r="A133" s="13" t="s">
        <v>91</v>
      </c>
      <c r="B133" s="54" t="s">
        <v>232</v>
      </c>
      <c r="C133" s="63">
        <f>'1. MÉRLEG'!C133-'1.2. ÖNK.VÁLL.'!C133-'1.3. ÁLL. ÁLLIG.'!C133</f>
        <v>0</v>
      </c>
      <c r="D133" s="233"/>
      <c r="E133" s="233"/>
      <c r="F133" s="195"/>
      <c r="G133" s="195"/>
      <c r="H133" s="195"/>
      <c r="I133" s="251"/>
      <c r="J133" s="251"/>
    </row>
    <row r="134" spans="1:10" s="100" customFormat="1" ht="16.5" thickBot="1">
      <c r="A134" s="104" t="s">
        <v>268</v>
      </c>
      <c r="B134" s="55" t="s">
        <v>233</v>
      </c>
      <c r="C134" s="63">
        <f>'1. MÉRLEG'!C134-'1.2. ÖNK.VÁLL.'!C134-'1.3. ÁLL. ÁLLIG.'!C134</f>
        <v>0</v>
      </c>
      <c r="D134" s="232"/>
      <c r="E134" s="232"/>
      <c r="F134" s="194"/>
      <c r="G134" s="194"/>
      <c r="H134" s="194"/>
      <c r="I134" s="251"/>
      <c r="J134" s="251"/>
    </row>
    <row r="135" spans="1:10" s="100" customFormat="1">
      <c r="A135" s="9" t="s">
        <v>296</v>
      </c>
      <c r="B135" s="18" t="s">
        <v>234</v>
      </c>
      <c r="C135" s="63">
        <f>'1. MÉRLEG'!C135-'1.2. ÖNK.VÁLL.'!C135-'1.3. ÁLL. ÁLLIG.'!C135</f>
        <v>0</v>
      </c>
      <c r="D135" s="230"/>
      <c r="E135" s="230"/>
      <c r="F135" s="195"/>
      <c r="G135" s="195"/>
      <c r="H135" s="195"/>
      <c r="I135" s="251"/>
      <c r="J135" s="251"/>
    </row>
    <row r="136" spans="1:10" s="100" customFormat="1">
      <c r="A136" s="9" t="s">
        <v>297</v>
      </c>
      <c r="B136" s="18" t="s">
        <v>235</v>
      </c>
      <c r="C136" s="63">
        <f>'1. MÉRLEG'!C136-'1.2. ÖNK.VÁLL.'!C136-'1.3. ÁLL. ÁLLIG.'!C136</f>
        <v>0</v>
      </c>
      <c r="D136" s="225"/>
      <c r="E136" s="225"/>
      <c r="F136" s="195"/>
      <c r="G136" s="195"/>
      <c r="H136" s="195"/>
      <c r="I136" s="251"/>
      <c r="J136" s="251"/>
    </row>
    <row r="137" spans="1:10" s="100" customFormat="1">
      <c r="A137" s="9" t="s">
        <v>337</v>
      </c>
      <c r="B137" s="18" t="s">
        <v>236</v>
      </c>
      <c r="C137" s="63">
        <f>'1. MÉRLEG'!C137-'1.2. ÖNK.VÁLL.'!C137-'1.3. ÁLL. ÁLLIG.'!C137</f>
        <v>0</v>
      </c>
      <c r="D137" s="225"/>
      <c r="E137" s="225"/>
      <c r="F137" s="195"/>
      <c r="G137" s="195"/>
      <c r="H137" s="195"/>
      <c r="I137" s="251"/>
      <c r="J137" s="251"/>
    </row>
    <row r="138" spans="1:10" s="100" customFormat="1" ht="16.5" thickBot="1">
      <c r="A138" s="13" t="s">
        <v>349</v>
      </c>
      <c r="B138" s="54" t="s">
        <v>237</v>
      </c>
      <c r="C138" s="63">
        <f>'1. MÉRLEG'!C138-'1.2. ÖNK.VÁLL.'!C138-'1.3. ÁLL. ÁLLIG.'!C138</f>
        <v>0</v>
      </c>
      <c r="D138" s="233"/>
      <c r="E138" s="233"/>
      <c r="F138" s="195"/>
      <c r="G138" s="195"/>
      <c r="H138" s="195"/>
      <c r="I138" s="251"/>
      <c r="J138" s="251"/>
    </row>
    <row r="139" spans="1:10" s="100" customFormat="1" ht="16.5" thickBot="1">
      <c r="A139" s="104" t="s">
        <v>269</v>
      </c>
      <c r="B139" s="55" t="s">
        <v>238</v>
      </c>
      <c r="C139" s="63">
        <f>'1. MÉRLEG'!C139-'1.2. ÖNK.VÁLL.'!C139-'1.3. ÁLL. ÁLLIG.'!C139</f>
        <v>1074</v>
      </c>
      <c r="D139" s="63">
        <f>'1. MÉRLEG'!D139-'1.2. ÖNK.VÁLL.'!D139-'1.3. ÁLL. ÁLLIG.'!D139</f>
        <v>188</v>
      </c>
      <c r="E139" s="63">
        <f>'1. MÉRLEG'!E139-'1.2. ÖNK.VÁLL.'!E139-'1.3. ÁLL. ÁLLIG.'!E139</f>
        <v>1262</v>
      </c>
      <c r="F139" s="196"/>
      <c r="G139" s="196"/>
      <c r="H139" s="196"/>
      <c r="I139" s="251"/>
      <c r="J139" s="251"/>
    </row>
    <row r="140" spans="1:10" s="100" customFormat="1">
      <c r="A140" s="9" t="s">
        <v>298</v>
      </c>
      <c r="B140" s="18" t="s">
        <v>239</v>
      </c>
      <c r="C140" s="63">
        <f>'1. MÉRLEG'!C140-'1.2. ÖNK.VÁLL.'!C140-'1.3. ÁLL. ÁLLIG.'!C140</f>
        <v>0</v>
      </c>
      <c r="D140" s="230"/>
      <c r="E140" s="230"/>
      <c r="F140" s="195"/>
      <c r="G140" s="195"/>
      <c r="H140" s="195"/>
      <c r="I140" s="251"/>
      <c r="J140" s="251"/>
    </row>
    <row r="141" spans="1:10" s="100" customFormat="1">
      <c r="A141" s="9" t="s">
        <v>344</v>
      </c>
      <c r="B141" s="18" t="s">
        <v>240</v>
      </c>
      <c r="C141" s="63">
        <f>'1. MÉRLEG'!C141-'1.2. ÖNK.VÁLL.'!C141-'1.3. ÁLL. ÁLLIG.'!C141</f>
        <v>1074</v>
      </c>
      <c r="D141" s="63">
        <f>'1. MÉRLEG'!D141-'1.2. ÖNK.VÁLL.'!D141-'1.3. ÁLL. ÁLLIG.'!D141</f>
        <v>188</v>
      </c>
      <c r="E141" s="63">
        <f>'1. MÉRLEG'!E141-'1.2. ÖNK.VÁLL.'!E141-'1.3. ÁLL. ÁLLIG.'!E141</f>
        <v>1262</v>
      </c>
      <c r="F141" s="195"/>
      <c r="G141" s="195"/>
      <c r="H141" s="195"/>
      <c r="I141" s="251"/>
      <c r="J141" s="251"/>
    </row>
    <row r="142" spans="1:10" s="100" customFormat="1">
      <c r="A142" s="9" t="s">
        <v>141</v>
      </c>
      <c r="B142" s="18" t="s">
        <v>241</v>
      </c>
      <c r="C142" s="63">
        <f>'1. MÉRLEG'!C142-'1.2. ÖNK.VÁLL.'!C142-'1.3. ÁLL. ÁLLIG.'!C142</f>
        <v>0</v>
      </c>
      <c r="D142" s="225"/>
      <c r="E142" s="225"/>
      <c r="F142" s="195"/>
      <c r="G142" s="195"/>
      <c r="H142" s="195"/>
      <c r="I142" s="251"/>
      <c r="J142" s="251"/>
    </row>
    <row r="143" spans="1:10" s="100" customFormat="1" ht="16.5" thickBot="1">
      <c r="A143" s="13" t="s">
        <v>143</v>
      </c>
      <c r="B143" s="54" t="s">
        <v>242</v>
      </c>
      <c r="C143" s="63">
        <f>'1. MÉRLEG'!C143-'1.2. ÖNK.VÁLL.'!C143-'1.3. ÁLL. ÁLLIG.'!C143</f>
        <v>0</v>
      </c>
      <c r="D143" s="233"/>
      <c r="E143" s="233"/>
      <c r="F143" s="195"/>
      <c r="G143" s="195"/>
      <c r="H143" s="195"/>
      <c r="I143" s="251"/>
      <c r="J143" s="251"/>
    </row>
    <row r="144" spans="1:10" s="100" customFormat="1" ht="16.5" thickBot="1">
      <c r="A144" s="104" t="s">
        <v>270</v>
      </c>
      <c r="B144" s="55" t="s">
        <v>243</v>
      </c>
      <c r="C144" s="63">
        <f>'1. MÉRLEG'!C144-'1.2. ÖNK.VÁLL.'!C144-'1.3. ÁLL. ÁLLIG.'!C144</f>
        <v>0</v>
      </c>
      <c r="D144" s="258"/>
      <c r="E144" s="258"/>
      <c r="F144" s="201"/>
      <c r="G144" s="201"/>
      <c r="H144" s="201"/>
      <c r="I144" s="251"/>
      <c r="J144" s="251"/>
    </row>
    <row r="145" spans="1:14" s="100" customFormat="1">
      <c r="A145" s="9" t="s">
        <v>320</v>
      </c>
      <c r="B145" s="18" t="s">
        <v>244</v>
      </c>
      <c r="C145" s="63">
        <f>'1. MÉRLEG'!C145-'1.2. ÖNK.VÁLL.'!C145-'1.3. ÁLL. ÁLLIG.'!C145</f>
        <v>0</v>
      </c>
      <c r="D145" s="230"/>
      <c r="E145" s="230"/>
      <c r="F145" s="195"/>
      <c r="G145" s="195"/>
      <c r="H145" s="195"/>
      <c r="I145" s="251"/>
      <c r="J145" s="251"/>
    </row>
    <row r="146" spans="1:14" s="100" customFormat="1">
      <c r="A146" s="9" t="s">
        <v>321</v>
      </c>
      <c r="B146" s="18" t="s">
        <v>245</v>
      </c>
      <c r="C146" s="63">
        <f>'1. MÉRLEG'!C146-'1.2. ÖNK.VÁLL.'!C146-'1.3. ÁLL. ÁLLIG.'!C146</f>
        <v>0</v>
      </c>
      <c r="D146" s="225"/>
      <c r="E146" s="225"/>
      <c r="F146" s="195"/>
      <c r="G146" s="195"/>
      <c r="H146" s="195"/>
      <c r="I146" s="251"/>
      <c r="J146" s="251"/>
    </row>
    <row r="147" spans="1:14" s="100" customFormat="1">
      <c r="A147" s="9" t="s">
        <v>148</v>
      </c>
      <c r="B147" s="18" t="s">
        <v>246</v>
      </c>
      <c r="C147" s="63">
        <f>'1. MÉRLEG'!C147-'1.2. ÖNK.VÁLL.'!C147-'1.3. ÁLL. ÁLLIG.'!C147</f>
        <v>0</v>
      </c>
      <c r="D147" s="225"/>
      <c r="E147" s="225"/>
      <c r="F147" s="195"/>
      <c r="G147" s="195"/>
      <c r="H147" s="195"/>
      <c r="I147" s="251"/>
      <c r="J147" s="251"/>
    </row>
    <row r="148" spans="1:14" s="100" customFormat="1" ht="16.5" thickBot="1">
      <c r="A148" s="9" t="s">
        <v>150</v>
      </c>
      <c r="B148" s="18" t="s">
        <v>247</v>
      </c>
      <c r="C148" s="63">
        <f>'1. MÉRLEG'!C148-'1.2. ÖNK.VÁLL.'!C148-'1.3. ÁLL. ÁLLIG.'!C148</f>
        <v>0</v>
      </c>
      <c r="D148" s="233"/>
      <c r="E148" s="233"/>
      <c r="F148" s="195"/>
      <c r="G148" s="195"/>
      <c r="H148" s="195"/>
      <c r="I148" s="251"/>
      <c r="J148" s="251"/>
    </row>
    <row r="149" spans="1:14" s="100" customFormat="1" ht="16.5" thickBot="1">
      <c r="A149" s="104" t="s">
        <v>271</v>
      </c>
      <c r="B149" s="55" t="s">
        <v>248</v>
      </c>
      <c r="C149" s="63">
        <f>'1. MÉRLEG'!C149-'1.2. ÖNK.VÁLL.'!C149-'1.3. ÁLL. ÁLLIG.'!C149</f>
        <v>1074</v>
      </c>
      <c r="D149" s="63">
        <f>'1. MÉRLEG'!D149-'1.2. ÖNK.VÁLL.'!D149-'1.3. ÁLL. ÁLLIG.'!D149</f>
        <v>188</v>
      </c>
      <c r="E149" s="63">
        <f>'1. MÉRLEG'!E149-'1.2. ÖNK.VÁLL.'!E149-'1.3. ÁLL. ÁLLIG.'!E149</f>
        <v>1262</v>
      </c>
      <c r="F149" s="202"/>
      <c r="G149" s="202"/>
      <c r="H149" s="202"/>
      <c r="I149" s="251"/>
      <c r="J149" s="251"/>
      <c r="K149" s="110"/>
      <c r="L149" s="111"/>
      <c r="M149" s="111"/>
      <c r="N149" s="111"/>
    </row>
    <row r="150" spans="1:14" s="103" customFormat="1" ht="16.5" thickBot="1">
      <c r="A150" s="117" t="s">
        <v>272</v>
      </c>
      <c r="B150" s="97" t="s">
        <v>249</v>
      </c>
      <c r="C150" s="63">
        <f>'1. MÉRLEG'!C150-'1.2. ÖNK.VÁLL.'!C150-'1.3. ÁLL. ÁLLIG.'!C150</f>
        <v>119659</v>
      </c>
      <c r="D150" s="96">
        <f>+D129+D149</f>
        <v>11293</v>
      </c>
      <c r="E150" s="96">
        <f>+E129+E149</f>
        <v>130952</v>
      </c>
      <c r="F150" s="202"/>
      <c r="G150" s="202"/>
      <c r="H150" s="202"/>
      <c r="I150" s="252"/>
      <c r="J150" s="252"/>
    </row>
    <row r="151" spans="1:14" s="100" customFormat="1">
      <c r="C151" s="112"/>
      <c r="D151" s="243"/>
      <c r="E151" s="243"/>
      <c r="F151" s="112"/>
      <c r="G151" s="112"/>
      <c r="H151" s="112"/>
      <c r="I151" s="251"/>
      <c r="J151" s="251"/>
    </row>
    <row r="152" spans="1:14" s="100" customFormat="1">
      <c r="A152" s="326" t="s">
        <v>255</v>
      </c>
      <c r="B152" s="326"/>
      <c r="C152" s="326"/>
      <c r="D152" s="229"/>
      <c r="E152" s="229"/>
      <c r="F152" s="189"/>
      <c r="G152" s="189"/>
      <c r="H152" s="189"/>
      <c r="I152" s="251"/>
      <c r="J152" s="251"/>
    </row>
    <row r="153" spans="1:14" s="100" customFormat="1" ht="16.5" thickBot="1">
      <c r="A153" s="319" t="s">
        <v>314</v>
      </c>
      <c r="B153" s="319"/>
      <c r="C153" s="118" t="s">
        <v>254</v>
      </c>
      <c r="D153" s="244"/>
      <c r="E153" s="244"/>
      <c r="F153" s="203"/>
      <c r="G153" s="203"/>
      <c r="H153" s="203"/>
      <c r="I153" s="251"/>
      <c r="J153" s="251"/>
    </row>
    <row r="154" spans="1:14" s="100" customFormat="1" ht="16.5" thickBot="1">
      <c r="A154" s="104">
        <v>1</v>
      </c>
      <c r="B154" s="88" t="s">
        <v>256</v>
      </c>
      <c r="C154" s="61">
        <f>+C65-C129</f>
        <v>-22929</v>
      </c>
      <c r="D154" s="61">
        <f>+D65-D129</f>
        <v>372</v>
      </c>
      <c r="E154" s="61">
        <f>+E65-E129</f>
        <v>-22557</v>
      </c>
      <c r="F154" s="194"/>
      <c r="G154" s="194"/>
      <c r="H154" s="194"/>
      <c r="I154" s="255"/>
      <c r="J154" s="251"/>
    </row>
    <row r="155" spans="1:14" s="100" customFormat="1" ht="16.5" thickBot="1">
      <c r="A155" s="104" t="s">
        <v>264</v>
      </c>
      <c r="B155" s="88" t="s">
        <v>257</v>
      </c>
      <c r="C155" s="61">
        <f>+C88-C149</f>
        <v>22929</v>
      </c>
      <c r="D155" s="61">
        <f>+D88-D149</f>
        <v>-188</v>
      </c>
      <c r="E155" s="61">
        <f>+E88-E149</f>
        <v>22741</v>
      </c>
      <c r="F155" s="194"/>
      <c r="G155" s="194"/>
      <c r="H155" s="194"/>
      <c r="I155" s="251"/>
      <c r="J155" s="251"/>
    </row>
    <row r="156" spans="1:14" ht="16.5" thickBot="1">
      <c r="D156" s="246"/>
      <c r="E156" s="246"/>
    </row>
    <row r="157" spans="1:14" ht="16.5" thickBot="1">
      <c r="A157" s="56" t="s">
        <v>330</v>
      </c>
      <c r="B157" s="57"/>
      <c r="C157" s="58">
        <f>'1. MÉRLEG'!C157-'1.3. ÁLL. ÁLLIG.'!C157-'1.2. ÖNK.VÁLL.'!C157</f>
        <v>5</v>
      </c>
      <c r="D157" s="58">
        <f>'1. MÉRLEG'!D157-'1.3. ÁLL. ÁLLIG.'!D157-'1.2. ÖNK.VÁLL.'!D157</f>
        <v>0</v>
      </c>
      <c r="E157" s="58">
        <f>'1. MÉRLEG'!E157-'1.3. ÁLL. ÁLLIG.'!E157-'1.2. ÖNK.VÁLL.'!E157</f>
        <v>5</v>
      </c>
      <c r="F157" s="204"/>
      <c r="G157" s="204"/>
      <c r="H157" s="204"/>
    </row>
    <row r="158" spans="1:14" ht="16.5" thickBot="1">
      <c r="A158" s="56" t="s">
        <v>331</v>
      </c>
      <c r="B158" s="57"/>
      <c r="C158" s="58">
        <f>'1. MÉRLEG'!C158-'1.3. ÁLL. ÁLLIG.'!C158-'1.2. ÖNK.VÁLL.'!C158</f>
        <v>6</v>
      </c>
      <c r="D158" s="58">
        <f>'1. MÉRLEG'!D158-'1.3. ÁLL. ÁLLIG.'!D158-'1.2. ÖNK.VÁLL.'!D158</f>
        <v>10</v>
      </c>
      <c r="E158" s="58">
        <f>'1. MÉRLEG'!E158-'1.3. ÁLL. ÁLLIG.'!E158-'1.2. ÖNK.VÁLL.'!E158</f>
        <v>16</v>
      </c>
      <c r="F158" s="204"/>
      <c r="G158" s="204"/>
      <c r="H158" s="204"/>
    </row>
  </sheetData>
  <mergeCells count="9">
    <mergeCell ref="A2:C2"/>
    <mergeCell ref="A4:C4"/>
    <mergeCell ref="A5:B5"/>
    <mergeCell ref="A152:C152"/>
    <mergeCell ref="A153:B153"/>
    <mergeCell ref="A90:C90"/>
    <mergeCell ref="A91:C91"/>
    <mergeCell ref="A92:C92"/>
    <mergeCell ref="A93:B93"/>
  </mergeCells>
  <phoneticPr fontId="10" type="noConversion"/>
  <printOptions horizontalCentered="1"/>
  <pageMargins left="0.39370078740157483" right="0.39370078740157483" top="0.39370078740157483" bottom="0.39370078740157483" header="0.19685039370078741" footer="0.27559055118110237"/>
  <pageSetup paperSize="9" scale="47" orientation="portrait" r:id="rId1"/>
  <headerFooter alignWithMargins="0"/>
  <rowBreaks count="1" manualBreakCount="1">
    <brk id="90" max="5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K158"/>
  <sheetViews>
    <sheetView topLeftCell="A133" zoomScale="75" zoomScaleSheetLayoutView="100" workbookViewId="0">
      <selection activeCell="C94" sqref="C94"/>
    </sheetView>
  </sheetViews>
  <sheetFormatPr defaultRowHeight="15.75"/>
  <cols>
    <col min="1" max="1" width="13.83203125" style="37" customWidth="1"/>
    <col min="2" max="2" width="137.1640625" style="7" bestFit="1" customWidth="1"/>
    <col min="3" max="5" width="22.5" style="53" customWidth="1"/>
    <col min="6" max="6" width="9" style="7" customWidth="1"/>
    <col min="7" max="16384" width="9.33203125" style="7"/>
  </cols>
  <sheetData>
    <row r="1" spans="1:5" s="1" customFormat="1">
      <c r="A1" s="35"/>
      <c r="C1" s="33" t="s">
        <v>387</v>
      </c>
      <c r="D1" s="33"/>
      <c r="E1" s="33"/>
    </row>
    <row r="2" spans="1:5" s="3" customFormat="1">
      <c r="A2" s="322" t="s">
        <v>369</v>
      </c>
      <c r="B2" s="322"/>
      <c r="C2" s="322"/>
      <c r="D2" s="190"/>
      <c r="E2" s="190"/>
    </row>
    <row r="3" spans="1:5" s="3" customFormat="1">
      <c r="A3" s="36"/>
      <c r="B3" s="6"/>
      <c r="C3" s="52"/>
      <c r="D3" s="52"/>
      <c r="E3" s="52"/>
    </row>
    <row r="4" spans="1:5">
      <c r="A4" s="324" t="s">
        <v>261</v>
      </c>
      <c r="B4" s="324"/>
      <c r="C4" s="324"/>
      <c r="D4" s="192"/>
      <c r="E4" s="192"/>
    </row>
    <row r="5" spans="1:5" ht="16.5" thickBot="1">
      <c r="A5" s="319" t="s">
        <v>312</v>
      </c>
      <c r="B5" s="319"/>
      <c r="C5" s="34" t="s">
        <v>286</v>
      </c>
      <c r="D5" s="34"/>
      <c r="E5" s="34"/>
    </row>
    <row r="6" spans="1:5" s="100" customFormat="1" ht="32.25" thickBot="1">
      <c r="A6" s="59" t="s">
        <v>292</v>
      </c>
      <c r="B6" s="8" t="s">
        <v>262</v>
      </c>
      <c r="C6" s="99" t="s">
        <v>383</v>
      </c>
      <c r="D6" s="231" t="s">
        <v>373</v>
      </c>
      <c r="E6" s="231" t="s">
        <v>372</v>
      </c>
    </row>
    <row r="7" spans="1:5" s="103" customFormat="1" ht="16.5" thickBot="1">
      <c r="A7" s="78" t="s">
        <v>17</v>
      </c>
      <c r="B7" s="101" t="s">
        <v>16</v>
      </c>
      <c r="C7" s="102" t="s">
        <v>14</v>
      </c>
      <c r="D7" s="231" t="s">
        <v>18</v>
      </c>
      <c r="E7" s="231" t="s">
        <v>19</v>
      </c>
    </row>
    <row r="8" spans="1:5" s="103" customFormat="1" ht="16.5" thickBot="1">
      <c r="A8" s="104" t="s">
        <v>263</v>
      </c>
      <c r="B8" s="60" t="s">
        <v>95</v>
      </c>
      <c r="C8" s="61">
        <f>+C9+C10+C11+C12+C13+C14</f>
        <v>0</v>
      </c>
      <c r="D8" s="232"/>
      <c r="E8" s="232"/>
    </row>
    <row r="9" spans="1:5" s="103" customFormat="1">
      <c r="A9" s="9" t="s">
        <v>299</v>
      </c>
      <c r="B9" s="62" t="s">
        <v>96</v>
      </c>
      <c r="C9" s="63"/>
      <c r="D9" s="230"/>
      <c r="E9" s="230"/>
    </row>
    <row r="10" spans="1:5" s="103" customFormat="1">
      <c r="A10" s="10" t="s">
        <v>300</v>
      </c>
      <c r="B10" s="64" t="s">
        <v>97</v>
      </c>
      <c r="C10" s="65"/>
      <c r="D10" s="225"/>
      <c r="E10" s="225"/>
    </row>
    <row r="11" spans="1:5" s="103" customFormat="1">
      <c r="A11" s="10" t="s">
        <v>301</v>
      </c>
      <c r="B11" s="64" t="s">
        <v>98</v>
      </c>
      <c r="C11" s="65"/>
      <c r="D11" s="225"/>
      <c r="E11" s="225"/>
    </row>
    <row r="12" spans="1:5" s="103" customFormat="1">
      <c r="A12" s="10" t="s">
        <v>302</v>
      </c>
      <c r="B12" s="64" t="s">
        <v>99</v>
      </c>
      <c r="C12" s="65"/>
      <c r="D12" s="225"/>
      <c r="E12" s="225"/>
    </row>
    <row r="13" spans="1:5" s="103" customFormat="1">
      <c r="A13" s="10" t="s">
        <v>311</v>
      </c>
      <c r="B13" s="64" t="s">
        <v>100</v>
      </c>
      <c r="C13" s="65"/>
      <c r="D13" s="225"/>
      <c r="E13" s="225"/>
    </row>
    <row r="14" spans="1:5" s="103" customFormat="1" ht="16.5" thickBot="1">
      <c r="A14" s="11" t="s">
        <v>303</v>
      </c>
      <c r="B14" s="66" t="s">
        <v>101</v>
      </c>
      <c r="C14" s="65"/>
      <c r="D14" s="233"/>
      <c r="E14" s="233"/>
    </row>
    <row r="15" spans="1:5" s="103" customFormat="1" ht="16.5" thickBot="1">
      <c r="A15" s="104" t="s">
        <v>264</v>
      </c>
      <c r="B15" s="67" t="s">
        <v>102</v>
      </c>
      <c r="C15" s="61">
        <f>+C16+C17+C18+C19+C20</f>
        <v>0</v>
      </c>
      <c r="D15" s="232"/>
      <c r="E15" s="232"/>
    </row>
    <row r="16" spans="1:5" s="103" customFormat="1">
      <c r="A16" s="9" t="s">
        <v>305</v>
      </c>
      <c r="B16" s="62" t="s">
        <v>86</v>
      </c>
      <c r="C16" s="63"/>
      <c r="D16" s="230"/>
      <c r="E16" s="230"/>
    </row>
    <row r="17" spans="1:5" s="103" customFormat="1">
      <c r="A17" s="10" t="s">
        <v>306</v>
      </c>
      <c r="B17" s="64" t="s">
        <v>103</v>
      </c>
      <c r="C17" s="65"/>
      <c r="D17" s="225"/>
      <c r="E17" s="225"/>
    </row>
    <row r="18" spans="1:5" s="103" customFormat="1">
      <c r="A18" s="10" t="s">
        <v>307</v>
      </c>
      <c r="B18" s="64" t="s">
        <v>104</v>
      </c>
      <c r="C18" s="65"/>
      <c r="D18" s="225"/>
      <c r="E18" s="225"/>
    </row>
    <row r="19" spans="1:5" s="103" customFormat="1">
      <c r="A19" s="10" t="s">
        <v>308</v>
      </c>
      <c r="B19" s="64" t="s">
        <v>105</v>
      </c>
      <c r="C19" s="65"/>
      <c r="D19" s="225"/>
      <c r="E19" s="225"/>
    </row>
    <row r="20" spans="1:5" s="103" customFormat="1">
      <c r="A20" s="10" t="s">
        <v>309</v>
      </c>
      <c r="B20" s="64" t="s">
        <v>106</v>
      </c>
      <c r="C20" s="65"/>
      <c r="D20" s="225"/>
      <c r="E20" s="225"/>
    </row>
    <row r="21" spans="1:5" s="103" customFormat="1" ht="16.5" thickBot="1">
      <c r="A21" s="11" t="s">
        <v>107</v>
      </c>
      <c r="B21" s="66" t="s">
        <v>108</v>
      </c>
      <c r="C21" s="65"/>
      <c r="D21" s="233"/>
      <c r="E21" s="233"/>
    </row>
    <row r="22" spans="1:5" s="103" customFormat="1" ht="16.5" thickBot="1">
      <c r="A22" s="104" t="s">
        <v>265</v>
      </c>
      <c r="B22" s="60" t="s">
        <v>109</v>
      </c>
      <c r="C22" s="61">
        <f>+C23+C24+C25+C26+C27</f>
        <v>0</v>
      </c>
      <c r="D22" s="232"/>
      <c r="E22" s="232"/>
    </row>
    <row r="23" spans="1:5" s="103" customFormat="1">
      <c r="A23" s="9" t="s">
        <v>293</v>
      </c>
      <c r="B23" s="62" t="s">
        <v>110</v>
      </c>
      <c r="C23" s="63"/>
      <c r="D23" s="230"/>
      <c r="E23" s="230"/>
    </row>
    <row r="24" spans="1:5" s="103" customFormat="1">
      <c r="A24" s="10" t="s">
        <v>294</v>
      </c>
      <c r="B24" s="64" t="s">
        <v>111</v>
      </c>
      <c r="C24" s="65"/>
      <c r="D24" s="225"/>
      <c r="E24" s="225"/>
    </row>
    <row r="25" spans="1:5" s="103" customFormat="1">
      <c r="A25" s="10" t="s">
        <v>295</v>
      </c>
      <c r="B25" s="64" t="s">
        <v>112</v>
      </c>
      <c r="C25" s="65"/>
      <c r="D25" s="225"/>
      <c r="E25" s="225"/>
    </row>
    <row r="26" spans="1:5" s="103" customFormat="1">
      <c r="A26" s="10" t="s">
        <v>113</v>
      </c>
      <c r="B26" s="64" t="s">
        <v>114</v>
      </c>
      <c r="C26" s="65"/>
      <c r="D26" s="225"/>
      <c r="E26" s="225"/>
    </row>
    <row r="27" spans="1:5" s="103" customFormat="1">
      <c r="A27" s="10" t="s">
        <v>115</v>
      </c>
      <c r="B27" s="64" t="s">
        <v>116</v>
      </c>
      <c r="C27" s="65"/>
      <c r="D27" s="225"/>
      <c r="E27" s="225"/>
    </row>
    <row r="28" spans="1:5" s="103" customFormat="1" ht="16.5" thickBot="1">
      <c r="A28" s="11" t="s">
        <v>117</v>
      </c>
      <c r="B28" s="66" t="s">
        <v>118</v>
      </c>
      <c r="C28" s="65"/>
      <c r="D28" s="233"/>
      <c r="E28" s="233"/>
    </row>
    <row r="29" spans="1:5" s="103" customFormat="1" ht="16.5" thickBot="1">
      <c r="A29" s="104" t="s">
        <v>119</v>
      </c>
      <c r="B29" s="55" t="s">
        <v>24</v>
      </c>
      <c r="C29" s="69">
        <f>C30+C34+C35+C36+C37</f>
        <v>0</v>
      </c>
      <c r="D29" s="235"/>
      <c r="E29" s="235"/>
    </row>
    <row r="30" spans="1:5" s="103" customFormat="1">
      <c r="A30" s="9" t="s">
        <v>341</v>
      </c>
      <c r="B30" s="62" t="s">
        <v>25</v>
      </c>
      <c r="C30" s="70"/>
      <c r="D30" s="234"/>
      <c r="E30" s="234"/>
    </row>
    <row r="31" spans="1:5" s="103" customFormat="1">
      <c r="A31" s="10" t="s">
        <v>259</v>
      </c>
      <c r="B31" s="64" t="s">
        <v>120</v>
      </c>
      <c r="C31" s="65"/>
      <c r="D31" s="225"/>
      <c r="E31" s="225"/>
    </row>
    <row r="32" spans="1:5" s="103" customFormat="1">
      <c r="A32" s="10" t="s">
        <v>260</v>
      </c>
      <c r="B32" s="185" t="s">
        <v>23</v>
      </c>
      <c r="C32" s="65"/>
      <c r="D32" s="225"/>
      <c r="E32" s="225"/>
    </row>
    <row r="33" spans="1:5" s="103" customFormat="1">
      <c r="A33" s="186" t="s">
        <v>21</v>
      </c>
      <c r="B33" s="185" t="s">
        <v>121</v>
      </c>
      <c r="C33" s="65"/>
      <c r="D33" s="225"/>
      <c r="E33" s="225"/>
    </row>
    <row r="34" spans="1:5" s="103" customFormat="1">
      <c r="A34" s="10" t="s">
        <v>342</v>
      </c>
      <c r="B34" s="64" t="s">
        <v>22</v>
      </c>
      <c r="C34" s="65"/>
      <c r="D34" s="225"/>
      <c r="E34" s="225"/>
    </row>
    <row r="35" spans="1:5" s="103" customFormat="1">
      <c r="A35" s="186" t="s">
        <v>346</v>
      </c>
      <c r="B35" s="64" t="s">
        <v>122</v>
      </c>
      <c r="C35" s="65"/>
      <c r="D35" s="225"/>
      <c r="E35" s="225"/>
    </row>
    <row r="36" spans="1:5" s="103" customFormat="1">
      <c r="A36" s="186" t="s">
        <v>347</v>
      </c>
      <c r="B36" s="64" t="s">
        <v>345</v>
      </c>
      <c r="C36" s="65"/>
      <c r="D36" s="225"/>
      <c r="E36" s="225"/>
    </row>
    <row r="37" spans="1:5" s="103" customFormat="1" ht="16.5" thickBot="1">
      <c r="A37" s="187" t="s">
        <v>348</v>
      </c>
      <c r="B37" s="66" t="s">
        <v>123</v>
      </c>
      <c r="C37" s="65"/>
      <c r="D37" s="233"/>
      <c r="E37" s="233"/>
    </row>
    <row r="38" spans="1:5" s="103" customFormat="1" ht="16.5" thickBot="1">
      <c r="A38" s="104" t="s">
        <v>267</v>
      </c>
      <c r="B38" s="60" t="s">
        <v>124</v>
      </c>
      <c r="C38" s="61">
        <f>SUM(C39:C48)</f>
        <v>0</v>
      </c>
      <c r="D38" s="232"/>
      <c r="E38" s="232"/>
    </row>
    <row r="39" spans="1:5" s="103" customFormat="1">
      <c r="A39" s="9" t="s">
        <v>87</v>
      </c>
      <c r="B39" s="62" t="s">
        <v>78</v>
      </c>
      <c r="C39" s="63"/>
      <c r="D39" s="230"/>
      <c r="E39" s="230"/>
    </row>
    <row r="40" spans="1:5" s="103" customFormat="1">
      <c r="A40" s="10" t="s">
        <v>89</v>
      </c>
      <c r="B40" s="64" t="s">
        <v>79</v>
      </c>
      <c r="C40" s="65"/>
      <c r="D40" s="225"/>
      <c r="E40" s="225"/>
    </row>
    <row r="41" spans="1:5" s="103" customFormat="1">
      <c r="A41" s="10" t="s">
        <v>91</v>
      </c>
      <c r="B41" s="64" t="s">
        <v>80</v>
      </c>
      <c r="C41" s="65"/>
      <c r="D41" s="225"/>
      <c r="E41" s="225"/>
    </row>
    <row r="42" spans="1:5" s="103" customFormat="1">
      <c r="A42" s="10" t="s">
        <v>125</v>
      </c>
      <c r="B42" s="64" t="s">
        <v>81</v>
      </c>
      <c r="C42" s="65"/>
      <c r="D42" s="225"/>
      <c r="E42" s="225"/>
    </row>
    <row r="43" spans="1:5" s="103" customFormat="1">
      <c r="A43" s="10" t="s">
        <v>126</v>
      </c>
      <c r="B43" s="64" t="s">
        <v>82</v>
      </c>
      <c r="C43" s="65"/>
      <c r="D43" s="225"/>
      <c r="E43" s="225"/>
    </row>
    <row r="44" spans="1:5" s="103" customFormat="1">
      <c r="A44" s="10" t="s">
        <v>127</v>
      </c>
      <c r="B44" s="64" t="s">
        <v>128</v>
      </c>
      <c r="C44" s="65"/>
      <c r="D44" s="225"/>
      <c r="E44" s="225"/>
    </row>
    <row r="45" spans="1:5" s="103" customFormat="1">
      <c r="A45" s="10" t="s">
        <v>129</v>
      </c>
      <c r="B45" s="64" t="s">
        <v>130</v>
      </c>
      <c r="C45" s="65"/>
      <c r="D45" s="225"/>
      <c r="E45" s="225"/>
    </row>
    <row r="46" spans="1:5" s="103" customFormat="1">
      <c r="A46" s="10" t="s">
        <v>131</v>
      </c>
      <c r="B46" s="64" t="s">
        <v>83</v>
      </c>
      <c r="C46" s="65"/>
      <c r="D46" s="225"/>
      <c r="E46" s="225"/>
    </row>
    <row r="47" spans="1:5" s="103" customFormat="1">
      <c r="A47" s="10" t="s">
        <v>132</v>
      </c>
      <c r="B47" s="64" t="s">
        <v>84</v>
      </c>
      <c r="C47" s="65"/>
      <c r="D47" s="226"/>
      <c r="E47" s="226"/>
    </row>
    <row r="48" spans="1:5" s="103" customFormat="1" ht="16.5" thickBot="1">
      <c r="A48" s="11" t="s">
        <v>133</v>
      </c>
      <c r="B48" s="66" t="s">
        <v>85</v>
      </c>
      <c r="C48" s="65"/>
      <c r="D48" s="236"/>
      <c r="E48" s="236"/>
    </row>
    <row r="49" spans="1:5" s="103" customFormat="1" ht="16.5" thickBot="1">
      <c r="A49" s="104" t="s">
        <v>268</v>
      </c>
      <c r="B49" s="60" t="s">
        <v>134</v>
      </c>
      <c r="C49" s="61">
        <f>SUM(C50:C54)</f>
        <v>0</v>
      </c>
      <c r="D49" s="232"/>
      <c r="E49" s="232"/>
    </row>
    <row r="50" spans="1:5" s="103" customFormat="1">
      <c r="A50" s="9" t="s">
        <v>296</v>
      </c>
      <c r="B50" s="62" t="s">
        <v>88</v>
      </c>
      <c r="C50" s="73"/>
      <c r="D50" s="237"/>
      <c r="E50" s="237"/>
    </row>
    <row r="51" spans="1:5" s="103" customFormat="1">
      <c r="A51" s="10" t="s">
        <v>297</v>
      </c>
      <c r="B51" s="64" t="s">
        <v>90</v>
      </c>
      <c r="C51" s="71"/>
      <c r="D51" s="226"/>
      <c r="E51" s="226"/>
    </row>
    <row r="52" spans="1:5" s="103" customFormat="1">
      <c r="A52" s="10" t="s">
        <v>337</v>
      </c>
      <c r="B52" s="64" t="s">
        <v>92</v>
      </c>
      <c r="C52" s="71"/>
      <c r="D52" s="226"/>
      <c r="E52" s="226"/>
    </row>
    <row r="53" spans="1:5" s="103" customFormat="1">
      <c r="A53" s="10" t="s">
        <v>349</v>
      </c>
      <c r="B53" s="64" t="s">
        <v>135</v>
      </c>
      <c r="C53" s="71"/>
      <c r="D53" s="226"/>
      <c r="E53" s="226"/>
    </row>
    <row r="54" spans="1:5" s="103" customFormat="1" ht="16.5" thickBot="1">
      <c r="A54" s="11" t="s">
        <v>350</v>
      </c>
      <c r="B54" s="66" t="s">
        <v>136</v>
      </c>
      <c r="C54" s="71"/>
      <c r="D54" s="236"/>
      <c r="E54" s="236"/>
    </row>
    <row r="55" spans="1:5" s="103" customFormat="1" ht="16.5" thickBot="1">
      <c r="A55" s="104" t="s">
        <v>137</v>
      </c>
      <c r="B55" s="60" t="s">
        <v>138</v>
      </c>
      <c r="C55" s="61">
        <f>SUM(C56:C58)</f>
        <v>0</v>
      </c>
      <c r="D55" s="232"/>
      <c r="E55" s="232"/>
    </row>
    <row r="56" spans="1:5" s="103" customFormat="1">
      <c r="A56" s="9" t="s">
        <v>298</v>
      </c>
      <c r="B56" s="62" t="s">
        <v>139</v>
      </c>
      <c r="C56" s="63"/>
      <c r="D56" s="230"/>
      <c r="E56" s="230"/>
    </row>
    <row r="57" spans="1:5" s="103" customFormat="1">
      <c r="A57" s="10" t="s">
        <v>344</v>
      </c>
      <c r="B57" s="64" t="s">
        <v>140</v>
      </c>
      <c r="C57" s="63"/>
      <c r="D57" s="225"/>
      <c r="E57" s="225"/>
    </row>
    <row r="58" spans="1:5" s="103" customFormat="1">
      <c r="A58" s="10" t="s">
        <v>141</v>
      </c>
      <c r="B58" s="64" t="s">
        <v>142</v>
      </c>
      <c r="C58" s="63"/>
      <c r="D58" s="225"/>
      <c r="E58" s="225"/>
    </row>
    <row r="59" spans="1:5" s="103" customFormat="1" ht="16.5" thickBot="1">
      <c r="A59" s="11" t="s">
        <v>143</v>
      </c>
      <c r="B59" s="66" t="s">
        <v>144</v>
      </c>
      <c r="C59" s="68"/>
      <c r="D59" s="233"/>
      <c r="E59" s="233"/>
    </row>
    <row r="60" spans="1:5" s="103" customFormat="1" ht="16.5" thickBot="1">
      <c r="A60" s="104" t="s">
        <v>270</v>
      </c>
      <c r="B60" s="67" t="s">
        <v>145</v>
      </c>
      <c r="C60" s="61">
        <f>SUM(C61:C63)</f>
        <v>0</v>
      </c>
      <c r="D60" s="232"/>
      <c r="E60" s="232"/>
    </row>
    <row r="61" spans="1:5" s="103" customFormat="1">
      <c r="A61" s="9" t="s">
        <v>320</v>
      </c>
      <c r="B61" s="62" t="s">
        <v>146</v>
      </c>
      <c r="C61" s="71"/>
      <c r="D61" s="237"/>
      <c r="E61" s="237"/>
    </row>
    <row r="62" spans="1:5" s="103" customFormat="1">
      <c r="A62" s="10" t="s">
        <v>321</v>
      </c>
      <c r="B62" s="64" t="s">
        <v>147</v>
      </c>
      <c r="C62" s="71"/>
      <c r="D62" s="226"/>
      <c r="E62" s="226"/>
    </row>
    <row r="63" spans="1:5" s="103" customFormat="1">
      <c r="A63" s="10" t="s">
        <v>148</v>
      </c>
      <c r="B63" s="64" t="s">
        <v>149</v>
      </c>
      <c r="C63" s="71"/>
      <c r="D63" s="226"/>
      <c r="E63" s="226"/>
    </row>
    <row r="64" spans="1:5" s="103" customFormat="1" ht="16.5" thickBot="1">
      <c r="A64" s="11" t="s">
        <v>150</v>
      </c>
      <c r="B64" s="66" t="s">
        <v>151</v>
      </c>
      <c r="C64" s="71"/>
      <c r="D64" s="236"/>
      <c r="E64" s="236"/>
    </row>
    <row r="65" spans="1:5" s="103" customFormat="1" ht="16.5" thickBot="1">
      <c r="A65" s="104" t="s">
        <v>271</v>
      </c>
      <c r="B65" s="60" t="s">
        <v>152</v>
      </c>
      <c r="C65" s="69">
        <f>+C8+C15+C22+C29+C38+C49+C55+C60</f>
        <v>0</v>
      </c>
      <c r="D65" s="235"/>
      <c r="E65" s="235"/>
    </row>
    <row r="66" spans="1:5" s="103" customFormat="1" ht="16.5" thickBot="1">
      <c r="A66" s="105" t="s">
        <v>252</v>
      </c>
      <c r="B66" s="67" t="s">
        <v>153</v>
      </c>
      <c r="C66" s="61">
        <f>SUM(C67:C69)</f>
        <v>0</v>
      </c>
      <c r="D66" s="238"/>
      <c r="E66" s="238"/>
    </row>
    <row r="67" spans="1:5" s="103" customFormat="1">
      <c r="A67" s="9" t="s">
        <v>154</v>
      </c>
      <c r="B67" s="62" t="s">
        <v>155</v>
      </c>
      <c r="C67" s="71"/>
      <c r="D67" s="226"/>
      <c r="E67" s="226"/>
    </row>
    <row r="68" spans="1:5" s="103" customFormat="1">
      <c r="A68" s="10" t="s">
        <v>156</v>
      </c>
      <c r="B68" s="64" t="s">
        <v>157</v>
      </c>
      <c r="C68" s="71"/>
      <c r="D68" s="226"/>
      <c r="E68" s="226"/>
    </row>
    <row r="69" spans="1:5" s="103" customFormat="1" ht="16.5" thickBot="1">
      <c r="A69" s="11" t="s">
        <v>158</v>
      </c>
      <c r="B69" s="74" t="s">
        <v>159</v>
      </c>
      <c r="C69" s="71"/>
      <c r="D69" s="236"/>
      <c r="E69" s="236"/>
    </row>
    <row r="70" spans="1:5" s="103" customFormat="1" ht="16.5" thickBot="1">
      <c r="A70" s="105" t="s">
        <v>160</v>
      </c>
      <c r="B70" s="67" t="s">
        <v>161</v>
      </c>
      <c r="C70" s="61">
        <f>SUM(C71:C74)</f>
        <v>0</v>
      </c>
      <c r="D70" s="232"/>
      <c r="E70" s="232"/>
    </row>
    <row r="71" spans="1:5" s="103" customFormat="1">
      <c r="A71" s="9" t="s">
        <v>162</v>
      </c>
      <c r="B71" s="62" t="s">
        <v>163</v>
      </c>
      <c r="C71" s="71"/>
      <c r="D71" s="237"/>
      <c r="E71" s="237"/>
    </row>
    <row r="72" spans="1:5" s="103" customFormat="1">
      <c r="A72" s="10" t="s">
        <v>164</v>
      </c>
      <c r="B72" s="64" t="s">
        <v>165</v>
      </c>
      <c r="C72" s="71"/>
      <c r="D72" s="226"/>
      <c r="E72" s="226"/>
    </row>
    <row r="73" spans="1:5" s="103" customFormat="1">
      <c r="A73" s="10" t="s">
        <v>166</v>
      </c>
      <c r="B73" s="64" t="s">
        <v>167</v>
      </c>
      <c r="C73" s="71"/>
      <c r="D73" s="226"/>
      <c r="E73" s="226"/>
    </row>
    <row r="74" spans="1:5" s="103" customFormat="1" ht="16.5" thickBot="1">
      <c r="A74" s="11" t="s">
        <v>168</v>
      </c>
      <c r="B74" s="66" t="s">
        <v>169</v>
      </c>
      <c r="C74" s="71"/>
      <c r="D74" s="236"/>
      <c r="E74" s="236"/>
    </row>
    <row r="75" spans="1:5" s="103" customFormat="1" ht="16.5" thickBot="1">
      <c r="A75" s="105" t="s">
        <v>170</v>
      </c>
      <c r="B75" s="67" t="s">
        <v>171</v>
      </c>
      <c r="C75" s="61">
        <f>SUM(C76:C77)</f>
        <v>0</v>
      </c>
      <c r="D75" s="232"/>
      <c r="E75" s="232"/>
    </row>
    <row r="76" spans="1:5" s="103" customFormat="1">
      <c r="A76" s="9" t="s">
        <v>322</v>
      </c>
      <c r="B76" s="62" t="s">
        <v>172</v>
      </c>
      <c r="C76" s="71"/>
      <c r="D76" s="237"/>
      <c r="E76" s="237"/>
    </row>
    <row r="77" spans="1:5" s="103" customFormat="1" ht="16.5" thickBot="1">
      <c r="A77" s="11" t="s">
        <v>323</v>
      </c>
      <c r="B77" s="66" t="s">
        <v>173</v>
      </c>
      <c r="C77" s="71"/>
      <c r="D77" s="236"/>
      <c r="E77" s="236"/>
    </row>
    <row r="78" spans="1:5" s="103" customFormat="1" ht="16.5" thickBot="1">
      <c r="A78" s="105" t="s">
        <v>174</v>
      </c>
      <c r="B78" s="67" t="s">
        <v>175</v>
      </c>
      <c r="C78" s="61">
        <f>SUM(C79:C81)</f>
        <v>0</v>
      </c>
      <c r="D78" s="232"/>
      <c r="E78" s="232"/>
    </row>
    <row r="79" spans="1:5" s="103" customFormat="1">
      <c r="A79" s="9" t="s">
        <v>335</v>
      </c>
      <c r="B79" s="62" t="s">
        <v>176</v>
      </c>
      <c r="C79" s="71"/>
      <c r="D79" s="237"/>
      <c r="E79" s="237"/>
    </row>
    <row r="80" spans="1:5" s="103" customFormat="1">
      <c r="A80" s="10" t="s">
        <v>336</v>
      </c>
      <c r="B80" s="64" t="s">
        <v>177</v>
      </c>
      <c r="C80" s="71"/>
      <c r="D80" s="226"/>
      <c r="E80" s="226"/>
    </row>
    <row r="81" spans="1:5" s="103" customFormat="1" ht="16.5" thickBot="1">
      <c r="A81" s="11" t="s">
        <v>178</v>
      </c>
      <c r="B81" s="66" t="s">
        <v>179</v>
      </c>
      <c r="C81" s="71"/>
      <c r="D81" s="236"/>
      <c r="E81" s="236"/>
    </row>
    <row r="82" spans="1:5" s="103" customFormat="1" ht="16.5" thickBot="1">
      <c r="A82" s="105" t="s">
        <v>180</v>
      </c>
      <c r="B82" s="67" t="s">
        <v>181</v>
      </c>
      <c r="C82" s="61">
        <f>SUM(C83:C86)</f>
        <v>0</v>
      </c>
      <c r="D82" s="232"/>
      <c r="E82" s="232"/>
    </row>
    <row r="83" spans="1:5" s="103" customFormat="1">
      <c r="A83" s="106" t="s">
        <v>182</v>
      </c>
      <c r="B83" s="62" t="s">
        <v>183</v>
      </c>
      <c r="C83" s="71"/>
      <c r="D83" s="237"/>
      <c r="E83" s="237"/>
    </row>
    <row r="84" spans="1:5" s="103" customFormat="1">
      <c r="A84" s="107" t="s">
        <v>184</v>
      </c>
      <c r="B84" s="64" t="s">
        <v>185</v>
      </c>
      <c r="C84" s="71"/>
      <c r="D84" s="226"/>
      <c r="E84" s="226"/>
    </row>
    <row r="85" spans="1:5" s="103" customFormat="1">
      <c r="A85" s="107" t="s">
        <v>186</v>
      </c>
      <c r="B85" s="64" t="s">
        <v>187</v>
      </c>
      <c r="C85" s="71"/>
      <c r="D85" s="226"/>
      <c r="E85" s="226"/>
    </row>
    <row r="86" spans="1:5" s="103" customFormat="1" ht="16.5" thickBot="1">
      <c r="A86" s="108" t="s">
        <v>188</v>
      </c>
      <c r="B86" s="66" t="s">
        <v>189</v>
      </c>
      <c r="C86" s="71"/>
      <c r="D86" s="236"/>
      <c r="E86" s="236"/>
    </row>
    <row r="87" spans="1:5" s="103" customFormat="1" ht="16.5" thickBot="1">
      <c r="A87" s="105" t="s">
        <v>190</v>
      </c>
      <c r="B87" s="67" t="s">
        <v>191</v>
      </c>
      <c r="C87" s="75"/>
      <c r="D87" s="239"/>
      <c r="E87" s="239"/>
    </row>
    <row r="88" spans="1:5" s="103" customFormat="1" ht="16.5" thickBot="1">
      <c r="A88" s="105" t="s">
        <v>192</v>
      </c>
      <c r="B88" s="76" t="s">
        <v>193</v>
      </c>
      <c r="C88" s="69">
        <f>+C66+C70+C75+C78+C82+C87</f>
        <v>0</v>
      </c>
      <c r="D88" s="235"/>
      <c r="E88" s="235"/>
    </row>
    <row r="89" spans="1:5" s="103" customFormat="1" ht="16.5" thickBot="1">
      <c r="A89" s="109" t="s">
        <v>194</v>
      </c>
      <c r="B89" s="77" t="s">
        <v>253</v>
      </c>
      <c r="C89" s="69">
        <f>+C65+C88</f>
        <v>0</v>
      </c>
      <c r="D89" s="235"/>
      <c r="E89" s="235"/>
    </row>
    <row r="90" spans="1:5">
      <c r="A90" s="323"/>
      <c r="B90" s="323"/>
      <c r="C90" s="323"/>
      <c r="D90" s="240"/>
      <c r="E90" s="240"/>
    </row>
    <row r="91" spans="1:5">
      <c r="A91" s="321" t="s">
        <v>388</v>
      </c>
      <c r="B91" s="321"/>
      <c r="C91" s="321"/>
      <c r="D91" s="257"/>
      <c r="E91" s="257"/>
    </row>
    <row r="92" spans="1:5" s="98" customFormat="1" ht="16.5" customHeight="1">
      <c r="A92" s="320" t="s">
        <v>279</v>
      </c>
      <c r="B92" s="320"/>
      <c r="C92" s="320"/>
      <c r="D92" s="228"/>
      <c r="E92" s="228"/>
    </row>
    <row r="93" spans="1:5" s="114" customFormat="1" ht="16.5" thickBot="1">
      <c r="A93" s="325" t="s">
        <v>313</v>
      </c>
      <c r="B93" s="325"/>
      <c r="C93" s="113" t="s">
        <v>254</v>
      </c>
      <c r="D93" s="241"/>
      <c r="E93" s="241"/>
    </row>
    <row r="94" spans="1:5" s="100" customFormat="1" ht="32.25" thickBot="1">
      <c r="A94" s="59" t="s">
        <v>292</v>
      </c>
      <c r="B94" s="8" t="s">
        <v>280</v>
      </c>
      <c r="C94" s="99" t="s">
        <v>383</v>
      </c>
      <c r="D94" s="231" t="s">
        <v>373</v>
      </c>
      <c r="E94" s="231" t="s">
        <v>372</v>
      </c>
    </row>
    <row r="95" spans="1:5" s="103" customFormat="1" ht="16.5" thickBot="1">
      <c r="A95" s="59" t="s">
        <v>13</v>
      </c>
      <c r="B95" s="8" t="s">
        <v>16</v>
      </c>
      <c r="C95" s="99" t="s">
        <v>14</v>
      </c>
      <c r="D95" s="231" t="s">
        <v>18</v>
      </c>
      <c r="E95" s="231" t="s">
        <v>19</v>
      </c>
    </row>
    <row r="96" spans="1:5" s="100" customFormat="1" ht="16.5" thickBot="1">
      <c r="A96" s="115" t="s">
        <v>263</v>
      </c>
      <c r="B96" s="79" t="s">
        <v>250</v>
      </c>
      <c r="C96" s="80">
        <f>SUM(C97:C101)</f>
        <v>0</v>
      </c>
      <c r="D96" s="80">
        <f>SUM(D97:D101)</f>
        <v>0</v>
      </c>
      <c r="E96" s="80">
        <f>SUM(E97:E101)</f>
        <v>0</v>
      </c>
    </row>
    <row r="97" spans="1:5" s="100" customFormat="1">
      <c r="A97" s="12" t="s">
        <v>299</v>
      </c>
      <c r="B97" s="14" t="s">
        <v>281</v>
      </c>
      <c r="C97" s="81"/>
      <c r="D97" s="230"/>
      <c r="E97" s="230"/>
    </row>
    <row r="98" spans="1:5" s="100" customFormat="1">
      <c r="A98" s="10" t="s">
        <v>300</v>
      </c>
      <c r="B98" s="15" t="s">
        <v>324</v>
      </c>
      <c r="C98" s="65"/>
      <c r="D98" s="225"/>
      <c r="E98" s="225"/>
    </row>
    <row r="99" spans="1:5" s="100" customFormat="1">
      <c r="A99" s="10" t="s">
        <v>301</v>
      </c>
      <c r="B99" s="15" t="s">
        <v>310</v>
      </c>
      <c r="C99" s="65"/>
      <c r="D99" s="225"/>
      <c r="E99" s="225"/>
    </row>
    <row r="100" spans="1:5" s="100" customFormat="1">
      <c r="A100" s="10" t="s">
        <v>302</v>
      </c>
      <c r="B100" s="16" t="s">
        <v>325</v>
      </c>
      <c r="C100" s="65"/>
      <c r="D100" s="225"/>
      <c r="E100" s="225"/>
    </row>
    <row r="101" spans="1:5" s="100" customFormat="1">
      <c r="A101" s="10" t="s">
        <v>195</v>
      </c>
      <c r="B101" s="82" t="s">
        <v>326</v>
      </c>
      <c r="C101" s="68">
        <f>SUM(C102:C111)</f>
        <v>0</v>
      </c>
      <c r="D101" s="225"/>
      <c r="E101" s="225"/>
    </row>
    <row r="102" spans="1:5" s="100" customFormat="1">
      <c r="A102" s="10" t="s">
        <v>303</v>
      </c>
      <c r="B102" s="15" t="s">
        <v>196</v>
      </c>
      <c r="C102" s="68"/>
      <c r="D102" s="225"/>
      <c r="E102" s="225"/>
    </row>
    <row r="103" spans="1:5" s="100" customFormat="1">
      <c r="A103" s="10" t="s">
        <v>304</v>
      </c>
      <c r="B103" s="83" t="s">
        <v>197</v>
      </c>
      <c r="C103" s="68"/>
      <c r="D103" s="225"/>
      <c r="E103" s="225"/>
    </row>
    <row r="104" spans="1:5" s="100" customFormat="1">
      <c r="A104" s="10" t="s">
        <v>338</v>
      </c>
      <c r="B104" s="84" t="s">
        <v>198</v>
      </c>
      <c r="C104" s="68"/>
      <c r="D104" s="225"/>
      <c r="E104" s="225"/>
    </row>
    <row r="105" spans="1:5" s="100" customFormat="1">
      <c r="A105" s="10" t="s">
        <v>339</v>
      </c>
      <c r="B105" s="84" t="s">
        <v>199</v>
      </c>
      <c r="C105" s="68"/>
      <c r="D105" s="225"/>
      <c r="E105" s="225"/>
    </row>
    <row r="106" spans="1:5" s="100" customFormat="1">
      <c r="A106" s="10" t="s">
        <v>20</v>
      </c>
      <c r="B106" s="83" t="s">
        <v>200</v>
      </c>
      <c r="C106" s="68"/>
      <c r="D106" s="225"/>
      <c r="E106" s="225"/>
    </row>
    <row r="107" spans="1:5" s="100" customFormat="1">
      <c r="A107" s="10" t="s">
        <v>201</v>
      </c>
      <c r="B107" s="83" t="s">
        <v>202</v>
      </c>
      <c r="C107" s="68"/>
      <c r="D107" s="225"/>
      <c r="E107" s="225"/>
    </row>
    <row r="108" spans="1:5" s="100" customFormat="1">
      <c r="A108" s="10" t="s">
        <v>203</v>
      </c>
      <c r="B108" s="84" t="s">
        <v>204</v>
      </c>
      <c r="C108" s="68"/>
      <c r="D108" s="225"/>
      <c r="E108" s="225"/>
    </row>
    <row r="109" spans="1:5" s="100" customFormat="1">
      <c r="A109" s="13" t="s">
        <v>205</v>
      </c>
      <c r="B109" s="85" t="s">
        <v>206</v>
      </c>
      <c r="C109" s="68"/>
      <c r="D109" s="225"/>
      <c r="E109" s="225"/>
    </row>
    <row r="110" spans="1:5" s="100" customFormat="1">
      <c r="A110" s="10" t="s">
        <v>207</v>
      </c>
      <c r="B110" s="85" t="s">
        <v>208</v>
      </c>
      <c r="C110" s="68"/>
      <c r="D110" s="225"/>
      <c r="E110" s="225"/>
    </row>
    <row r="111" spans="1:5" s="100" customFormat="1" ht="16.5" thickBot="1">
      <c r="A111" s="116" t="s">
        <v>209</v>
      </c>
      <c r="B111" s="86" t="s">
        <v>210</v>
      </c>
      <c r="C111" s="68"/>
      <c r="D111" s="233"/>
      <c r="E111" s="233"/>
    </row>
    <row r="112" spans="1:5" s="100" customFormat="1" ht="16.5" thickBot="1">
      <c r="A112" s="104" t="s">
        <v>264</v>
      </c>
      <c r="B112" s="88" t="s">
        <v>251</v>
      </c>
      <c r="C112" s="61">
        <f>+C113+C115+C117</f>
        <v>0</v>
      </c>
      <c r="D112" s="232"/>
      <c r="E112" s="232"/>
    </row>
    <row r="113" spans="1:5" s="100" customFormat="1">
      <c r="A113" s="9" t="s">
        <v>305</v>
      </c>
      <c r="B113" s="15" t="s">
        <v>94</v>
      </c>
      <c r="C113" s="63"/>
      <c r="D113" s="230"/>
      <c r="E113" s="230"/>
    </row>
    <row r="114" spans="1:5" s="100" customFormat="1">
      <c r="A114" s="9" t="s">
        <v>306</v>
      </c>
      <c r="B114" s="89" t="s">
        <v>211</v>
      </c>
      <c r="C114" s="63"/>
      <c r="D114" s="225"/>
      <c r="E114" s="225"/>
    </row>
    <row r="115" spans="1:5" s="100" customFormat="1">
      <c r="A115" s="9" t="s">
        <v>307</v>
      </c>
      <c r="B115" s="89" t="s">
        <v>327</v>
      </c>
      <c r="C115" s="65"/>
      <c r="D115" s="225"/>
      <c r="E115" s="225"/>
    </row>
    <row r="116" spans="1:5" s="100" customFormat="1">
      <c r="A116" s="9" t="s">
        <v>308</v>
      </c>
      <c r="B116" s="89" t="s">
        <v>212</v>
      </c>
      <c r="C116" s="90"/>
      <c r="D116" s="225"/>
      <c r="E116" s="225"/>
    </row>
    <row r="117" spans="1:5" s="100" customFormat="1">
      <c r="A117" s="9" t="s">
        <v>309</v>
      </c>
      <c r="B117" s="91" t="s">
        <v>213</v>
      </c>
      <c r="C117" s="90">
        <f>SUM(C118:C125)</f>
        <v>0</v>
      </c>
      <c r="D117" s="225"/>
      <c r="E117" s="225"/>
    </row>
    <row r="118" spans="1:5" s="100" customFormat="1">
      <c r="A118" s="9" t="s">
        <v>107</v>
      </c>
      <c r="B118" s="92" t="s">
        <v>214</v>
      </c>
      <c r="C118" s="90"/>
      <c r="D118" s="225"/>
      <c r="E118" s="225"/>
    </row>
    <row r="119" spans="1:5" s="100" customFormat="1">
      <c r="A119" s="9" t="s">
        <v>215</v>
      </c>
      <c r="B119" s="93" t="s">
        <v>216</v>
      </c>
      <c r="C119" s="90"/>
      <c r="D119" s="225"/>
      <c r="E119" s="225"/>
    </row>
    <row r="120" spans="1:5" s="100" customFormat="1">
      <c r="A120" s="9" t="s">
        <v>217</v>
      </c>
      <c r="B120" s="84" t="s">
        <v>199</v>
      </c>
      <c r="C120" s="90"/>
      <c r="D120" s="225"/>
      <c r="E120" s="225"/>
    </row>
    <row r="121" spans="1:5" s="100" customFormat="1">
      <c r="A121" s="9" t="s">
        <v>218</v>
      </c>
      <c r="B121" s="84" t="s">
        <v>219</v>
      </c>
      <c r="C121" s="90"/>
      <c r="D121" s="225"/>
      <c r="E121" s="225"/>
    </row>
    <row r="122" spans="1:5" s="100" customFormat="1">
      <c r="A122" s="9" t="s">
        <v>220</v>
      </c>
      <c r="B122" s="84" t="s">
        <v>221</v>
      </c>
      <c r="C122" s="90"/>
      <c r="D122" s="225"/>
      <c r="E122" s="225"/>
    </row>
    <row r="123" spans="1:5" s="100" customFormat="1">
      <c r="A123" s="9" t="s">
        <v>222</v>
      </c>
      <c r="B123" s="84" t="s">
        <v>204</v>
      </c>
      <c r="C123" s="90"/>
      <c r="D123" s="225"/>
      <c r="E123" s="225"/>
    </row>
    <row r="124" spans="1:5" s="100" customFormat="1">
      <c r="A124" s="9" t="s">
        <v>223</v>
      </c>
      <c r="B124" s="84" t="s">
        <v>224</v>
      </c>
      <c r="C124" s="90"/>
      <c r="D124" s="225"/>
      <c r="E124" s="225"/>
    </row>
    <row r="125" spans="1:5" s="100" customFormat="1" ht="16.5" thickBot="1">
      <c r="A125" s="13" t="s">
        <v>225</v>
      </c>
      <c r="B125" s="84" t="s">
        <v>226</v>
      </c>
      <c r="C125" s="90"/>
      <c r="D125" s="233"/>
      <c r="E125" s="233"/>
    </row>
    <row r="126" spans="1:5" s="100" customFormat="1" ht="16.5" thickBot="1">
      <c r="A126" s="104" t="s">
        <v>265</v>
      </c>
      <c r="B126" s="55" t="s">
        <v>227</v>
      </c>
      <c r="C126" s="61">
        <f>+C127+C128</f>
        <v>0</v>
      </c>
      <c r="D126" s="232"/>
      <c r="E126" s="232"/>
    </row>
    <row r="127" spans="1:5" s="100" customFormat="1">
      <c r="A127" s="9" t="s">
        <v>293</v>
      </c>
      <c r="B127" s="18" t="s">
        <v>340</v>
      </c>
      <c r="C127" s="63"/>
      <c r="D127" s="230"/>
      <c r="E127" s="230"/>
    </row>
    <row r="128" spans="1:5" s="100" customFormat="1" ht="16.5" thickBot="1">
      <c r="A128" s="11" t="s">
        <v>294</v>
      </c>
      <c r="B128" s="89" t="s">
        <v>343</v>
      </c>
      <c r="C128" s="63"/>
      <c r="D128" s="233"/>
      <c r="E128" s="233"/>
    </row>
    <row r="129" spans="1:5" s="100" customFormat="1" ht="16.5" thickBot="1">
      <c r="A129" s="104" t="s">
        <v>266</v>
      </c>
      <c r="B129" s="55" t="s">
        <v>228</v>
      </c>
      <c r="C129" s="61">
        <f>+C96+C112+C126</f>
        <v>0</v>
      </c>
      <c r="D129" s="61">
        <f>+D96+D112+D126</f>
        <v>0</v>
      </c>
      <c r="E129" s="61">
        <f>+E96+E112+E126</f>
        <v>0</v>
      </c>
    </row>
    <row r="130" spans="1:5" s="100" customFormat="1" ht="16.5" thickBot="1">
      <c r="A130" s="104" t="s">
        <v>267</v>
      </c>
      <c r="B130" s="55" t="s">
        <v>229</v>
      </c>
      <c r="C130" s="61">
        <f>+C131+C132+C133</f>
        <v>0</v>
      </c>
      <c r="D130" s="232"/>
      <c r="E130" s="232"/>
    </row>
    <row r="131" spans="1:5" s="100" customFormat="1">
      <c r="A131" s="9" t="s">
        <v>87</v>
      </c>
      <c r="B131" s="18" t="s">
        <v>230</v>
      </c>
      <c r="C131" s="90"/>
      <c r="D131" s="230"/>
      <c r="E131" s="230"/>
    </row>
    <row r="132" spans="1:5" s="100" customFormat="1">
      <c r="A132" s="9" t="s">
        <v>89</v>
      </c>
      <c r="B132" s="18" t="s">
        <v>231</v>
      </c>
      <c r="C132" s="90"/>
      <c r="D132" s="225"/>
      <c r="E132" s="225"/>
    </row>
    <row r="133" spans="1:5" s="100" customFormat="1" ht="16.5" thickBot="1">
      <c r="A133" s="13" t="s">
        <v>91</v>
      </c>
      <c r="B133" s="54" t="s">
        <v>232</v>
      </c>
      <c r="C133" s="90"/>
      <c r="D133" s="233"/>
      <c r="E133" s="233"/>
    </row>
    <row r="134" spans="1:5" s="100" customFormat="1" ht="16.5" thickBot="1">
      <c r="A134" s="104" t="s">
        <v>268</v>
      </c>
      <c r="B134" s="55" t="s">
        <v>233</v>
      </c>
      <c r="C134" s="61">
        <f>+C135+C136+C137+C138</f>
        <v>0</v>
      </c>
      <c r="D134" s="232"/>
      <c r="E134" s="232"/>
    </row>
    <row r="135" spans="1:5" s="100" customFormat="1">
      <c r="A135" s="9" t="s">
        <v>296</v>
      </c>
      <c r="B135" s="18" t="s">
        <v>234</v>
      </c>
      <c r="C135" s="90"/>
      <c r="D135" s="230"/>
      <c r="E135" s="230"/>
    </row>
    <row r="136" spans="1:5" s="100" customFormat="1">
      <c r="A136" s="9" t="s">
        <v>297</v>
      </c>
      <c r="B136" s="18" t="s">
        <v>235</v>
      </c>
      <c r="C136" s="90"/>
      <c r="D136" s="225"/>
      <c r="E136" s="225"/>
    </row>
    <row r="137" spans="1:5" s="100" customFormat="1">
      <c r="A137" s="9" t="s">
        <v>337</v>
      </c>
      <c r="B137" s="18" t="s">
        <v>236</v>
      </c>
      <c r="C137" s="90"/>
      <c r="D137" s="225"/>
      <c r="E137" s="225"/>
    </row>
    <row r="138" spans="1:5" s="100" customFormat="1" ht="16.5" thickBot="1">
      <c r="A138" s="13" t="s">
        <v>349</v>
      </c>
      <c r="B138" s="54" t="s">
        <v>237</v>
      </c>
      <c r="C138" s="90"/>
      <c r="D138" s="233"/>
      <c r="E138" s="233"/>
    </row>
    <row r="139" spans="1:5" s="100" customFormat="1" ht="16.5" thickBot="1">
      <c r="A139" s="104" t="s">
        <v>269</v>
      </c>
      <c r="B139" s="55" t="s">
        <v>238</v>
      </c>
      <c r="C139" s="69">
        <f>+C140+C141+C142+C143</f>
        <v>0</v>
      </c>
      <c r="D139" s="235"/>
      <c r="E139" s="235"/>
    </row>
    <row r="140" spans="1:5" s="100" customFormat="1">
      <c r="A140" s="9" t="s">
        <v>298</v>
      </c>
      <c r="B140" s="18" t="s">
        <v>239</v>
      </c>
      <c r="C140" s="90"/>
      <c r="D140" s="230"/>
      <c r="E140" s="230"/>
    </row>
    <row r="141" spans="1:5" s="100" customFormat="1">
      <c r="A141" s="9" t="s">
        <v>344</v>
      </c>
      <c r="B141" s="18" t="s">
        <v>240</v>
      </c>
      <c r="C141" s="90"/>
      <c r="D141" s="225"/>
      <c r="E141" s="225"/>
    </row>
    <row r="142" spans="1:5" s="100" customFormat="1">
      <c r="A142" s="9" t="s">
        <v>141</v>
      </c>
      <c r="B142" s="18" t="s">
        <v>241</v>
      </c>
      <c r="C142" s="90"/>
      <c r="D142" s="225"/>
      <c r="E142" s="225"/>
    </row>
    <row r="143" spans="1:5" s="100" customFormat="1" ht="16.5" thickBot="1">
      <c r="A143" s="13" t="s">
        <v>143</v>
      </c>
      <c r="B143" s="54" t="s">
        <v>242</v>
      </c>
      <c r="C143" s="90"/>
      <c r="D143" s="233"/>
      <c r="E143" s="233"/>
    </row>
    <row r="144" spans="1:5" s="100" customFormat="1" ht="16.5" thickBot="1">
      <c r="A144" s="104" t="s">
        <v>270</v>
      </c>
      <c r="B144" s="55" t="s">
        <v>243</v>
      </c>
      <c r="C144" s="95">
        <f>+C145+C146+C147+C148</f>
        <v>0</v>
      </c>
      <c r="D144" s="258"/>
      <c r="E144" s="258"/>
    </row>
    <row r="145" spans="1:11" s="100" customFormat="1">
      <c r="A145" s="9" t="s">
        <v>320</v>
      </c>
      <c r="B145" s="18" t="s">
        <v>244</v>
      </c>
      <c r="C145" s="90"/>
      <c r="D145" s="230"/>
      <c r="E145" s="230"/>
    </row>
    <row r="146" spans="1:11" s="100" customFormat="1">
      <c r="A146" s="9" t="s">
        <v>321</v>
      </c>
      <c r="B146" s="18" t="s">
        <v>245</v>
      </c>
      <c r="C146" s="90"/>
      <c r="D146" s="225"/>
      <c r="E146" s="225"/>
    </row>
    <row r="147" spans="1:11" s="100" customFormat="1">
      <c r="A147" s="9" t="s">
        <v>148</v>
      </c>
      <c r="B147" s="18" t="s">
        <v>246</v>
      </c>
      <c r="C147" s="90"/>
      <c r="D147" s="225"/>
      <c r="E147" s="225"/>
    </row>
    <row r="148" spans="1:11" s="100" customFormat="1" ht="16.5" thickBot="1">
      <c r="A148" s="9" t="s">
        <v>150</v>
      </c>
      <c r="B148" s="18" t="s">
        <v>247</v>
      </c>
      <c r="C148" s="90"/>
      <c r="D148" s="233"/>
      <c r="E148" s="233"/>
    </row>
    <row r="149" spans="1:11" s="100" customFormat="1" ht="16.5" thickBot="1">
      <c r="A149" s="104" t="s">
        <v>271</v>
      </c>
      <c r="B149" s="55" t="s">
        <v>248</v>
      </c>
      <c r="C149" s="96">
        <f>+C130+C134+C139+C144</f>
        <v>0</v>
      </c>
      <c r="D149" s="259"/>
      <c r="E149" s="259"/>
      <c r="H149" s="110"/>
      <c r="I149" s="111"/>
      <c r="J149" s="111"/>
      <c r="K149" s="111"/>
    </row>
    <row r="150" spans="1:11" s="103" customFormat="1" ht="16.5" thickBot="1">
      <c r="A150" s="117" t="s">
        <v>272</v>
      </c>
      <c r="B150" s="97" t="s">
        <v>249</v>
      </c>
      <c r="C150" s="96">
        <f>+C129+C149</f>
        <v>0</v>
      </c>
      <c r="D150" s="96">
        <f>+D129+D149</f>
        <v>0</v>
      </c>
      <c r="E150" s="96">
        <f>+E129+E149</f>
        <v>0</v>
      </c>
    </row>
    <row r="151" spans="1:11" s="100" customFormat="1">
      <c r="C151" s="112"/>
      <c r="D151" s="243"/>
      <c r="E151" s="243"/>
    </row>
    <row r="152" spans="1:11" s="100" customFormat="1">
      <c r="A152" s="326" t="s">
        <v>255</v>
      </c>
      <c r="B152" s="326"/>
      <c r="C152" s="326"/>
      <c r="D152" s="229"/>
      <c r="E152" s="229"/>
    </row>
    <row r="153" spans="1:11" s="100" customFormat="1" ht="16.5" thickBot="1">
      <c r="A153" s="319" t="s">
        <v>314</v>
      </c>
      <c r="B153" s="319"/>
      <c r="C153" s="118" t="s">
        <v>254</v>
      </c>
      <c r="D153" s="244"/>
      <c r="E153" s="244"/>
    </row>
    <row r="154" spans="1:11" s="100" customFormat="1" ht="16.5" thickBot="1">
      <c r="A154" s="104">
        <v>1</v>
      </c>
      <c r="B154" s="88" t="s">
        <v>256</v>
      </c>
      <c r="C154" s="61">
        <f>+C65-C129</f>
        <v>0</v>
      </c>
      <c r="D154" s="61">
        <f>+D65-D129</f>
        <v>0</v>
      </c>
      <c r="E154" s="61">
        <f>+E65-E129</f>
        <v>0</v>
      </c>
      <c r="F154" s="119"/>
    </row>
    <row r="155" spans="1:11" s="100" customFormat="1" ht="16.5" thickBot="1">
      <c r="A155" s="104" t="s">
        <v>264</v>
      </c>
      <c r="B155" s="88" t="s">
        <v>257</v>
      </c>
      <c r="C155" s="61">
        <f>+C88-C149</f>
        <v>0</v>
      </c>
      <c r="D155" s="232"/>
      <c r="E155" s="232"/>
    </row>
    <row r="156" spans="1:11" ht="16.5" thickBot="1">
      <c r="D156" s="246"/>
      <c r="E156" s="246"/>
    </row>
    <row r="157" spans="1:11" ht="16.5" thickBot="1">
      <c r="A157" s="56" t="s">
        <v>330</v>
      </c>
      <c r="B157" s="57"/>
      <c r="C157" s="58"/>
      <c r="D157" s="247"/>
      <c r="E157" s="247"/>
    </row>
    <row r="158" spans="1:11" ht="16.5" thickBot="1">
      <c r="A158" s="56" t="s">
        <v>331</v>
      </c>
      <c r="B158" s="57"/>
      <c r="C158" s="58"/>
      <c r="D158" s="247"/>
      <c r="E158" s="247"/>
    </row>
  </sheetData>
  <mergeCells count="9">
    <mergeCell ref="A2:C2"/>
    <mergeCell ref="A4:C4"/>
    <mergeCell ref="A5:B5"/>
    <mergeCell ref="A152:C152"/>
    <mergeCell ref="A153:B153"/>
    <mergeCell ref="A90:C90"/>
    <mergeCell ref="A91:C91"/>
    <mergeCell ref="A92:C92"/>
    <mergeCell ref="A93:B93"/>
  </mergeCells>
  <phoneticPr fontId="10" type="noConversion"/>
  <printOptions horizontalCentered="1"/>
  <pageMargins left="0.39370078740157483" right="0.39370078740157483" top="0.39370078740157483" bottom="0.47244094488188981" header="0.19685039370078741" footer="0.19685039370078741"/>
  <pageSetup paperSize="9" scale="48" orientation="portrait" r:id="rId1"/>
  <headerFooter alignWithMargins="0"/>
  <rowBreaks count="1" manualBreakCount="1">
    <brk id="90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K158"/>
  <sheetViews>
    <sheetView topLeftCell="A133" zoomScale="75" zoomScaleSheetLayoutView="100" workbookViewId="0">
      <selection activeCell="C94" sqref="C94"/>
    </sheetView>
  </sheetViews>
  <sheetFormatPr defaultRowHeight="15.75"/>
  <cols>
    <col min="1" max="1" width="13.83203125" style="37" customWidth="1"/>
    <col min="2" max="2" width="137.1640625" style="7" bestFit="1" customWidth="1"/>
    <col min="3" max="5" width="22.5" style="53" customWidth="1"/>
    <col min="6" max="6" width="9" style="7" customWidth="1"/>
    <col min="7" max="16384" width="9.33203125" style="7"/>
  </cols>
  <sheetData>
    <row r="1" spans="1:5" s="1" customFormat="1">
      <c r="A1" s="35"/>
      <c r="C1" s="33" t="s">
        <v>389</v>
      </c>
      <c r="D1" s="33"/>
      <c r="E1" s="33"/>
    </row>
    <row r="2" spans="1:5" s="3" customFormat="1">
      <c r="A2" s="322" t="s">
        <v>369</v>
      </c>
      <c r="B2" s="322"/>
      <c r="C2" s="322"/>
      <c r="D2" s="190"/>
      <c r="E2" s="190"/>
    </row>
    <row r="3" spans="1:5" s="3" customFormat="1">
      <c r="A3" s="36"/>
      <c r="B3" s="6"/>
      <c r="C3" s="52"/>
      <c r="D3" s="52"/>
      <c r="E3" s="52"/>
    </row>
    <row r="4" spans="1:5">
      <c r="A4" s="324" t="s">
        <v>261</v>
      </c>
      <c r="B4" s="324"/>
      <c r="C4" s="324"/>
      <c r="D4" s="192"/>
      <c r="E4" s="192"/>
    </row>
    <row r="5" spans="1:5" ht="16.5" thickBot="1">
      <c r="A5" s="319" t="s">
        <v>312</v>
      </c>
      <c r="B5" s="319"/>
      <c r="C5" s="34" t="s">
        <v>286</v>
      </c>
      <c r="D5" s="34"/>
      <c r="E5" s="34"/>
    </row>
    <row r="6" spans="1:5" s="100" customFormat="1" ht="32.25" thickBot="1">
      <c r="A6" s="59" t="s">
        <v>292</v>
      </c>
      <c r="B6" s="8" t="s">
        <v>262</v>
      </c>
      <c r="C6" s="99" t="s">
        <v>383</v>
      </c>
      <c r="D6" s="231" t="s">
        <v>373</v>
      </c>
      <c r="E6" s="231" t="s">
        <v>372</v>
      </c>
    </row>
    <row r="7" spans="1:5" s="103" customFormat="1" ht="16.5" thickBot="1">
      <c r="A7" s="78" t="s">
        <v>13</v>
      </c>
      <c r="B7" s="101" t="s">
        <v>16</v>
      </c>
      <c r="C7" s="102" t="s">
        <v>14</v>
      </c>
      <c r="D7" s="231"/>
      <c r="E7" s="231"/>
    </row>
    <row r="8" spans="1:5" s="103" customFormat="1" ht="16.5" thickBot="1">
      <c r="A8" s="104" t="s">
        <v>263</v>
      </c>
      <c r="B8" s="60" t="s">
        <v>95</v>
      </c>
      <c r="C8" s="61">
        <f>+C9+C10+C11+C12+C13+C14</f>
        <v>0</v>
      </c>
      <c r="D8" s="232"/>
      <c r="E8" s="232"/>
    </row>
    <row r="9" spans="1:5" s="103" customFormat="1">
      <c r="A9" s="9" t="s">
        <v>299</v>
      </c>
      <c r="B9" s="62" t="s">
        <v>96</v>
      </c>
      <c r="C9" s="63"/>
      <c r="D9" s="230"/>
      <c r="E9" s="230"/>
    </row>
    <row r="10" spans="1:5" s="103" customFormat="1">
      <c r="A10" s="10" t="s">
        <v>300</v>
      </c>
      <c r="B10" s="64" t="s">
        <v>97</v>
      </c>
      <c r="C10" s="65"/>
      <c r="D10" s="225"/>
      <c r="E10" s="225"/>
    </row>
    <row r="11" spans="1:5" s="103" customFormat="1">
      <c r="A11" s="10" t="s">
        <v>301</v>
      </c>
      <c r="B11" s="64" t="s">
        <v>98</v>
      </c>
      <c r="C11" s="65"/>
      <c r="D11" s="225"/>
      <c r="E11" s="225"/>
    </row>
    <row r="12" spans="1:5" s="103" customFormat="1">
      <c r="A12" s="10" t="s">
        <v>302</v>
      </c>
      <c r="B12" s="64" t="s">
        <v>99</v>
      </c>
      <c r="C12" s="65"/>
      <c r="D12" s="225"/>
      <c r="E12" s="225"/>
    </row>
    <row r="13" spans="1:5" s="103" customFormat="1">
      <c r="A13" s="10" t="s">
        <v>311</v>
      </c>
      <c r="B13" s="64" t="s">
        <v>100</v>
      </c>
      <c r="C13" s="65"/>
      <c r="D13" s="225"/>
      <c r="E13" s="225"/>
    </row>
    <row r="14" spans="1:5" s="103" customFormat="1" ht="16.5" thickBot="1">
      <c r="A14" s="11" t="s">
        <v>303</v>
      </c>
      <c r="B14" s="66" t="s">
        <v>101</v>
      </c>
      <c r="C14" s="65"/>
      <c r="D14" s="233"/>
      <c r="E14" s="233"/>
    </row>
    <row r="15" spans="1:5" s="103" customFormat="1" ht="16.5" thickBot="1">
      <c r="A15" s="104" t="s">
        <v>264</v>
      </c>
      <c r="B15" s="67" t="s">
        <v>102</v>
      </c>
      <c r="C15" s="61">
        <f>+C16+C17+C18+C19+C20</f>
        <v>0</v>
      </c>
      <c r="D15" s="232"/>
      <c r="E15" s="232"/>
    </row>
    <row r="16" spans="1:5" s="103" customFormat="1">
      <c r="A16" s="9" t="s">
        <v>305</v>
      </c>
      <c r="B16" s="62" t="s">
        <v>86</v>
      </c>
      <c r="C16" s="63"/>
      <c r="D16" s="230"/>
      <c r="E16" s="230"/>
    </row>
    <row r="17" spans="1:5" s="103" customFormat="1">
      <c r="A17" s="10" t="s">
        <v>306</v>
      </c>
      <c r="B17" s="64" t="s">
        <v>103</v>
      </c>
      <c r="C17" s="65"/>
      <c r="D17" s="225"/>
      <c r="E17" s="225"/>
    </row>
    <row r="18" spans="1:5" s="103" customFormat="1">
      <c r="A18" s="10" t="s">
        <v>307</v>
      </c>
      <c r="B18" s="64" t="s">
        <v>104</v>
      </c>
      <c r="C18" s="65"/>
      <c r="D18" s="225"/>
      <c r="E18" s="225"/>
    </row>
    <row r="19" spans="1:5" s="103" customFormat="1">
      <c r="A19" s="10" t="s">
        <v>308</v>
      </c>
      <c r="B19" s="64" t="s">
        <v>105</v>
      </c>
      <c r="C19" s="65"/>
      <c r="D19" s="225"/>
      <c r="E19" s="225"/>
    </row>
    <row r="20" spans="1:5" s="103" customFormat="1">
      <c r="A20" s="10" t="s">
        <v>309</v>
      </c>
      <c r="B20" s="64" t="s">
        <v>106</v>
      </c>
      <c r="C20" s="65"/>
      <c r="D20" s="225"/>
      <c r="E20" s="225"/>
    </row>
    <row r="21" spans="1:5" s="103" customFormat="1" ht="16.5" thickBot="1">
      <c r="A21" s="11" t="s">
        <v>107</v>
      </c>
      <c r="B21" s="66" t="s">
        <v>108</v>
      </c>
      <c r="C21" s="68"/>
      <c r="D21" s="233"/>
      <c r="E21" s="233"/>
    </row>
    <row r="22" spans="1:5" s="103" customFormat="1" ht="16.5" thickBot="1">
      <c r="A22" s="104" t="s">
        <v>265</v>
      </c>
      <c r="B22" s="60" t="s">
        <v>109</v>
      </c>
      <c r="C22" s="61">
        <f>+C23+C24+C25+C26+C27</f>
        <v>0</v>
      </c>
      <c r="D22" s="232"/>
      <c r="E22" s="232"/>
    </row>
    <row r="23" spans="1:5" s="103" customFormat="1">
      <c r="A23" s="9" t="s">
        <v>293</v>
      </c>
      <c r="B23" s="62" t="s">
        <v>110</v>
      </c>
      <c r="C23" s="63"/>
      <c r="D23" s="230"/>
      <c r="E23" s="230"/>
    </row>
    <row r="24" spans="1:5" s="103" customFormat="1">
      <c r="A24" s="10" t="s">
        <v>294</v>
      </c>
      <c r="B24" s="64" t="s">
        <v>111</v>
      </c>
      <c r="C24" s="65"/>
      <c r="D24" s="225"/>
      <c r="E24" s="225"/>
    </row>
    <row r="25" spans="1:5" s="103" customFormat="1">
      <c r="A25" s="10" t="s">
        <v>295</v>
      </c>
      <c r="B25" s="64" t="s">
        <v>112</v>
      </c>
      <c r="C25" s="65"/>
      <c r="D25" s="225"/>
      <c r="E25" s="225"/>
    </row>
    <row r="26" spans="1:5" s="103" customFormat="1">
      <c r="A26" s="10" t="s">
        <v>113</v>
      </c>
      <c r="B26" s="64" t="s">
        <v>114</v>
      </c>
      <c r="C26" s="65"/>
      <c r="D26" s="225"/>
      <c r="E26" s="225"/>
    </row>
    <row r="27" spans="1:5" s="103" customFormat="1">
      <c r="A27" s="10" t="s">
        <v>115</v>
      </c>
      <c r="B27" s="64" t="s">
        <v>116</v>
      </c>
      <c r="C27" s="65"/>
      <c r="D27" s="225"/>
      <c r="E27" s="225"/>
    </row>
    <row r="28" spans="1:5" s="103" customFormat="1" ht="16.5" thickBot="1">
      <c r="A28" s="11" t="s">
        <v>117</v>
      </c>
      <c r="B28" s="66" t="s">
        <v>118</v>
      </c>
      <c r="C28" s="68"/>
      <c r="D28" s="233"/>
      <c r="E28" s="233"/>
    </row>
    <row r="29" spans="1:5" s="103" customFormat="1" ht="16.5" thickBot="1">
      <c r="A29" s="104" t="s">
        <v>119</v>
      </c>
      <c r="B29" s="55" t="s">
        <v>24</v>
      </c>
      <c r="C29" s="69">
        <f>C30+C34+C35+C36+C37</f>
        <v>0</v>
      </c>
      <c r="D29" s="235"/>
      <c r="E29" s="235"/>
    </row>
    <row r="30" spans="1:5" s="103" customFormat="1">
      <c r="A30" s="9" t="s">
        <v>341</v>
      </c>
      <c r="B30" s="62" t="s">
        <v>25</v>
      </c>
      <c r="C30" s="70">
        <f>+C31+C33+C32</f>
        <v>0</v>
      </c>
      <c r="D30" s="234"/>
      <c r="E30" s="234"/>
    </row>
    <row r="31" spans="1:5" s="103" customFormat="1">
      <c r="A31" s="10" t="s">
        <v>259</v>
      </c>
      <c r="B31" s="64" t="s">
        <v>120</v>
      </c>
      <c r="C31" s="65"/>
      <c r="D31" s="225"/>
      <c r="E31" s="225"/>
    </row>
    <row r="32" spans="1:5" s="103" customFormat="1">
      <c r="A32" s="10" t="s">
        <v>260</v>
      </c>
      <c r="B32" s="185" t="s">
        <v>23</v>
      </c>
      <c r="C32" s="65"/>
      <c r="D32" s="225"/>
      <c r="E32" s="225"/>
    </row>
    <row r="33" spans="1:5" s="103" customFormat="1">
      <c r="A33" s="186" t="s">
        <v>21</v>
      </c>
      <c r="B33" s="185" t="s">
        <v>121</v>
      </c>
      <c r="C33" s="65"/>
      <c r="D33" s="225"/>
      <c r="E33" s="225"/>
    </row>
    <row r="34" spans="1:5" s="103" customFormat="1">
      <c r="A34" s="10" t="s">
        <v>342</v>
      </c>
      <c r="B34" s="64" t="s">
        <v>22</v>
      </c>
      <c r="C34" s="65"/>
      <c r="D34" s="225"/>
      <c r="E34" s="225"/>
    </row>
    <row r="35" spans="1:5" s="103" customFormat="1">
      <c r="A35" s="186" t="s">
        <v>346</v>
      </c>
      <c r="B35" s="64" t="s">
        <v>122</v>
      </c>
      <c r="C35" s="65"/>
      <c r="D35" s="225"/>
      <c r="E35" s="225"/>
    </row>
    <row r="36" spans="1:5" s="103" customFormat="1">
      <c r="A36" s="186" t="s">
        <v>347</v>
      </c>
      <c r="B36" s="64" t="s">
        <v>345</v>
      </c>
      <c r="C36" s="65"/>
      <c r="D36" s="225"/>
      <c r="E36" s="225"/>
    </row>
    <row r="37" spans="1:5" s="103" customFormat="1" ht="16.5" thickBot="1">
      <c r="A37" s="187" t="s">
        <v>348</v>
      </c>
      <c r="B37" s="66" t="s">
        <v>123</v>
      </c>
      <c r="C37" s="65"/>
      <c r="D37" s="233"/>
      <c r="E37" s="233"/>
    </row>
    <row r="38" spans="1:5" s="103" customFormat="1" ht="16.5" thickBot="1">
      <c r="A38" s="104" t="s">
        <v>267</v>
      </c>
      <c r="B38" s="60" t="s">
        <v>124</v>
      </c>
      <c r="C38" s="61">
        <f>SUM(C39:C48)</f>
        <v>0</v>
      </c>
      <c r="D38" s="232"/>
      <c r="E38" s="232"/>
    </row>
    <row r="39" spans="1:5" s="103" customFormat="1">
      <c r="A39" s="9" t="s">
        <v>87</v>
      </c>
      <c r="B39" s="62" t="s">
        <v>78</v>
      </c>
      <c r="C39" s="63"/>
      <c r="D39" s="230"/>
      <c r="E39" s="230"/>
    </row>
    <row r="40" spans="1:5" s="103" customFormat="1">
      <c r="A40" s="10" t="s">
        <v>89</v>
      </c>
      <c r="B40" s="64" t="s">
        <v>79</v>
      </c>
      <c r="C40" s="65"/>
      <c r="D40" s="225"/>
      <c r="E40" s="225"/>
    </row>
    <row r="41" spans="1:5" s="103" customFormat="1">
      <c r="A41" s="10" t="s">
        <v>91</v>
      </c>
      <c r="B41" s="64" t="s">
        <v>80</v>
      </c>
      <c r="C41" s="65"/>
      <c r="D41" s="225"/>
      <c r="E41" s="225"/>
    </row>
    <row r="42" spans="1:5" s="103" customFormat="1">
      <c r="A42" s="10" t="s">
        <v>125</v>
      </c>
      <c r="B42" s="64" t="s">
        <v>81</v>
      </c>
      <c r="C42" s="65"/>
      <c r="D42" s="225"/>
      <c r="E42" s="225"/>
    </row>
    <row r="43" spans="1:5" s="103" customFormat="1">
      <c r="A43" s="10" t="s">
        <v>126</v>
      </c>
      <c r="B43" s="64" t="s">
        <v>82</v>
      </c>
      <c r="C43" s="65"/>
      <c r="D43" s="225"/>
      <c r="E43" s="225"/>
    </row>
    <row r="44" spans="1:5" s="103" customFormat="1">
      <c r="A44" s="10" t="s">
        <v>127</v>
      </c>
      <c r="B44" s="64" t="s">
        <v>128</v>
      </c>
      <c r="C44" s="65"/>
      <c r="D44" s="225"/>
      <c r="E44" s="225"/>
    </row>
    <row r="45" spans="1:5" s="103" customFormat="1">
      <c r="A45" s="10" t="s">
        <v>129</v>
      </c>
      <c r="B45" s="64" t="s">
        <v>130</v>
      </c>
      <c r="C45" s="65"/>
      <c r="D45" s="225"/>
      <c r="E45" s="225"/>
    </row>
    <row r="46" spans="1:5" s="103" customFormat="1">
      <c r="A46" s="10" t="s">
        <v>131</v>
      </c>
      <c r="B46" s="64" t="s">
        <v>83</v>
      </c>
      <c r="C46" s="65"/>
      <c r="D46" s="225"/>
      <c r="E46" s="225"/>
    </row>
    <row r="47" spans="1:5" s="103" customFormat="1">
      <c r="A47" s="10" t="s">
        <v>132</v>
      </c>
      <c r="B47" s="64" t="s">
        <v>84</v>
      </c>
      <c r="C47" s="71"/>
      <c r="D47" s="226"/>
      <c r="E47" s="226"/>
    </row>
    <row r="48" spans="1:5" s="103" customFormat="1" ht="16.5" thickBot="1">
      <c r="A48" s="11" t="s">
        <v>133</v>
      </c>
      <c r="B48" s="66" t="s">
        <v>85</v>
      </c>
      <c r="C48" s="72"/>
      <c r="D48" s="236"/>
      <c r="E48" s="236"/>
    </row>
    <row r="49" spans="1:5" s="103" customFormat="1" ht="16.5" thickBot="1">
      <c r="A49" s="104" t="s">
        <v>268</v>
      </c>
      <c r="B49" s="60" t="s">
        <v>134</v>
      </c>
      <c r="C49" s="61">
        <f>SUM(C50:C54)</f>
        <v>0</v>
      </c>
      <c r="D49" s="232"/>
      <c r="E49" s="232"/>
    </row>
    <row r="50" spans="1:5" s="103" customFormat="1">
      <c r="A50" s="9" t="s">
        <v>296</v>
      </c>
      <c r="B50" s="62" t="s">
        <v>88</v>
      </c>
      <c r="C50" s="73"/>
      <c r="D50" s="237"/>
      <c r="E50" s="237"/>
    </row>
    <row r="51" spans="1:5" s="103" customFormat="1">
      <c r="A51" s="10" t="s">
        <v>297</v>
      </c>
      <c r="B51" s="64" t="s">
        <v>90</v>
      </c>
      <c r="C51" s="71"/>
      <c r="D51" s="226"/>
      <c r="E51" s="226"/>
    </row>
    <row r="52" spans="1:5" s="103" customFormat="1">
      <c r="A52" s="10" t="s">
        <v>337</v>
      </c>
      <c r="B52" s="64" t="s">
        <v>92</v>
      </c>
      <c r="C52" s="71"/>
      <c r="D52" s="226"/>
      <c r="E52" s="226"/>
    </row>
    <row r="53" spans="1:5" s="103" customFormat="1">
      <c r="A53" s="10" t="s">
        <v>349</v>
      </c>
      <c r="B53" s="64" t="s">
        <v>135</v>
      </c>
      <c r="C53" s="71"/>
      <c r="D53" s="226"/>
      <c r="E53" s="226"/>
    </row>
    <row r="54" spans="1:5" s="103" customFormat="1" ht="16.5" thickBot="1">
      <c r="A54" s="11" t="s">
        <v>350</v>
      </c>
      <c r="B54" s="66" t="s">
        <v>136</v>
      </c>
      <c r="C54" s="72"/>
      <c r="D54" s="236"/>
      <c r="E54" s="236"/>
    </row>
    <row r="55" spans="1:5" s="103" customFormat="1" ht="16.5" thickBot="1">
      <c r="A55" s="104" t="s">
        <v>137</v>
      </c>
      <c r="B55" s="60" t="s">
        <v>138</v>
      </c>
      <c r="C55" s="61">
        <f>SUM(C56:C58)</f>
        <v>0</v>
      </c>
      <c r="D55" s="232"/>
      <c r="E55" s="232"/>
    </row>
    <row r="56" spans="1:5" s="103" customFormat="1">
      <c r="A56" s="9" t="s">
        <v>298</v>
      </c>
      <c r="B56" s="62" t="s">
        <v>139</v>
      </c>
      <c r="C56" s="63"/>
      <c r="D56" s="230"/>
      <c r="E56" s="230"/>
    </row>
    <row r="57" spans="1:5" s="103" customFormat="1">
      <c r="A57" s="10" t="s">
        <v>344</v>
      </c>
      <c r="B57" s="64" t="s">
        <v>140</v>
      </c>
      <c r="C57" s="65"/>
      <c r="D57" s="225"/>
      <c r="E57" s="225"/>
    </row>
    <row r="58" spans="1:5" s="103" customFormat="1">
      <c r="A58" s="10" t="s">
        <v>141</v>
      </c>
      <c r="B58" s="64" t="s">
        <v>142</v>
      </c>
      <c r="C58" s="65"/>
      <c r="D58" s="225"/>
      <c r="E58" s="225"/>
    </row>
    <row r="59" spans="1:5" s="103" customFormat="1" ht="16.5" thickBot="1">
      <c r="A59" s="11" t="s">
        <v>143</v>
      </c>
      <c r="B59" s="66" t="s">
        <v>144</v>
      </c>
      <c r="C59" s="68"/>
      <c r="D59" s="233"/>
      <c r="E59" s="233"/>
    </row>
    <row r="60" spans="1:5" s="103" customFormat="1" ht="16.5" thickBot="1">
      <c r="A60" s="104" t="s">
        <v>270</v>
      </c>
      <c r="B60" s="67" t="s">
        <v>145</v>
      </c>
      <c r="C60" s="61">
        <f>SUM(C61:C63)</f>
        <v>0</v>
      </c>
      <c r="D60" s="232"/>
      <c r="E60" s="232"/>
    </row>
    <row r="61" spans="1:5" s="103" customFormat="1">
      <c r="A61" s="9" t="s">
        <v>320</v>
      </c>
      <c r="B61" s="62" t="s">
        <v>146</v>
      </c>
      <c r="C61" s="71"/>
      <c r="D61" s="237"/>
      <c r="E61" s="237"/>
    </row>
    <row r="62" spans="1:5" s="103" customFormat="1">
      <c r="A62" s="10" t="s">
        <v>321</v>
      </c>
      <c r="B62" s="64" t="s">
        <v>147</v>
      </c>
      <c r="C62" s="71"/>
      <c r="D62" s="226"/>
      <c r="E62" s="226"/>
    </row>
    <row r="63" spans="1:5" s="103" customFormat="1">
      <c r="A63" s="10" t="s">
        <v>148</v>
      </c>
      <c r="B63" s="64" t="s">
        <v>149</v>
      </c>
      <c r="C63" s="71"/>
      <c r="D63" s="226"/>
      <c r="E63" s="226"/>
    </row>
    <row r="64" spans="1:5" s="103" customFormat="1" ht="16.5" thickBot="1">
      <c r="A64" s="11" t="s">
        <v>150</v>
      </c>
      <c r="B64" s="66" t="s">
        <v>151</v>
      </c>
      <c r="C64" s="71"/>
      <c r="D64" s="236"/>
      <c r="E64" s="236"/>
    </row>
    <row r="65" spans="1:5" s="103" customFormat="1" ht="16.5" thickBot="1">
      <c r="A65" s="104" t="s">
        <v>271</v>
      </c>
      <c r="B65" s="60" t="s">
        <v>152</v>
      </c>
      <c r="C65" s="69">
        <f>+C8+C15+C22+C29+C38+C49+C55+C60</f>
        <v>0</v>
      </c>
      <c r="D65" s="235"/>
      <c r="E65" s="235"/>
    </row>
    <row r="66" spans="1:5" s="103" customFormat="1" ht="16.5" thickBot="1">
      <c r="A66" s="105" t="s">
        <v>252</v>
      </c>
      <c r="B66" s="67" t="s">
        <v>153</v>
      </c>
      <c r="C66" s="61">
        <f>SUM(C67:C69)</f>
        <v>0</v>
      </c>
      <c r="D66" s="238"/>
      <c r="E66" s="238"/>
    </row>
    <row r="67" spans="1:5" s="103" customFormat="1">
      <c r="A67" s="9" t="s">
        <v>154</v>
      </c>
      <c r="B67" s="62" t="s">
        <v>155</v>
      </c>
      <c r="C67" s="71"/>
      <c r="D67" s="226"/>
      <c r="E67" s="226"/>
    </row>
    <row r="68" spans="1:5" s="103" customFormat="1">
      <c r="A68" s="10" t="s">
        <v>156</v>
      </c>
      <c r="B68" s="64" t="s">
        <v>157</v>
      </c>
      <c r="C68" s="71"/>
      <c r="D68" s="226"/>
      <c r="E68" s="226"/>
    </row>
    <row r="69" spans="1:5" s="103" customFormat="1" ht="16.5" thickBot="1">
      <c r="A69" s="11" t="s">
        <v>158</v>
      </c>
      <c r="B69" s="74" t="s">
        <v>159</v>
      </c>
      <c r="C69" s="71"/>
      <c r="D69" s="236"/>
      <c r="E69" s="236"/>
    </row>
    <row r="70" spans="1:5" s="103" customFormat="1" ht="16.5" thickBot="1">
      <c r="A70" s="105" t="s">
        <v>160</v>
      </c>
      <c r="B70" s="67" t="s">
        <v>161</v>
      </c>
      <c r="C70" s="61">
        <f>SUM(C71:C74)</f>
        <v>0</v>
      </c>
      <c r="D70" s="232"/>
      <c r="E70" s="232"/>
    </row>
    <row r="71" spans="1:5" s="103" customFormat="1">
      <c r="A71" s="9" t="s">
        <v>162</v>
      </c>
      <c r="B71" s="62" t="s">
        <v>163</v>
      </c>
      <c r="C71" s="71"/>
      <c r="D71" s="237"/>
      <c r="E71" s="237"/>
    </row>
    <row r="72" spans="1:5" s="103" customFormat="1">
      <c r="A72" s="10" t="s">
        <v>164</v>
      </c>
      <c r="B72" s="64" t="s">
        <v>165</v>
      </c>
      <c r="C72" s="71"/>
      <c r="D72" s="226"/>
      <c r="E72" s="226"/>
    </row>
    <row r="73" spans="1:5" s="103" customFormat="1">
      <c r="A73" s="10" t="s">
        <v>166</v>
      </c>
      <c r="B73" s="64" t="s">
        <v>167</v>
      </c>
      <c r="C73" s="71"/>
      <c r="D73" s="226"/>
      <c r="E73" s="226"/>
    </row>
    <row r="74" spans="1:5" s="103" customFormat="1" ht="16.5" thickBot="1">
      <c r="A74" s="11" t="s">
        <v>168</v>
      </c>
      <c r="B74" s="66" t="s">
        <v>169</v>
      </c>
      <c r="C74" s="71"/>
      <c r="D74" s="236"/>
      <c r="E74" s="236"/>
    </row>
    <row r="75" spans="1:5" s="103" customFormat="1" ht="16.5" thickBot="1">
      <c r="A75" s="105" t="s">
        <v>170</v>
      </c>
      <c r="B75" s="67" t="s">
        <v>171</v>
      </c>
      <c r="C75" s="61">
        <f>SUM(C76:C77)</f>
        <v>0</v>
      </c>
      <c r="D75" s="232"/>
      <c r="E75" s="232"/>
    </row>
    <row r="76" spans="1:5" s="103" customFormat="1">
      <c r="A76" s="9" t="s">
        <v>322</v>
      </c>
      <c r="B76" s="62" t="s">
        <v>172</v>
      </c>
      <c r="C76" s="71"/>
      <c r="D76" s="237"/>
      <c r="E76" s="237"/>
    </row>
    <row r="77" spans="1:5" s="103" customFormat="1" ht="16.5" thickBot="1">
      <c r="A77" s="11" t="s">
        <v>323</v>
      </c>
      <c r="B77" s="66" t="s">
        <v>173</v>
      </c>
      <c r="C77" s="71"/>
      <c r="D77" s="236"/>
      <c r="E77" s="236"/>
    </row>
    <row r="78" spans="1:5" s="103" customFormat="1" ht="16.5" thickBot="1">
      <c r="A78" s="105" t="s">
        <v>174</v>
      </c>
      <c r="B78" s="67" t="s">
        <v>175</v>
      </c>
      <c r="C78" s="61">
        <f>SUM(C79:C81)</f>
        <v>0</v>
      </c>
      <c r="D78" s="232"/>
      <c r="E78" s="232"/>
    </row>
    <row r="79" spans="1:5" s="103" customFormat="1">
      <c r="A79" s="9" t="s">
        <v>335</v>
      </c>
      <c r="B79" s="62" t="s">
        <v>176</v>
      </c>
      <c r="C79" s="71"/>
      <c r="D79" s="237"/>
      <c r="E79" s="237"/>
    </row>
    <row r="80" spans="1:5" s="103" customFormat="1">
      <c r="A80" s="10" t="s">
        <v>336</v>
      </c>
      <c r="B80" s="64" t="s">
        <v>177</v>
      </c>
      <c r="C80" s="71"/>
      <c r="D80" s="226"/>
      <c r="E80" s="226"/>
    </row>
    <row r="81" spans="1:5" s="103" customFormat="1" ht="16.5" thickBot="1">
      <c r="A81" s="11" t="s">
        <v>178</v>
      </c>
      <c r="B81" s="66" t="s">
        <v>179</v>
      </c>
      <c r="C81" s="71"/>
      <c r="D81" s="236"/>
      <c r="E81" s="236"/>
    </row>
    <row r="82" spans="1:5" s="103" customFormat="1" ht="16.5" thickBot="1">
      <c r="A82" s="105" t="s">
        <v>180</v>
      </c>
      <c r="B82" s="67" t="s">
        <v>181</v>
      </c>
      <c r="C82" s="61">
        <f>SUM(C83:C86)</f>
        <v>0</v>
      </c>
      <c r="D82" s="232"/>
      <c r="E82" s="232"/>
    </row>
    <row r="83" spans="1:5" s="103" customFormat="1">
      <c r="A83" s="106" t="s">
        <v>182</v>
      </c>
      <c r="B83" s="62" t="s">
        <v>183</v>
      </c>
      <c r="C83" s="71"/>
      <c r="D83" s="237"/>
      <c r="E83" s="237"/>
    </row>
    <row r="84" spans="1:5" s="103" customFormat="1">
      <c r="A84" s="107" t="s">
        <v>184</v>
      </c>
      <c r="B84" s="64" t="s">
        <v>185</v>
      </c>
      <c r="C84" s="71"/>
      <c r="D84" s="226"/>
      <c r="E84" s="226"/>
    </row>
    <row r="85" spans="1:5" s="103" customFormat="1">
      <c r="A85" s="107" t="s">
        <v>186</v>
      </c>
      <c r="B85" s="64" t="s">
        <v>187</v>
      </c>
      <c r="C85" s="71"/>
      <c r="D85" s="226"/>
      <c r="E85" s="226"/>
    </row>
    <row r="86" spans="1:5" s="103" customFormat="1" ht="16.5" thickBot="1">
      <c r="A86" s="108" t="s">
        <v>188</v>
      </c>
      <c r="B86" s="66" t="s">
        <v>189</v>
      </c>
      <c r="C86" s="71"/>
      <c r="D86" s="236"/>
      <c r="E86" s="236"/>
    </row>
    <row r="87" spans="1:5" s="103" customFormat="1" ht="16.5" thickBot="1">
      <c r="A87" s="105" t="s">
        <v>190</v>
      </c>
      <c r="B87" s="67" t="s">
        <v>191</v>
      </c>
      <c r="C87" s="75"/>
      <c r="D87" s="239"/>
      <c r="E87" s="239"/>
    </row>
    <row r="88" spans="1:5" s="103" customFormat="1" ht="16.5" thickBot="1">
      <c r="A88" s="105" t="s">
        <v>192</v>
      </c>
      <c r="B88" s="76" t="s">
        <v>193</v>
      </c>
      <c r="C88" s="69">
        <f>+C66+C70+C75+C78+C82+C87</f>
        <v>0</v>
      </c>
      <c r="D88" s="235"/>
      <c r="E88" s="235"/>
    </row>
    <row r="89" spans="1:5" s="103" customFormat="1" ht="16.5" thickBot="1">
      <c r="A89" s="109" t="s">
        <v>194</v>
      </c>
      <c r="B89" s="77" t="s">
        <v>253</v>
      </c>
      <c r="C89" s="69">
        <f>+C65+C88</f>
        <v>0</v>
      </c>
      <c r="D89" s="235"/>
      <c r="E89" s="235"/>
    </row>
    <row r="90" spans="1:5">
      <c r="A90" s="323"/>
      <c r="B90" s="323"/>
      <c r="C90" s="323"/>
      <c r="D90" s="240"/>
      <c r="E90" s="240"/>
    </row>
    <row r="91" spans="1:5">
      <c r="A91" s="321" t="s">
        <v>389</v>
      </c>
      <c r="B91" s="321"/>
      <c r="C91" s="321"/>
      <c r="D91" s="257"/>
      <c r="E91" s="257"/>
    </row>
    <row r="92" spans="1:5" s="98" customFormat="1" ht="16.5" customHeight="1">
      <c r="A92" s="320" t="s">
        <v>279</v>
      </c>
      <c r="B92" s="320"/>
      <c r="C92" s="320"/>
      <c r="D92" s="228"/>
      <c r="E92" s="228"/>
    </row>
    <row r="93" spans="1:5" s="114" customFormat="1" ht="16.5" thickBot="1">
      <c r="A93" s="325" t="s">
        <v>313</v>
      </c>
      <c r="B93" s="325"/>
      <c r="C93" s="113" t="s">
        <v>254</v>
      </c>
      <c r="D93" s="241"/>
      <c r="E93" s="241"/>
    </row>
    <row r="94" spans="1:5" s="100" customFormat="1" ht="32.25" thickBot="1">
      <c r="A94" s="59" t="s">
        <v>292</v>
      </c>
      <c r="B94" s="8" t="s">
        <v>280</v>
      </c>
      <c r="C94" s="99" t="s">
        <v>383</v>
      </c>
      <c r="D94" s="231" t="s">
        <v>373</v>
      </c>
      <c r="E94" s="231" t="s">
        <v>372</v>
      </c>
    </row>
    <row r="95" spans="1:5" s="103" customFormat="1" ht="16.5" thickBot="1">
      <c r="A95" s="59" t="s">
        <v>13</v>
      </c>
      <c r="B95" s="8" t="s">
        <v>16</v>
      </c>
      <c r="C95" s="99" t="s">
        <v>14</v>
      </c>
      <c r="D95" s="231"/>
      <c r="E95" s="231"/>
    </row>
    <row r="96" spans="1:5" s="100" customFormat="1" ht="16.5" thickBot="1">
      <c r="A96" s="115" t="s">
        <v>263</v>
      </c>
      <c r="B96" s="79" t="s">
        <v>250</v>
      </c>
      <c r="C96" s="80">
        <f>SUM(C97:C101)</f>
        <v>0</v>
      </c>
      <c r="D96" s="232"/>
      <c r="E96" s="232"/>
    </row>
    <row r="97" spans="1:5" s="100" customFormat="1">
      <c r="A97" s="12" t="s">
        <v>299</v>
      </c>
      <c r="B97" s="14" t="s">
        <v>281</v>
      </c>
      <c r="C97" s="81"/>
      <c r="D97" s="230"/>
      <c r="E97" s="230"/>
    </row>
    <row r="98" spans="1:5" s="100" customFormat="1">
      <c r="A98" s="10" t="s">
        <v>300</v>
      </c>
      <c r="B98" s="15" t="s">
        <v>324</v>
      </c>
      <c r="C98" s="65"/>
      <c r="D98" s="225"/>
      <c r="E98" s="225"/>
    </row>
    <row r="99" spans="1:5" s="100" customFormat="1">
      <c r="A99" s="10" t="s">
        <v>301</v>
      </c>
      <c r="B99" s="15" t="s">
        <v>310</v>
      </c>
      <c r="C99" s="65"/>
      <c r="D99" s="225"/>
      <c r="E99" s="225"/>
    </row>
    <row r="100" spans="1:5" s="100" customFormat="1">
      <c r="A100" s="10" t="s">
        <v>302</v>
      </c>
      <c r="B100" s="16" t="s">
        <v>325</v>
      </c>
      <c r="C100" s="68"/>
      <c r="D100" s="225"/>
      <c r="E100" s="225"/>
    </row>
    <row r="101" spans="1:5" s="100" customFormat="1">
      <c r="A101" s="10" t="s">
        <v>195</v>
      </c>
      <c r="B101" s="82" t="s">
        <v>326</v>
      </c>
      <c r="C101" s="68">
        <f>SUM(C102:C111)</f>
        <v>0</v>
      </c>
      <c r="D101" s="225"/>
      <c r="E101" s="225"/>
    </row>
    <row r="102" spans="1:5" s="100" customFormat="1">
      <c r="A102" s="10" t="s">
        <v>303</v>
      </c>
      <c r="B102" s="15" t="s">
        <v>196</v>
      </c>
      <c r="C102" s="68"/>
      <c r="D102" s="225"/>
      <c r="E102" s="225"/>
    </row>
    <row r="103" spans="1:5" s="100" customFormat="1">
      <c r="A103" s="10" t="s">
        <v>304</v>
      </c>
      <c r="B103" s="83" t="s">
        <v>197</v>
      </c>
      <c r="C103" s="68"/>
      <c r="D103" s="225"/>
      <c r="E103" s="225"/>
    </row>
    <row r="104" spans="1:5" s="100" customFormat="1">
      <c r="A104" s="10" t="s">
        <v>338</v>
      </c>
      <c r="B104" s="84" t="s">
        <v>198</v>
      </c>
      <c r="C104" s="68"/>
      <c r="D104" s="225"/>
      <c r="E104" s="225"/>
    </row>
    <row r="105" spans="1:5" s="100" customFormat="1">
      <c r="A105" s="10" t="s">
        <v>339</v>
      </c>
      <c r="B105" s="84" t="s">
        <v>199</v>
      </c>
      <c r="C105" s="68"/>
      <c r="D105" s="225"/>
      <c r="E105" s="225"/>
    </row>
    <row r="106" spans="1:5" s="100" customFormat="1">
      <c r="A106" s="10" t="s">
        <v>20</v>
      </c>
      <c r="B106" s="83" t="s">
        <v>200</v>
      </c>
      <c r="C106" s="68"/>
      <c r="D106" s="225"/>
      <c r="E106" s="225"/>
    </row>
    <row r="107" spans="1:5" s="100" customFormat="1">
      <c r="A107" s="10" t="s">
        <v>201</v>
      </c>
      <c r="B107" s="83" t="s">
        <v>202</v>
      </c>
      <c r="C107" s="68"/>
      <c r="D107" s="225"/>
      <c r="E107" s="225"/>
    </row>
    <row r="108" spans="1:5" s="100" customFormat="1">
      <c r="A108" s="10" t="s">
        <v>203</v>
      </c>
      <c r="B108" s="84" t="s">
        <v>204</v>
      </c>
      <c r="C108" s="68"/>
      <c r="D108" s="225"/>
      <c r="E108" s="225"/>
    </row>
    <row r="109" spans="1:5" s="100" customFormat="1">
      <c r="A109" s="13" t="s">
        <v>205</v>
      </c>
      <c r="B109" s="85" t="s">
        <v>206</v>
      </c>
      <c r="C109" s="68"/>
      <c r="D109" s="225"/>
      <c r="E109" s="225"/>
    </row>
    <row r="110" spans="1:5" s="100" customFormat="1">
      <c r="A110" s="10" t="s">
        <v>207</v>
      </c>
      <c r="B110" s="85" t="s">
        <v>208</v>
      </c>
      <c r="C110" s="68"/>
      <c r="D110" s="225"/>
      <c r="E110" s="225"/>
    </row>
    <row r="111" spans="1:5" s="100" customFormat="1" ht="16.5" thickBot="1">
      <c r="A111" s="116" t="s">
        <v>209</v>
      </c>
      <c r="B111" s="86" t="s">
        <v>210</v>
      </c>
      <c r="C111" s="87"/>
      <c r="D111" s="233"/>
      <c r="E111" s="233"/>
    </row>
    <row r="112" spans="1:5" s="100" customFormat="1" ht="16.5" thickBot="1">
      <c r="A112" s="104" t="s">
        <v>264</v>
      </c>
      <c r="B112" s="88" t="s">
        <v>251</v>
      </c>
      <c r="C112" s="61">
        <f>+C113+C115+C117</f>
        <v>0</v>
      </c>
      <c r="D112" s="232"/>
      <c r="E112" s="232"/>
    </row>
    <row r="113" spans="1:5" s="100" customFormat="1">
      <c r="A113" s="9" t="s">
        <v>305</v>
      </c>
      <c r="B113" s="15" t="s">
        <v>94</v>
      </c>
      <c r="C113" s="63"/>
      <c r="D113" s="230"/>
      <c r="E113" s="230"/>
    </row>
    <row r="114" spans="1:5" s="100" customFormat="1">
      <c r="A114" s="9" t="s">
        <v>306</v>
      </c>
      <c r="B114" s="89" t="s">
        <v>211</v>
      </c>
      <c r="C114" s="63"/>
      <c r="D114" s="225"/>
      <c r="E114" s="225"/>
    </row>
    <row r="115" spans="1:5" s="100" customFormat="1">
      <c r="A115" s="9" t="s">
        <v>307</v>
      </c>
      <c r="B115" s="89" t="s">
        <v>327</v>
      </c>
      <c r="C115" s="65"/>
      <c r="D115" s="225"/>
      <c r="E115" s="225"/>
    </row>
    <row r="116" spans="1:5" s="100" customFormat="1">
      <c r="A116" s="9" t="s">
        <v>308</v>
      </c>
      <c r="B116" s="89" t="s">
        <v>212</v>
      </c>
      <c r="C116" s="90"/>
      <c r="D116" s="225"/>
      <c r="E116" s="225"/>
    </row>
    <row r="117" spans="1:5" s="100" customFormat="1">
      <c r="A117" s="9" t="s">
        <v>309</v>
      </c>
      <c r="B117" s="91" t="s">
        <v>213</v>
      </c>
      <c r="C117" s="90">
        <f>SUM(C118:C125)</f>
        <v>0</v>
      </c>
      <c r="D117" s="225"/>
      <c r="E117" s="225"/>
    </row>
    <row r="118" spans="1:5" s="100" customFormat="1">
      <c r="A118" s="9" t="s">
        <v>107</v>
      </c>
      <c r="B118" s="92" t="s">
        <v>214</v>
      </c>
      <c r="C118" s="90"/>
      <c r="D118" s="225"/>
      <c r="E118" s="225"/>
    </row>
    <row r="119" spans="1:5" s="100" customFormat="1">
      <c r="A119" s="9" t="s">
        <v>215</v>
      </c>
      <c r="B119" s="93" t="s">
        <v>216</v>
      </c>
      <c r="C119" s="90"/>
      <c r="D119" s="225"/>
      <c r="E119" s="225"/>
    </row>
    <row r="120" spans="1:5" s="100" customFormat="1">
      <c r="A120" s="9" t="s">
        <v>217</v>
      </c>
      <c r="B120" s="84" t="s">
        <v>199</v>
      </c>
      <c r="C120" s="90"/>
      <c r="D120" s="225"/>
      <c r="E120" s="225"/>
    </row>
    <row r="121" spans="1:5" s="100" customFormat="1">
      <c r="A121" s="9" t="s">
        <v>218</v>
      </c>
      <c r="B121" s="84" t="s">
        <v>219</v>
      </c>
      <c r="C121" s="90"/>
      <c r="D121" s="225"/>
      <c r="E121" s="225"/>
    </row>
    <row r="122" spans="1:5" s="100" customFormat="1">
      <c r="A122" s="9" t="s">
        <v>220</v>
      </c>
      <c r="B122" s="84" t="s">
        <v>221</v>
      </c>
      <c r="C122" s="90"/>
      <c r="D122" s="225"/>
      <c r="E122" s="225"/>
    </row>
    <row r="123" spans="1:5" s="100" customFormat="1">
      <c r="A123" s="9" t="s">
        <v>222</v>
      </c>
      <c r="B123" s="84" t="s">
        <v>204</v>
      </c>
      <c r="C123" s="90"/>
      <c r="D123" s="225"/>
      <c r="E123" s="225"/>
    </row>
    <row r="124" spans="1:5" s="100" customFormat="1">
      <c r="A124" s="9" t="s">
        <v>223</v>
      </c>
      <c r="B124" s="84" t="s">
        <v>224</v>
      </c>
      <c r="C124" s="90"/>
      <c r="D124" s="225"/>
      <c r="E124" s="225"/>
    </row>
    <row r="125" spans="1:5" s="100" customFormat="1" ht="16.5" thickBot="1">
      <c r="A125" s="13" t="s">
        <v>225</v>
      </c>
      <c r="B125" s="84" t="s">
        <v>226</v>
      </c>
      <c r="C125" s="94"/>
      <c r="D125" s="233"/>
      <c r="E125" s="233"/>
    </row>
    <row r="126" spans="1:5" s="100" customFormat="1" ht="16.5" thickBot="1">
      <c r="A126" s="104" t="s">
        <v>265</v>
      </c>
      <c r="B126" s="55" t="s">
        <v>227</v>
      </c>
      <c r="C126" s="61">
        <f>+C127+C128</f>
        <v>0</v>
      </c>
      <c r="D126" s="232"/>
      <c r="E126" s="232"/>
    </row>
    <row r="127" spans="1:5" s="100" customFormat="1">
      <c r="A127" s="9" t="s">
        <v>293</v>
      </c>
      <c r="B127" s="18" t="s">
        <v>340</v>
      </c>
      <c r="C127" s="63"/>
      <c r="D127" s="230"/>
      <c r="E127" s="230"/>
    </row>
    <row r="128" spans="1:5" s="100" customFormat="1" ht="16.5" thickBot="1">
      <c r="A128" s="11" t="s">
        <v>294</v>
      </c>
      <c r="B128" s="89" t="s">
        <v>343</v>
      </c>
      <c r="C128" s="68"/>
      <c r="D128" s="233"/>
      <c r="E128" s="233"/>
    </row>
    <row r="129" spans="1:5" s="100" customFormat="1" ht="16.5" thickBot="1">
      <c r="A129" s="104" t="s">
        <v>266</v>
      </c>
      <c r="B129" s="55" t="s">
        <v>228</v>
      </c>
      <c r="C129" s="61">
        <f>+C96+C112+C126</f>
        <v>0</v>
      </c>
      <c r="D129" s="232"/>
      <c r="E129" s="232"/>
    </row>
    <row r="130" spans="1:5" s="100" customFormat="1" ht="16.5" thickBot="1">
      <c r="A130" s="104" t="s">
        <v>267</v>
      </c>
      <c r="B130" s="55" t="s">
        <v>229</v>
      </c>
      <c r="C130" s="61">
        <f>+C131+C132+C133</f>
        <v>0</v>
      </c>
      <c r="D130" s="232"/>
      <c r="E130" s="232"/>
    </row>
    <row r="131" spans="1:5" s="100" customFormat="1">
      <c r="A131" s="9" t="s">
        <v>87</v>
      </c>
      <c r="B131" s="18" t="s">
        <v>230</v>
      </c>
      <c r="C131" s="90"/>
      <c r="D131" s="230"/>
      <c r="E131" s="230"/>
    </row>
    <row r="132" spans="1:5" s="100" customFormat="1">
      <c r="A132" s="9" t="s">
        <v>89</v>
      </c>
      <c r="B132" s="18" t="s">
        <v>231</v>
      </c>
      <c r="C132" s="90"/>
      <c r="D132" s="225"/>
      <c r="E132" s="225"/>
    </row>
    <row r="133" spans="1:5" s="100" customFormat="1" ht="16.5" thickBot="1">
      <c r="A133" s="13" t="s">
        <v>91</v>
      </c>
      <c r="B133" s="54" t="s">
        <v>232</v>
      </c>
      <c r="C133" s="90"/>
      <c r="D133" s="233"/>
      <c r="E133" s="233"/>
    </row>
    <row r="134" spans="1:5" s="100" customFormat="1" ht="16.5" thickBot="1">
      <c r="A134" s="104" t="s">
        <v>268</v>
      </c>
      <c r="B134" s="55" t="s">
        <v>233</v>
      </c>
      <c r="C134" s="61">
        <f>+C135+C136+C137+C138</f>
        <v>0</v>
      </c>
      <c r="D134" s="232"/>
      <c r="E134" s="232"/>
    </row>
    <row r="135" spans="1:5" s="100" customFormat="1">
      <c r="A135" s="9" t="s">
        <v>296</v>
      </c>
      <c r="B135" s="18" t="s">
        <v>234</v>
      </c>
      <c r="C135" s="90"/>
      <c r="D135" s="230"/>
      <c r="E135" s="230"/>
    </row>
    <row r="136" spans="1:5" s="100" customFormat="1">
      <c r="A136" s="9" t="s">
        <v>297</v>
      </c>
      <c r="B136" s="18" t="s">
        <v>235</v>
      </c>
      <c r="C136" s="90"/>
      <c r="D136" s="225"/>
      <c r="E136" s="225"/>
    </row>
    <row r="137" spans="1:5" s="100" customFormat="1">
      <c r="A137" s="9" t="s">
        <v>337</v>
      </c>
      <c r="B137" s="18" t="s">
        <v>236</v>
      </c>
      <c r="C137" s="90"/>
      <c r="D137" s="225"/>
      <c r="E137" s="225"/>
    </row>
    <row r="138" spans="1:5" s="100" customFormat="1" ht="16.5" thickBot="1">
      <c r="A138" s="13" t="s">
        <v>349</v>
      </c>
      <c r="B138" s="54" t="s">
        <v>237</v>
      </c>
      <c r="C138" s="90"/>
      <c r="D138" s="233"/>
      <c r="E138" s="233"/>
    </row>
    <row r="139" spans="1:5" s="100" customFormat="1" ht="16.5" thickBot="1">
      <c r="A139" s="104" t="s">
        <v>269</v>
      </c>
      <c r="B139" s="55" t="s">
        <v>238</v>
      </c>
      <c r="C139" s="69">
        <f>+C140+C141+C142+C143</f>
        <v>0</v>
      </c>
      <c r="D139" s="235"/>
      <c r="E139" s="235"/>
    </row>
    <row r="140" spans="1:5" s="100" customFormat="1">
      <c r="A140" s="9" t="s">
        <v>298</v>
      </c>
      <c r="B140" s="18" t="s">
        <v>239</v>
      </c>
      <c r="C140" s="90"/>
      <c r="D140" s="230"/>
      <c r="E140" s="230"/>
    </row>
    <row r="141" spans="1:5" s="100" customFormat="1">
      <c r="A141" s="9" t="s">
        <v>344</v>
      </c>
      <c r="B141" s="18" t="s">
        <v>240</v>
      </c>
      <c r="C141" s="90"/>
      <c r="D141" s="225"/>
      <c r="E141" s="225"/>
    </row>
    <row r="142" spans="1:5" s="100" customFormat="1">
      <c r="A142" s="9" t="s">
        <v>141</v>
      </c>
      <c r="B142" s="18" t="s">
        <v>241</v>
      </c>
      <c r="C142" s="90"/>
      <c r="D142" s="225"/>
      <c r="E142" s="225"/>
    </row>
    <row r="143" spans="1:5" s="100" customFormat="1" ht="16.5" thickBot="1">
      <c r="A143" s="13" t="s">
        <v>143</v>
      </c>
      <c r="B143" s="54" t="s">
        <v>242</v>
      </c>
      <c r="C143" s="90"/>
      <c r="D143" s="233"/>
      <c r="E143" s="233"/>
    </row>
    <row r="144" spans="1:5" s="100" customFormat="1" ht="16.5" thickBot="1">
      <c r="A144" s="104" t="s">
        <v>270</v>
      </c>
      <c r="B144" s="55" t="s">
        <v>243</v>
      </c>
      <c r="C144" s="95">
        <f>+C145+C146+C147+C148</f>
        <v>0</v>
      </c>
      <c r="D144" s="258"/>
      <c r="E144" s="258"/>
    </row>
    <row r="145" spans="1:11" s="100" customFormat="1">
      <c r="A145" s="9" t="s">
        <v>320</v>
      </c>
      <c r="B145" s="18" t="s">
        <v>244</v>
      </c>
      <c r="C145" s="90"/>
      <c r="D145" s="230"/>
      <c r="E145" s="230"/>
    </row>
    <row r="146" spans="1:11" s="100" customFormat="1">
      <c r="A146" s="9" t="s">
        <v>321</v>
      </c>
      <c r="B146" s="18" t="s">
        <v>245</v>
      </c>
      <c r="C146" s="90"/>
      <c r="D146" s="225"/>
      <c r="E146" s="225"/>
    </row>
    <row r="147" spans="1:11" s="100" customFormat="1">
      <c r="A147" s="9" t="s">
        <v>148</v>
      </c>
      <c r="B147" s="18" t="s">
        <v>246</v>
      </c>
      <c r="C147" s="90"/>
      <c r="D147" s="225"/>
      <c r="E147" s="225"/>
    </row>
    <row r="148" spans="1:11" s="100" customFormat="1" ht="16.5" thickBot="1">
      <c r="A148" s="9" t="s">
        <v>150</v>
      </c>
      <c r="B148" s="18" t="s">
        <v>247</v>
      </c>
      <c r="C148" s="90"/>
      <c r="D148" s="233"/>
      <c r="E148" s="233"/>
    </row>
    <row r="149" spans="1:11" s="100" customFormat="1" ht="16.5" thickBot="1">
      <c r="A149" s="104" t="s">
        <v>271</v>
      </c>
      <c r="B149" s="55" t="s">
        <v>248</v>
      </c>
      <c r="C149" s="96">
        <f>+C130+C134+C139+C144</f>
        <v>0</v>
      </c>
      <c r="D149" s="259"/>
      <c r="E149" s="259"/>
      <c r="H149" s="110"/>
      <c r="I149" s="111"/>
      <c r="J149" s="111"/>
      <c r="K149" s="111"/>
    </row>
    <row r="150" spans="1:11" s="103" customFormat="1" ht="16.5" thickBot="1">
      <c r="A150" s="117" t="s">
        <v>272</v>
      </c>
      <c r="B150" s="97" t="s">
        <v>249</v>
      </c>
      <c r="C150" s="96">
        <f>+C129+C149</f>
        <v>0</v>
      </c>
      <c r="D150" s="259"/>
      <c r="E150" s="259"/>
    </row>
    <row r="151" spans="1:11" s="100" customFormat="1">
      <c r="C151" s="112"/>
      <c r="D151" s="243"/>
      <c r="E151" s="243"/>
    </row>
    <row r="152" spans="1:11" s="100" customFormat="1">
      <c r="A152" s="326" t="s">
        <v>255</v>
      </c>
      <c r="B152" s="326"/>
      <c r="C152" s="326"/>
      <c r="D152" s="229"/>
      <c r="E152" s="229"/>
    </row>
    <row r="153" spans="1:11" s="100" customFormat="1" ht="16.5" thickBot="1">
      <c r="A153" s="319" t="s">
        <v>314</v>
      </c>
      <c r="B153" s="319"/>
      <c r="C153" s="118" t="s">
        <v>254</v>
      </c>
      <c r="D153" s="244"/>
      <c r="E153" s="244"/>
    </row>
    <row r="154" spans="1:11" s="100" customFormat="1" ht="16.5" thickBot="1">
      <c r="A154" s="104">
        <v>1</v>
      </c>
      <c r="B154" s="88" t="s">
        <v>256</v>
      </c>
      <c r="C154" s="61">
        <f>+C65-C129</f>
        <v>0</v>
      </c>
      <c r="D154" s="245"/>
      <c r="E154" s="245"/>
      <c r="F154" s="119"/>
    </row>
    <row r="155" spans="1:11" s="100" customFormat="1" ht="16.5" thickBot="1">
      <c r="A155" s="104" t="s">
        <v>264</v>
      </c>
      <c r="B155" s="88" t="s">
        <v>257</v>
      </c>
      <c r="C155" s="61">
        <f>+C88-C149</f>
        <v>0</v>
      </c>
      <c r="D155" s="232"/>
      <c r="E155" s="232"/>
    </row>
    <row r="156" spans="1:11" ht="16.5" thickBot="1">
      <c r="D156" s="246"/>
      <c r="E156" s="246"/>
    </row>
    <row r="157" spans="1:11" ht="16.5" thickBot="1">
      <c r="A157" s="56" t="s">
        <v>330</v>
      </c>
      <c r="B157" s="57"/>
      <c r="C157" s="58"/>
      <c r="D157" s="247"/>
      <c r="E157" s="247"/>
    </row>
    <row r="158" spans="1:11" ht="16.5" thickBot="1">
      <c r="A158" s="56" t="s">
        <v>331</v>
      </c>
      <c r="B158" s="57"/>
      <c r="C158" s="58">
        <v>0</v>
      </c>
      <c r="D158" s="247"/>
      <c r="E158" s="247"/>
    </row>
  </sheetData>
  <mergeCells count="9">
    <mergeCell ref="A2:C2"/>
    <mergeCell ref="A4:C4"/>
    <mergeCell ref="A5:B5"/>
    <mergeCell ref="A152:C152"/>
    <mergeCell ref="A153:B153"/>
    <mergeCell ref="A90:C90"/>
    <mergeCell ref="A91:C91"/>
    <mergeCell ref="A92:C92"/>
    <mergeCell ref="A93:B93"/>
  </mergeCells>
  <phoneticPr fontId="10" type="noConversion"/>
  <printOptions horizontalCentered="1"/>
  <pageMargins left="0.38" right="0.42" top="0.4" bottom="0.48" header="0.2" footer="0.26"/>
  <pageSetup paperSize="9" scale="48" orientation="portrait" r:id="rId1"/>
  <headerFooter alignWithMargins="0"/>
  <rowBreaks count="1" manualBreakCount="1">
    <brk id="90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53"/>
    <pageSetUpPr fitToPage="1"/>
  </sheetPr>
  <dimension ref="A1:J45"/>
  <sheetViews>
    <sheetView topLeftCell="C13" zoomScaleSheetLayoutView="100" workbookViewId="0">
      <selection activeCell="L36" sqref="L36"/>
    </sheetView>
  </sheetViews>
  <sheetFormatPr defaultRowHeight="15.75"/>
  <cols>
    <col min="1" max="1" width="6.6640625" style="19" bestFit="1" customWidth="1"/>
    <col min="2" max="2" width="57.1640625" style="20" bestFit="1" customWidth="1"/>
    <col min="3" max="3" width="15.33203125" style="38" bestFit="1" customWidth="1"/>
    <col min="4" max="5" width="15.33203125" style="38" customWidth="1"/>
    <col min="6" max="6" width="55.33203125" style="19" bestFit="1" customWidth="1"/>
    <col min="7" max="7" width="19" style="38" customWidth="1"/>
    <col min="8" max="8" width="17.1640625" style="38" customWidth="1"/>
    <col min="9" max="9" width="15.5" style="38" customWidth="1"/>
    <col min="10" max="10" width="8.5" style="19" customWidth="1"/>
    <col min="11" max="16384" width="9.33203125" style="19"/>
  </cols>
  <sheetData>
    <row r="1" spans="1:10" s="1" customFormat="1">
      <c r="A1" s="329"/>
      <c r="B1" s="329"/>
      <c r="C1" s="329"/>
      <c r="D1" s="329"/>
      <c r="E1" s="329"/>
      <c r="F1" s="329"/>
      <c r="G1" s="329"/>
      <c r="H1" s="261"/>
      <c r="I1" s="261"/>
    </row>
    <row r="2" spans="1:10" ht="50.25" customHeight="1">
      <c r="A2" s="330" t="s">
        <v>370</v>
      </c>
      <c r="B2" s="330"/>
      <c r="C2" s="330"/>
      <c r="D2" s="330"/>
      <c r="E2" s="330"/>
      <c r="F2" s="330"/>
      <c r="G2" s="330"/>
      <c r="H2" s="21"/>
      <c r="I2" s="21"/>
      <c r="J2" s="331" t="s">
        <v>390</v>
      </c>
    </row>
    <row r="3" spans="1:10" ht="16.5" thickBot="1">
      <c r="A3" s="120"/>
      <c r="B3" s="121"/>
      <c r="C3" s="120"/>
      <c r="D3" s="120"/>
      <c r="E3" s="120"/>
      <c r="F3" s="120"/>
      <c r="G3" s="122" t="s">
        <v>289</v>
      </c>
      <c r="H3" s="122"/>
      <c r="I3" s="122"/>
      <c r="J3" s="331"/>
    </row>
    <row r="4" spans="1:10" ht="16.5" customHeight="1" thickBot="1">
      <c r="A4" s="327" t="s">
        <v>292</v>
      </c>
      <c r="B4" s="123" t="s">
        <v>287</v>
      </c>
      <c r="C4" s="124"/>
      <c r="D4" s="262"/>
      <c r="E4" s="262"/>
      <c r="F4" s="123" t="s">
        <v>288</v>
      </c>
      <c r="G4" s="125"/>
      <c r="H4" s="316"/>
      <c r="I4" s="317"/>
      <c r="J4" s="331"/>
    </row>
    <row r="5" spans="1:10" s="21" customFormat="1" ht="32.25" thickBot="1">
      <c r="A5" s="328"/>
      <c r="B5" s="126" t="s">
        <v>290</v>
      </c>
      <c r="C5" s="127" t="s">
        <v>383</v>
      </c>
      <c r="D5" s="231" t="s">
        <v>373</v>
      </c>
      <c r="E5" s="231" t="s">
        <v>372</v>
      </c>
      <c r="F5" s="126" t="s">
        <v>290</v>
      </c>
      <c r="G5" s="128" t="s">
        <v>383</v>
      </c>
      <c r="H5" s="231" t="s">
        <v>373</v>
      </c>
      <c r="I5" s="231" t="s">
        <v>372</v>
      </c>
      <c r="J5" s="331"/>
    </row>
    <row r="6" spans="1:10" s="22" customFormat="1" ht="16.5" thickBot="1">
      <c r="A6" s="129" t="s">
        <v>13</v>
      </c>
      <c r="B6" s="130" t="s">
        <v>16</v>
      </c>
      <c r="C6" s="131" t="s">
        <v>14</v>
      </c>
      <c r="D6" s="263"/>
      <c r="E6" s="263"/>
      <c r="F6" s="130" t="s">
        <v>76</v>
      </c>
      <c r="G6" s="132" t="s">
        <v>19</v>
      </c>
      <c r="H6" s="263"/>
      <c r="I6" s="263"/>
      <c r="J6" s="331"/>
    </row>
    <row r="7" spans="1:10">
      <c r="A7" s="133" t="s">
        <v>263</v>
      </c>
      <c r="B7" s="134" t="s">
        <v>51</v>
      </c>
      <c r="C7" s="135">
        <f>'1. MÉRLEG'!C8</f>
        <v>50720</v>
      </c>
      <c r="D7" s="135">
        <f>'1. MÉRLEG'!D8</f>
        <v>3491</v>
      </c>
      <c r="E7" s="135">
        <f>'1. MÉRLEG'!E8</f>
        <v>54211</v>
      </c>
      <c r="F7" s="134" t="s">
        <v>291</v>
      </c>
      <c r="G7" s="136">
        <f>'1. MÉRLEG'!C97</f>
        <v>16196</v>
      </c>
      <c r="H7" s="136">
        <f>'1. MÉRLEG'!D97</f>
        <v>5292</v>
      </c>
      <c r="I7" s="136">
        <f>'1. MÉRLEG'!E97</f>
        <v>21488</v>
      </c>
      <c r="J7" s="331"/>
    </row>
    <row r="8" spans="1:10" ht="32.25" customHeight="1">
      <c r="A8" s="137" t="s">
        <v>264</v>
      </c>
      <c r="B8" s="138" t="s">
        <v>52</v>
      </c>
      <c r="C8" s="139">
        <f>'1. MÉRLEG'!C15</f>
        <v>20982</v>
      </c>
      <c r="D8" s="139">
        <f>'1. MÉRLEG'!D15</f>
        <v>8011</v>
      </c>
      <c r="E8" s="139">
        <f>'1. MÉRLEG'!E15</f>
        <v>28993</v>
      </c>
      <c r="F8" s="138" t="s">
        <v>324</v>
      </c>
      <c r="G8" s="140">
        <f>'1. MÉRLEG'!C98</f>
        <v>2337</v>
      </c>
      <c r="H8" s="140">
        <f>'1. MÉRLEG'!D98</f>
        <v>463</v>
      </c>
      <c r="I8" s="140">
        <f>'1. MÉRLEG'!E98</f>
        <v>2800</v>
      </c>
      <c r="J8" s="331"/>
    </row>
    <row r="9" spans="1:10">
      <c r="A9" s="137" t="s">
        <v>265</v>
      </c>
      <c r="B9" s="138" t="s">
        <v>53</v>
      </c>
      <c r="C9" s="139">
        <f>'1. MÉRLEG'!C21</f>
        <v>0</v>
      </c>
      <c r="D9" s="264"/>
      <c r="E9" s="264"/>
      <c r="F9" s="138" t="s">
        <v>54</v>
      </c>
      <c r="G9" s="140">
        <f>'1. MÉRLEG'!C99</f>
        <v>26108</v>
      </c>
      <c r="H9" s="140">
        <f>'1. MÉRLEG'!D99</f>
        <v>528</v>
      </c>
      <c r="I9" s="140">
        <f>'1. MÉRLEG'!E99</f>
        <v>26636</v>
      </c>
      <c r="J9" s="331"/>
    </row>
    <row r="10" spans="1:10">
      <c r="A10" s="137" t="s">
        <v>266</v>
      </c>
      <c r="B10" s="138" t="s">
        <v>319</v>
      </c>
      <c r="C10" s="139">
        <f>'1. MÉRLEG'!C29</f>
        <v>5644</v>
      </c>
      <c r="D10" s="139">
        <f>'1. MÉRLEG'!D29</f>
        <v>-2554</v>
      </c>
      <c r="E10" s="139">
        <f>'1. MÉRLEG'!E29</f>
        <v>3090</v>
      </c>
      <c r="F10" s="138" t="s">
        <v>325</v>
      </c>
      <c r="G10" s="140">
        <f>'1. MÉRLEG'!C100</f>
        <v>11668</v>
      </c>
      <c r="H10" s="140">
        <f>'1. MÉRLEG'!D100</f>
        <v>0</v>
      </c>
      <c r="I10" s="140">
        <f>'1. MÉRLEG'!E100</f>
        <v>11668</v>
      </c>
      <c r="J10" s="331"/>
    </row>
    <row r="11" spans="1:10">
      <c r="A11" s="137" t="s">
        <v>267</v>
      </c>
      <c r="B11" s="141" t="s">
        <v>77</v>
      </c>
      <c r="C11" s="139">
        <f>'1. MÉRLEG'!C55</f>
        <v>0</v>
      </c>
      <c r="D11" s="264"/>
      <c r="E11" s="264"/>
      <c r="F11" s="138" t="s">
        <v>326</v>
      </c>
      <c r="G11" s="140">
        <f>'1. MÉRLEG'!C101</f>
        <v>19775</v>
      </c>
      <c r="H11" s="140">
        <f>'1. MÉRLEG'!D101</f>
        <v>4822</v>
      </c>
      <c r="I11" s="140">
        <f>'1. MÉRLEG'!E101</f>
        <v>24597</v>
      </c>
      <c r="J11" s="331"/>
    </row>
    <row r="12" spans="1:10">
      <c r="A12" s="137" t="s">
        <v>268</v>
      </c>
      <c r="B12" s="138" t="s">
        <v>55</v>
      </c>
      <c r="C12" s="142">
        <f>'1. MÉRLEG'!C59</f>
        <v>0</v>
      </c>
      <c r="D12" s="265"/>
      <c r="E12" s="265"/>
      <c r="F12" s="138" t="s">
        <v>282</v>
      </c>
      <c r="G12" s="140">
        <f>'1. MÉRLEG'!C126</f>
        <v>200</v>
      </c>
      <c r="H12" s="140">
        <f>'1. MÉRLEG'!D126</f>
        <v>0</v>
      </c>
      <c r="I12" s="140">
        <f>'1. MÉRLEG'!E126</f>
        <v>200</v>
      </c>
      <c r="J12" s="331"/>
    </row>
    <row r="13" spans="1:10">
      <c r="A13" s="137" t="s">
        <v>269</v>
      </c>
      <c r="B13" s="138" t="s">
        <v>85</v>
      </c>
      <c r="C13" s="139">
        <f>'1. MÉRLEG'!C38</f>
        <v>756</v>
      </c>
      <c r="D13" s="139">
        <f>'1. MÉRLEG'!D38</f>
        <v>0</v>
      </c>
      <c r="E13" s="139">
        <f>'1. MÉRLEG'!E38</f>
        <v>756</v>
      </c>
      <c r="F13" s="143"/>
      <c r="G13" s="140"/>
      <c r="H13" s="264"/>
      <c r="I13" s="264"/>
      <c r="J13" s="331"/>
    </row>
    <row r="14" spans="1:10" ht="32.25" customHeight="1">
      <c r="A14" s="137" t="s">
        <v>270</v>
      </c>
      <c r="B14" s="143"/>
      <c r="C14" s="139"/>
      <c r="D14" s="264"/>
      <c r="E14" s="264"/>
      <c r="F14" s="143"/>
      <c r="G14" s="140"/>
      <c r="H14" s="264"/>
      <c r="I14" s="264"/>
      <c r="J14" s="331"/>
    </row>
    <row r="15" spans="1:10" ht="32.25" customHeight="1">
      <c r="A15" s="137" t="s">
        <v>271</v>
      </c>
      <c r="B15" s="40"/>
      <c r="C15" s="142"/>
      <c r="D15" s="265"/>
      <c r="E15" s="265"/>
      <c r="F15" s="143"/>
      <c r="G15" s="140"/>
      <c r="H15" s="265"/>
      <c r="I15" s="265"/>
      <c r="J15" s="331"/>
    </row>
    <row r="16" spans="1:10">
      <c r="A16" s="137" t="s">
        <v>272</v>
      </c>
      <c r="B16" s="143"/>
      <c r="C16" s="139"/>
      <c r="D16" s="264"/>
      <c r="E16" s="264"/>
      <c r="F16" s="143"/>
      <c r="G16" s="140"/>
      <c r="H16" s="264"/>
      <c r="I16" s="264"/>
      <c r="J16" s="331"/>
    </row>
    <row r="17" spans="1:10">
      <c r="A17" s="137" t="s">
        <v>273</v>
      </c>
      <c r="B17" s="143"/>
      <c r="C17" s="139"/>
      <c r="D17" s="264"/>
      <c r="E17" s="264"/>
      <c r="F17" s="143"/>
      <c r="G17" s="140"/>
      <c r="H17" s="264"/>
      <c r="I17" s="264"/>
      <c r="J17" s="331"/>
    </row>
    <row r="18" spans="1:10" ht="16.5" thickBot="1">
      <c r="A18" s="137" t="s">
        <v>274</v>
      </c>
      <c r="B18" s="144"/>
      <c r="C18" s="145"/>
      <c r="D18" s="266"/>
      <c r="E18" s="266"/>
      <c r="F18" s="143"/>
      <c r="G18" s="146"/>
      <c r="H18" s="266"/>
      <c r="I18" s="266"/>
      <c r="J18" s="331"/>
    </row>
    <row r="19" spans="1:10" s="39" customFormat="1" ht="32.25" thickBot="1">
      <c r="A19" s="147" t="s">
        <v>275</v>
      </c>
      <c r="B19" s="23" t="s">
        <v>56</v>
      </c>
      <c r="C19" s="148">
        <f>+C7+C8+C10+C11+C13+C14+C15+C16+C17+C18</f>
        <v>78102</v>
      </c>
      <c r="D19" s="148">
        <f>+D7+D8+D10+D11+D13+D14+D15+D16+D17+D18</f>
        <v>8948</v>
      </c>
      <c r="E19" s="148">
        <f>+E7+E8+E10+E11+E13+E14+E15+E16+E17+E18</f>
        <v>87050</v>
      </c>
      <c r="F19" s="23" t="s">
        <v>57</v>
      </c>
      <c r="G19" s="149">
        <f>SUM(G7:G18)</f>
        <v>76284</v>
      </c>
      <c r="H19" s="149">
        <f>SUM(H7:H18)</f>
        <v>11105</v>
      </c>
      <c r="I19" s="149">
        <f>SUM(I7:I18)</f>
        <v>87389</v>
      </c>
      <c r="J19" s="331"/>
    </row>
    <row r="20" spans="1:10" ht="31.5">
      <c r="A20" s="150" t="s">
        <v>276</v>
      </c>
      <c r="B20" s="151" t="s">
        <v>58</v>
      </c>
      <c r="C20" s="152">
        <f>+C21+C22+C23+C24</f>
        <v>24003</v>
      </c>
      <c r="D20" s="152">
        <f>+D21+D22+D23+D24</f>
        <v>188</v>
      </c>
      <c r="E20" s="152">
        <f>+E21+E22+E23+E24</f>
        <v>24191</v>
      </c>
      <c r="F20" s="153" t="s">
        <v>328</v>
      </c>
      <c r="G20" s="154">
        <f>'1. MÉRLEG'!C135+'1. MÉRLEG'!C136</f>
        <v>0</v>
      </c>
      <c r="H20" s="267"/>
      <c r="I20" s="267"/>
      <c r="J20" s="331"/>
    </row>
    <row r="21" spans="1:10">
      <c r="A21" s="137" t="s">
        <v>277</v>
      </c>
      <c r="B21" s="153" t="s">
        <v>59</v>
      </c>
      <c r="C21" s="155">
        <f>'1. MÉRLEG'!C76</f>
        <v>24003</v>
      </c>
      <c r="D21" s="155">
        <f>'1. MÉRLEG'!D76</f>
        <v>0</v>
      </c>
      <c r="E21" s="155">
        <f>'1. MÉRLEG'!E76</f>
        <v>24003</v>
      </c>
      <c r="F21" s="153" t="s">
        <v>60</v>
      </c>
      <c r="G21" s="156">
        <f>'1. MÉRLEG'!C132</f>
        <v>0</v>
      </c>
      <c r="H21" s="268"/>
      <c r="I21" s="268"/>
      <c r="J21" s="331"/>
    </row>
    <row r="22" spans="1:10">
      <c r="A22" s="137" t="s">
        <v>278</v>
      </c>
      <c r="B22" s="153" t="s">
        <v>61</v>
      </c>
      <c r="C22" s="155">
        <f>'1. MÉRLEG'!C77</f>
        <v>0</v>
      </c>
      <c r="D22" s="268"/>
      <c r="E22" s="268"/>
      <c r="F22" s="153" t="s">
        <v>315</v>
      </c>
      <c r="G22" s="156">
        <f>'1. MÉRLEG'!C133</f>
        <v>0</v>
      </c>
      <c r="H22" s="268"/>
      <c r="I22" s="268"/>
      <c r="J22" s="331"/>
    </row>
    <row r="23" spans="1:10">
      <c r="A23" s="137" t="s">
        <v>351</v>
      </c>
      <c r="B23" s="153" t="s">
        <v>62</v>
      </c>
      <c r="C23" s="155">
        <f>'1. MÉRLEG'!C81</f>
        <v>0</v>
      </c>
      <c r="D23" s="268"/>
      <c r="E23" s="268"/>
      <c r="F23" s="153" t="s">
        <v>316</v>
      </c>
      <c r="G23" s="156">
        <f>'1. MÉRLEG'!C131</f>
        <v>0</v>
      </c>
      <c r="H23" s="268"/>
      <c r="I23" s="268"/>
      <c r="J23" s="331"/>
    </row>
    <row r="24" spans="1:10">
      <c r="A24" s="137" t="s">
        <v>352</v>
      </c>
      <c r="B24" s="153" t="s">
        <v>63</v>
      </c>
      <c r="C24" s="155">
        <f>'1. MÉRLEG'!C79</f>
        <v>0</v>
      </c>
      <c r="D24" s="155">
        <f>'1. MÉRLEG'!D79</f>
        <v>188</v>
      </c>
      <c r="E24" s="155">
        <f>'1. MÉRLEG'!E79</f>
        <v>188</v>
      </c>
      <c r="F24" s="151" t="s">
        <v>64</v>
      </c>
      <c r="G24" s="156"/>
      <c r="H24" s="269"/>
      <c r="I24" s="269"/>
      <c r="J24" s="331"/>
    </row>
    <row r="25" spans="1:10" ht="31.5">
      <c r="A25" s="137" t="s">
        <v>353</v>
      </c>
      <c r="B25" s="153" t="s">
        <v>65</v>
      </c>
      <c r="C25" s="157">
        <f>+C26+C27</f>
        <v>0</v>
      </c>
      <c r="D25" s="270"/>
      <c r="E25" s="270"/>
      <c r="F25" s="153" t="s">
        <v>66</v>
      </c>
      <c r="G25" s="156"/>
      <c r="H25" s="270"/>
      <c r="I25" s="270"/>
      <c r="J25" s="331"/>
    </row>
    <row r="26" spans="1:10">
      <c r="A26" s="150" t="s">
        <v>354</v>
      </c>
      <c r="B26" s="151" t="s">
        <v>67</v>
      </c>
      <c r="C26" s="158">
        <f>'1. MÉRLEG'!C68</f>
        <v>0</v>
      </c>
      <c r="D26" s="269"/>
      <c r="E26" s="269"/>
      <c r="F26" s="134" t="s">
        <v>68</v>
      </c>
      <c r="G26" s="154">
        <f>'1. MÉRLEG'!C142</f>
        <v>0</v>
      </c>
      <c r="H26" s="269"/>
      <c r="I26" s="269"/>
      <c r="J26" s="331"/>
    </row>
    <row r="27" spans="1:10" ht="16.5" thickBot="1">
      <c r="A27" s="137" t="s">
        <v>355</v>
      </c>
      <c r="B27" s="153" t="s">
        <v>69</v>
      </c>
      <c r="C27" s="155">
        <f>'1. MÉRLEG'!C71+'1. MÉRLEG'!C72</f>
        <v>0</v>
      </c>
      <c r="D27" s="268"/>
      <c r="E27" s="268"/>
      <c r="F27" s="143" t="s">
        <v>395</v>
      </c>
      <c r="G27" s="154">
        <f>'1. MÉRLEG'!C141</f>
        <v>1074</v>
      </c>
      <c r="H27" s="154">
        <f>'1. MÉRLEG'!D141</f>
        <v>188</v>
      </c>
      <c r="I27" s="154">
        <f>'1. MÉRLEG'!E141</f>
        <v>1262</v>
      </c>
      <c r="J27" s="331"/>
    </row>
    <row r="28" spans="1:10" ht="32.25" thickBot="1">
      <c r="A28" s="147" t="s">
        <v>356</v>
      </c>
      <c r="B28" s="23" t="s">
        <v>70</v>
      </c>
      <c r="C28" s="148">
        <f>+C20+C25</f>
        <v>24003</v>
      </c>
      <c r="D28" s="148">
        <f>+D20+D25</f>
        <v>188</v>
      </c>
      <c r="E28" s="148">
        <f>+E20+E25</f>
        <v>24191</v>
      </c>
      <c r="F28" s="23" t="s">
        <v>71</v>
      </c>
      <c r="G28" s="149">
        <f>SUM(G20:G27)</f>
        <v>1074</v>
      </c>
      <c r="H28" s="149">
        <f>SUM(H20:H27)</f>
        <v>188</v>
      </c>
      <c r="I28" s="149">
        <f>SUM(I20:I27)</f>
        <v>1262</v>
      </c>
      <c r="J28" s="331"/>
    </row>
    <row r="29" spans="1:10" ht="16.5" thickBot="1">
      <c r="A29" s="147" t="s">
        <v>357</v>
      </c>
      <c r="B29" s="23" t="s">
        <v>72</v>
      </c>
      <c r="C29" s="159">
        <f>+C19+C28</f>
        <v>102105</v>
      </c>
      <c r="D29" s="159">
        <f>+D19+D28</f>
        <v>9136</v>
      </c>
      <c r="E29" s="159">
        <f>+E19+E28</f>
        <v>111241</v>
      </c>
      <c r="F29" s="23" t="s">
        <v>73</v>
      </c>
      <c r="G29" s="159">
        <f>+G19+G28</f>
        <v>77358</v>
      </c>
      <c r="H29" s="159">
        <f>+H19+H28</f>
        <v>11293</v>
      </c>
      <c r="I29" s="159">
        <f>+I19+I28</f>
        <v>88651</v>
      </c>
      <c r="J29" s="331"/>
    </row>
    <row r="30" spans="1:10" ht="16.5" thickBot="1">
      <c r="A30" s="147" t="s">
        <v>358</v>
      </c>
      <c r="B30" s="23" t="s">
        <v>317</v>
      </c>
      <c r="C30" s="159" t="str">
        <f>IF(C19-G19&lt;0,G19-C19,"-")</f>
        <v>-</v>
      </c>
      <c r="D30" s="159">
        <f>IF(D19-H19&lt;0,H19-D19,"-")</f>
        <v>2157</v>
      </c>
      <c r="E30" s="159">
        <f>IF(E19-I19&lt;0,I19-E19,"-")</f>
        <v>339</v>
      </c>
      <c r="F30" s="23" t="s">
        <v>318</v>
      </c>
      <c r="G30" s="159">
        <f>IF(C19-G19&gt;0,C19-G19,"-")</f>
        <v>1818</v>
      </c>
      <c r="H30" s="159" t="str">
        <f>IF(D19-H19&gt;0,D19-H19,"-")</f>
        <v>-</v>
      </c>
      <c r="I30" s="159" t="str">
        <f>IF(E19-I19&gt;0,E19-I19,"-")</f>
        <v>-</v>
      </c>
      <c r="J30" s="331"/>
    </row>
    <row r="31" spans="1:10" ht="16.5" thickBot="1">
      <c r="A31" s="147" t="s">
        <v>359</v>
      </c>
      <c r="B31" s="23" t="s">
        <v>74</v>
      </c>
      <c r="C31" s="159" t="str">
        <f>IF(C19+C20-G29&lt;0,G29-(C19+C20),"-")</f>
        <v>-</v>
      </c>
      <c r="D31" s="159">
        <f>IF(D19+D20-H29&lt;0,H29-(D19+D20),"-")</f>
        <v>2157</v>
      </c>
      <c r="E31" s="159" t="str">
        <f>IF(E19+E20-I29&lt;0,I29-(E19+E20),"-")</f>
        <v>-</v>
      </c>
      <c r="F31" s="23" t="s">
        <v>75</v>
      </c>
      <c r="G31" s="159">
        <f>IF(C19+C20-G29&gt;0,C19+C20-G29,"-")</f>
        <v>24747</v>
      </c>
      <c r="H31" s="159" t="str">
        <f>IF(D19+D20-H29&gt;0,D19+D20-H29,"-")</f>
        <v>-</v>
      </c>
      <c r="I31" s="159">
        <f>IF(E19+E20-I29&gt;0,E19+E20-I29,"-")</f>
        <v>22590</v>
      </c>
      <c r="J31" s="331"/>
    </row>
    <row r="34" spans="2:6">
      <c r="B34" s="2"/>
      <c r="C34" s="160"/>
      <c r="D34" s="160"/>
      <c r="E34" s="160"/>
      <c r="F34" s="161"/>
    </row>
    <row r="35" spans="2:6">
      <c r="B35" s="162"/>
      <c r="C35" s="163"/>
      <c r="D35" s="163"/>
      <c r="E35" s="163"/>
      <c r="F35" s="162"/>
    </row>
    <row r="36" spans="2:6">
      <c r="B36" s="162"/>
      <c r="C36" s="163"/>
      <c r="D36" s="163"/>
      <c r="E36" s="163"/>
      <c r="F36" s="162"/>
    </row>
    <row r="37" spans="2:6">
      <c r="B37" s="162"/>
      <c r="C37" s="163"/>
      <c r="D37" s="163"/>
      <c r="E37" s="163"/>
      <c r="F37" s="162"/>
    </row>
    <row r="38" spans="2:6">
      <c r="B38" s="162"/>
      <c r="C38" s="163"/>
      <c r="D38" s="163"/>
      <c r="E38" s="163"/>
      <c r="F38" s="162"/>
    </row>
    <row r="39" spans="2:6">
      <c r="B39" s="162"/>
      <c r="C39" s="163"/>
      <c r="D39" s="163"/>
      <c r="E39" s="163"/>
      <c r="F39" s="162"/>
    </row>
    <row r="40" spans="2:6">
      <c r="B40" s="162"/>
      <c r="C40" s="163"/>
      <c r="D40" s="163"/>
      <c r="E40" s="163"/>
      <c r="F40" s="162"/>
    </row>
    <row r="41" spans="2:6">
      <c r="B41" s="2"/>
      <c r="C41" s="160"/>
      <c r="D41" s="160"/>
      <c r="E41" s="160"/>
      <c r="F41" s="161"/>
    </row>
    <row r="42" spans="2:6">
      <c r="B42" s="162"/>
      <c r="C42" s="163"/>
      <c r="D42" s="163"/>
      <c r="E42" s="163"/>
      <c r="F42" s="162"/>
    </row>
    <row r="43" spans="2:6">
      <c r="B43" s="162"/>
      <c r="C43" s="163"/>
      <c r="D43" s="163"/>
      <c r="E43" s="163"/>
      <c r="F43" s="162"/>
    </row>
    <row r="44" spans="2:6">
      <c r="B44" s="162"/>
      <c r="C44" s="163"/>
      <c r="D44" s="163"/>
      <c r="E44" s="163"/>
      <c r="F44" s="162"/>
    </row>
    <row r="45" spans="2:6">
      <c r="B45" s="162"/>
      <c r="C45" s="163"/>
      <c r="D45" s="163"/>
      <c r="E45" s="163"/>
      <c r="F45" s="162"/>
    </row>
  </sheetData>
  <customSheetViews>
    <customSheetView guid="{3A61ABF7-004D-4F9C-B536-C47EA5E6A9B7}" fitToPage="1" showRuler="0" topLeftCell="C4">
      <selection activeCell="C24" sqref="C24"/>
      <pageMargins left="1.08" right="0.7" top="0.9055118110236221" bottom="0.5" header="0.6692913385826772" footer="0.28000000000000003"/>
      <printOptions horizontalCentered="1"/>
      <pageSetup paperSize="9" scale="79" orientation="landscape" verticalDpi="300" r:id="rId1"/>
      <headerFooter alignWithMargins="0">
        <oddHeader xml:space="preserve">&amp;R&amp;"Times New Roman CE,Félkövér dőlt"&amp;11 </oddHeader>
      </headerFooter>
    </customSheetView>
    <customSheetView guid="{4C73F1ED-E0B5-4FE0-A34C-92ED64C0A6D1}" fitToPage="1" showRuler="0" topLeftCell="C7">
      <selection activeCell="C24" sqref="C24"/>
      <pageMargins left="1.08" right="0.7" top="0.9055118110236221" bottom="0.5" header="0.6692913385826772" footer="0.28000000000000003"/>
      <printOptions horizontalCentered="1"/>
      <pageSetup paperSize="9" scale="79" orientation="landscape" verticalDpi="300" r:id="rId2"/>
      <headerFooter alignWithMargins="0">
        <oddHeader xml:space="preserve">&amp;R&amp;"Times New Roman CE,Félkövér dőlt"&amp;11 </oddHeader>
      </headerFooter>
    </customSheetView>
  </customSheetViews>
  <mergeCells count="4">
    <mergeCell ref="A4:A5"/>
    <mergeCell ref="A1:G1"/>
    <mergeCell ref="A2:G2"/>
    <mergeCell ref="J2:J31"/>
  </mergeCells>
  <phoneticPr fontId="0" type="noConversion"/>
  <printOptions horizontalCentered="1" verticalCentered="1"/>
  <pageMargins left="0.6692913385826772" right="0.39370078740157483" top="0.59055118110236227" bottom="0.51181102362204722" header="0.35433070866141736" footer="0.27559055118110237"/>
  <pageSetup paperSize="9" scale="67" orientation="landscape" verticalDpi="300" r:id="rId3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53"/>
    <pageSetUpPr fitToPage="1"/>
  </sheetPr>
  <dimension ref="A2:J34"/>
  <sheetViews>
    <sheetView topLeftCell="B4" zoomScaleSheetLayoutView="100" workbookViewId="0">
      <selection activeCell="D30" sqref="D30"/>
    </sheetView>
  </sheetViews>
  <sheetFormatPr defaultRowHeight="15.75"/>
  <cols>
    <col min="1" max="1" width="6.6640625" style="19" bestFit="1" customWidth="1"/>
    <col min="2" max="2" width="67.83203125" style="20" bestFit="1" customWidth="1"/>
    <col min="3" max="3" width="13.5" style="38" bestFit="1" customWidth="1"/>
    <col min="4" max="5" width="13.5" style="38" customWidth="1"/>
    <col min="6" max="6" width="41.33203125" style="19" bestFit="1" customWidth="1"/>
    <col min="7" max="7" width="17.6640625" style="38" customWidth="1"/>
    <col min="8" max="8" width="16" style="38" customWidth="1"/>
    <col min="9" max="9" width="14.6640625" style="38" customWidth="1"/>
    <col min="10" max="10" width="23.33203125" style="19" customWidth="1"/>
    <col min="11" max="16384" width="9.33203125" style="19"/>
  </cols>
  <sheetData>
    <row r="2" spans="1:10" s="120" customFormat="1" ht="31.5">
      <c r="B2" s="182" t="s">
        <v>49</v>
      </c>
      <c r="C2" s="183"/>
      <c r="D2" s="183"/>
      <c r="E2" s="183"/>
      <c r="F2" s="183"/>
      <c r="G2" s="183"/>
      <c r="H2" s="183"/>
      <c r="I2" s="183"/>
      <c r="J2" s="19"/>
    </row>
    <row r="3" spans="1:10" ht="16.5" customHeight="1" thickBot="1">
      <c r="G3" s="24" t="s">
        <v>289</v>
      </c>
      <c r="H3" s="24"/>
      <c r="I3" s="24"/>
      <c r="J3" s="334" t="s">
        <v>391</v>
      </c>
    </row>
    <row r="4" spans="1:10" s="120" customFormat="1" ht="16.5" thickBot="1">
      <c r="A4" s="332" t="s">
        <v>292</v>
      </c>
      <c r="B4" s="164" t="s">
        <v>287</v>
      </c>
      <c r="C4" s="165"/>
      <c r="D4" s="272"/>
      <c r="E4" s="272"/>
      <c r="F4" s="335" t="s">
        <v>288</v>
      </c>
      <c r="G4" s="336"/>
      <c r="H4" s="336"/>
      <c r="I4" s="337"/>
      <c r="J4" s="334"/>
    </row>
    <row r="5" spans="1:10" s="166" customFormat="1" ht="32.25" thickBot="1">
      <c r="A5" s="333"/>
      <c r="B5" s="130" t="s">
        <v>290</v>
      </c>
      <c r="C5" s="131" t="s">
        <v>383</v>
      </c>
      <c r="D5" s="231" t="s">
        <v>373</v>
      </c>
      <c r="E5" s="231" t="s">
        <v>372</v>
      </c>
      <c r="F5" s="130" t="s">
        <v>290</v>
      </c>
      <c r="G5" s="132" t="s">
        <v>383</v>
      </c>
      <c r="H5" s="231" t="s">
        <v>373</v>
      </c>
      <c r="I5" s="231" t="s">
        <v>372</v>
      </c>
      <c r="J5" s="334"/>
    </row>
    <row r="6" spans="1:10" s="166" customFormat="1" ht="16.5" thickBot="1">
      <c r="A6" s="129" t="s">
        <v>13</v>
      </c>
      <c r="B6" s="130" t="s">
        <v>16</v>
      </c>
      <c r="C6" s="131" t="s">
        <v>14</v>
      </c>
      <c r="D6" s="263"/>
      <c r="E6" s="263"/>
      <c r="F6" s="130" t="s">
        <v>18</v>
      </c>
      <c r="G6" s="132" t="s">
        <v>19</v>
      </c>
      <c r="H6" s="263"/>
      <c r="I6" s="277"/>
      <c r="J6" s="334"/>
    </row>
    <row r="7" spans="1:10" s="120" customFormat="1">
      <c r="A7" s="133" t="s">
        <v>263</v>
      </c>
      <c r="B7" s="167" t="s">
        <v>26</v>
      </c>
      <c r="C7" s="168">
        <f>'1. MÉRLEG'!C22</f>
        <v>17554</v>
      </c>
      <c r="D7" s="168">
        <f>'1. MÉRLEG'!D22</f>
        <v>0</v>
      </c>
      <c r="E7" s="168">
        <f>'1. MÉRLEG'!E22</f>
        <v>17554</v>
      </c>
      <c r="F7" s="167" t="s">
        <v>94</v>
      </c>
      <c r="G7" s="169">
        <f>'1. MÉRLEG'!C113</f>
        <v>36662</v>
      </c>
      <c r="H7" s="169">
        <f>'1. MÉRLEG'!D113</f>
        <v>0</v>
      </c>
      <c r="I7" s="169">
        <f>'1. MÉRLEG'!E113</f>
        <v>36662</v>
      </c>
      <c r="J7" s="334"/>
    </row>
    <row r="8" spans="1:10" s="120" customFormat="1" ht="31.5">
      <c r="A8" s="137" t="s">
        <v>264</v>
      </c>
      <c r="B8" s="153" t="s">
        <v>27</v>
      </c>
      <c r="C8" s="155">
        <f>'1. MÉRLEG'!C28</f>
        <v>17554</v>
      </c>
      <c r="D8" s="268"/>
      <c r="E8" s="268"/>
      <c r="F8" s="153" t="s">
        <v>28</v>
      </c>
      <c r="G8" s="156">
        <f>'1. MÉRLEG'!C114</f>
        <v>36662</v>
      </c>
      <c r="H8" s="268"/>
      <c r="I8" s="279"/>
      <c r="J8" s="334"/>
    </row>
    <row r="9" spans="1:10" s="120" customFormat="1">
      <c r="A9" s="137" t="s">
        <v>265</v>
      </c>
      <c r="B9" s="153" t="s">
        <v>29</v>
      </c>
      <c r="C9" s="155">
        <f>'1. MÉRLEG'!C49</f>
        <v>0</v>
      </c>
      <c r="D9" s="155">
        <f>'1. MÉRLEG'!D49</f>
        <v>0</v>
      </c>
      <c r="E9" s="155">
        <f>'1. MÉRLEG'!E49</f>
        <v>0</v>
      </c>
      <c r="F9" s="153" t="s">
        <v>327</v>
      </c>
      <c r="G9" s="156">
        <f>'1. MÉRLEG'!C115</f>
        <v>5639</v>
      </c>
      <c r="H9" s="156">
        <f>'1. MÉRLEG'!D115</f>
        <v>0</v>
      </c>
      <c r="I9" s="156">
        <f>'1. MÉRLEG'!E115</f>
        <v>5639</v>
      </c>
      <c r="J9" s="334"/>
    </row>
    <row r="10" spans="1:10" s="120" customFormat="1" ht="31.5">
      <c r="A10" s="137" t="s">
        <v>266</v>
      </c>
      <c r="B10" s="153" t="s">
        <v>30</v>
      </c>
      <c r="C10" s="155">
        <f>'1. MÉRLEG'!C60</f>
        <v>0</v>
      </c>
      <c r="D10" s="155">
        <f>'1. MÉRLEG'!D60</f>
        <v>2157</v>
      </c>
      <c r="E10" s="155">
        <f>'1. MÉRLEG'!E60</f>
        <v>2157</v>
      </c>
      <c r="F10" s="153" t="s">
        <v>31</v>
      </c>
      <c r="G10" s="156">
        <f>'1. MÉRLEG'!C116</f>
        <v>979</v>
      </c>
      <c r="H10" s="268"/>
      <c r="I10" s="279"/>
      <c r="J10" s="334"/>
    </row>
    <row r="11" spans="1:10" s="120" customFormat="1">
      <c r="A11" s="137" t="s">
        <v>267</v>
      </c>
      <c r="B11" s="153" t="s">
        <v>32</v>
      </c>
      <c r="C11" s="155"/>
      <c r="D11" s="268"/>
      <c r="E11" s="268"/>
      <c r="F11" s="153" t="s">
        <v>213</v>
      </c>
      <c r="G11" s="156">
        <f>'1. MÉRLEG'!C117</f>
        <v>0</v>
      </c>
      <c r="H11" s="268"/>
      <c r="I11" s="279"/>
      <c r="J11" s="334"/>
    </row>
    <row r="12" spans="1:10" s="120" customFormat="1">
      <c r="A12" s="137" t="s">
        <v>268</v>
      </c>
      <c r="B12" s="153" t="s">
        <v>33</v>
      </c>
      <c r="C12" s="155">
        <f>'1. MÉRLEG'!C52</f>
        <v>0</v>
      </c>
      <c r="D12" s="155">
        <f>'1. MÉRLEG'!D52</f>
        <v>0</v>
      </c>
      <c r="E12" s="155">
        <f>'1. MÉRLEG'!E52</f>
        <v>0</v>
      </c>
      <c r="F12" s="171"/>
      <c r="G12" s="156"/>
      <c r="H12" s="274"/>
      <c r="I12" s="279"/>
      <c r="J12" s="334"/>
    </row>
    <row r="13" spans="1:10" s="120" customFormat="1">
      <c r="A13" s="137" t="s">
        <v>269</v>
      </c>
      <c r="B13" s="171"/>
      <c r="C13" s="155"/>
      <c r="D13" s="268"/>
      <c r="E13" s="268"/>
      <c r="F13" s="171"/>
      <c r="G13" s="156"/>
      <c r="H13" s="268"/>
      <c r="I13" s="279"/>
      <c r="J13" s="334"/>
    </row>
    <row r="14" spans="1:10" s="120" customFormat="1">
      <c r="A14" s="137" t="s">
        <v>270</v>
      </c>
      <c r="B14" s="171"/>
      <c r="C14" s="155"/>
      <c r="D14" s="268"/>
      <c r="E14" s="268"/>
      <c r="F14" s="171"/>
      <c r="G14" s="156"/>
      <c r="H14" s="268"/>
      <c r="I14" s="279"/>
      <c r="J14" s="334"/>
    </row>
    <row r="15" spans="1:10" s="120" customFormat="1">
      <c r="A15" s="137" t="s">
        <v>271</v>
      </c>
      <c r="B15" s="171"/>
      <c r="C15" s="170"/>
      <c r="D15" s="274"/>
      <c r="E15" s="274"/>
      <c r="F15" s="171"/>
      <c r="G15" s="156"/>
      <c r="H15" s="274"/>
      <c r="I15" s="279"/>
      <c r="J15" s="334"/>
    </row>
    <row r="16" spans="1:10" s="120" customFormat="1">
      <c r="A16" s="137" t="s">
        <v>272</v>
      </c>
      <c r="B16" s="171"/>
      <c r="C16" s="170"/>
      <c r="D16" s="274"/>
      <c r="E16" s="274"/>
      <c r="F16" s="171"/>
      <c r="G16" s="156"/>
      <c r="H16" s="274"/>
      <c r="I16" s="279"/>
      <c r="J16" s="334"/>
    </row>
    <row r="17" spans="1:10" s="120" customFormat="1" ht="16.5" thickBot="1">
      <c r="A17" s="150" t="s">
        <v>273</v>
      </c>
      <c r="B17" s="172"/>
      <c r="C17" s="173"/>
      <c r="D17" s="271"/>
      <c r="E17" s="271"/>
      <c r="F17" s="151" t="s">
        <v>282</v>
      </c>
      <c r="G17" s="154"/>
      <c r="H17" s="271"/>
      <c r="I17" s="280"/>
      <c r="J17" s="334"/>
    </row>
    <row r="18" spans="1:10" s="120" customFormat="1" ht="32.25" thickBot="1">
      <c r="A18" s="147" t="s">
        <v>274</v>
      </c>
      <c r="B18" s="23" t="s">
        <v>34</v>
      </c>
      <c r="C18" s="148">
        <f>+C7+C9+C10+C12+C13+C14+C15+C16+C17</f>
        <v>17554</v>
      </c>
      <c r="D18" s="148">
        <f>+D7+D9+D10+D12+D13+D14+D15+D16+D17</f>
        <v>2157</v>
      </c>
      <c r="E18" s="148">
        <f>+E7+E9+E10+E12+E13+E14+E15+E16+E17</f>
        <v>19711</v>
      </c>
      <c r="F18" s="23" t="s">
        <v>35</v>
      </c>
      <c r="G18" s="149">
        <f>+G7+G9+G11+G12+G13+G14+G15+G16+G17</f>
        <v>42301</v>
      </c>
      <c r="H18" s="149">
        <f>+H7+H9+H11+H12+H13+H14+H15+H16+H17</f>
        <v>0</v>
      </c>
      <c r="I18" s="149">
        <f>+I7+I9+I11+I12+I13+I14+I15+I16+I17</f>
        <v>42301</v>
      </c>
      <c r="J18" s="334"/>
    </row>
    <row r="19" spans="1:10" s="120" customFormat="1">
      <c r="A19" s="133" t="s">
        <v>275</v>
      </c>
      <c r="B19" s="174" t="s">
        <v>36</v>
      </c>
      <c r="C19" s="175">
        <f>+C20+C21+C22+C23+C24</f>
        <v>0</v>
      </c>
      <c r="D19" s="275"/>
      <c r="E19" s="275"/>
      <c r="F19" s="153" t="s">
        <v>328</v>
      </c>
      <c r="G19" s="169"/>
      <c r="H19" s="275"/>
      <c r="I19" s="281"/>
      <c r="J19" s="334"/>
    </row>
    <row r="20" spans="1:10" s="120" customFormat="1">
      <c r="A20" s="137" t="s">
        <v>276</v>
      </c>
      <c r="B20" s="176" t="s">
        <v>93</v>
      </c>
      <c r="C20" s="155"/>
      <c r="D20" s="268"/>
      <c r="E20" s="268"/>
      <c r="F20" s="153" t="s">
        <v>37</v>
      </c>
      <c r="G20" s="156"/>
      <c r="H20" s="268"/>
      <c r="I20" s="279"/>
      <c r="J20" s="334"/>
    </row>
    <row r="21" spans="1:10" s="120" customFormat="1">
      <c r="A21" s="133" t="s">
        <v>277</v>
      </c>
      <c r="B21" s="176" t="s">
        <v>38</v>
      </c>
      <c r="C21" s="155"/>
      <c r="D21" s="268"/>
      <c r="E21" s="268"/>
      <c r="F21" s="153" t="s">
        <v>315</v>
      </c>
      <c r="G21" s="156"/>
      <c r="H21" s="268"/>
      <c r="I21" s="279"/>
      <c r="J21" s="334"/>
    </row>
    <row r="22" spans="1:10" s="120" customFormat="1">
      <c r="A22" s="137" t="s">
        <v>278</v>
      </c>
      <c r="B22" s="176" t="s">
        <v>39</v>
      </c>
      <c r="C22" s="155"/>
      <c r="D22" s="268"/>
      <c r="E22" s="268"/>
      <c r="F22" s="153" t="s">
        <v>316</v>
      </c>
      <c r="G22" s="156"/>
      <c r="H22" s="268"/>
      <c r="I22" s="279"/>
      <c r="J22" s="334"/>
    </row>
    <row r="23" spans="1:10" s="120" customFormat="1">
      <c r="A23" s="133" t="s">
        <v>351</v>
      </c>
      <c r="B23" s="176" t="s">
        <v>40</v>
      </c>
      <c r="C23" s="155"/>
      <c r="D23" s="269"/>
      <c r="E23" s="269"/>
      <c r="F23" s="151" t="s">
        <v>64</v>
      </c>
      <c r="G23" s="156"/>
      <c r="H23" s="269"/>
      <c r="I23" s="280"/>
      <c r="J23" s="334"/>
    </row>
    <row r="24" spans="1:10" s="120" customFormat="1" ht="31.5">
      <c r="A24" s="137" t="s">
        <v>352</v>
      </c>
      <c r="B24" s="177" t="s">
        <v>363</v>
      </c>
      <c r="C24" s="155"/>
      <c r="D24" s="268"/>
      <c r="E24" s="268"/>
      <c r="F24" s="153" t="s">
        <v>41</v>
      </c>
      <c r="G24" s="156"/>
      <c r="H24" s="268"/>
      <c r="I24" s="279"/>
      <c r="J24" s="334"/>
    </row>
    <row r="25" spans="1:10" s="120" customFormat="1">
      <c r="A25" s="133" t="s">
        <v>353</v>
      </c>
      <c r="B25" s="178" t="s">
        <v>42</v>
      </c>
      <c r="C25" s="157">
        <f>+C26+C27+C28+C29+C30</f>
        <v>0</v>
      </c>
      <c r="D25" s="275"/>
      <c r="E25" s="275"/>
      <c r="F25" s="167" t="s">
        <v>68</v>
      </c>
      <c r="G25" s="156"/>
      <c r="H25" s="275"/>
      <c r="I25" s="281"/>
      <c r="J25" s="334"/>
    </row>
    <row r="26" spans="1:10" s="120" customFormat="1">
      <c r="A26" s="137" t="s">
        <v>354</v>
      </c>
      <c r="B26" s="177" t="s">
        <v>365</v>
      </c>
      <c r="C26" s="155"/>
      <c r="D26" s="273"/>
      <c r="E26" s="273"/>
      <c r="F26" s="167" t="s">
        <v>43</v>
      </c>
      <c r="G26" s="156"/>
      <c r="H26" s="273"/>
      <c r="I26" s="278"/>
      <c r="J26" s="334"/>
    </row>
    <row r="27" spans="1:10" s="120" customFormat="1">
      <c r="A27" s="133" t="s">
        <v>355</v>
      </c>
      <c r="B27" s="177" t="s">
        <v>367</v>
      </c>
      <c r="C27" s="155"/>
      <c r="D27" s="273"/>
      <c r="E27" s="273"/>
      <c r="F27" s="179"/>
      <c r="G27" s="156"/>
      <c r="H27" s="273"/>
      <c r="I27" s="278"/>
      <c r="J27" s="334"/>
    </row>
    <row r="28" spans="1:10" s="120" customFormat="1">
      <c r="A28" s="137" t="s">
        <v>356</v>
      </c>
      <c r="B28" s="176" t="s">
        <v>366</v>
      </c>
      <c r="C28" s="155"/>
      <c r="D28" s="273"/>
      <c r="E28" s="273"/>
      <c r="F28" s="179"/>
      <c r="G28" s="156"/>
      <c r="H28" s="273"/>
      <c r="I28" s="278"/>
      <c r="J28" s="334"/>
    </row>
    <row r="29" spans="1:10" s="120" customFormat="1">
      <c r="A29" s="133" t="s">
        <v>357</v>
      </c>
      <c r="B29" s="180" t="s">
        <v>44</v>
      </c>
      <c r="C29" s="155"/>
      <c r="D29" s="268"/>
      <c r="E29" s="268"/>
      <c r="F29" s="171"/>
      <c r="G29" s="156"/>
      <c r="H29" s="268"/>
      <c r="I29" s="279"/>
      <c r="J29" s="334"/>
    </row>
    <row r="30" spans="1:10" s="120" customFormat="1" ht="16.5" thickBot="1">
      <c r="A30" s="137" t="s">
        <v>358</v>
      </c>
      <c r="B30" s="181" t="s">
        <v>364</v>
      </c>
      <c r="C30" s="155"/>
      <c r="D30" s="273"/>
      <c r="E30" s="273"/>
      <c r="F30" s="179"/>
      <c r="G30" s="156"/>
      <c r="H30" s="273"/>
      <c r="I30" s="278"/>
      <c r="J30" s="334"/>
    </row>
    <row r="31" spans="1:10" s="120" customFormat="1" ht="48" thickBot="1">
      <c r="A31" s="147" t="s">
        <v>359</v>
      </c>
      <c r="B31" s="23" t="s">
        <v>45</v>
      </c>
      <c r="C31" s="148">
        <f>+C19+C25</f>
        <v>0</v>
      </c>
      <c r="D31" s="148">
        <f>+D19+D25</f>
        <v>0</v>
      </c>
      <c r="E31" s="148">
        <f>+E19+E25</f>
        <v>0</v>
      </c>
      <c r="F31" s="23" t="s">
        <v>46</v>
      </c>
      <c r="G31" s="149">
        <f>SUM(G19:G30)</f>
        <v>0</v>
      </c>
      <c r="H31" s="149">
        <f>SUM(H19:H30)</f>
        <v>0</v>
      </c>
      <c r="I31" s="149">
        <f>SUM(I19:I30)</f>
        <v>0</v>
      </c>
      <c r="J31" s="334"/>
    </row>
    <row r="32" spans="1:10" s="120" customFormat="1" ht="32.25" customHeight="1" thickBot="1">
      <c r="A32" s="147" t="s">
        <v>360</v>
      </c>
      <c r="B32" s="23" t="s">
        <v>47</v>
      </c>
      <c r="C32" s="159">
        <f>+C18+C31</f>
        <v>17554</v>
      </c>
      <c r="D32" s="159">
        <f>+D18+D31</f>
        <v>2157</v>
      </c>
      <c r="E32" s="159">
        <f>+E18+E31</f>
        <v>19711</v>
      </c>
      <c r="F32" s="23" t="s">
        <v>48</v>
      </c>
      <c r="G32" s="159">
        <f>+G18+G31</f>
        <v>42301</v>
      </c>
      <c r="H32" s="159">
        <f>+H18+H31</f>
        <v>0</v>
      </c>
      <c r="I32" s="159">
        <f>+I18+I31</f>
        <v>42301</v>
      </c>
      <c r="J32" s="334"/>
    </row>
    <row r="33" spans="1:10" s="120" customFormat="1" ht="16.5" thickBot="1">
      <c r="A33" s="147" t="s">
        <v>361</v>
      </c>
      <c r="B33" s="23" t="s">
        <v>317</v>
      </c>
      <c r="C33" s="159">
        <f>IF(C18-G18&lt;0,G18-C18,"-")</f>
        <v>24747</v>
      </c>
      <c r="D33" s="159" t="str">
        <f>IF(D18-H18&lt;0,H18-D18,"-")</f>
        <v>-</v>
      </c>
      <c r="E33" s="159">
        <f>IF(E18-I18&lt;0,I18-E18,"-")</f>
        <v>22590</v>
      </c>
      <c r="F33" s="23" t="s">
        <v>318</v>
      </c>
      <c r="G33" s="159" t="str">
        <f>IF(C18-G18&gt;0,C18-G18,"-")</f>
        <v>-</v>
      </c>
      <c r="H33" s="159">
        <f>IF(D18-H18&gt;0,D18-H18,"-")</f>
        <v>2157</v>
      </c>
      <c r="I33" s="159" t="str">
        <f>IF(E18-I18&gt;0,E18-I18,"-")</f>
        <v>-</v>
      </c>
      <c r="J33" s="334"/>
    </row>
    <row r="34" spans="1:10" s="120" customFormat="1" ht="16.5" thickBot="1">
      <c r="A34" s="147" t="s">
        <v>362</v>
      </c>
      <c r="B34" s="23" t="s">
        <v>74</v>
      </c>
      <c r="C34" s="159">
        <f>IF(C18+C19-G32&lt;0,G32-(C18+C19),"-")</f>
        <v>24747</v>
      </c>
      <c r="D34" s="159" t="str">
        <f>IF(D18+D19-H32&lt;0,H32-(D18+D19),"-")</f>
        <v>-</v>
      </c>
      <c r="E34" s="159">
        <f>IF(E18+E19-I32&lt;0,I32-(E18+E19),"-")</f>
        <v>22590</v>
      </c>
      <c r="F34" s="23" t="s">
        <v>75</v>
      </c>
      <c r="G34" s="159" t="str">
        <f>IF(C18+C19-G32&gt;0,C18+C19-G32,"-")</f>
        <v>-</v>
      </c>
      <c r="H34" s="159">
        <f>IF(D18+D19-H32&gt;0,D18+D19-H32,"-")</f>
        <v>2157</v>
      </c>
      <c r="I34" s="159" t="str">
        <f>IF(E18+E19-I32&gt;0,E18+E19-I32,"-")</f>
        <v>-</v>
      </c>
      <c r="J34" s="334"/>
    </row>
  </sheetData>
  <customSheetViews>
    <customSheetView guid="{3A61ABF7-004D-4F9C-B536-C47EA5E6A9B7}" fitToPage="1" showRuler="0" topLeftCell="A4">
      <selection activeCell="B20" sqref="B20"/>
      <pageMargins left="0.78740157480314965" right="0.78740157480314965" top="0.98425196850393704" bottom="0.98425196850393704" header="0.78740157480314965" footer="0.78740157480314965"/>
      <printOptions horizontalCentered="1"/>
      <pageSetup paperSize="9" scale="90" orientation="landscape" verticalDpi="300" r:id="rId1"/>
      <headerFooter alignWithMargins="0"/>
    </customSheetView>
    <customSheetView guid="{4C73F1ED-E0B5-4FE0-A34C-92ED64C0A6D1}" fitToPage="1" showRuler="0">
      <selection activeCell="B20" sqref="B20"/>
      <pageMargins left="0.78740157480314965" right="0.78740157480314965" top="0.98425196850393704" bottom="0.98425196850393704" header="0.78740157480314965" footer="0.78740157480314965"/>
      <printOptions horizontalCentered="1"/>
      <pageSetup paperSize="9" scale="90" orientation="landscape" verticalDpi="300" r:id="rId2"/>
      <headerFooter alignWithMargins="0"/>
    </customSheetView>
  </customSheetViews>
  <mergeCells count="3">
    <mergeCell ref="A4:A5"/>
    <mergeCell ref="J3:J34"/>
    <mergeCell ref="F4:I4"/>
  </mergeCells>
  <phoneticPr fontId="0" type="noConversion"/>
  <printOptions horizontalCentered="1"/>
  <pageMargins left="0.4" right="0.4" top="0.39" bottom="0.42" header="0.2" footer="0.38"/>
  <pageSetup paperSize="9" scale="68" orientation="landscape" verticalDpi="300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 enableFormatConditionsCalculation="0">
    <tabColor indexed="53"/>
    <pageSetUpPr fitToPage="1"/>
  </sheetPr>
  <dimension ref="A1:E37"/>
  <sheetViews>
    <sheetView tabSelected="1" workbookViewId="0">
      <selection activeCell="C1" sqref="C1"/>
    </sheetView>
  </sheetViews>
  <sheetFormatPr defaultRowHeight="15.75"/>
  <cols>
    <col min="1" max="1" width="8.5" style="25" bestFit="1" customWidth="1"/>
    <col min="2" max="2" width="111.1640625" style="25" customWidth="1"/>
    <col min="3" max="3" width="30.1640625" style="25" customWidth="1"/>
    <col min="4" max="4" width="26.5" style="25" customWidth="1"/>
    <col min="5" max="5" width="23.6640625" style="25" customWidth="1"/>
    <col min="6" max="6" width="10.1640625" style="25" bestFit="1" customWidth="1"/>
    <col min="7" max="16384" width="9.33203125" style="25"/>
  </cols>
  <sheetData>
    <row r="1" spans="1:5">
      <c r="C1" s="33" t="s">
        <v>396</v>
      </c>
      <c r="D1" s="33"/>
      <c r="E1" s="33"/>
    </row>
    <row r="3" spans="1:5" ht="21" customHeight="1">
      <c r="A3" s="343" t="s">
        <v>392</v>
      </c>
      <c r="B3" s="343"/>
      <c r="C3" s="343"/>
      <c r="D3" s="260"/>
      <c r="E3" s="260"/>
    </row>
    <row r="4" spans="1:5" ht="16.5" thickBot="1">
      <c r="A4" s="4"/>
      <c r="B4" s="4"/>
      <c r="C4" s="5"/>
      <c r="D4" s="5"/>
      <c r="E4" s="5"/>
    </row>
    <row r="5" spans="1:5" s="26" customFormat="1">
      <c r="A5" s="344" t="s">
        <v>283</v>
      </c>
      <c r="B5" s="345"/>
      <c r="C5" s="341" t="s">
        <v>393</v>
      </c>
      <c r="D5" s="341" t="s">
        <v>373</v>
      </c>
      <c r="E5" s="341" t="s">
        <v>372</v>
      </c>
    </row>
    <row r="6" spans="1:5" s="27" customFormat="1">
      <c r="A6" s="346"/>
      <c r="B6" s="347"/>
      <c r="C6" s="342"/>
      <c r="D6" s="342"/>
      <c r="E6" s="342"/>
    </row>
    <row r="7" spans="1:5" s="27" customFormat="1">
      <c r="A7" s="346"/>
      <c r="B7" s="347"/>
      <c r="C7" s="342"/>
      <c r="D7" s="342"/>
      <c r="E7" s="342"/>
    </row>
    <row r="8" spans="1:5" s="27" customFormat="1" ht="16.5" thickBot="1">
      <c r="A8" s="348"/>
      <c r="B8" s="349"/>
      <c r="C8" s="289" t="s">
        <v>284</v>
      </c>
      <c r="D8" s="289" t="s">
        <v>284</v>
      </c>
      <c r="E8" s="289" t="s">
        <v>284</v>
      </c>
    </row>
    <row r="9" spans="1:5" s="27" customFormat="1" ht="16.5" thickBot="1">
      <c r="A9" s="28" t="s">
        <v>329</v>
      </c>
      <c r="B9" s="29" t="s">
        <v>332</v>
      </c>
      <c r="C9" s="289"/>
      <c r="D9" s="291"/>
      <c r="E9" s="282"/>
    </row>
    <row r="10" spans="1:5" s="32" customFormat="1" ht="16.5" thickBot="1">
      <c r="A10" s="30" t="s">
        <v>15</v>
      </c>
      <c r="B10" s="31" t="s">
        <v>16</v>
      </c>
      <c r="C10" s="290" t="s">
        <v>14</v>
      </c>
      <c r="D10" s="292"/>
      <c r="E10" s="283"/>
    </row>
    <row r="11" spans="1:5" s="32" customFormat="1" ht="28.5" customHeight="1" thickBot="1">
      <c r="A11" s="338" t="s">
        <v>394</v>
      </c>
      <c r="B11" s="339"/>
      <c r="C11" s="339"/>
      <c r="D11" s="340"/>
      <c r="E11" s="340"/>
    </row>
    <row r="12" spans="1:5" s="43" customFormat="1" ht="38.25" thickBot="1">
      <c r="A12" s="41" t="s">
        <v>333</v>
      </c>
      <c r="B12" s="42" t="s">
        <v>368</v>
      </c>
      <c r="C12" s="293">
        <f>C19+C13+C14+C21+C20</f>
        <v>11710</v>
      </c>
      <c r="D12" s="293">
        <f>D19+D13+D14+D21+D20</f>
        <v>0</v>
      </c>
      <c r="E12" s="293">
        <f>E19+E13+E14+E21+E20</f>
        <v>11710</v>
      </c>
    </row>
    <row r="13" spans="1:5" s="2" customFormat="1">
      <c r="A13" s="44" t="s">
        <v>263</v>
      </c>
      <c r="B13" s="44" t="s">
        <v>0</v>
      </c>
      <c r="C13" s="294"/>
      <c r="D13" s="297"/>
      <c r="E13" s="284"/>
    </row>
    <row r="14" spans="1:5" s="2" customFormat="1">
      <c r="A14" s="48" t="s">
        <v>264</v>
      </c>
      <c r="B14" s="48" t="s">
        <v>1</v>
      </c>
      <c r="C14" s="294">
        <f>SUM(C15:C18)</f>
        <v>5685</v>
      </c>
      <c r="D14" s="294">
        <f>SUM(D15:D18)</f>
        <v>0</v>
      </c>
      <c r="E14" s="294">
        <f>SUM(E15:E18)</f>
        <v>5685</v>
      </c>
    </row>
    <row r="15" spans="1:5">
      <c r="A15" s="47" t="s">
        <v>305</v>
      </c>
      <c r="B15" s="46" t="s">
        <v>2</v>
      </c>
      <c r="C15" s="295">
        <v>2936</v>
      </c>
      <c r="D15" s="299"/>
      <c r="E15" s="286">
        <f t="shared" ref="E15:E20" si="0">SUM(C15:D15)</f>
        <v>2936</v>
      </c>
    </row>
    <row r="16" spans="1:5">
      <c r="A16" s="47" t="s">
        <v>306</v>
      </c>
      <c r="B16" s="46" t="s">
        <v>3</v>
      </c>
      <c r="C16" s="295">
        <v>1696</v>
      </c>
      <c r="D16" s="299"/>
      <c r="E16" s="286">
        <f t="shared" si="0"/>
        <v>1696</v>
      </c>
    </row>
    <row r="17" spans="1:5">
      <c r="A17" s="47" t="s">
        <v>307</v>
      </c>
      <c r="B17" s="46" t="s">
        <v>4</v>
      </c>
      <c r="C17" s="295">
        <v>100</v>
      </c>
      <c r="D17" s="299"/>
      <c r="E17" s="286">
        <f t="shared" si="0"/>
        <v>100</v>
      </c>
    </row>
    <row r="18" spans="1:5">
      <c r="A18" s="47" t="s">
        <v>308</v>
      </c>
      <c r="B18" s="46" t="s">
        <v>5</v>
      </c>
      <c r="C18" s="295">
        <v>953</v>
      </c>
      <c r="D18" s="299"/>
      <c r="E18" s="286">
        <f t="shared" si="0"/>
        <v>953</v>
      </c>
    </row>
    <row r="19" spans="1:5" s="2" customFormat="1">
      <c r="A19" s="48" t="s">
        <v>265</v>
      </c>
      <c r="B19" s="48" t="s">
        <v>380</v>
      </c>
      <c r="C19" s="294">
        <v>5000</v>
      </c>
      <c r="D19" s="298"/>
      <c r="E19" s="286">
        <f t="shared" si="0"/>
        <v>5000</v>
      </c>
    </row>
    <row r="20" spans="1:5" s="2" customFormat="1" ht="16.5" thickBot="1">
      <c r="A20" s="184" t="s">
        <v>266</v>
      </c>
      <c r="B20" s="314" t="s">
        <v>381</v>
      </c>
      <c r="C20" s="276">
        <v>1025</v>
      </c>
      <c r="D20" s="315"/>
      <c r="E20" s="286">
        <f t="shared" si="0"/>
        <v>1025</v>
      </c>
    </row>
    <row r="21" spans="1:5" ht="19.5" thickBot="1">
      <c r="A21" s="308" t="s">
        <v>378</v>
      </c>
      <c r="B21" s="309" t="s">
        <v>375</v>
      </c>
      <c r="C21" s="305">
        <f>SUM(C22:C23)</f>
        <v>0</v>
      </c>
      <c r="D21" s="305">
        <f>SUM(D22:D23)</f>
        <v>0</v>
      </c>
      <c r="E21" s="305">
        <f>SUM(E22:E23)</f>
        <v>0</v>
      </c>
    </row>
    <row r="22" spans="1:5">
      <c r="A22" s="310" t="s">
        <v>274</v>
      </c>
      <c r="B22" s="302" t="s">
        <v>377</v>
      </c>
      <c r="C22" s="303"/>
      <c r="D22" s="311"/>
      <c r="E22" s="312">
        <f>SUM(C22:D22)</f>
        <v>0</v>
      </c>
    </row>
    <row r="23" spans="1:5" ht="16.5" thickBot="1">
      <c r="A23" s="310"/>
      <c r="B23" s="302"/>
      <c r="C23" s="303"/>
      <c r="D23" s="304"/>
      <c r="E23" s="288"/>
    </row>
    <row r="24" spans="1:5" s="17" customFormat="1" ht="38.25" thickBot="1">
      <c r="A24" s="41" t="s">
        <v>334</v>
      </c>
      <c r="B24" s="41" t="s">
        <v>6</v>
      </c>
      <c r="C24" s="296">
        <f>SUM(C25:C26)</f>
        <v>0</v>
      </c>
      <c r="D24" s="301"/>
      <c r="E24" s="50"/>
    </row>
    <row r="25" spans="1:5" s="2" customFormat="1">
      <c r="A25" s="44" t="s">
        <v>267</v>
      </c>
      <c r="B25" s="44"/>
      <c r="C25" s="294"/>
      <c r="D25" s="297"/>
      <c r="E25" s="284"/>
    </row>
    <row r="26" spans="1:5" s="2" customFormat="1" ht="16.5" thickBot="1">
      <c r="A26" s="48" t="s">
        <v>268</v>
      </c>
      <c r="B26" s="48"/>
      <c r="C26" s="294"/>
      <c r="D26" s="300"/>
      <c r="E26" s="287"/>
    </row>
    <row r="27" spans="1:5" s="17" customFormat="1" ht="38.25" thickBot="1">
      <c r="A27" s="41" t="s">
        <v>7</v>
      </c>
      <c r="B27" s="41" t="s">
        <v>8</v>
      </c>
      <c r="C27" s="296">
        <f>SUM(C28:C32)</f>
        <v>13330</v>
      </c>
      <c r="D27" s="296">
        <f>SUM(D28:D32)</f>
        <v>25</v>
      </c>
      <c r="E27" s="305">
        <f>SUM(E28:E32)</f>
        <v>13355</v>
      </c>
    </row>
    <row r="28" spans="1:5" s="2" customFormat="1">
      <c r="A28" s="44" t="s">
        <v>269</v>
      </c>
      <c r="B28" s="44"/>
      <c r="C28" s="294"/>
      <c r="D28" s="297"/>
      <c r="E28" s="284">
        <f>SUM(C28:D28)</f>
        <v>0</v>
      </c>
    </row>
    <row r="29" spans="1:5" s="2" customFormat="1">
      <c r="A29" s="44" t="s">
        <v>270</v>
      </c>
      <c r="B29" s="48" t="s">
        <v>374</v>
      </c>
      <c r="C29" s="294">
        <v>11668</v>
      </c>
      <c r="D29" s="298"/>
      <c r="E29" s="285">
        <f>SUM(C29:D29)</f>
        <v>11668</v>
      </c>
    </row>
    <row r="30" spans="1:5" s="2" customFormat="1">
      <c r="A30" s="44" t="s">
        <v>271</v>
      </c>
      <c r="B30" s="48" t="s">
        <v>376</v>
      </c>
      <c r="C30" s="294">
        <v>1662</v>
      </c>
      <c r="D30" s="298">
        <v>25</v>
      </c>
      <c r="E30" s="285">
        <f>SUM(C30:D30)</f>
        <v>1687</v>
      </c>
    </row>
    <row r="31" spans="1:5" s="2" customFormat="1">
      <c r="A31" s="44" t="s">
        <v>272</v>
      </c>
      <c r="B31" s="48"/>
      <c r="C31" s="294"/>
      <c r="D31" s="298"/>
      <c r="E31" s="285">
        <f>SUM(C31:D31)</f>
        <v>0</v>
      </c>
    </row>
    <row r="32" spans="1:5" s="2" customFormat="1" ht="16.5" thickBot="1">
      <c r="A32" s="44" t="s">
        <v>273</v>
      </c>
      <c r="B32" s="184"/>
      <c r="C32" s="276"/>
      <c r="D32" s="300"/>
      <c r="E32" s="287"/>
    </row>
    <row r="33" spans="1:5" s="17" customFormat="1" ht="19.5" thickBot="1">
      <c r="A33" s="41" t="s">
        <v>9</v>
      </c>
      <c r="B33" s="41" t="s">
        <v>10</v>
      </c>
      <c r="C33" s="296">
        <f>C34</f>
        <v>1800</v>
      </c>
      <c r="D33" s="296">
        <f>D34</f>
        <v>0</v>
      </c>
      <c r="E33" s="305">
        <f>E34</f>
        <v>1800</v>
      </c>
    </row>
    <row r="34" spans="1:5" s="2" customFormat="1">
      <c r="A34" s="44" t="s">
        <v>274</v>
      </c>
      <c r="B34" s="44" t="s">
        <v>11</v>
      </c>
      <c r="C34" s="294">
        <f>SUM(C35:C36)</f>
        <v>1800</v>
      </c>
      <c r="D34" s="294">
        <f>SUM(D35:D36)</f>
        <v>0</v>
      </c>
      <c r="E34" s="284">
        <f>SUM(C34:D34)</f>
        <v>1800</v>
      </c>
    </row>
    <row r="35" spans="1:5" ht="31.5">
      <c r="A35" s="45" t="s">
        <v>322</v>
      </c>
      <c r="B35" s="46" t="s">
        <v>12</v>
      </c>
      <c r="C35" s="295">
        <v>1800</v>
      </c>
      <c r="D35" s="299"/>
      <c r="E35" s="313">
        <f>SUM(C35:D35)</f>
        <v>1800</v>
      </c>
    </row>
    <row r="36" spans="1:5" ht="16.5" thickBot="1">
      <c r="A36" s="306" t="s">
        <v>323</v>
      </c>
      <c r="B36" s="307"/>
      <c r="C36" s="303"/>
      <c r="D36" s="299"/>
      <c r="E36" s="286"/>
    </row>
    <row r="37" spans="1:5" s="51" customFormat="1" ht="19.5" thickBot="1">
      <c r="A37" s="49"/>
      <c r="B37" s="49" t="s">
        <v>285</v>
      </c>
      <c r="C37" s="50">
        <f>C12+C24+C27+C33</f>
        <v>26840</v>
      </c>
      <c r="D37" s="50">
        <f>D12+D24+D27+D33</f>
        <v>25</v>
      </c>
      <c r="E37" s="50">
        <f>E12+E24+E27+E33</f>
        <v>26865</v>
      </c>
    </row>
  </sheetData>
  <customSheetViews>
    <customSheetView guid="{3A61ABF7-004D-4F9C-B536-C47EA5E6A9B7}" fitToPage="1" showRuler="0">
      <selection activeCell="A9" sqref="A9:B9"/>
      <pageMargins left="0.78740157480314965" right="0.78740157480314965" top="0.98425196850393704" bottom="0.98425196850393704" header="0.78740157480314965" footer="0.78740157480314965"/>
      <printOptions horizontalCentered="1"/>
      <pageSetup paperSize="9" scale="83" orientation="landscape" verticalDpi="300" r:id="rId1"/>
      <headerFooter alignWithMargins="0">
        <oddHeader>&amp;R&amp;"Times New Roman CE,Félkövér dőlt"&amp;11 7. melléklet a ……/2012. (….) önkormányzati rendelethez</oddHeader>
      </headerFooter>
    </customSheetView>
    <customSheetView guid="{4C73F1ED-E0B5-4FE0-A34C-92ED64C0A6D1}" fitToPage="1" showRuler="0">
      <selection activeCell="A9" sqref="A9:B9"/>
      <pageMargins left="0.78740157480314965" right="0.78740157480314965" top="0.98425196850393704" bottom="0.98425196850393704" header="0.78740157480314965" footer="0.78740157480314965"/>
      <printOptions horizontalCentered="1"/>
      <pageSetup paperSize="9" scale="83" orientation="landscape" verticalDpi="300" r:id="rId2"/>
      <headerFooter alignWithMargins="0">
        <oddHeader>&amp;R&amp;"Times New Roman CE,Félkövér dőlt"&amp;11 7. melléklet a ……/2012. (….) önkormányzati rendelethez</oddHeader>
      </headerFooter>
    </customSheetView>
  </customSheetViews>
  <mergeCells count="6">
    <mergeCell ref="A11:E11"/>
    <mergeCell ref="D5:D7"/>
    <mergeCell ref="E5:E7"/>
    <mergeCell ref="A3:C3"/>
    <mergeCell ref="A5:B8"/>
    <mergeCell ref="C5:C7"/>
  </mergeCells>
  <phoneticPr fontId="0" type="noConversion"/>
  <printOptions horizontalCentered="1"/>
  <pageMargins left="0.38" right="0.4" top="0.62" bottom="0.98425196850393704" header="0.38" footer="0.78740157480314965"/>
  <pageSetup paperSize="9" scale="53" orientation="portrait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1. MÉRLEG</vt:lpstr>
      <vt:lpstr>1.1. KÖTELEZŐ</vt:lpstr>
      <vt:lpstr>1.2. ÖNK.VÁLL.</vt:lpstr>
      <vt:lpstr>1.3. ÁLL. ÁLLIG.</vt:lpstr>
      <vt:lpstr>2. MŰKÖDÉSI</vt:lpstr>
      <vt:lpstr>3. FELHALMOZÁSI</vt:lpstr>
      <vt:lpstr>4. NORMATÍVÁK</vt:lpstr>
      <vt:lpstr>'1. MÉRLEG'!Nyomtatási_terület</vt:lpstr>
      <vt:lpstr>'1.1. KÖTELEZŐ'!Nyomtatási_terület</vt:lpstr>
      <vt:lpstr>'1.2. ÖNK.VÁLL.'!Nyomtatási_terület</vt:lpstr>
      <vt:lpstr>'1.3. ÁLL. ÁLLIG.'!Nyomtatási_terület</vt:lpstr>
      <vt:lpstr>'3. FELHALMOZÁSI'!Nyomtatási_terület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2020-06-10T08:17:40Z</cp:lastPrinted>
  <dcterms:created xsi:type="dcterms:W3CDTF">1999-10-30T10:30:45Z</dcterms:created>
  <dcterms:modified xsi:type="dcterms:W3CDTF">2020-07-27T08:35:33Z</dcterms:modified>
</cp:coreProperties>
</file>