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8790" tabRatio="986" firstSheet="4" activeTab="14"/>
  </bookViews>
  <sheets>
    <sheet name="1.bev. forrásonként" sheetId="1" r:id="rId1"/>
    <sheet name="2. Kiadások" sheetId="2" r:id="rId2"/>
    <sheet name="3.Mérleg" sheetId="3" r:id="rId3"/>
    <sheet name="4.. felújítás" sheetId="4" r:id="rId4"/>
    <sheet name="5. . Beruházások" sheetId="5" r:id="rId5"/>
    <sheet name="6. létszám-előir." sheetId="6" r:id="rId6"/>
    <sheet name="7.közfogl." sheetId="7" r:id="rId7"/>
    <sheet name="8. EU projekt" sheetId="8" r:id="rId8"/>
    <sheet name="9. lak. szolg. tám." sheetId="9" r:id="rId9"/>
    <sheet name="10 adósság" sheetId="10" r:id="rId10"/>
    <sheet name="11.  közvetett támogatások" sheetId="11" r:id="rId11"/>
    <sheet name="12.. egyéb működési tám" sheetId="12" r:id="rId12"/>
    <sheet name="13. maradvány" sheetId="13" r:id="rId13"/>
    <sheet name=" 14ab. vagyon " sheetId="14" r:id="rId14"/>
    <sheet name="15ab. többéves" sheetId="15" r:id="rId15"/>
  </sheets>
  <definedNames/>
  <calcPr fullCalcOnLoad="1"/>
</workbook>
</file>

<file path=xl/sharedStrings.xml><?xml version="1.0" encoding="utf-8"?>
<sst xmlns="http://schemas.openxmlformats.org/spreadsheetml/2006/main" count="898" uniqueCount="733">
  <si>
    <t xml:space="preserve">1. melléklet a …8./2017. (V.29.) önkormányzati rendeletethez: Az önkormányzat  bevételei összesítve  </t>
  </si>
  <si>
    <t>Bevételek kötelező, önként vállalt és államigazgatási feladatok megosztásában ezer forintban</t>
  </si>
  <si>
    <t>Kaposkeresztúr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</si>
  <si>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</si>
  <si>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</si>
  <si>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</si>
  <si>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</si>
  <si>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</si>
  <si>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</si>
  <si>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</si>
  <si>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</si>
  <si>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>I</t>
  </si>
  <si>
    <t>J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</si>
  <si>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</si>
  <si>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</si>
  <si>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</si>
  <si>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</si>
  <si>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</si>
  <si>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</si>
  <si>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</si>
  <si>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</si>
  <si>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Módosítás</t>
  </si>
  <si>
    <t>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</si>
  <si>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</si>
  <si>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</si>
  <si>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</si>
  <si>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</si>
  <si>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</si>
  <si>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</si>
  <si>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kistelepülések szociális feladataira</t>
  </si>
  <si>
    <t>3-ből falugondnoki szolgálatra</t>
  </si>
  <si>
    <t>3-ból szünidei gyermek étkeztetés</t>
  </si>
  <si>
    <t>3-ból ágazati pótlék,kiegészítő ágazati pótlék</t>
  </si>
  <si>
    <t>Települési önkormányzatok kulturális feladatainak támogatása</t>
  </si>
  <si>
    <t>B114</t>
  </si>
  <si>
    <t xml:space="preserve">Működési célú központosított előirányzatok </t>
  </si>
  <si>
    <t>B115</t>
  </si>
  <si>
    <t>5-ből bérkompenzáció 2016</t>
  </si>
  <si>
    <t>5-ből víz- és csatornaszolg. Támogatás</t>
  </si>
  <si>
    <t>5-ből rendkívüli támogatás</t>
  </si>
  <si>
    <t>5-ből szociális tűzifa támogatás</t>
  </si>
  <si>
    <t xml:space="preserve">Helyi önkormányzatok kiegészítő támogatásai </t>
  </si>
  <si>
    <t>B116</t>
  </si>
  <si>
    <t xml:space="preserve">I. </t>
  </si>
  <si>
    <t>Önkormányzatok működési támogatásai (=01+…+06)</t>
  </si>
  <si>
    <t>B11</t>
  </si>
  <si>
    <t>Elvonások és befizetések bevételei (Nagyberkitől iskolai étkezteés)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</si>
  <si>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</si>
  <si>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</si>
  <si>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</si>
  <si>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</si>
  <si>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</si>
  <si>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</si>
  <si>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</si>
  <si>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</si>
  <si>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</si>
  <si>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a</t>
  </si>
  <si>
    <t>ből: Munkaügyi Központtól közfoglalkoztatásra</t>
  </si>
  <si>
    <t>b</t>
  </si>
  <si>
    <t>c</t>
  </si>
  <si>
    <t>5-ből GYVK Erzsébet utalvány tám.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</si>
  <si>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</si>
  <si>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</si>
  <si>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</si>
  <si>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</si>
  <si>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</si>
  <si>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</si>
  <si>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</si>
  <si>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</si>
  <si>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</si>
  <si>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</si>
  <si>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</si>
  <si>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</si>
  <si>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</si>
  <si>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  ből közfoglalkoztartásra átvett beruházásra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</si>
  <si>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</si>
  <si>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</si>
  <si>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</si>
  <si>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</si>
  <si>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</si>
  <si>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</si>
  <si>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</si>
  <si>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</si>
  <si>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</si>
  <si>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</si>
  <si>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</si>
  <si>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</si>
  <si>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</si>
  <si>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</si>
  <si>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</si>
  <si>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</si>
  <si>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</si>
  <si>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</si>
  <si>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</si>
  <si>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</si>
  <si>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</si>
  <si>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</si>
  <si>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</si>
  <si>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</si>
  <si>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</si>
  <si>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</si>
  <si>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</si>
  <si>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</si>
  <si>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</si>
  <si>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</si>
  <si>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</si>
  <si>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 xml:space="preserve"> ből - bírságok, pótlékok</t>
  </si>
  <si>
    <t>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</si>
  <si>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</si>
  <si>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</si>
  <si>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</si>
  <si>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</si>
  <si>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</si>
  <si>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</si>
  <si>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</si>
  <si>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</si>
  <si>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</si>
  <si>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</si>
  <si>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</si>
  <si>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</si>
  <si>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</si>
  <si>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</si>
  <si>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</si>
  <si>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</si>
  <si>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</si>
  <si>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</si>
  <si>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</si>
  <si>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</si>
  <si>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</si>
  <si>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áltatl fizetett kártérítés</t>
  </si>
  <si>
    <t>B410</t>
  </si>
  <si>
    <t>Egyéb működési bevételek: közterület haszonbérlet,teleház bevételei, sírhelymegváltás</t>
  </si>
  <si>
    <t>B411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</si>
  <si>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</si>
  <si>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</si>
  <si>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</si>
  <si>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</si>
  <si>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</si>
  <si>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</si>
  <si>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</si>
  <si>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</si>
  <si>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</si>
  <si>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</si>
  <si>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</si>
  <si>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</si>
  <si>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</si>
  <si>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</si>
  <si>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</si>
  <si>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</si>
  <si>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</si>
  <si>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</si>
  <si>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</si>
  <si>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</si>
  <si>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</si>
  <si>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</si>
  <si>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</si>
  <si>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</si>
  <si>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</si>
  <si>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</si>
  <si>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</si>
  <si>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</si>
  <si>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</si>
  <si>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</si>
  <si>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</si>
  <si>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</si>
  <si>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</si>
  <si>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</si>
  <si>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</si>
  <si>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</si>
  <si>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</si>
  <si>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</si>
  <si>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</si>
  <si>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</si>
  <si>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</si>
  <si>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</si>
  <si>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</si>
  <si>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</si>
  <si>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</si>
  <si>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</si>
  <si>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</si>
  <si>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</si>
  <si>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</si>
  <si>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</si>
  <si>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</si>
  <si>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</si>
  <si>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</si>
  <si>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</si>
  <si>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</si>
  <si>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</si>
  <si>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</si>
  <si>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</si>
  <si>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</si>
  <si>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maradványa</t>
  </si>
  <si>
    <t xml:space="preserve"> - 69- ből Önkormányzat felhatalmozási célú maradványa fejlesztésre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</si>
  <si>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</si>
  <si>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</si>
  <si>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</si>
  <si>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</si>
  <si>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</si>
  <si>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</si>
  <si>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</si>
  <si>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</si>
  <si>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</si>
  <si>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</si>
  <si>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</si>
  <si>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</si>
  <si>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</si>
  <si>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</si>
  <si>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</si>
  <si>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</si>
  <si>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</si>
  <si>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</si>
  <si>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</si>
  <si>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</si>
  <si>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</si>
  <si>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</si>
  <si>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</si>
  <si>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</si>
  <si>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</si>
  <si>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</si>
  <si>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</si>
  <si>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</si>
  <si>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</si>
  <si>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</si>
  <si>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</si>
  <si>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</si>
  <si>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</si>
  <si>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</si>
  <si>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</si>
  <si>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</si>
  <si>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2.  melléklet a(z)  8/2017( V.29) önkormányzati rendelethez</t>
  </si>
  <si>
    <t>Önkormányzat és költségvetési szervek költségvetési kiadásai, létszáma</t>
  </si>
  <si>
    <t xml:space="preserve"> Ft-ban</t>
  </si>
  <si>
    <t>A.</t>
  </si>
  <si>
    <t>B.</t>
  </si>
  <si>
    <t>C</t>
  </si>
  <si>
    <t>D</t>
  </si>
  <si>
    <t>E</t>
  </si>
  <si>
    <t>F</t>
  </si>
  <si>
    <t>G</t>
  </si>
  <si>
    <t>Megnevezés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</si>
  <si>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</si>
  <si>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</si>
  <si>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</si>
  <si>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</si>
  <si>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</si>
  <si>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</si>
  <si>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</si>
  <si>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</si>
  <si>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</si>
  <si>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</si>
  <si>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</si>
  <si>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</si>
  <si>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</si>
  <si>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</si>
  <si>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</si>
  <si>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</si>
  <si>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</si>
  <si>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</si>
  <si>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</si>
  <si>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</si>
  <si>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</si>
  <si>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</si>
  <si>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</si>
  <si>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</si>
  <si>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</si>
  <si>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</si>
  <si>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>Finanszírozási kiadás - Áht. Megelőlegezés állami</t>
  </si>
  <si>
    <t xml:space="preserve">Kiadások mindösszesen: </t>
  </si>
  <si>
    <t>C.</t>
  </si>
  <si>
    <t xml:space="preserve">D. </t>
  </si>
  <si>
    <t>E.</t>
  </si>
  <si>
    <t>H</t>
  </si>
  <si>
    <t>K</t>
  </si>
  <si>
    <t>Önkormányzat költségvetési kiadásai önkormányzati szakfeladatok szerinti bontásban, kiemelt előirányzatonként</t>
  </si>
  <si>
    <t xml:space="preserve">           Kormányzati funkciók - Szakfeladatok</t>
  </si>
  <si>
    <t>Személyi</t>
  </si>
  <si>
    <t>Munkadói</t>
  </si>
  <si>
    <t>Dologi</t>
  </si>
  <si>
    <t>Ellátott</t>
  </si>
  <si>
    <t>Átadott</t>
  </si>
  <si>
    <t>finansz.</t>
  </si>
  <si>
    <t>Beruházás</t>
  </si>
  <si>
    <t>Felújítás</t>
  </si>
  <si>
    <t>Tartalék</t>
  </si>
  <si>
    <t>Összesen</t>
  </si>
  <si>
    <t xml:space="preserve"> I. önkormányzat</t>
  </si>
  <si>
    <t>045160 -  Utak, hidak üzemeltetése</t>
  </si>
  <si>
    <t xml:space="preserve">011130 -  Igazgatási tev. </t>
  </si>
  <si>
    <t>064010 -  Közvilágítás</t>
  </si>
  <si>
    <t>066020 - Községgazdálkodás</t>
  </si>
  <si>
    <t>072111 -  Háziorvosi alapellátás</t>
  </si>
  <si>
    <t>106020 - Települési  Lakásfenntartási támogatás</t>
  </si>
  <si>
    <t>101150- Települési  ápolási díj</t>
  </si>
  <si>
    <t>107060- Teleülési támogatás</t>
  </si>
  <si>
    <t>104051 – Gyermekvédelmi támogatás</t>
  </si>
  <si>
    <t>091140 - Óvodai nevelés</t>
  </si>
  <si>
    <t>091220 - Általános iskola tám.</t>
  </si>
  <si>
    <t>10706 - köztemetés</t>
  </si>
  <si>
    <t>104042 -  Gyermekjóléti szolg.</t>
  </si>
  <si>
    <t>107054 -  szociális gondozás</t>
  </si>
  <si>
    <t>107055-  889928 - Falugondnoki szolgáltatás</t>
  </si>
  <si>
    <t>084031-  890301 - Civil szervezetek támogatás</t>
  </si>
  <si>
    <t>041233 - Közcélú foglalkoztatás</t>
  </si>
  <si>
    <t>063020 - vízműkezelés</t>
  </si>
  <si>
    <t>082044 - Könyvtári szolgáltatás</t>
  </si>
  <si>
    <t>082092 -  Közművelődés</t>
  </si>
  <si>
    <t>013320 -  Köztemető fenntartás</t>
  </si>
  <si>
    <t>0104037 – Intézményen kívüli gyermekétkeztetés</t>
  </si>
  <si>
    <t>Előző évi elszámolás visszafizetése</t>
  </si>
  <si>
    <t>ÁHT-n belüli megelőlegezésel visszafizetése</t>
  </si>
  <si>
    <t xml:space="preserve">Összesen: működési kiadások: </t>
  </si>
  <si>
    <t>3. melléklet a(z) 8 /…2017…(V.29 ..) önkormányzati rendelethez</t>
  </si>
  <si>
    <t xml:space="preserve">Az önkormányzat  költségvetési mérlege </t>
  </si>
  <si>
    <t xml:space="preserve">  Ft-ba</t>
  </si>
  <si>
    <t xml:space="preserve">C.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</si>
  <si>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</si>
  <si>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</si>
  <si>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</si>
  <si>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</si>
  <si>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</si>
  <si>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</si>
  <si>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</si>
  <si>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</si>
  <si>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</si>
  <si>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</si>
  <si>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</si>
  <si>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</si>
  <si>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 xml:space="preserve">Közhatalmi bevétel (komm. Adó nélkül) </t>
  </si>
  <si>
    <t>Dologi kiadások</t>
  </si>
  <si>
    <t>Intézményi működési bevétel</t>
  </si>
  <si>
    <t>Ellátottak pénzbeli juttatásai</t>
  </si>
  <si>
    <t>Működési célú átvett pénzeszköz</t>
  </si>
  <si>
    <t>Egyéb működési célú kiadások</t>
  </si>
  <si>
    <t>összesen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</si>
  <si>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</si>
  <si>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</si>
  <si>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</si>
  <si>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</si>
  <si>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</si>
  <si>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</si>
  <si>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</si>
  <si>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</si>
  <si>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</si>
  <si>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Közhatalmi bevételből - kommunális adóra</t>
  </si>
  <si>
    <t>Lakástámogatás</t>
  </si>
  <si>
    <t>Lakásépítés</t>
  </si>
  <si>
    <t>Egyéb felhalmozási kiadások</t>
  </si>
  <si>
    <t xml:space="preserve">összesen: </t>
  </si>
  <si>
    <t>Pénzforgalom nélküli kiadások</t>
  </si>
  <si>
    <t>Államháztartáson belüli megelőlegezés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</si>
  <si>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</si>
  <si>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</si>
  <si>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</si>
  <si>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</si>
  <si>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</si>
  <si>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</si>
  <si>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</si>
  <si>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</si>
  <si>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</si>
  <si>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</si>
  <si>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 (ÁH-n belüli megelőlegezés)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</si>
  <si>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</si>
  <si>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</si>
  <si>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</si>
  <si>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</si>
  <si>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Támogatási kérelem nélkül hiány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</si>
  <si>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</si>
  <si>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</si>
  <si>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</si>
  <si>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</si>
  <si>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</si>
  <si>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</si>
  <si>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</si>
  <si>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</si>
  <si>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</si>
  <si>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</si>
  <si>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</si>
  <si>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</si>
  <si>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4. melléklet a(z) …8/2017…(V.29..) önkormányzati rendelethez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</si>
  <si>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</si>
  <si>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Ft-ban</t>
  </si>
  <si>
    <t xml:space="preserve">A. </t>
  </si>
  <si>
    <t xml:space="preserve">B. </t>
  </si>
  <si>
    <t>ssz.</t>
  </si>
  <si>
    <t>felújítási cél megnevezése</t>
  </si>
  <si>
    <t>önként vállalt</t>
  </si>
  <si>
    <t>össz</t>
  </si>
  <si>
    <t>1.</t>
  </si>
  <si>
    <t>értéknövelő ivóvízminőségi felújítások koncessziós díjból</t>
  </si>
  <si>
    <t>áfa</t>
  </si>
  <si>
    <t>Kőkeresztek felújítása</t>
  </si>
  <si>
    <t>Áfa</t>
  </si>
  <si>
    <t>Orvosi rendelő fűtéskorszerűsítés</t>
  </si>
  <si>
    <t>Utak felújítása</t>
  </si>
  <si>
    <t>ÖSSZESEN</t>
  </si>
  <si>
    <t>5.. melléklet a(z) 8 /…2017…(…V.29. .) önkormányzati rendelethez</t>
  </si>
  <si>
    <r>
      <rPr>
        <b/>
        <sz val="10"/>
        <rFont val="Arial"/>
        <family val="2"/>
      </rPr>
      <t>Az önkormányzati beruházásai</t>
    </r>
    <r>
      <rPr>
        <i/>
        <sz val="10"/>
        <rFont val="Arial"/>
        <family val="2"/>
      </rPr>
      <t xml:space="preserve"> </t>
    </r>
  </si>
  <si>
    <t xml:space="preserve">s.sz. </t>
  </si>
  <si>
    <t>Beruházások</t>
  </si>
  <si>
    <t>Önként vállalt</t>
  </si>
  <si>
    <t>Kötelező feladat</t>
  </si>
  <si>
    <t>gépek váráslása közfoglalkoztatáshoz támogatásból</t>
  </si>
  <si>
    <t>traktor beszerzése</t>
  </si>
  <si>
    <t>áfá</t>
  </si>
  <si>
    <t>Művelődési Háznál kerítés</t>
  </si>
  <si>
    <t>Közművelődési érd. Növelő pályázatból tárgyi eszk. Besz.</t>
  </si>
  <si>
    <t>Kis értékű tárgyi eszközök</t>
  </si>
  <si>
    <t>Mászófal</t>
  </si>
  <si>
    <t>Ingatlan vásárlás</t>
  </si>
  <si>
    <t>Koncessziós díjból értéknövelő beruházás</t>
  </si>
  <si>
    <t xml:space="preserve">Beruházások összesen: </t>
  </si>
  <si>
    <t>6. melléklet a(z)…8/…2017…(V.29. .) önkormányzati rendelethez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</si>
  <si>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</si>
  <si>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</si>
  <si>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</si>
  <si>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</si>
  <si>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</si>
  <si>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</si>
  <si>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</si>
  <si>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Művelődési ház</t>
  </si>
  <si>
    <t>Mindösszesen:</t>
  </si>
  <si>
    <t>7. melléklet a(z) …8/…2017…(…V.29.......) önkormányzati rendelethez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</si>
  <si>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</si>
  <si>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</si>
  <si>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</si>
  <si>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</si>
  <si>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</si>
  <si>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</si>
  <si>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</si>
  <si>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>Hosszú őszi</t>
  </si>
  <si>
    <t>Hosszú téli képzéses</t>
  </si>
  <si>
    <t>Hosszú téli képzéses II.</t>
  </si>
  <si>
    <t>Hosszú képzéses</t>
  </si>
  <si>
    <t>Képzéses I.</t>
  </si>
  <si>
    <t>Képzéses II.</t>
  </si>
  <si>
    <t>Képzéses III.</t>
  </si>
  <si>
    <t>Parlagfű</t>
  </si>
  <si>
    <t>Útőr</t>
  </si>
  <si>
    <t>START MG. 2016</t>
  </si>
  <si>
    <t>8. melléklet a(z) 8 /…2017…(V.29. ) önkormányzati rendelethez</t>
  </si>
  <si>
    <t>EU támogatással megvalósuló programok, projektek, bevételei, kiadásai</t>
  </si>
  <si>
    <t xml:space="preserve">E. </t>
  </si>
  <si>
    <t>sorszám</t>
  </si>
  <si>
    <t>megnevezés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</si>
  <si>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</si>
  <si>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</si>
  <si>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</si>
  <si>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</si>
  <si>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</si>
  <si>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</si>
  <si>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</si>
  <si>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</si>
  <si>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Összesen:</t>
  </si>
  <si>
    <t>Kiadások</t>
  </si>
  <si>
    <t>9.  melléklet a(z) …8/…2017…(V.29..) önkormányzati rendelethez</t>
  </si>
  <si>
    <t>Lakosságnak juttatott támogatások , szociális ellátások</t>
  </si>
  <si>
    <t>B:</t>
  </si>
  <si>
    <t>Sorszám</t>
  </si>
  <si>
    <t xml:space="preserve">összeg. </t>
  </si>
  <si>
    <t>101150 Betegséggel kapcsolatos ellátás-ápolási díj</t>
  </si>
  <si>
    <t>106020 Lakásfenntartási ellátások</t>
  </si>
  <si>
    <t>107060 Települési támogatás</t>
  </si>
  <si>
    <t>107060 Köztemetés</t>
  </si>
  <si>
    <t>104051 Gyermekvédelmi támogatás</t>
  </si>
  <si>
    <t>10. melléklet a(z) 8/…2017…(V.29..) önkormányzati rendelethez</t>
  </si>
  <si>
    <t xml:space="preserve"> Ft Ban</t>
  </si>
  <si>
    <t>I. 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</si>
  <si>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</si>
  <si>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</si>
  <si>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</si>
  <si>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pótlékok, bírságok</t>
  </si>
  <si>
    <t>Tárgyi eszközök, immateriális javask,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</si>
  <si>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</si>
  <si>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</si>
  <si>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</si>
  <si>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</si>
  <si>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</si>
  <si>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</si>
  <si>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</si>
  <si>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</si>
  <si>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</si>
  <si>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</si>
  <si>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</si>
  <si>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</si>
  <si>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</si>
  <si>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</si>
  <si>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</si>
  <si>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</si>
  <si>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</si>
  <si>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</si>
  <si>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>Nincs tervezve fejlesztési hitel felvétele</t>
  </si>
  <si>
    <t>Nincs hitel felvétel betervezve</t>
  </si>
  <si>
    <t>11. mellkéklet a(z) …8/…2017…(V.29..) önkormányzati rendelethez</t>
  </si>
  <si>
    <t>Közvetett és közvetlen támogatások   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</si>
  <si>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</si>
  <si>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</si>
  <si>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</si>
  <si>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</si>
  <si>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</si>
  <si>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</si>
  <si>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</si>
  <si>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</si>
  <si>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</si>
  <si>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12. .melléklet a …8./2017.(…V.29. ) önkormányzati rendelethez</t>
  </si>
  <si>
    <t>Egyéb működési kiadások megoszlása</t>
  </si>
  <si>
    <t>I. Támogatások, támogatásértékű kiadások Működési</t>
  </si>
  <si>
    <t xml:space="preserve">ei. </t>
  </si>
  <si>
    <t>ÁH: belüli pénzesközátadások</t>
  </si>
  <si>
    <t xml:space="preserve"> -  Közös Hivatal Baté</t>
  </si>
  <si>
    <t xml:space="preserve"> - Óvoda Szivárvány Tagóvoda Baté, Mosdósra</t>
  </si>
  <si>
    <t xml:space="preserve"> - általános iskolai étkeztetés Nagyberki iskolának</t>
  </si>
  <si>
    <t xml:space="preserve"> - Kercseligeti Intergrált Szoc. Központ</t>
  </si>
  <si>
    <t xml:space="preserve"> - működési pénzeszköz átadás (belső ellenőrzésre) </t>
  </si>
  <si>
    <t>Baté Önk. Család és gyermekjólét Igalban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</si>
  <si>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</si>
  <si>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</si>
  <si>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</si>
  <si>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Balatonkeresztúri Önkormányzatnak tagdíj</t>
  </si>
  <si>
    <t>Tűzoltóságnak</t>
  </si>
  <si>
    <t>Iszk Kercseliget társulási tagdíj</t>
  </si>
  <si>
    <t>Kaposvölgyi Vizitársulat</t>
  </si>
  <si>
    <t>Taszár Ált. Iskola</t>
  </si>
  <si>
    <t>Keresztúr Nevű Települések részvételi díj</t>
  </si>
  <si>
    <t xml:space="preserve">II. Egyéb működési kiadásokon belül Áh. Kívülre átadott támogatások:   </t>
  </si>
  <si>
    <t xml:space="preserve"> - Zselici Lámpások tagdíj</t>
  </si>
  <si>
    <t xml:space="preserve"> - Falunkért Egyesület</t>
  </si>
  <si>
    <t xml:space="preserve"> - Egyesület Napsugár</t>
  </si>
  <si>
    <t xml:space="preserve"> Fogászati ügyeletre</t>
  </si>
  <si>
    <t xml:space="preserve"> - lakosságnak ivóvízdíj támogatás</t>
  </si>
  <si>
    <t>Nefela jégesőelhárítás</t>
  </si>
  <si>
    <t>Víz- és csatorna szolg. Tám.</t>
  </si>
  <si>
    <t>Kutyatár Egyesület Kaposvár</t>
  </si>
  <si>
    <t xml:space="preserve">Mindösszesen: </t>
  </si>
  <si>
    <t>13. melléklet a 8/2017.(V.29.) önkormányzati rendelethez</t>
  </si>
  <si>
    <t>Kaposkeresztúr Községi Önkormányzat maradványkimutatása</t>
  </si>
  <si>
    <t>adatok  forintban</t>
  </si>
  <si>
    <t>A</t>
  </si>
  <si>
    <t>B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</si>
  <si>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</si>
  <si>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</si>
  <si>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</si>
  <si>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</si>
  <si>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</si>
  <si>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</si>
  <si>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</si>
  <si>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</si>
  <si>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</si>
  <si>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</si>
  <si>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</si>
  <si>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</si>
  <si>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</si>
  <si>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</si>
  <si>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</si>
  <si>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</si>
  <si>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</si>
  <si>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</si>
  <si>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</si>
  <si>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</si>
  <si>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14/A. melléklet a 8/2017.(V.29.) önkormányzati rendelethez</t>
  </si>
  <si>
    <t>Kaposkeresztúr Községi Önkormányzat vagyonmérlege</t>
  </si>
  <si>
    <t>Mérleg
sor</t>
  </si>
  <si>
    <t>Előző időszak (2015. év)</t>
  </si>
  <si>
    <t>Tárgy időszak (2016. év)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</si>
  <si>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</si>
  <si>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</si>
  <si>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</si>
  <si>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</si>
  <si>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</si>
  <si>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</si>
  <si>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</si>
  <si>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</si>
  <si>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</si>
  <si>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</si>
  <si>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</si>
  <si>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</si>
  <si>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</si>
  <si>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</si>
  <si>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</si>
  <si>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</si>
  <si>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</si>
  <si>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</si>
  <si>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</si>
  <si>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</si>
  <si>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</si>
  <si>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</si>
  <si>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</si>
  <si>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</si>
  <si>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</si>
  <si>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</si>
  <si>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</si>
  <si>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</si>
  <si>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</si>
  <si>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</si>
  <si>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</si>
  <si>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</si>
  <si>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</si>
  <si>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</si>
  <si>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</si>
  <si>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</si>
  <si>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</si>
  <si>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</si>
  <si>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</si>
  <si>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</si>
  <si>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</si>
  <si>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</si>
  <si>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</si>
  <si>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</si>
  <si>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</si>
  <si>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</si>
  <si>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</si>
  <si>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</si>
  <si>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</si>
  <si>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</si>
  <si>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</si>
  <si>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</si>
  <si>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</si>
  <si>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</si>
  <si>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</si>
  <si>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</si>
  <si>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</si>
  <si>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</si>
  <si>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</si>
  <si>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</si>
  <si>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</si>
  <si>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</si>
  <si>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</si>
  <si>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</si>
  <si>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</si>
  <si>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</si>
  <si>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</si>
  <si>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</si>
  <si>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</si>
  <si>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</si>
  <si>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</si>
  <si>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</si>
  <si>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</si>
  <si>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</si>
  <si>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</si>
  <si>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</si>
  <si>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</si>
  <si>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</si>
  <si>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</si>
  <si>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</si>
  <si>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</si>
  <si>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</si>
  <si>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</si>
  <si>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</si>
  <si>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</si>
  <si>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</si>
  <si>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</si>
  <si>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</si>
  <si>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</si>
  <si>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</si>
  <si>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</si>
  <si>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</si>
  <si>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</si>
  <si>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</si>
  <si>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</si>
  <si>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</si>
  <si>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</si>
  <si>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</si>
  <si>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</si>
  <si>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</si>
  <si>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</si>
  <si>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</si>
  <si>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</si>
  <si>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</si>
  <si>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</si>
  <si>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</si>
  <si>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</si>
  <si>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</si>
  <si>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</si>
  <si>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</si>
  <si>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</si>
  <si>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</si>
  <si>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</si>
  <si>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</si>
  <si>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</si>
  <si>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</si>
  <si>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</si>
  <si>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</si>
  <si>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</si>
  <si>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</si>
  <si>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</si>
  <si>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</si>
  <si>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</si>
  <si>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</si>
  <si>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</si>
  <si>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</si>
  <si>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</si>
  <si>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</si>
  <si>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</si>
  <si>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</si>
  <si>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</si>
  <si>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</si>
  <si>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</si>
  <si>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</si>
  <si>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14/B. melléklet a 8 /2017.(V.29.) önkormányzati rendelethez</t>
  </si>
  <si>
    <t>Kaposkeresztúr Községi Önkormányzat nullára leírt eszközeinek bemutatása</t>
  </si>
  <si>
    <t>N</t>
  </si>
  <si>
    <t>Hansználatban lévő 
nullára írt eszközök 
bruttó értéke</t>
  </si>
  <si>
    <t>Hansználaton kívüli 
nullára írt eszközök 
bruttó értéke</t>
  </si>
  <si>
    <t>A. Önkormányzat</t>
  </si>
  <si>
    <t>I. Immateriális javak</t>
  </si>
  <si>
    <t>II. Ingatlanok</t>
  </si>
  <si>
    <t xml:space="preserve">III. Gépek, berendezések, felszerelések, járművek </t>
  </si>
  <si>
    <t>15 melléklet a(z) 8/…2017……(V.29.) önkormányzati rendelethez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</si>
  <si>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</si>
  <si>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</si>
  <si>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</si>
  <si>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</si>
  <si>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</si>
  <si>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</si>
  <si>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</si>
  <si>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</si>
  <si>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</si>
  <si>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</si>
  <si>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</si>
  <si>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15/B. melléklet a 8 /2017.(V.29.) önkormányzati rendelethez</t>
  </si>
  <si>
    <t>Mérlegben értékkel nem szereplő kötelezettségek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</si>
  <si>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</si>
  <si>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</si>
  <si>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</si>
  <si>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</si>
  <si>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</si>
  <si>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</si>
  <si>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</si>
  <si>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Kaposmenti Hulladékgazdálkodási társulásnak</t>
  </si>
  <si>
    <t>Kaposvár</t>
  </si>
  <si>
    <t>80/2009</t>
  </si>
  <si>
    <t>1-2-11-4300-0010-7/2011</t>
  </si>
  <si>
    <t>hulladéklerakó rendszer megvalósítására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</si>
</sst>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_-* #,##0.00\ _F_t_-;\-* #,##0.00\ _F_t_-;_-* \-??\ _F_t_-;_-@_-"/>
    <numFmt numFmtId="167" formatCode="_-* #,##0\ _F_t_-;\-* #,##0\ _F_t_-;_-* \-??\ _F_t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56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56" applyNumberFormat="1" applyFont="1" applyFill="1" applyBorder="1" applyAlignment="1" applyProtection="1">
      <alignment/>
      <protection/>
    </xf>
    <xf numFmtId="0" fontId="8" fillId="0" borderId="10" xfId="56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0" fontId="8" fillId="0" borderId="10" xfId="56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56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56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10" fillId="0" borderId="13" xfId="54" applyFont="1" applyBorder="1" applyAlignment="1">
      <alignment horizontal="center"/>
      <protection/>
    </xf>
    <xf numFmtId="0" fontId="11" fillId="0" borderId="13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2" fillId="0" borderId="13" xfId="54" applyFont="1" applyFill="1" applyBorder="1">
      <alignment/>
      <protection/>
    </xf>
    <xf numFmtId="3" fontId="12" fillId="0" borderId="10" xfId="54" applyNumberFormat="1" applyFont="1" applyFill="1" applyBorder="1">
      <alignment/>
      <protection/>
    </xf>
    <xf numFmtId="0" fontId="12" fillId="0" borderId="10" xfId="54" applyFont="1" applyFill="1" applyBorder="1">
      <alignment/>
      <protection/>
    </xf>
    <xf numFmtId="0" fontId="13" fillId="0" borderId="13" xfId="54" applyFont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15" fillId="0" borderId="13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6" fillId="0" borderId="13" xfId="55" applyFont="1" applyFill="1" applyBorder="1" applyAlignment="1">
      <alignment horizontal="left"/>
      <protection/>
    </xf>
    <xf numFmtId="3" fontId="6" fillId="0" borderId="10" xfId="54" applyNumberFormat="1" applyFont="1" applyFill="1" applyBorder="1">
      <alignment/>
      <protection/>
    </xf>
    <xf numFmtId="0" fontId="17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19" fillId="0" borderId="10" xfId="54" applyFont="1" applyBorder="1">
      <alignment/>
      <protection/>
    </xf>
    <xf numFmtId="0" fontId="12" fillId="0" borderId="13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 horizontal="justify"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justify"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justify"/>
    </xf>
    <xf numFmtId="0" fontId="4" fillId="0" borderId="17" xfId="0" applyFont="1" applyFill="1" applyBorder="1" applyAlignment="1">
      <alignment horizontal="justify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3" xfId="0" applyFont="1" applyFill="1" applyBorder="1" applyAlignment="1">
      <alignment horizontal="justify"/>
    </xf>
    <xf numFmtId="0" fontId="0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165" fontId="24" fillId="0" borderId="10" xfId="0" applyNumberFormat="1" applyFont="1" applyBorder="1" applyAlignment="1">
      <alignment/>
    </xf>
    <xf numFmtId="167" fontId="24" fillId="0" borderId="10" xfId="40" applyNumberFormat="1" applyFont="1" applyFill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0" fontId="10" fillId="0" borderId="10" xfId="54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right"/>
    </xf>
    <xf numFmtId="0" fontId="24" fillId="0" borderId="35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5.421875" style="1" customWidth="1"/>
    <col min="3" max="3" width="67.7109375" style="0" customWidth="1"/>
    <col min="7" max="7" width="8.00390625" style="0" customWidth="1"/>
    <col min="8" max="8" width="12.421875" style="0" customWidth="1"/>
    <col min="9" max="9" width="10.57421875" style="0" customWidth="1"/>
    <col min="10" max="10" width="10.00390625" style="0" customWidth="1"/>
  </cols>
  <sheetData>
    <row r="1" ht="12.75">
      <c r="A1" t="s">
        <v>0</v>
      </c>
    </row>
    <row r="2" spans="1:11" ht="15">
      <c r="A2" t="s">
        <v>1</v>
      </c>
      <c r="C2" s="2"/>
      <c r="E2" s="2" t="s">
        <v>2</v>
      </c>
      <c r="F2" s="2"/>
      <c r="G2" s="2"/>
      <c r="H2" s="2"/>
      <c r="I2" s="2"/>
      <c r="J2" s="2"/>
      <c r="K2" s="2"/>
    </row>
    <row r="3" spans="1:11" ht="15">
      <c r="A3" s="3"/>
      <c r="B3" s="4"/>
      <c r="C3" s="5"/>
      <c r="D3" s="3"/>
      <c r="E3" s="5"/>
      <c r="F3" s="5"/>
      <c r="G3" s="5"/>
      <c r="H3" s="5"/>
      <c r="I3" s="5"/>
      <c r="J3" s="5"/>
      <c r="K3" s="2"/>
    </row>
    <row r="4" spans="1:10" ht="12.75">
      <c r="A4" s="3" t="s">
        <v>3</v>
      </c>
      <c r="B4" s="4" t="s">
        <v>4</v>
      </c>
      <c r="C4" s="3" t="s">
        <v>5</v>
      </c>
      <c r="D4" s="3" t="s">
        <v>6</v>
      </c>
      <c r="E4" s="3" t="s">
        <v>7</v>
      </c>
      <c r="F4" s="6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0" ht="25.5">
      <c r="A5" s="7" t="s">
        <v>13</v>
      </c>
      <c r="B5" s="4" t="s">
        <v>14</v>
      </c>
      <c r="C5" s="8" t="s">
        <v>15</v>
      </c>
      <c r="D5" s="9" t="s">
        <v>16</v>
      </c>
      <c r="E5" s="6" t="s">
        <v>17</v>
      </c>
      <c r="F5" s="10" t="s">
        <v>18</v>
      </c>
      <c r="G5" s="6" t="s">
        <v>19</v>
      </c>
      <c r="H5" s="7" t="s">
        <v>20</v>
      </c>
      <c r="I5" s="3" t="s">
        <v>21</v>
      </c>
      <c r="J5" s="3" t="s">
        <v>22</v>
      </c>
    </row>
    <row r="6" spans="1:10" ht="15.75">
      <c r="A6" s="3">
        <v>1</v>
      </c>
      <c r="B6" s="4">
        <v>1</v>
      </c>
      <c r="C6" s="11" t="s">
        <v>23</v>
      </c>
      <c r="D6" s="3" t="s">
        <v>24</v>
      </c>
      <c r="E6" s="3">
        <v>10523230</v>
      </c>
      <c r="F6" s="3"/>
      <c r="G6" s="6"/>
      <c r="H6" s="3">
        <f>E6</f>
        <v>10523230</v>
      </c>
      <c r="I6" s="3">
        <v>13803981</v>
      </c>
      <c r="J6" s="3">
        <v>13803981</v>
      </c>
    </row>
    <row r="7" spans="1:10" ht="12.75">
      <c r="A7" s="3">
        <v>8</v>
      </c>
      <c r="B7" s="4"/>
      <c r="C7" s="3"/>
      <c r="D7" s="3"/>
      <c r="E7" s="3"/>
      <c r="F7" s="3"/>
      <c r="G7" s="3"/>
      <c r="H7" s="3"/>
      <c r="I7" s="3"/>
      <c r="J7" s="3"/>
    </row>
    <row r="8" spans="1:10" ht="12.75">
      <c r="A8" s="3">
        <v>9</v>
      </c>
      <c r="B8" s="4">
        <v>2</v>
      </c>
      <c r="C8" s="12" t="s">
        <v>25</v>
      </c>
      <c r="D8" s="3" t="s">
        <v>26</v>
      </c>
      <c r="E8" s="3">
        <v>0</v>
      </c>
      <c r="F8" s="3"/>
      <c r="G8" s="3"/>
      <c r="H8" s="3">
        <v>0</v>
      </c>
      <c r="I8" s="3"/>
      <c r="J8" s="3"/>
    </row>
    <row r="9" spans="1:10" ht="12.75">
      <c r="A9" s="3">
        <v>10</v>
      </c>
      <c r="B9" s="4">
        <v>3</v>
      </c>
      <c r="C9" s="13" t="s">
        <v>27</v>
      </c>
      <c r="D9" s="3" t="s">
        <v>28</v>
      </c>
      <c r="E9" s="3"/>
      <c r="F9" s="3"/>
      <c r="G9" s="3"/>
      <c r="H9" s="3"/>
      <c r="I9" s="3"/>
      <c r="J9" s="3"/>
    </row>
    <row r="10" spans="1:10" ht="12.75">
      <c r="A10" s="3"/>
      <c r="B10" s="4"/>
      <c r="C10" s="13" t="s">
        <v>29</v>
      </c>
      <c r="D10" s="3"/>
      <c r="E10" s="3">
        <v>3870745</v>
      </c>
      <c r="F10" s="3"/>
      <c r="G10" s="3"/>
      <c r="H10" s="3">
        <f>E10</f>
        <v>3870745</v>
      </c>
      <c r="I10" s="3">
        <v>3870745</v>
      </c>
      <c r="J10" s="3">
        <v>3870745</v>
      </c>
    </row>
    <row r="11" spans="1:10" ht="12.75">
      <c r="A11" s="3"/>
      <c r="B11" s="4"/>
      <c r="C11" s="13" t="s">
        <v>30</v>
      </c>
      <c r="D11" s="3"/>
      <c r="E11" s="3">
        <v>2500000</v>
      </c>
      <c r="F11" s="3"/>
      <c r="G11" s="3"/>
      <c r="H11" s="3">
        <f>E11</f>
        <v>2500000</v>
      </c>
      <c r="I11" s="3">
        <v>2500000</v>
      </c>
      <c r="J11" s="3">
        <v>2500000</v>
      </c>
    </row>
    <row r="12" spans="1:10" ht="12.75">
      <c r="A12" s="3"/>
      <c r="B12" s="4"/>
      <c r="C12" s="13" t="s">
        <v>31</v>
      </c>
      <c r="D12" s="3"/>
      <c r="E12" s="3"/>
      <c r="F12" s="3"/>
      <c r="G12" s="3"/>
      <c r="H12" s="3"/>
      <c r="I12" s="3">
        <v>721891</v>
      </c>
      <c r="J12" s="3">
        <v>721891</v>
      </c>
    </row>
    <row r="13" spans="1:10" ht="12.75">
      <c r="A13" s="3"/>
      <c r="B13" s="4"/>
      <c r="C13" s="13" t="s">
        <v>32</v>
      </c>
      <c r="D13" s="3"/>
      <c r="E13" s="3"/>
      <c r="F13" s="3"/>
      <c r="G13" s="3"/>
      <c r="H13" s="3"/>
      <c r="I13" s="3">
        <v>281102</v>
      </c>
      <c r="J13" s="3">
        <v>281102</v>
      </c>
    </row>
    <row r="14" spans="1:10" ht="12.75">
      <c r="A14" s="3">
        <v>11</v>
      </c>
      <c r="B14" s="4">
        <v>4</v>
      </c>
      <c r="C14" s="12" t="s">
        <v>33</v>
      </c>
      <c r="D14" s="3" t="s">
        <v>34</v>
      </c>
      <c r="E14" s="3">
        <v>1200000</v>
      </c>
      <c r="F14" s="3"/>
      <c r="G14" s="3"/>
      <c r="H14" s="3">
        <f>E14</f>
        <v>1200000</v>
      </c>
      <c r="I14" s="3">
        <v>1200000</v>
      </c>
      <c r="J14" s="3">
        <v>1200000</v>
      </c>
    </row>
    <row r="15" spans="1:10" ht="12.75">
      <c r="A15" s="3">
        <v>12</v>
      </c>
      <c r="B15" s="4">
        <v>5</v>
      </c>
      <c r="C15" s="12" t="s">
        <v>35</v>
      </c>
      <c r="D15" s="3" t="s">
        <v>36</v>
      </c>
      <c r="E15" s="3">
        <v>447977</v>
      </c>
      <c r="F15" s="3"/>
      <c r="G15" s="3"/>
      <c r="H15" s="3">
        <f>E15</f>
        <v>447977</v>
      </c>
      <c r="I15" s="3">
        <v>2149131</v>
      </c>
      <c r="J15" s="3">
        <v>2149131</v>
      </c>
    </row>
    <row r="16" spans="1:10" ht="12.75">
      <c r="A16" s="3"/>
      <c r="B16" s="4"/>
      <c r="C16" s="12" t="s">
        <v>37</v>
      </c>
      <c r="D16" s="3"/>
      <c r="E16" s="3"/>
      <c r="F16" s="3"/>
      <c r="G16" s="3"/>
      <c r="H16" s="3"/>
      <c r="I16" s="3">
        <v>369556</v>
      </c>
      <c r="J16" s="3">
        <v>369556</v>
      </c>
    </row>
    <row r="17" spans="1:10" ht="12.75">
      <c r="A17" s="3"/>
      <c r="B17" s="4"/>
      <c r="C17" s="12" t="s">
        <v>38</v>
      </c>
      <c r="D17" s="3"/>
      <c r="E17" s="3"/>
      <c r="F17" s="3"/>
      <c r="G17" s="3"/>
      <c r="H17" s="3"/>
      <c r="I17" s="3">
        <v>309800</v>
      </c>
      <c r="J17" s="3">
        <v>309800</v>
      </c>
    </row>
    <row r="18" spans="1:10" ht="12.75">
      <c r="A18" s="3"/>
      <c r="B18" s="4"/>
      <c r="C18" s="12" t="s">
        <v>39</v>
      </c>
      <c r="D18" s="3"/>
      <c r="E18" s="3"/>
      <c r="F18" s="3"/>
      <c r="G18" s="3"/>
      <c r="H18" s="3"/>
      <c r="I18" s="3">
        <v>745875</v>
      </c>
      <c r="J18" s="3">
        <v>745875</v>
      </c>
    </row>
    <row r="19" spans="1:10" ht="12.75">
      <c r="A19" s="3"/>
      <c r="B19" s="4"/>
      <c r="C19" s="12" t="s">
        <v>40</v>
      </c>
      <c r="D19" s="3"/>
      <c r="E19" s="3"/>
      <c r="F19" s="3"/>
      <c r="G19" s="3"/>
      <c r="H19" s="3"/>
      <c r="I19" s="3">
        <v>723900</v>
      </c>
      <c r="J19" s="3">
        <v>723900</v>
      </c>
    </row>
    <row r="20" spans="1:10" ht="12.75">
      <c r="A20" s="3">
        <v>13</v>
      </c>
      <c r="B20" s="4">
        <v>6</v>
      </c>
      <c r="C20" s="12" t="s">
        <v>41</v>
      </c>
      <c r="D20" s="3" t="s">
        <v>42</v>
      </c>
      <c r="E20" s="3">
        <v>2648020</v>
      </c>
      <c r="F20" s="3"/>
      <c r="G20" s="3"/>
      <c r="H20" s="3">
        <f>E20</f>
        <v>2648020</v>
      </c>
      <c r="I20" s="3"/>
      <c r="J20" s="3"/>
    </row>
    <row r="21" spans="1:10" ht="12.75">
      <c r="A21" s="3">
        <v>14</v>
      </c>
      <c r="B21" s="4" t="s">
        <v>43</v>
      </c>
      <c r="C21" s="10" t="s">
        <v>44</v>
      </c>
      <c r="D21" s="3" t="s">
        <v>45</v>
      </c>
      <c r="E21" s="6">
        <f>SUM(E6:E20)</f>
        <v>21189972</v>
      </c>
      <c r="F21" s="3"/>
      <c r="G21" s="3"/>
      <c r="H21" s="6">
        <f>SUM(H6:H20)</f>
        <v>21189972</v>
      </c>
      <c r="I21" s="6">
        <f>SUM(I6:I15)</f>
        <v>24526850</v>
      </c>
      <c r="J21" s="6">
        <f>SUM(J6:J15)</f>
        <v>24526850</v>
      </c>
    </row>
    <row r="22" spans="1:10" ht="12.75">
      <c r="A22" s="3">
        <v>15</v>
      </c>
      <c r="B22" s="4">
        <v>1</v>
      </c>
      <c r="C22" s="13" t="s">
        <v>46</v>
      </c>
      <c r="D22" s="3" t="s">
        <v>47</v>
      </c>
      <c r="E22" s="3"/>
      <c r="F22" s="3"/>
      <c r="G22" s="3"/>
      <c r="H22" s="3"/>
      <c r="I22" s="3"/>
      <c r="J22" s="3">
        <v>106148</v>
      </c>
    </row>
    <row r="23" spans="1:10" ht="12.75">
      <c r="A23" s="3">
        <v>16</v>
      </c>
      <c r="B23" s="4">
        <v>2</v>
      </c>
      <c r="C23" s="13" t="s">
        <v>48</v>
      </c>
      <c r="D23" s="3" t="s">
        <v>49</v>
      </c>
      <c r="E23" s="3"/>
      <c r="F23" s="3"/>
      <c r="G23" s="3"/>
      <c r="H23" s="3"/>
      <c r="I23" s="3"/>
      <c r="J23" s="3"/>
    </row>
    <row r="24" spans="1:10" ht="12.75">
      <c r="A24" s="3">
        <v>17</v>
      </c>
      <c r="B24" s="4">
        <v>3</v>
      </c>
      <c r="C24" s="13" t="s">
        <v>50</v>
      </c>
      <c r="D24" s="3" t="s">
        <v>51</v>
      </c>
      <c r="E24" s="3"/>
      <c r="F24" s="3"/>
      <c r="G24" s="3"/>
      <c r="H24" s="3"/>
      <c r="I24" s="3"/>
      <c r="J24" s="3"/>
    </row>
    <row r="25" spans="1:10" ht="12.75">
      <c r="A25" s="3">
        <v>18</v>
      </c>
      <c r="B25" s="4">
        <v>4</v>
      </c>
      <c r="C25" s="12" t="s">
        <v>52</v>
      </c>
      <c r="D25" s="6" t="s">
        <v>53</v>
      </c>
      <c r="E25" s="6"/>
      <c r="F25" s="14"/>
      <c r="G25" s="6"/>
      <c r="H25" s="6"/>
      <c r="I25" s="3"/>
      <c r="J25" s="3"/>
    </row>
    <row r="26" spans="1:10" ht="12.75">
      <c r="A26" s="3">
        <v>19</v>
      </c>
      <c r="B26" s="4">
        <v>5</v>
      </c>
      <c r="C26" s="12" t="s">
        <v>54</v>
      </c>
      <c r="D26" s="3" t="s">
        <v>55</v>
      </c>
      <c r="E26" s="3"/>
      <c r="F26" s="3"/>
      <c r="G26" s="3"/>
      <c r="H26" s="3"/>
      <c r="I26" s="3">
        <f>SUM(I27:I29)</f>
        <v>16240322</v>
      </c>
      <c r="J26" s="3">
        <f>SUM(J27:J29)</f>
        <v>21841588</v>
      </c>
    </row>
    <row r="27" spans="1:10" ht="12.75">
      <c r="A27" s="3">
        <v>22</v>
      </c>
      <c r="B27" s="4" t="s">
        <v>56</v>
      </c>
      <c r="C27" s="3" t="s">
        <v>57</v>
      </c>
      <c r="D27" s="3"/>
      <c r="E27" s="3">
        <v>12859000</v>
      </c>
      <c r="F27" s="3"/>
      <c r="G27" s="3"/>
      <c r="H27" s="3">
        <f>E27</f>
        <v>12859000</v>
      </c>
      <c r="I27" s="3">
        <v>16240322</v>
      </c>
      <c r="J27" s="3">
        <v>21307988</v>
      </c>
    </row>
    <row r="28" spans="1:10" ht="12.75">
      <c r="A28" s="3">
        <v>23</v>
      </c>
      <c r="B28" s="4" t="s">
        <v>58</v>
      </c>
      <c r="C28" s="3"/>
      <c r="D28" s="3"/>
      <c r="E28" s="3">
        <v>0</v>
      </c>
      <c r="F28" s="3"/>
      <c r="G28" s="3"/>
      <c r="H28" s="3">
        <v>0</v>
      </c>
      <c r="I28" s="3"/>
      <c r="J28" s="3"/>
    </row>
    <row r="29" spans="1:10" ht="12.75">
      <c r="A29" s="3"/>
      <c r="B29" s="4" t="s">
        <v>59</v>
      </c>
      <c r="C29" s="3" t="s">
        <v>60</v>
      </c>
      <c r="D29" s="3"/>
      <c r="E29" s="3"/>
      <c r="F29" s="3"/>
      <c r="G29" s="3"/>
      <c r="H29" s="3"/>
      <c r="I29" s="3">
        <v>0</v>
      </c>
      <c r="J29" s="3">
        <v>533600</v>
      </c>
    </row>
    <row r="30" spans="1:10" ht="12.75">
      <c r="A30" s="3">
        <v>24</v>
      </c>
      <c r="B30" s="4" t="s">
        <v>61</v>
      </c>
      <c r="C30" s="6" t="s">
        <v>62</v>
      </c>
      <c r="D30" s="3" t="s">
        <v>63</v>
      </c>
      <c r="E30" s="6">
        <f>SUM(E21:E29)</f>
        <v>34048972</v>
      </c>
      <c r="F30" s="6">
        <f>SUM(F21:F29)</f>
        <v>0</v>
      </c>
      <c r="G30" s="6">
        <f>SUM(G21:G29)</f>
        <v>0</v>
      </c>
      <c r="H30" s="6">
        <f>SUM(H21:H29)</f>
        <v>34048972</v>
      </c>
      <c r="I30" s="6">
        <f>SUM(I26,I22,I21)</f>
        <v>40767172</v>
      </c>
      <c r="J30" s="15">
        <f>SUM(J26,J22,J21)</f>
        <v>46474586</v>
      </c>
    </row>
    <row r="31" spans="1:10" ht="12.75">
      <c r="A31" s="3">
        <v>25</v>
      </c>
      <c r="B31" s="4">
        <v>1</v>
      </c>
      <c r="C31" s="3" t="s">
        <v>64</v>
      </c>
      <c r="D31" s="3" t="s">
        <v>65</v>
      </c>
      <c r="E31" s="3"/>
      <c r="F31" s="3"/>
      <c r="G31" s="3"/>
      <c r="H31" s="3"/>
      <c r="I31" s="6">
        <v>195000</v>
      </c>
      <c r="J31" s="3">
        <v>195000</v>
      </c>
    </row>
    <row r="32" spans="1:10" ht="12.75">
      <c r="A32" s="3">
        <v>26</v>
      </c>
      <c r="B32" s="4">
        <v>2</v>
      </c>
      <c r="C32" s="3" t="s">
        <v>66</v>
      </c>
      <c r="D32" s="6" t="s">
        <v>67</v>
      </c>
      <c r="E32" s="6"/>
      <c r="F32" s="6"/>
      <c r="G32" s="6"/>
      <c r="H32" s="3"/>
      <c r="I32" s="3"/>
      <c r="J32" s="3"/>
    </row>
    <row r="33" spans="1:10" ht="12.75">
      <c r="A33" s="3">
        <v>27</v>
      </c>
      <c r="B33" s="4">
        <v>3</v>
      </c>
      <c r="C33" s="3" t="s">
        <v>68</v>
      </c>
      <c r="D33" s="3" t="s">
        <v>69</v>
      </c>
      <c r="E33" s="3"/>
      <c r="F33" s="3"/>
      <c r="G33" s="3"/>
      <c r="H33" s="3"/>
      <c r="I33" s="3"/>
      <c r="J33" s="3"/>
    </row>
    <row r="34" spans="1:10" ht="12.75">
      <c r="A34" s="3">
        <v>28</v>
      </c>
      <c r="B34" s="4">
        <v>4</v>
      </c>
      <c r="C34" s="3" t="s">
        <v>70</v>
      </c>
      <c r="D34" s="3" t="s">
        <v>71</v>
      </c>
      <c r="E34" s="3"/>
      <c r="F34" s="3"/>
      <c r="G34" s="3"/>
      <c r="H34" s="3"/>
      <c r="I34" s="3"/>
      <c r="J34" s="3"/>
    </row>
    <row r="35" spans="1:10" ht="12.75">
      <c r="A35" s="3">
        <v>29</v>
      </c>
      <c r="B35" s="16">
        <v>5</v>
      </c>
      <c r="C35" s="3" t="s">
        <v>72</v>
      </c>
      <c r="D35" s="3" t="s">
        <v>73</v>
      </c>
      <c r="E35" s="3">
        <v>541000</v>
      </c>
      <c r="F35" s="3"/>
      <c r="G35" s="3"/>
      <c r="H35" s="3">
        <v>541000</v>
      </c>
      <c r="I35" s="4"/>
      <c r="J35" s="4"/>
    </row>
    <row r="36" spans="1:10" ht="12.75">
      <c r="A36" s="3">
        <v>30</v>
      </c>
      <c r="B36" s="4" t="s">
        <v>56</v>
      </c>
      <c r="C36" s="3" t="s">
        <v>74</v>
      </c>
      <c r="D36" s="3"/>
      <c r="E36" s="3">
        <v>541000</v>
      </c>
      <c r="F36" s="3"/>
      <c r="G36" s="3"/>
      <c r="H36" s="17">
        <v>541000</v>
      </c>
      <c r="I36" s="4"/>
      <c r="J36" s="4"/>
    </row>
    <row r="37" spans="1:10" ht="12.75">
      <c r="A37" s="3">
        <v>31</v>
      </c>
      <c r="B37" s="4" t="s">
        <v>75</v>
      </c>
      <c r="C37" s="6" t="s">
        <v>76</v>
      </c>
      <c r="D37" s="3" t="s">
        <v>77</v>
      </c>
      <c r="E37" s="6">
        <f aca="true" t="shared" si="0" ref="E37:J37">SUM(E31:E35)</f>
        <v>541000</v>
      </c>
      <c r="F37" s="6">
        <f t="shared" si="0"/>
        <v>0</v>
      </c>
      <c r="G37" s="6">
        <f t="shared" si="0"/>
        <v>0</v>
      </c>
      <c r="H37" s="6">
        <f t="shared" si="0"/>
        <v>541000</v>
      </c>
      <c r="I37" s="6">
        <f t="shared" si="0"/>
        <v>195000</v>
      </c>
      <c r="J37" s="15">
        <f t="shared" si="0"/>
        <v>195000</v>
      </c>
    </row>
    <row r="38" spans="1:10" ht="12.75">
      <c r="A38" s="3">
        <v>32</v>
      </c>
      <c r="B38" s="4">
        <v>1</v>
      </c>
      <c r="C38" s="3" t="s">
        <v>78</v>
      </c>
      <c r="D38" s="3" t="s">
        <v>79</v>
      </c>
      <c r="E38" s="3"/>
      <c r="F38" s="3"/>
      <c r="G38" s="3"/>
      <c r="H38" s="3"/>
      <c r="I38" s="3"/>
      <c r="J38" s="3"/>
    </row>
    <row r="39" spans="1:10" ht="12.75">
      <c r="A39" s="3">
        <v>33</v>
      </c>
      <c r="B39" s="16">
        <v>2</v>
      </c>
      <c r="C39" s="3" t="s">
        <v>80</v>
      </c>
      <c r="D39" s="3" t="s">
        <v>81</v>
      </c>
      <c r="E39" s="3"/>
      <c r="F39" s="3"/>
      <c r="G39" s="3"/>
      <c r="H39" s="3"/>
      <c r="I39" s="4"/>
      <c r="J39" s="3"/>
    </row>
    <row r="40" spans="1:10" ht="12.75">
      <c r="A40" s="3">
        <v>34</v>
      </c>
      <c r="B40" s="18" t="s">
        <v>82</v>
      </c>
      <c r="C40" s="6" t="s">
        <v>83</v>
      </c>
      <c r="D40" s="3" t="s">
        <v>84</v>
      </c>
      <c r="E40" s="3"/>
      <c r="F40" s="3"/>
      <c r="G40" s="3"/>
      <c r="H40" s="3"/>
      <c r="I40" s="4"/>
      <c r="J40" s="3"/>
    </row>
    <row r="41" spans="1:10" ht="12.75">
      <c r="A41" s="3">
        <v>35</v>
      </c>
      <c r="B41" s="4">
        <v>1</v>
      </c>
      <c r="C41" s="4" t="s">
        <v>85</v>
      </c>
      <c r="D41" s="3" t="s">
        <v>86</v>
      </c>
      <c r="E41" s="4"/>
      <c r="F41" s="3"/>
      <c r="G41" s="4"/>
      <c r="H41" s="4"/>
      <c r="I41" s="4"/>
      <c r="J41" s="3"/>
    </row>
    <row r="42" spans="1:10" ht="12.75">
      <c r="A42" s="3">
        <v>36</v>
      </c>
      <c r="B42" s="4">
        <v>2</v>
      </c>
      <c r="C42" s="18" t="s">
        <v>87</v>
      </c>
      <c r="D42" s="3" t="s">
        <v>88</v>
      </c>
      <c r="E42" s="3"/>
      <c r="F42" s="3"/>
      <c r="G42" s="3"/>
      <c r="H42" s="18"/>
      <c r="I42" s="4"/>
      <c r="J42" s="3"/>
    </row>
    <row r="43" spans="1:10" ht="12.75">
      <c r="A43" s="3">
        <v>37</v>
      </c>
      <c r="B43" s="16">
        <v>3</v>
      </c>
      <c r="C43" s="3" t="s">
        <v>89</v>
      </c>
      <c r="D43" s="3" t="s">
        <v>90</v>
      </c>
      <c r="E43" s="3"/>
      <c r="F43" s="3">
        <v>600000</v>
      </c>
      <c r="G43" s="3"/>
      <c r="H43" s="17">
        <v>600000</v>
      </c>
      <c r="I43" s="19">
        <v>600000</v>
      </c>
      <c r="J43" s="3">
        <v>499379</v>
      </c>
    </row>
    <row r="44" spans="1:10" ht="12.75">
      <c r="A44" s="3">
        <v>38</v>
      </c>
      <c r="B44" s="20">
        <v>4</v>
      </c>
      <c r="C44" s="3" t="s">
        <v>91</v>
      </c>
      <c r="D44" s="3" t="s">
        <v>92</v>
      </c>
      <c r="E44" s="3"/>
      <c r="F44" s="3">
        <v>1600000</v>
      </c>
      <c r="G44" s="3"/>
      <c r="H44" s="17">
        <v>1600000</v>
      </c>
      <c r="I44" s="4">
        <v>1600000</v>
      </c>
      <c r="J44" s="3">
        <v>1264530</v>
      </c>
    </row>
    <row r="45" spans="1:10" ht="12.75">
      <c r="A45" s="3">
        <v>39</v>
      </c>
      <c r="B45" s="4">
        <v>5</v>
      </c>
      <c r="C45" s="3" t="s">
        <v>93</v>
      </c>
      <c r="D45" s="3" t="s">
        <v>94</v>
      </c>
      <c r="E45" s="3"/>
      <c r="F45" s="3"/>
      <c r="G45" s="3"/>
      <c r="H45" s="3"/>
      <c r="I45" s="4"/>
      <c r="J45" s="3"/>
    </row>
    <row r="46" spans="1:10" ht="12.75">
      <c r="A46" s="3">
        <v>40</v>
      </c>
      <c r="B46" s="4">
        <v>6</v>
      </c>
      <c r="C46" s="3" t="s">
        <v>95</v>
      </c>
      <c r="D46" s="3" t="s">
        <v>96</v>
      </c>
      <c r="E46" s="3"/>
      <c r="F46" s="3"/>
      <c r="G46" s="3"/>
      <c r="H46" s="3"/>
      <c r="I46" s="4"/>
      <c r="J46" s="3"/>
    </row>
    <row r="47" spans="1:10" ht="12.75">
      <c r="A47" s="3">
        <v>41</v>
      </c>
      <c r="B47" s="18">
        <v>7</v>
      </c>
      <c r="C47" s="3" t="s">
        <v>97</v>
      </c>
      <c r="D47" s="3" t="s">
        <v>98</v>
      </c>
      <c r="E47" s="3">
        <v>400000</v>
      </c>
      <c r="F47" s="3"/>
      <c r="G47" s="3"/>
      <c r="H47" s="21">
        <f>E47</f>
        <v>400000</v>
      </c>
      <c r="I47" s="3">
        <v>400000</v>
      </c>
      <c r="J47" s="3">
        <v>426069</v>
      </c>
    </row>
    <row r="48" spans="1:10" ht="12.75">
      <c r="A48" s="3">
        <v>42</v>
      </c>
      <c r="B48" s="18">
        <v>8</v>
      </c>
      <c r="C48" s="3" t="s">
        <v>99</v>
      </c>
      <c r="D48" s="6" t="s">
        <v>100</v>
      </c>
      <c r="E48" s="6"/>
      <c r="F48" s="6"/>
      <c r="G48" s="6"/>
      <c r="H48" s="3"/>
      <c r="I48" s="3"/>
      <c r="J48" s="3"/>
    </row>
    <row r="49" spans="1:10" ht="12.75">
      <c r="A49" s="3">
        <v>43</v>
      </c>
      <c r="B49" s="18" t="s">
        <v>101</v>
      </c>
      <c r="C49" s="6" t="s">
        <v>102</v>
      </c>
      <c r="D49" s="3" t="s">
        <v>103</v>
      </c>
      <c r="E49" s="6">
        <f aca="true" t="shared" si="1" ref="E49:J49">SUM(E44:E48)</f>
        <v>400000</v>
      </c>
      <c r="F49" s="6">
        <f t="shared" si="1"/>
        <v>1600000</v>
      </c>
      <c r="G49" s="6">
        <f t="shared" si="1"/>
        <v>0</v>
      </c>
      <c r="H49" s="6">
        <f t="shared" si="1"/>
        <v>2000000</v>
      </c>
      <c r="I49" s="6">
        <f t="shared" si="1"/>
        <v>2000000</v>
      </c>
      <c r="J49" s="6">
        <f t="shared" si="1"/>
        <v>1690599</v>
      </c>
    </row>
    <row r="50" spans="1:10" ht="12.75">
      <c r="A50" s="3">
        <v>44</v>
      </c>
      <c r="B50" s="18">
        <v>1</v>
      </c>
      <c r="C50" s="6" t="s">
        <v>104</v>
      </c>
      <c r="D50" s="3" t="s">
        <v>105</v>
      </c>
      <c r="E50" s="3">
        <f aca="true" t="shared" si="2" ref="E50:J50">SUM(E51:E52)</f>
        <v>130000</v>
      </c>
      <c r="F50" s="3">
        <f t="shared" si="2"/>
        <v>0</v>
      </c>
      <c r="G50" s="3">
        <f t="shared" si="2"/>
        <v>0</v>
      </c>
      <c r="H50" s="3">
        <f t="shared" si="2"/>
        <v>130000</v>
      </c>
      <c r="I50" s="3">
        <f t="shared" si="2"/>
        <v>130000</v>
      </c>
      <c r="J50" s="3">
        <f t="shared" si="2"/>
        <v>76993</v>
      </c>
    </row>
    <row r="51" spans="1:10" ht="15">
      <c r="A51" s="3">
        <v>45</v>
      </c>
      <c r="B51" s="4" t="s">
        <v>56</v>
      </c>
      <c r="C51" s="3" t="s">
        <v>106</v>
      </c>
      <c r="D51" s="3"/>
      <c r="E51" s="3">
        <v>100000</v>
      </c>
      <c r="F51" s="5"/>
      <c r="G51" s="6"/>
      <c r="H51" s="3">
        <f>E51</f>
        <v>100000</v>
      </c>
      <c r="I51" s="3">
        <v>100000</v>
      </c>
      <c r="J51" s="3">
        <v>18000</v>
      </c>
    </row>
    <row r="52" spans="1:10" ht="12.75">
      <c r="A52" s="3">
        <v>46</v>
      </c>
      <c r="B52" s="4" t="s">
        <v>58</v>
      </c>
      <c r="C52" s="3" t="s">
        <v>107</v>
      </c>
      <c r="D52" s="3"/>
      <c r="E52" s="3">
        <v>30000</v>
      </c>
      <c r="F52" s="3"/>
      <c r="G52" s="3"/>
      <c r="H52" s="3">
        <f>E52</f>
        <v>30000</v>
      </c>
      <c r="I52" s="3">
        <v>30000</v>
      </c>
      <c r="J52" s="3">
        <v>58993</v>
      </c>
    </row>
    <row r="53" spans="1:10" ht="12.75">
      <c r="A53" s="3">
        <v>49</v>
      </c>
      <c r="B53" s="4" t="s">
        <v>108</v>
      </c>
      <c r="C53" s="22" t="s">
        <v>109</v>
      </c>
      <c r="D53" s="3" t="s">
        <v>110</v>
      </c>
      <c r="E53" s="6">
        <f aca="true" t="shared" si="3" ref="E53:J53">SUM(E50,E49,E38:E43)</f>
        <v>530000</v>
      </c>
      <c r="F53" s="6">
        <f t="shared" si="3"/>
        <v>2200000</v>
      </c>
      <c r="G53" s="6">
        <f t="shared" si="3"/>
        <v>0</v>
      </c>
      <c r="H53" s="6">
        <f t="shared" si="3"/>
        <v>2730000</v>
      </c>
      <c r="I53" s="6">
        <f t="shared" si="3"/>
        <v>2730000</v>
      </c>
      <c r="J53" s="15">
        <f t="shared" si="3"/>
        <v>2266971</v>
      </c>
    </row>
    <row r="54" spans="1:10" ht="12.75">
      <c r="A54" s="3">
        <v>50</v>
      </c>
      <c r="B54" s="4">
        <v>1</v>
      </c>
      <c r="C54" s="18" t="s">
        <v>111</v>
      </c>
      <c r="D54" s="3" t="s">
        <v>112</v>
      </c>
      <c r="E54" s="3">
        <v>0</v>
      </c>
      <c r="F54" s="3">
        <v>200000</v>
      </c>
      <c r="G54" s="3"/>
      <c r="H54" s="18">
        <f>F54</f>
        <v>200000</v>
      </c>
      <c r="I54" s="3">
        <v>200000</v>
      </c>
      <c r="J54" s="3">
        <v>462740</v>
      </c>
    </row>
    <row r="55" spans="1:10" ht="12.75">
      <c r="A55" s="3">
        <v>51</v>
      </c>
      <c r="B55" s="4">
        <v>2</v>
      </c>
      <c r="C55" s="18" t="s">
        <v>113</v>
      </c>
      <c r="D55" s="3" t="s">
        <v>114</v>
      </c>
      <c r="E55" s="3">
        <v>0</v>
      </c>
      <c r="F55" s="3">
        <v>75000</v>
      </c>
      <c r="G55" s="3"/>
      <c r="H55" s="18">
        <f>F55</f>
        <v>75000</v>
      </c>
      <c r="I55" s="3">
        <v>75000</v>
      </c>
      <c r="J55" s="3">
        <v>75000</v>
      </c>
    </row>
    <row r="56" spans="1:10" ht="12.75">
      <c r="A56" s="3">
        <v>52</v>
      </c>
      <c r="B56" s="4">
        <v>3</v>
      </c>
      <c r="C56" s="18" t="s">
        <v>115</v>
      </c>
      <c r="D56" s="3" t="s">
        <v>116</v>
      </c>
      <c r="E56" s="3"/>
      <c r="F56" s="3"/>
      <c r="G56" s="3"/>
      <c r="H56" s="18"/>
      <c r="I56" s="3"/>
      <c r="J56" s="3"/>
    </row>
    <row r="57" spans="1:10" ht="12.75">
      <c r="A57" s="3">
        <v>53</v>
      </c>
      <c r="B57" s="4">
        <v>4</v>
      </c>
      <c r="C57" s="3" t="s">
        <v>117</v>
      </c>
      <c r="D57" s="3" t="s">
        <v>118</v>
      </c>
      <c r="E57" s="3">
        <v>0</v>
      </c>
      <c r="F57" s="3">
        <v>400000</v>
      </c>
      <c r="G57" s="6"/>
      <c r="H57" s="17">
        <f>F57</f>
        <v>400000</v>
      </c>
      <c r="I57" s="3">
        <v>400000</v>
      </c>
      <c r="J57" s="3">
        <v>793932</v>
      </c>
    </row>
    <row r="58" spans="1:10" ht="12.75">
      <c r="A58" s="3">
        <v>54</v>
      </c>
      <c r="B58" s="4">
        <v>5</v>
      </c>
      <c r="C58" s="18" t="s">
        <v>119</v>
      </c>
      <c r="D58" s="3" t="s">
        <v>120</v>
      </c>
      <c r="E58" s="3"/>
      <c r="F58" s="3"/>
      <c r="G58" s="3"/>
      <c r="H58" s="18"/>
      <c r="I58" s="3"/>
      <c r="J58" s="3"/>
    </row>
    <row r="59" spans="1:10" ht="12.75">
      <c r="A59" s="3">
        <v>55</v>
      </c>
      <c r="B59" s="16">
        <v>6</v>
      </c>
      <c r="C59" s="3" t="s">
        <v>121</v>
      </c>
      <c r="D59" s="3" t="s">
        <v>122</v>
      </c>
      <c r="E59" s="3"/>
      <c r="F59" s="6"/>
      <c r="G59" s="3"/>
      <c r="H59" s="18"/>
      <c r="I59" s="3"/>
      <c r="J59" s="3"/>
    </row>
    <row r="60" spans="1:10" ht="12.75">
      <c r="A60" s="3">
        <v>56</v>
      </c>
      <c r="B60" s="18">
        <v>7</v>
      </c>
      <c r="C60" s="23" t="s">
        <v>123</v>
      </c>
      <c r="D60" s="3" t="s">
        <v>124</v>
      </c>
      <c r="E60" s="3"/>
      <c r="F60" s="3"/>
      <c r="G60" s="3"/>
      <c r="H60" s="23"/>
      <c r="I60" s="3"/>
      <c r="J60" s="3"/>
    </row>
    <row r="61" spans="1:10" ht="12.75">
      <c r="A61" s="3">
        <v>57</v>
      </c>
      <c r="B61" s="4">
        <v>8</v>
      </c>
      <c r="C61" s="18" t="s">
        <v>125</v>
      </c>
      <c r="D61" s="3" t="s">
        <v>126</v>
      </c>
      <c r="E61" s="4">
        <v>0</v>
      </c>
      <c r="F61" s="3">
        <v>20000</v>
      </c>
      <c r="G61" s="4"/>
      <c r="H61" s="18">
        <f>F61</f>
        <v>20000</v>
      </c>
      <c r="I61" s="3">
        <v>20000</v>
      </c>
      <c r="J61" s="3">
        <v>1203</v>
      </c>
    </row>
    <row r="62" spans="1:10" ht="12.75">
      <c r="A62" s="3">
        <v>58</v>
      </c>
      <c r="B62" s="4">
        <v>9</v>
      </c>
      <c r="C62" s="18" t="s">
        <v>127</v>
      </c>
      <c r="D62" s="3" t="s">
        <v>128</v>
      </c>
      <c r="E62" s="4"/>
      <c r="F62" s="24"/>
      <c r="G62" s="4"/>
      <c r="H62" s="18"/>
      <c r="I62" s="3"/>
      <c r="J62" s="3"/>
    </row>
    <row r="63" spans="1:10" ht="12.75">
      <c r="A63" s="3">
        <v>59</v>
      </c>
      <c r="B63" s="4">
        <v>10</v>
      </c>
      <c r="C63" s="18" t="s">
        <v>129</v>
      </c>
      <c r="D63" s="3" t="s">
        <v>130</v>
      </c>
      <c r="E63" s="4">
        <v>0</v>
      </c>
      <c r="F63" s="3">
        <v>300000</v>
      </c>
      <c r="G63" s="25"/>
      <c r="H63" s="18">
        <f>F63</f>
        <v>300000</v>
      </c>
      <c r="I63" s="3">
        <v>300000</v>
      </c>
      <c r="J63" s="3">
        <v>41123</v>
      </c>
    </row>
    <row r="64" spans="1:10" ht="12.75">
      <c r="A64" s="3"/>
      <c r="B64" s="4">
        <v>11</v>
      </c>
      <c r="C64" s="18" t="s">
        <v>131</v>
      </c>
      <c r="D64" s="3" t="s">
        <v>132</v>
      </c>
      <c r="E64" s="4"/>
      <c r="F64" s="3"/>
      <c r="G64" s="25"/>
      <c r="H64" s="18"/>
      <c r="I64" s="3"/>
      <c r="J64" s="3">
        <v>473208</v>
      </c>
    </row>
    <row r="65" spans="1:12" ht="12.75">
      <c r="A65" s="3">
        <v>60</v>
      </c>
      <c r="B65" s="4" t="s">
        <v>133</v>
      </c>
      <c r="C65" s="22" t="s">
        <v>134</v>
      </c>
      <c r="D65" s="3" t="s">
        <v>135</v>
      </c>
      <c r="E65" s="25">
        <f aca="true" t="shared" si="4" ref="E65:J65">SUM(E54:E64)</f>
        <v>0</v>
      </c>
      <c r="F65" s="25">
        <f t="shared" si="4"/>
        <v>995000</v>
      </c>
      <c r="G65" s="25">
        <f t="shared" si="4"/>
        <v>0</v>
      </c>
      <c r="H65" s="25">
        <f t="shared" si="4"/>
        <v>995000</v>
      </c>
      <c r="I65" s="25">
        <f t="shared" si="4"/>
        <v>995000</v>
      </c>
      <c r="J65" s="26">
        <f t="shared" si="4"/>
        <v>1847206</v>
      </c>
      <c r="L65">
        <f>SUM(K30:K65)</f>
        <v>0</v>
      </c>
    </row>
    <row r="66" spans="1:10" ht="12.75">
      <c r="A66" s="3">
        <v>61</v>
      </c>
      <c r="B66" s="4">
        <v>1</v>
      </c>
      <c r="C66" s="22" t="s">
        <v>136</v>
      </c>
      <c r="D66" s="6" t="s">
        <v>137</v>
      </c>
      <c r="E66" s="25"/>
      <c r="F66" s="6"/>
      <c r="G66" s="25"/>
      <c r="H66" s="18"/>
      <c r="I66" s="3"/>
      <c r="J66" s="3"/>
    </row>
    <row r="67" spans="1:10" ht="12.75">
      <c r="A67" s="3">
        <v>62</v>
      </c>
      <c r="B67" s="27">
        <v>2</v>
      </c>
      <c r="C67" s="3" t="s">
        <v>138</v>
      </c>
      <c r="D67" s="3" t="s">
        <v>139</v>
      </c>
      <c r="E67" s="3"/>
      <c r="F67" s="3"/>
      <c r="G67" s="3"/>
      <c r="H67" s="21"/>
      <c r="I67" s="3"/>
      <c r="J67" s="3">
        <v>870000</v>
      </c>
    </row>
    <row r="68" spans="1:10" ht="12.75">
      <c r="A68" s="3">
        <v>63</v>
      </c>
      <c r="B68" s="4">
        <v>3</v>
      </c>
      <c r="C68" s="27" t="s">
        <v>140</v>
      </c>
      <c r="D68" s="3" t="s">
        <v>141</v>
      </c>
      <c r="E68" s="3"/>
      <c r="F68" s="3"/>
      <c r="G68" s="3"/>
      <c r="H68" s="3"/>
      <c r="I68" s="3"/>
      <c r="J68" s="3">
        <v>10000</v>
      </c>
    </row>
    <row r="69" spans="1:10" ht="12.75">
      <c r="A69" s="3">
        <v>64</v>
      </c>
      <c r="B69" s="4">
        <v>4</v>
      </c>
      <c r="C69" s="27" t="s">
        <v>142</v>
      </c>
      <c r="D69" s="3" t="s">
        <v>143</v>
      </c>
      <c r="E69" s="3"/>
      <c r="F69" s="3"/>
      <c r="G69" s="3"/>
      <c r="H69" s="3"/>
      <c r="I69" s="3"/>
      <c r="J69" s="3"/>
    </row>
    <row r="70" spans="1:10" ht="12.75">
      <c r="A70" s="3">
        <v>65</v>
      </c>
      <c r="B70" s="27">
        <v>5</v>
      </c>
      <c r="C70" s="3" t="s">
        <v>144</v>
      </c>
      <c r="D70" s="3" t="s">
        <v>145</v>
      </c>
      <c r="E70" s="3"/>
      <c r="F70" s="3"/>
      <c r="G70" s="3"/>
      <c r="H70" s="3"/>
      <c r="I70" s="3"/>
      <c r="J70" s="3"/>
    </row>
    <row r="71" spans="1:10" ht="12.75">
      <c r="A71" s="3">
        <v>66</v>
      </c>
      <c r="B71" s="27" t="s">
        <v>146</v>
      </c>
      <c r="C71" s="6" t="s">
        <v>147</v>
      </c>
      <c r="D71" s="3" t="s">
        <v>148</v>
      </c>
      <c r="E71" s="3"/>
      <c r="F71" s="3"/>
      <c r="G71" s="3"/>
      <c r="H71" s="3"/>
      <c r="I71" s="3"/>
      <c r="J71" s="15">
        <f>SUM(J66:J70)</f>
        <v>880000</v>
      </c>
    </row>
    <row r="72" spans="1:10" ht="12.75">
      <c r="A72" s="3">
        <v>67</v>
      </c>
      <c r="B72" s="27">
        <v>1</v>
      </c>
      <c r="C72" s="3" t="s">
        <v>149</v>
      </c>
      <c r="D72" s="3" t="s">
        <v>150</v>
      </c>
      <c r="E72" s="3"/>
      <c r="F72" s="3"/>
      <c r="G72" s="3"/>
      <c r="H72" s="3"/>
      <c r="I72" s="3"/>
      <c r="J72" s="3"/>
    </row>
    <row r="73" spans="1:10" ht="12.75">
      <c r="A73" s="3">
        <v>68</v>
      </c>
      <c r="B73" s="27">
        <v>2</v>
      </c>
      <c r="C73" s="3" t="s">
        <v>151</v>
      </c>
      <c r="D73" s="3" t="s">
        <v>152</v>
      </c>
      <c r="E73" s="3"/>
      <c r="F73" s="3"/>
      <c r="G73" s="3"/>
      <c r="H73" s="3"/>
      <c r="I73" s="3"/>
      <c r="J73" s="3"/>
    </row>
    <row r="74" spans="1:10" ht="12.75">
      <c r="A74" s="3">
        <v>69</v>
      </c>
      <c r="B74" s="27">
        <v>3</v>
      </c>
      <c r="C74" s="3" t="s">
        <v>153</v>
      </c>
      <c r="D74" s="3" t="s">
        <v>154</v>
      </c>
      <c r="E74" s="3"/>
      <c r="F74" s="3"/>
      <c r="G74" s="3"/>
      <c r="H74" s="3"/>
      <c r="I74" s="3"/>
      <c r="J74" s="3"/>
    </row>
    <row r="75" spans="1:10" ht="12.75">
      <c r="A75" s="3">
        <v>70</v>
      </c>
      <c r="B75" s="27" t="s">
        <v>155</v>
      </c>
      <c r="C75" s="6" t="s">
        <v>156</v>
      </c>
      <c r="D75" s="3" t="s">
        <v>157</v>
      </c>
      <c r="E75" s="3"/>
      <c r="F75" s="3"/>
      <c r="G75" s="3"/>
      <c r="H75" s="3"/>
      <c r="I75" s="3"/>
      <c r="J75" s="3"/>
    </row>
    <row r="76" spans="1:10" ht="12.75">
      <c r="A76" s="3">
        <v>71</v>
      </c>
      <c r="B76" s="27">
        <v>1</v>
      </c>
      <c r="C76" s="3" t="s">
        <v>158</v>
      </c>
      <c r="D76" s="3" t="s">
        <v>159</v>
      </c>
      <c r="E76" s="3"/>
      <c r="F76" s="3"/>
      <c r="G76" s="3"/>
      <c r="H76" s="3"/>
      <c r="I76" s="3"/>
      <c r="J76" s="3"/>
    </row>
    <row r="77" spans="1:10" ht="12.75">
      <c r="A77" s="3">
        <v>72</v>
      </c>
      <c r="B77" s="27">
        <v>2</v>
      </c>
      <c r="C77" s="3" t="s">
        <v>160</v>
      </c>
      <c r="D77" s="6" t="s">
        <v>161</v>
      </c>
      <c r="E77" s="3"/>
      <c r="F77" s="3"/>
      <c r="G77" s="6"/>
      <c r="H77" s="3"/>
      <c r="I77" s="3"/>
      <c r="J77" s="3"/>
    </row>
    <row r="78" spans="1:10" ht="12.75">
      <c r="A78" s="3">
        <v>73</v>
      </c>
      <c r="B78" s="27">
        <v>3</v>
      </c>
      <c r="C78" s="3" t="s">
        <v>162</v>
      </c>
      <c r="D78" s="3" t="s">
        <v>163</v>
      </c>
      <c r="E78" s="3"/>
      <c r="F78" s="3"/>
      <c r="G78" s="3"/>
      <c r="H78" s="3"/>
      <c r="I78" s="3"/>
      <c r="J78" s="3"/>
    </row>
    <row r="79" spans="1:10" ht="12.75">
      <c r="A79" s="3">
        <v>74</v>
      </c>
      <c r="B79" s="27" t="s">
        <v>164</v>
      </c>
      <c r="C79" s="28" t="s">
        <v>165</v>
      </c>
      <c r="D79" s="3" t="s">
        <v>166</v>
      </c>
      <c r="E79" s="3"/>
      <c r="F79" s="3"/>
      <c r="G79" s="3"/>
      <c r="H79" s="3"/>
      <c r="I79" s="3"/>
      <c r="J79" s="3"/>
    </row>
    <row r="80" spans="1:10" ht="12.75">
      <c r="A80" s="3">
        <v>75</v>
      </c>
      <c r="B80" s="27" t="s">
        <v>167</v>
      </c>
      <c r="C80" s="6" t="s">
        <v>168</v>
      </c>
      <c r="D80" s="3" t="s">
        <v>169</v>
      </c>
      <c r="E80" s="3"/>
      <c r="F80" s="3"/>
      <c r="G80" s="3"/>
      <c r="H80" s="3"/>
      <c r="I80" s="3"/>
      <c r="J80" s="3"/>
    </row>
    <row r="81" spans="1:10" ht="12.75">
      <c r="A81" s="3">
        <v>76</v>
      </c>
      <c r="B81" s="27">
        <v>1</v>
      </c>
      <c r="C81" s="3" t="s">
        <v>170</v>
      </c>
      <c r="D81" s="3" t="s">
        <v>171</v>
      </c>
      <c r="E81" s="3"/>
      <c r="F81" s="24"/>
      <c r="G81" s="3"/>
      <c r="H81" s="3"/>
      <c r="I81" s="3"/>
      <c r="J81" s="3"/>
    </row>
    <row r="82" spans="1:10" ht="12.75">
      <c r="A82" s="3">
        <v>77</v>
      </c>
      <c r="B82" s="27">
        <v>2</v>
      </c>
      <c r="C82" s="3" t="s">
        <v>172</v>
      </c>
      <c r="D82" s="3" t="s">
        <v>173</v>
      </c>
      <c r="E82" s="3"/>
      <c r="F82" s="3"/>
      <c r="G82" s="3"/>
      <c r="H82" s="3"/>
      <c r="I82" s="3"/>
      <c r="J82" s="3"/>
    </row>
    <row r="83" spans="1:10" ht="12.75">
      <c r="A83" s="3">
        <v>78</v>
      </c>
      <c r="B83" s="18">
        <v>3</v>
      </c>
      <c r="C83" s="3" t="s">
        <v>174</v>
      </c>
      <c r="D83" s="3" t="s">
        <v>175</v>
      </c>
      <c r="E83" s="3"/>
      <c r="F83" s="24"/>
      <c r="G83" s="3"/>
      <c r="H83" s="3"/>
      <c r="I83" s="3"/>
      <c r="J83" s="3"/>
    </row>
    <row r="84" spans="1:10" ht="12.75">
      <c r="A84" s="3">
        <v>79</v>
      </c>
      <c r="B84" s="18" t="s">
        <v>176</v>
      </c>
      <c r="C84" s="6" t="s">
        <v>177</v>
      </c>
      <c r="D84" s="3" t="s">
        <v>178</v>
      </c>
      <c r="E84" s="3"/>
      <c r="F84" s="29"/>
      <c r="G84" s="3"/>
      <c r="H84" s="3"/>
      <c r="I84" s="3"/>
      <c r="J84" s="3"/>
    </row>
    <row r="85" spans="1:10" ht="12.75">
      <c r="A85" s="3">
        <v>80</v>
      </c>
      <c r="B85" s="18">
        <v>1</v>
      </c>
      <c r="C85" s="3" t="s">
        <v>179</v>
      </c>
      <c r="D85" s="6" t="s">
        <v>180</v>
      </c>
      <c r="E85" s="6"/>
      <c r="F85" s="14"/>
      <c r="G85" s="6"/>
      <c r="H85" s="3"/>
      <c r="I85" s="3"/>
      <c r="J85" s="3"/>
    </row>
    <row r="86" spans="1:10" ht="12.75">
      <c r="A86" s="3">
        <v>81</v>
      </c>
      <c r="B86" s="18">
        <v>2</v>
      </c>
      <c r="C86" s="3" t="s">
        <v>181</v>
      </c>
      <c r="D86" s="3" t="s">
        <v>182</v>
      </c>
      <c r="E86" s="3"/>
      <c r="F86" s="29"/>
      <c r="G86" s="3"/>
      <c r="H86" s="3"/>
      <c r="I86" s="3"/>
      <c r="J86" s="3"/>
    </row>
    <row r="87" spans="1:10" ht="12.75">
      <c r="A87" s="3">
        <v>82</v>
      </c>
      <c r="B87" s="18">
        <v>3</v>
      </c>
      <c r="C87" s="30" t="s">
        <v>183</v>
      </c>
      <c r="D87" s="3" t="s">
        <v>184</v>
      </c>
      <c r="E87" s="3"/>
      <c r="F87" s="29"/>
      <c r="G87" s="3"/>
      <c r="H87" s="3"/>
      <c r="I87" s="3"/>
      <c r="J87" s="3"/>
    </row>
    <row r="88" spans="1:10" ht="12.75">
      <c r="A88" s="3">
        <v>83</v>
      </c>
      <c r="B88" s="18">
        <v>4</v>
      </c>
      <c r="C88" s="3" t="s">
        <v>185</v>
      </c>
      <c r="D88" s="3" t="s">
        <v>186</v>
      </c>
      <c r="E88" s="3"/>
      <c r="F88" s="24"/>
      <c r="G88" s="3"/>
      <c r="H88" s="3"/>
      <c r="I88" s="3"/>
      <c r="J88" s="3"/>
    </row>
    <row r="89" spans="1:10" ht="12.75">
      <c r="A89" s="3">
        <v>84</v>
      </c>
      <c r="B89" s="18" t="s">
        <v>187</v>
      </c>
      <c r="C89" s="6" t="s">
        <v>188</v>
      </c>
      <c r="D89" s="3" t="s">
        <v>189</v>
      </c>
      <c r="E89" s="3"/>
      <c r="F89" s="24"/>
      <c r="G89" s="3"/>
      <c r="H89" s="3"/>
      <c r="I89" s="3"/>
      <c r="J89" s="3"/>
    </row>
    <row r="90" spans="1:10" ht="12.75">
      <c r="A90" s="3">
        <v>85</v>
      </c>
      <c r="B90" s="18">
        <v>1</v>
      </c>
      <c r="C90" s="3" t="s">
        <v>190</v>
      </c>
      <c r="D90" s="3" t="s">
        <v>191</v>
      </c>
      <c r="E90" s="3"/>
      <c r="F90" s="24"/>
      <c r="G90" s="3"/>
      <c r="H90" s="3"/>
      <c r="I90" s="3"/>
      <c r="J90" s="3"/>
    </row>
    <row r="91" spans="1:10" ht="12.75">
      <c r="A91" s="3">
        <v>86</v>
      </c>
      <c r="B91" s="18" t="s">
        <v>56</v>
      </c>
      <c r="C91" s="3" t="s">
        <v>192</v>
      </c>
      <c r="D91" s="3"/>
      <c r="E91" s="3">
        <v>12036000</v>
      </c>
      <c r="F91" s="29">
        <v>0</v>
      </c>
      <c r="G91" s="3"/>
      <c r="H91" s="3">
        <f>SUM(E91:G91)</f>
        <v>12036000</v>
      </c>
      <c r="I91" s="3">
        <v>12668000</v>
      </c>
      <c r="J91" s="3">
        <v>12668000</v>
      </c>
    </row>
    <row r="92" spans="1:10" ht="12.75">
      <c r="A92" s="3">
        <v>87</v>
      </c>
      <c r="B92" s="18" t="s">
        <v>58</v>
      </c>
      <c r="C92" s="12" t="s">
        <v>193</v>
      </c>
      <c r="D92" s="3"/>
      <c r="E92" s="3">
        <v>0</v>
      </c>
      <c r="F92" s="24"/>
      <c r="G92" s="6"/>
      <c r="H92" s="3">
        <v>0</v>
      </c>
      <c r="I92" s="3"/>
      <c r="J92" s="3"/>
    </row>
    <row r="93" spans="1:10" ht="12.75">
      <c r="A93" s="3">
        <v>89</v>
      </c>
      <c r="B93" s="4">
        <v>2</v>
      </c>
      <c r="C93" s="18" t="s">
        <v>194</v>
      </c>
      <c r="D93" s="3" t="s">
        <v>195</v>
      </c>
      <c r="E93" s="6">
        <v>0</v>
      </c>
      <c r="F93" s="6">
        <v>0</v>
      </c>
      <c r="G93" s="3"/>
      <c r="H93" s="18">
        <v>0</v>
      </c>
      <c r="I93" s="3"/>
      <c r="J93" s="3"/>
    </row>
    <row r="94" spans="1:10" ht="12.75">
      <c r="A94" s="3">
        <v>90</v>
      </c>
      <c r="B94" s="4" t="s">
        <v>196</v>
      </c>
      <c r="C94" s="6" t="s">
        <v>197</v>
      </c>
      <c r="D94" s="3" t="s">
        <v>198</v>
      </c>
      <c r="E94" s="6">
        <v>12036000</v>
      </c>
      <c r="F94" s="3">
        <f>SUM(F91:F93)</f>
        <v>0</v>
      </c>
      <c r="G94" s="3"/>
      <c r="H94" s="6">
        <f>SUM(H91:H93)</f>
        <v>12036000</v>
      </c>
      <c r="I94" s="6">
        <f>SUM(I91:I93)</f>
        <v>12668000</v>
      </c>
      <c r="J94" s="6">
        <f>SUM(J91:J93)</f>
        <v>12668000</v>
      </c>
    </row>
    <row r="95" spans="1:10" ht="12.75">
      <c r="A95" s="3">
        <v>91</v>
      </c>
      <c r="B95" s="27">
        <v>1</v>
      </c>
      <c r="C95" s="3" t="s">
        <v>199</v>
      </c>
      <c r="D95" s="3" t="s">
        <v>200</v>
      </c>
      <c r="E95" s="3"/>
      <c r="F95" s="3"/>
      <c r="G95" s="3"/>
      <c r="H95" s="3"/>
      <c r="I95" s="3"/>
      <c r="J95" s="3">
        <v>917712</v>
      </c>
    </row>
    <row r="96" spans="1:10" ht="12.75">
      <c r="A96" s="3">
        <v>92</v>
      </c>
      <c r="B96" s="4">
        <v>2</v>
      </c>
      <c r="C96" s="18" t="s">
        <v>201</v>
      </c>
      <c r="D96" s="3" t="s">
        <v>202</v>
      </c>
      <c r="E96" s="3"/>
      <c r="F96" s="3"/>
      <c r="G96" s="3"/>
      <c r="H96" s="18"/>
      <c r="I96" s="3"/>
      <c r="J96" s="3"/>
    </row>
    <row r="97" spans="1:10" ht="12.75">
      <c r="A97" s="3">
        <v>93</v>
      </c>
      <c r="B97" s="4">
        <v>3</v>
      </c>
      <c r="C97" s="18" t="s">
        <v>203</v>
      </c>
      <c r="D97" s="6" t="s">
        <v>204</v>
      </c>
      <c r="E97" s="6"/>
      <c r="F97" s="6"/>
      <c r="G97" s="6"/>
      <c r="H97" s="18"/>
      <c r="I97" s="3"/>
      <c r="J97" s="3"/>
    </row>
    <row r="98" spans="1:10" ht="12.75">
      <c r="A98" s="3">
        <v>94</v>
      </c>
      <c r="B98" s="4">
        <v>4</v>
      </c>
      <c r="C98" s="18" t="s">
        <v>205</v>
      </c>
      <c r="D98" s="3" t="s">
        <v>206</v>
      </c>
      <c r="E98" s="3"/>
      <c r="F98" s="3"/>
      <c r="G98" s="3"/>
      <c r="H98" s="18"/>
      <c r="I98" s="3"/>
      <c r="J98" s="3"/>
    </row>
    <row r="99" spans="1:10" ht="12.75">
      <c r="A99" s="3">
        <v>95</v>
      </c>
      <c r="B99" s="16">
        <v>5</v>
      </c>
      <c r="C99" s="3" t="s">
        <v>207</v>
      </c>
      <c r="D99" s="3" t="s">
        <v>208</v>
      </c>
      <c r="E99" s="3"/>
      <c r="F99" s="3"/>
      <c r="G99" s="3"/>
      <c r="H99" s="3"/>
      <c r="I99" s="3"/>
      <c r="J99" s="3"/>
    </row>
    <row r="100" spans="1:10" ht="12.75">
      <c r="A100" s="3">
        <v>96</v>
      </c>
      <c r="B100" s="4" t="s">
        <v>209</v>
      </c>
      <c r="C100" s="6" t="s">
        <v>210</v>
      </c>
      <c r="D100" s="3" t="s">
        <v>211</v>
      </c>
      <c r="E100" s="3">
        <v>0</v>
      </c>
      <c r="F100" s="3">
        <v>0</v>
      </c>
      <c r="G100" s="3"/>
      <c r="H100" s="3"/>
      <c r="I100" s="3"/>
      <c r="J100" s="3"/>
    </row>
    <row r="101" spans="1:10" ht="12.75">
      <c r="A101" s="3">
        <v>97</v>
      </c>
      <c r="B101" s="16">
        <v>1</v>
      </c>
      <c r="C101" s="3" t="s">
        <v>212</v>
      </c>
      <c r="D101" s="3" t="s">
        <v>213</v>
      </c>
      <c r="E101" s="3"/>
      <c r="F101" s="3"/>
      <c r="G101" s="3"/>
      <c r="H101" s="3"/>
      <c r="I101" s="3"/>
      <c r="J101" s="3"/>
    </row>
    <row r="102" spans="1:10" ht="12.75">
      <c r="A102" s="3">
        <v>98</v>
      </c>
      <c r="B102" s="20">
        <v>2</v>
      </c>
      <c r="C102" s="3" t="s">
        <v>214</v>
      </c>
      <c r="D102" s="3" t="s">
        <v>215</v>
      </c>
      <c r="E102" s="3"/>
      <c r="F102" s="14"/>
      <c r="G102" s="3"/>
      <c r="H102" s="3"/>
      <c r="I102" s="3"/>
      <c r="J102" s="3"/>
    </row>
    <row r="103" spans="1:10" ht="12.75">
      <c r="A103" s="3">
        <v>99</v>
      </c>
      <c r="B103" s="27">
        <v>3</v>
      </c>
      <c r="C103" s="3" t="s">
        <v>216</v>
      </c>
      <c r="D103" s="3" t="s">
        <v>217</v>
      </c>
      <c r="E103" s="3"/>
      <c r="F103" s="3"/>
      <c r="G103" s="3"/>
      <c r="H103" s="3"/>
      <c r="I103" s="3"/>
      <c r="J103" s="3"/>
    </row>
    <row r="104" spans="1:10" ht="12.75">
      <c r="A104" s="3">
        <v>100</v>
      </c>
      <c r="B104" s="27">
        <v>4</v>
      </c>
      <c r="C104" s="3" t="s">
        <v>218</v>
      </c>
      <c r="D104" s="3" t="s">
        <v>219</v>
      </c>
      <c r="E104" s="3"/>
      <c r="F104" s="3"/>
      <c r="G104" s="3"/>
      <c r="H104" s="3"/>
      <c r="I104" s="3"/>
      <c r="J104" s="3"/>
    </row>
    <row r="105" spans="1:10" ht="12.75">
      <c r="A105" s="3">
        <v>101</v>
      </c>
      <c r="B105" s="27" t="s">
        <v>220</v>
      </c>
      <c r="C105" s="6" t="s">
        <v>221</v>
      </c>
      <c r="D105" s="3" t="s">
        <v>222</v>
      </c>
      <c r="E105" s="3">
        <v>0</v>
      </c>
      <c r="F105" s="3">
        <v>0</v>
      </c>
      <c r="G105" s="3"/>
      <c r="H105" s="3"/>
      <c r="I105" s="3"/>
      <c r="J105" s="3"/>
    </row>
    <row r="106" spans="1:10" ht="12.75">
      <c r="A106" s="3">
        <v>102</v>
      </c>
      <c r="B106" s="27">
        <v>1</v>
      </c>
      <c r="C106" s="3" t="s">
        <v>223</v>
      </c>
      <c r="D106" s="3" t="s">
        <v>224</v>
      </c>
      <c r="E106" s="3"/>
      <c r="F106" s="3"/>
      <c r="G106" s="3"/>
      <c r="H106" s="3"/>
      <c r="I106" s="3"/>
      <c r="J106" s="3"/>
    </row>
    <row r="107" spans="1:10" ht="12.75">
      <c r="A107" s="3">
        <v>103</v>
      </c>
      <c r="B107" s="27" t="s">
        <v>225</v>
      </c>
      <c r="C107" s="31" t="s">
        <v>226</v>
      </c>
      <c r="D107" s="3" t="s">
        <v>227</v>
      </c>
      <c r="E107" s="6">
        <v>0</v>
      </c>
      <c r="F107" s="3">
        <v>0</v>
      </c>
      <c r="G107" s="3"/>
      <c r="H107" s="6"/>
      <c r="I107" s="3"/>
      <c r="J107" s="15">
        <f>SUM(J94:J106)</f>
        <v>13585712</v>
      </c>
    </row>
    <row r="108" spans="1:10" ht="12.75">
      <c r="A108" s="3">
        <v>104</v>
      </c>
      <c r="B108" s="18" t="s">
        <v>228</v>
      </c>
      <c r="C108" s="6" t="s">
        <v>229</v>
      </c>
      <c r="D108" s="6"/>
      <c r="E108" s="6">
        <v>47155972</v>
      </c>
      <c r="F108" s="32">
        <v>3195000</v>
      </c>
      <c r="G108" s="6">
        <v>0</v>
      </c>
      <c r="H108" s="33">
        <f>SUM(E108:G108)</f>
        <v>50350972</v>
      </c>
      <c r="I108" s="33">
        <f>SUM(I94,I65,I53,I31,I30)</f>
        <v>57355172</v>
      </c>
      <c r="J108" s="33">
        <f>SUM(J107,J65,J53,J37,J30,J71)</f>
        <v>65249475</v>
      </c>
    </row>
    <row r="109" spans="1:9" ht="12.75">
      <c r="A109" s="34"/>
      <c r="B109" s="35"/>
      <c r="C109" s="36"/>
      <c r="D109" s="37"/>
      <c r="E109" s="37"/>
      <c r="F109" s="38"/>
      <c r="G109" s="37"/>
      <c r="H109" s="36"/>
      <c r="I109" s="34"/>
    </row>
    <row r="110" spans="1:9" ht="12.75">
      <c r="A110" s="34"/>
      <c r="B110" s="35"/>
      <c r="C110" s="37"/>
      <c r="D110" s="37"/>
      <c r="E110" s="37"/>
      <c r="F110" s="38"/>
      <c r="G110" s="37"/>
      <c r="H110" s="37"/>
      <c r="I110" s="37"/>
    </row>
    <row r="111" spans="1:9" ht="12.75">
      <c r="A111" s="34"/>
      <c r="B111" s="35"/>
      <c r="C111" s="36"/>
      <c r="D111" s="34"/>
      <c r="E111" s="36"/>
      <c r="F111" s="39"/>
      <c r="G111" s="36"/>
      <c r="H111" s="36"/>
      <c r="I111" s="34"/>
    </row>
    <row r="112" spans="2:9" ht="12.75">
      <c r="B112" s="35"/>
      <c r="C112" s="36"/>
      <c r="E112" s="36"/>
      <c r="F112" s="36"/>
      <c r="G112" s="36"/>
      <c r="H112" s="34"/>
      <c r="I112" s="34"/>
    </row>
    <row r="113" spans="2:9" ht="12.75">
      <c r="B113" s="40"/>
      <c r="C113" s="36"/>
      <c r="E113" s="36"/>
      <c r="F113" s="36"/>
      <c r="G113" s="37"/>
      <c r="H113" s="34"/>
      <c r="I113" s="34"/>
    </row>
    <row r="114" spans="2:9" ht="12.75">
      <c r="B114" s="35"/>
      <c r="C114" s="36"/>
      <c r="E114" s="36"/>
      <c r="F114" s="36"/>
      <c r="G114" s="36"/>
      <c r="H114" s="34"/>
      <c r="I114" s="34"/>
    </row>
    <row r="115" spans="2:7" ht="15">
      <c r="B115" s="40"/>
      <c r="C115" s="41"/>
      <c r="E115" s="36"/>
      <c r="F115" s="42"/>
      <c r="G115" s="36"/>
    </row>
    <row r="116" spans="2:7" ht="15">
      <c r="B116" s="40"/>
      <c r="C116" s="41"/>
      <c r="E116" s="36"/>
      <c r="F116" s="42"/>
      <c r="G116" s="36"/>
    </row>
    <row r="117" spans="2:7" ht="18">
      <c r="B117" s="40"/>
      <c r="C117" s="43"/>
      <c r="E117" s="36"/>
      <c r="F117" s="42"/>
      <c r="G117" s="44"/>
    </row>
    <row r="118" spans="2:7" ht="15">
      <c r="B118" s="40"/>
      <c r="C118" s="41"/>
      <c r="E118" s="36"/>
      <c r="F118" s="42"/>
      <c r="G118" s="36"/>
    </row>
    <row r="119" spans="2:7" ht="15">
      <c r="B119" s="40"/>
      <c r="C119" s="41"/>
      <c r="E119" s="36"/>
      <c r="F119" s="42"/>
      <c r="G119" s="36"/>
    </row>
    <row r="120" spans="2:7" ht="12.75">
      <c r="B120" s="35"/>
      <c r="C120" s="36"/>
      <c r="E120" s="36"/>
      <c r="F120" s="42"/>
      <c r="G120" s="36"/>
    </row>
    <row r="121" spans="2:7" ht="12.75">
      <c r="B121" s="35"/>
      <c r="C121" s="36"/>
      <c r="E121" s="36"/>
      <c r="F121" s="42"/>
      <c r="G121" s="34"/>
    </row>
    <row r="122" spans="2:7" ht="12.75">
      <c r="B122" s="40"/>
      <c r="C122" s="36"/>
      <c r="E122" s="36"/>
      <c r="F122" s="42"/>
      <c r="G122" s="36"/>
    </row>
    <row r="123" spans="2:7" ht="12.75">
      <c r="B123" s="40"/>
      <c r="C123" s="36"/>
      <c r="E123" s="36"/>
      <c r="F123" s="42"/>
      <c r="G123" s="36"/>
    </row>
    <row r="124" spans="2:7" ht="12.75">
      <c r="B124" s="40"/>
      <c r="C124" s="36"/>
      <c r="E124" s="36"/>
      <c r="F124" s="42"/>
      <c r="G124" s="36"/>
    </row>
    <row r="125" spans="2:7" ht="12.75">
      <c r="B125" s="40"/>
      <c r="C125" s="36"/>
      <c r="E125" s="36"/>
      <c r="F125" s="42"/>
      <c r="G125" s="36"/>
    </row>
    <row r="126" spans="2:7" ht="12.75">
      <c r="B126" s="40"/>
      <c r="C126" s="36"/>
      <c r="E126" s="36"/>
      <c r="F126" s="42"/>
      <c r="G126" s="36"/>
    </row>
    <row r="127" spans="2:7" ht="12.75">
      <c r="B127" s="40"/>
      <c r="C127" s="36"/>
      <c r="E127" s="36"/>
      <c r="F127" s="42"/>
      <c r="G127" s="36"/>
    </row>
    <row r="128" spans="2:7" ht="12.75">
      <c r="B128" s="40"/>
      <c r="C128" s="36"/>
      <c r="E128" s="36"/>
      <c r="F128" s="42"/>
      <c r="G128" s="36"/>
    </row>
    <row r="129" spans="2:7" ht="12.75">
      <c r="B129" s="40"/>
      <c r="C129" s="36"/>
      <c r="E129" s="36"/>
      <c r="F129" s="42"/>
      <c r="G129" s="36"/>
    </row>
    <row r="130" spans="2:7" ht="12.75">
      <c r="B130" s="40"/>
      <c r="C130" s="36"/>
      <c r="E130" s="36"/>
      <c r="F130" s="42"/>
      <c r="G130" s="36"/>
    </row>
    <row r="131" spans="2:7" ht="12.75">
      <c r="B131" s="40"/>
      <c r="C131" s="36"/>
      <c r="E131" s="36"/>
      <c r="F131" s="42"/>
      <c r="G131" s="36"/>
    </row>
    <row r="132" spans="2:7" ht="12.75">
      <c r="B132" s="40"/>
      <c r="C132" s="36"/>
      <c r="E132" s="36"/>
      <c r="F132" s="42"/>
      <c r="G132" s="36"/>
    </row>
    <row r="133" spans="2:7" ht="12.75">
      <c r="B133" s="40"/>
      <c r="C133" s="36"/>
      <c r="E133" s="34"/>
      <c r="G133" s="34"/>
    </row>
    <row r="134" spans="2:7" ht="12.75">
      <c r="B134" s="40"/>
      <c r="C134" s="36"/>
      <c r="E134" s="34"/>
      <c r="G134" s="34"/>
    </row>
    <row r="135" spans="2:7" ht="12.75">
      <c r="B135" s="40"/>
      <c r="C135" s="36"/>
      <c r="E135" s="34"/>
      <c r="G135" s="34"/>
    </row>
    <row r="136" spans="2:7" ht="12.75">
      <c r="B136" s="40"/>
      <c r="C136" s="36"/>
      <c r="E136" s="34"/>
      <c r="G136" s="34"/>
    </row>
    <row r="137" spans="2:7" ht="12.75">
      <c r="B137" s="40"/>
      <c r="C137" s="36"/>
      <c r="E137" s="34"/>
      <c r="G137" s="34"/>
    </row>
    <row r="138" spans="2:7" ht="12.75">
      <c r="B138" s="40"/>
      <c r="C138" s="36"/>
      <c r="E138" s="34"/>
      <c r="G138" s="34"/>
    </row>
    <row r="139" spans="2:7" ht="12.75">
      <c r="B139" s="40"/>
      <c r="C139" s="36"/>
      <c r="E139" s="34"/>
      <c r="G139" s="34"/>
    </row>
    <row r="140" spans="2:7" ht="12.75">
      <c r="B140" s="40"/>
      <c r="C140" s="36"/>
      <c r="E140" s="34"/>
      <c r="G140" s="34"/>
    </row>
    <row r="141" spans="2:7" ht="12.75">
      <c r="B141" s="45"/>
      <c r="C141" s="46"/>
      <c r="E141" s="34"/>
      <c r="G141" s="34"/>
    </row>
    <row r="142" spans="2:7" ht="12.75">
      <c r="B142" s="45"/>
      <c r="C142" s="46"/>
      <c r="E142" s="34"/>
      <c r="G142" s="34"/>
    </row>
    <row r="143" spans="2:7" ht="12.75">
      <c r="B143" s="45"/>
      <c r="C143" s="46"/>
      <c r="E143" s="34"/>
      <c r="G143" s="34"/>
    </row>
    <row r="144" spans="2:7" ht="12.75">
      <c r="B144" s="45"/>
      <c r="C144" s="46"/>
      <c r="E144" s="34"/>
      <c r="G144" s="34"/>
    </row>
    <row r="145" spans="2:7" ht="12.75">
      <c r="B145" s="45"/>
      <c r="C145" s="46"/>
      <c r="E145" s="34"/>
      <c r="G145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46.28125" style="0" customWidth="1"/>
  </cols>
  <sheetData>
    <row r="1" ht="12.75">
      <c r="B1" t="s">
        <v>465</v>
      </c>
    </row>
    <row r="2" ht="12.75">
      <c r="B2" t="s">
        <v>2</v>
      </c>
    </row>
    <row r="3" ht="12.75">
      <c r="C3" t="s">
        <v>466</v>
      </c>
    </row>
    <row r="4" spans="2:12" ht="12.75">
      <c r="B4" s="47" t="s">
        <v>467</v>
      </c>
      <c r="L4" s="42"/>
    </row>
    <row r="5" spans="2:4" ht="12.75">
      <c r="B5" t="s">
        <v>382</v>
      </c>
      <c r="C5" t="s">
        <v>383</v>
      </c>
      <c r="D5" t="s">
        <v>235</v>
      </c>
    </row>
    <row r="6" spans="1:4" ht="12.75">
      <c r="A6" s="3">
        <v>1</v>
      </c>
      <c r="B6" s="94" t="s">
        <v>468</v>
      </c>
      <c r="C6" s="94">
        <v>2016</v>
      </c>
      <c r="D6" s="3" t="s">
        <v>22</v>
      </c>
    </row>
    <row r="7" spans="1:4" ht="12.75">
      <c r="A7" s="3">
        <v>2</v>
      </c>
      <c r="B7" s="95" t="s">
        <v>469</v>
      </c>
      <c r="C7" s="96">
        <v>2600000</v>
      </c>
      <c r="D7" s="3">
        <v>2189978</v>
      </c>
    </row>
    <row r="8" spans="1:4" ht="61.5" customHeight="1">
      <c r="A8" s="3">
        <v>3</v>
      </c>
      <c r="B8" s="97" t="s">
        <v>470</v>
      </c>
      <c r="C8" s="98">
        <v>400000</v>
      </c>
      <c r="D8" s="3">
        <v>7939320</v>
      </c>
    </row>
    <row r="9" spans="1:4" ht="61.5" customHeight="1">
      <c r="A9" s="3">
        <v>4</v>
      </c>
      <c r="B9" s="97" t="s">
        <v>471</v>
      </c>
      <c r="C9" s="98">
        <v>130000</v>
      </c>
      <c r="D9" s="3">
        <v>76993</v>
      </c>
    </row>
    <row r="10" spans="1:4" ht="44.25" customHeight="1">
      <c r="A10" s="3">
        <v>5</v>
      </c>
      <c r="B10" s="97" t="s">
        <v>472</v>
      </c>
      <c r="C10" s="98">
        <v>0</v>
      </c>
      <c r="D10" s="3"/>
    </row>
    <row r="11" spans="1:4" ht="53.25" customHeight="1">
      <c r="A11" s="3">
        <v>6</v>
      </c>
      <c r="B11" s="97" t="s">
        <v>473</v>
      </c>
      <c r="C11" s="98">
        <v>0</v>
      </c>
      <c r="D11" s="3"/>
    </row>
    <row r="12" spans="1:4" ht="26.25" customHeight="1">
      <c r="A12" s="3">
        <v>7</v>
      </c>
      <c r="B12" s="99" t="s">
        <v>474</v>
      </c>
      <c r="C12" s="98">
        <v>0</v>
      </c>
      <c r="D12" s="3"/>
    </row>
    <row r="13" spans="1:4" ht="52.5" customHeight="1">
      <c r="A13" s="3">
        <v>8</v>
      </c>
      <c r="B13" s="100" t="s">
        <v>475</v>
      </c>
      <c r="C13" s="101">
        <v>0</v>
      </c>
      <c r="D13" s="3"/>
    </row>
    <row r="14" spans="1:4" ht="12.75">
      <c r="A14" s="3">
        <v>9</v>
      </c>
      <c r="B14" s="102" t="s">
        <v>476</v>
      </c>
      <c r="C14" s="103">
        <f>SUM(C7:C13)</f>
        <v>3130000</v>
      </c>
      <c r="D14" s="103">
        <f>SUM(D7:D13)</f>
        <v>10206291</v>
      </c>
    </row>
    <row r="15" spans="1:4" ht="12.75">
      <c r="A15" s="91">
        <v>10</v>
      </c>
      <c r="B15" s="63" t="s">
        <v>477</v>
      </c>
      <c r="C15" s="12">
        <f>SUM(C14)*0.5</f>
        <v>1565000</v>
      </c>
      <c r="D15" s="12">
        <f>SUM(D14)*0.5</f>
        <v>5103145.5</v>
      </c>
    </row>
    <row r="16" spans="1:3" ht="12.75">
      <c r="A16" s="34"/>
      <c r="B16" s="37"/>
      <c r="C16" s="48"/>
    </row>
    <row r="17" spans="1:3" ht="12.75">
      <c r="A17" s="34"/>
      <c r="B17" s="37"/>
      <c r="C17" s="48"/>
    </row>
    <row r="18" spans="1:3" ht="12.75">
      <c r="A18" s="34"/>
      <c r="B18" s="37"/>
      <c r="C18" s="48"/>
    </row>
    <row r="19" spans="1:7" ht="12.75">
      <c r="A19" s="53"/>
      <c r="B19" s="104" t="s">
        <v>382</v>
      </c>
      <c r="C19" t="s">
        <v>383</v>
      </c>
      <c r="D19" t="s">
        <v>315</v>
      </c>
      <c r="E19" t="s">
        <v>315</v>
      </c>
      <c r="F19" t="s">
        <v>442</v>
      </c>
      <c r="G19" t="s">
        <v>8</v>
      </c>
    </row>
    <row r="20" spans="1:7" ht="12.75">
      <c r="A20" s="3">
        <v>11</v>
      </c>
      <c r="B20" s="105" t="s">
        <v>478</v>
      </c>
      <c r="C20" s="106">
        <v>2016</v>
      </c>
      <c r="D20" s="107">
        <v>2017</v>
      </c>
      <c r="E20" s="107">
        <v>2018</v>
      </c>
      <c r="F20" s="107">
        <v>2019</v>
      </c>
      <c r="G20" s="108">
        <v>2020</v>
      </c>
    </row>
    <row r="21" spans="1:7" ht="12.75">
      <c r="A21" s="3"/>
      <c r="B21" s="109"/>
      <c r="C21" s="110"/>
      <c r="D21" s="111"/>
      <c r="E21" s="111"/>
      <c r="F21" s="111"/>
      <c r="G21" s="112"/>
    </row>
    <row r="22" spans="1:7" ht="12.75">
      <c r="A22" s="3">
        <v>12</v>
      </c>
      <c r="B22" s="113" t="s">
        <v>479</v>
      </c>
      <c r="C22" s="114"/>
      <c r="D22" s="12"/>
      <c r="E22" s="12"/>
      <c r="F22" s="12"/>
      <c r="G22" s="115"/>
    </row>
    <row r="23" spans="1:7" ht="12.75">
      <c r="A23" s="3">
        <v>13</v>
      </c>
      <c r="B23" s="113" t="s">
        <v>480</v>
      </c>
      <c r="C23" s="114"/>
      <c r="D23" s="12"/>
      <c r="E23" s="12"/>
      <c r="F23" s="12"/>
      <c r="G23" s="115"/>
    </row>
    <row r="24" spans="1:7" ht="12.75">
      <c r="A24" s="3">
        <v>14</v>
      </c>
      <c r="B24" s="113" t="s">
        <v>481</v>
      </c>
      <c r="C24" s="114"/>
      <c r="D24" s="12"/>
      <c r="E24" s="12"/>
      <c r="F24" s="12"/>
      <c r="G24" s="115"/>
    </row>
    <row r="25" spans="1:7" ht="12.75">
      <c r="A25" s="3">
        <v>15</v>
      </c>
      <c r="B25" s="113" t="s">
        <v>482</v>
      </c>
      <c r="C25" s="114"/>
      <c r="D25" s="12"/>
      <c r="E25" s="12"/>
      <c r="F25" s="12"/>
      <c r="G25" s="115"/>
    </row>
    <row r="26" spans="1:7" ht="48" customHeight="1">
      <c r="A26" s="3">
        <v>16</v>
      </c>
      <c r="B26" s="113" t="s">
        <v>483</v>
      </c>
      <c r="C26" s="114"/>
      <c r="D26" s="12"/>
      <c r="E26" s="12"/>
      <c r="F26" s="12"/>
      <c r="G26" s="115"/>
    </row>
    <row r="27" spans="1:7" ht="60.75" customHeight="1">
      <c r="A27" s="3">
        <v>17</v>
      </c>
      <c r="B27" s="113" t="s">
        <v>484</v>
      </c>
      <c r="C27" s="114"/>
      <c r="D27" s="12"/>
      <c r="E27" s="12"/>
      <c r="F27" s="12"/>
      <c r="G27" s="115"/>
    </row>
    <row r="28" spans="1:7" ht="54" customHeight="1">
      <c r="A28" s="3">
        <v>18</v>
      </c>
      <c r="B28" s="116" t="s">
        <v>485</v>
      </c>
      <c r="C28" s="117"/>
      <c r="D28" s="118"/>
      <c r="E28" s="118"/>
      <c r="F28" s="118"/>
      <c r="G28" s="119"/>
    </row>
    <row r="29" spans="1:7" ht="12.75">
      <c r="A29" s="3">
        <v>19</v>
      </c>
      <c r="B29" s="102" t="s">
        <v>453</v>
      </c>
      <c r="C29" s="120">
        <v>0</v>
      </c>
      <c r="D29" s="121"/>
      <c r="E29" s="121"/>
      <c r="F29" s="121"/>
      <c r="G29" s="122"/>
    </row>
    <row r="30" spans="1:7" ht="12.75">
      <c r="A30" s="3">
        <v>20</v>
      </c>
      <c r="B30" s="123" t="s">
        <v>486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2.75">
      <c r="A31" s="3"/>
      <c r="B31" s="63"/>
      <c r="C31" s="6"/>
      <c r="D31" s="6"/>
      <c r="E31" s="6"/>
      <c r="F31" s="6"/>
      <c r="G31" s="6"/>
    </row>
    <row r="32" spans="1:7" ht="25.5">
      <c r="A32" s="3">
        <v>21</v>
      </c>
      <c r="B32" s="123" t="s">
        <v>487</v>
      </c>
      <c r="C32" s="6">
        <f>C15</f>
        <v>1565000</v>
      </c>
      <c r="D32" s="6"/>
      <c r="E32" s="6"/>
      <c r="F32" s="6"/>
      <c r="G32" s="6"/>
    </row>
    <row r="33" ht="12.75">
      <c r="A33" s="3"/>
    </row>
    <row r="34" ht="12.75">
      <c r="A34" s="3"/>
    </row>
    <row r="35" ht="12.75">
      <c r="A35" s="3"/>
    </row>
    <row r="36" spans="1:2" ht="12.75">
      <c r="A36" s="3">
        <v>22</v>
      </c>
      <c r="B36" s="47" t="s">
        <v>488</v>
      </c>
    </row>
    <row r="37" spans="1:6" ht="12.75">
      <c r="A37" s="3"/>
      <c r="B37" t="s">
        <v>382</v>
      </c>
      <c r="C37" t="s">
        <v>383</v>
      </c>
      <c r="D37" t="s">
        <v>315</v>
      </c>
      <c r="E37" t="s">
        <v>270</v>
      </c>
      <c r="F37" t="s">
        <v>442</v>
      </c>
    </row>
    <row r="38" spans="1:6" ht="12.75">
      <c r="A38" s="3">
        <v>23</v>
      </c>
      <c r="B38" s="51" t="s">
        <v>489</v>
      </c>
      <c r="C38" s="3" t="s">
        <v>490</v>
      </c>
      <c r="D38" s="3"/>
      <c r="E38" s="3"/>
      <c r="F38" s="3"/>
    </row>
    <row r="39" spans="1:6" ht="12.75">
      <c r="A39" s="3">
        <v>24</v>
      </c>
      <c r="B39" s="51" t="s">
        <v>491</v>
      </c>
      <c r="C39" s="3"/>
      <c r="D39" s="3"/>
      <c r="E39" s="3"/>
      <c r="F39" s="3"/>
    </row>
    <row r="40" spans="1:6" ht="12.75">
      <c r="A40" s="3">
        <v>25</v>
      </c>
      <c r="B40" s="51" t="s">
        <v>492</v>
      </c>
      <c r="C40" s="3"/>
      <c r="D40" s="3"/>
      <c r="E40" s="3"/>
      <c r="F40" s="3"/>
    </row>
    <row r="41" spans="1:6" ht="12.75">
      <c r="A41" s="3">
        <v>26</v>
      </c>
      <c r="B41" s="124" t="s">
        <v>453</v>
      </c>
      <c r="C41" s="124"/>
      <c r="D41" s="124"/>
      <c r="E41" s="124"/>
      <c r="F41" s="12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11" width="0" style="0" hidden="1" customWidth="1"/>
  </cols>
  <sheetData>
    <row r="1" spans="2:7" ht="12.75">
      <c r="B1" s="1" t="s">
        <v>493</v>
      </c>
      <c r="C1" s="1"/>
      <c r="D1" s="1"/>
      <c r="E1" s="1"/>
      <c r="F1" s="1"/>
      <c r="G1" s="1"/>
    </row>
    <row r="2" ht="12.75">
      <c r="B2" t="s">
        <v>2</v>
      </c>
    </row>
    <row r="3" spans="2:5" ht="12.75">
      <c r="B3" s="125" t="s">
        <v>494</v>
      </c>
      <c r="C3" s="126"/>
      <c r="E3" s="126"/>
    </row>
    <row r="4" spans="2:13" ht="12.75">
      <c r="B4" s="125" t="s">
        <v>382</v>
      </c>
      <c r="C4" s="126"/>
      <c r="E4" s="126"/>
      <c r="L4" t="s">
        <v>383</v>
      </c>
      <c r="M4" t="s">
        <v>315</v>
      </c>
    </row>
    <row r="5" ht="12.75">
      <c r="A5" t="s">
        <v>495</v>
      </c>
    </row>
    <row r="6" spans="1:13" ht="12.75">
      <c r="A6" s="3">
        <v>1</v>
      </c>
      <c r="B6" s="3" t="s">
        <v>240</v>
      </c>
      <c r="C6" s="3"/>
      <c r="D6" s="3"/>
      <c r="E6" s="3"/>
      <c r="F6" s="3"/>
      <c r="G6" s="3"/>
      <c r="H6" s="3"/>
      <c r="I6" s="3"/>
      <c r="J6" s="3"/>
      <c r="K6" s="3"/>
      <c r="L6" s="3" t="s">
        <v>496</v>
      </c>
      <c r="M6" s="3" t="s">
        <v>415</v>
      </c>
    </row>
    <row r="7" spans="1:13" ht="12.75">
      <c r="A7" s="3">
        <v>2</v>
      </c>
      <c r="B7" s="156" t="s">
        <v>497</v>
      </c>
      <c r="C7" s="156"/>
      <c r="D7" s="156"/>
      <c r="E7" s="156"/>
      <c r="F7" s="156"/>
      <c r="G7" s="156"/>
      <c r="H7" s="156"/>
      <c r="I7" s="156"/>
      <c r="J7" s="156"/>
      <c r="K7" s="156"/>
      <c r="L7" s="3"/>
      <c r="M7" s="3"/>
    </row>
    <row r="8" spans="1:13" ht="12.75">
      <c r="A8" s="3">
        <v>3</v>
      </c>
      <c r="B8" s="156" t="s">
        <v>498</v>
      </c>
      <c r="C8" s="156"/>
      <c r="D8" s="156"/>
      <c r="E8" s="156"/>
      <c r="F8" s="156"/>
      <c r="G8" s="156"/>
      <c r="H8" s="156"/>
      <c r="I8" s="156"/>
      <c r="J8" s="156"/>
      <c r="K8" s="156"/>
      <c r="L8" s="3"/>
      <c r="M8" s="3"/>
    </row>
    <row r="9" spans="1:13" ht="12.75">
      <c r="A9" s="3">
        <v>4</v>
      </c>
      <c r="B9" s="156" t="s">
        <v>499</v>
      </c>
      <c r="C9" s="156"/>
      <c r="D9" s="156"/>
      <c r="E9" s="156"/>
      <c r="F9" s="156"/>
      <c r="G9" s="156"/>
      <c r="H9" s="156"/>
      <c r="I9" s="156"/>
      <c r="J9" s="156"/>
      <c r="K9" s="156"/>
      <c r="L9" s="3"/>
      <c r="M9" s="3"/>
    </row>
    <row r="10" spans="1:13" ht="12.75">
      <c r="A10" s="3">
        <v>5</v>
      </c>
      <c r="B10" s="4" t="s">
        <v>500</v>
      </c>
      <c r="C10" s="4"/>
      <c r="D10" s="4"/>
      <c r="E10" s="4"/>
      <c r="F10" s="4"/>
      <c r="G10" s="4"/>
      <c r="H10" s="4"/>
      <c r="I10" s="4"/>
      <c r="J10" s="4"/>
      <c r="K10" s="4"/>
      <c r="L10" s="3">
        <v>9000</v>
      </c>
      <c r="M10" s="3">
        <v>129</v>
      </c>
    </row>
    <row r="11" spans="1:13" ht="12.75">
      <c r="A11" s="3">
        <v>6</v>
      </c>
      <c r="B11" s="156" t="s">
        <v>501</v>
      </c>
      <c r="C11" s="156"/>
      <c r="D11" s="156"/>
      <c r="E11" s="156"/>
      <c r="F11" s="156"/>
      <c r="G11" s="156"/>
      <c r="H11" s="156"/>
      <c r="I11" s="156"/>
      <c r="J11" s="156"/>
      <c r="K11" s="156"/>
      <c r="L11" s="3"/>
      <c r="M11" s="3"/>
    </row>
    <row r="12" spans="1:13" ht="12.75">
      <c r="A12" s="3">
        <v>7</v>
      </c>
      <c r="B12" s="156" t="s">
        <v>502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3">
        <v>0</v>
      </c>
      <c r="M12" s="3">
        <v>0</v>
      </c>
    </row>
    <row r="13" spans="1:13" ht="12.75">
      <c r="A13" s="3"/>
      <c r="B13" s="3" t="s">
        <v>503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0</v>
      </c>
    </row>
  </sheetData>
  <sheetProtection selectLockedCells="1" selectUnlockedCells="1"/>
  <mergeCells count="5">
    <mergeCell ref="B7:K7"/>
    <mergeCell ref="B8:K8"/>
    <mergeCell ref="B9:K9"/>
    <mergeCell ref="B11:K11"/>
    <mergeCell ref="B12:K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C1" sqref="C1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8.8515625" style="0" customWidth="1"/>
    <col min="4" max="4" width="11.57421875" style="0" customWidth="1"/>
  </cols>
  <sheetData>
    <row r="1" ht="12.75">
      <c r="B1" s="42" t="s">
        <v>504</v>
      </c>
    </row>
    <row r="2" ht="12.75">
      <c r="B2" t="s">
        <v>2</v>
      </c>
    </row>
    <row r="3" ht="12.75">
      <c r="B3" s="47" t="s">
        <v>505</v>
      </c>
    </row>
    <row r="4" spans="1:5" ht="12.75">
      <c r="A4" s="3" t="s">
        <v>414</v>
      </c>
      <c r="B4" s="3" t="s">
        <v>382</v>
      </c>
      <c r="C4" s="3" t="s">
        <v>383</v>
      </c>
      <c r="D4" s="12" t="s">
        <v>235</v>
      </c>
      <c r="E4" s="3" t="s">
        <v>236</v>
      </c>
    </row>
    <row r="5" spans="1:5" ht="12.75">
      <c r="A5" s="3">
        <v>1</v>
      </c>
      <c r="B5" s="6" t="s">
        <v>240</v>
      </c>
      <c r="C5" s="3" t="s">
        <v>381</v>
      </c>
      <c r="D5" s="3" t="s">
        <v>21</v>
      </c>
      <c r="E5" s="3" t="s">
        <v>22</v>
      </c>
    </row>
    <row r="6" spans="1:5" ht="12.75">
      <c r="A6" s="3"/>
      <c r="B6" s="3"/>
      <c r="C6" s="3"/>
      <c r="D6" s="3"/>
      <c r="E6" s="3"/>
    </row>
    <row r="7" spans="1:5" ht="12.75">
      <c r="A7" s="3">
        <v>2</v>
      </c>
      <c r="B7" s="6" t="s">
        <v>506</v>
      </c>
      <c r="C7" s="6" t="s">
        <v>507</v>
      </c>
      <c r="D7" s="3"/>
      <c r="E7" s="3"/>
    </row>
    <row r="8" spans="1:5" ht="12.75">
      <c r="A8" s="3">
        <v>3</v>
      </c>
      <c r="B8" s="6" t="s">
        <v>508</v>
      </c>
      <c r="C8" s="3"/>
      <c r="D8" s="3"/>
      <c r="E8" s="3"/>
    </row>
    <row r="9" spans="1:5" ht="12.75">
      <c r="A9" s="3">
        <v>4</v>
      </c>
      <c r="B9" s="3" t="s">
        <v>509</v>
      </c>
      <c r="C9" s="3">
        <v>0</v>
      </c>
      <c r="D9" s="3"/>
      <c r="E9" s="3"/>
    </row>
    <row r="10" spans="1:5" ht="12.75">
      <c r="A10" s="3">
        <v>5</v>
      </c>
      <c r="B10" s="3" t="s">
        <v>510</v>
      </c>
      <c r="C10" s="3">
        <v>1900000</v>
      </c>
      <c r="D10" s="3">
        <v>2420079</v>
      </c>
      <c r="E10" s="3">
        <v>2420079</v>
      </c>
    </row>
    <row r="11" spans="1:5" ht="12.75">
      <c r="A11" s="3">
        <v>6</v>
      </c>
      <c r="B11" s="3" t="s">
        <v>511</v>
      </c>
      <c r="C11" s="3">
        <v>130000</v>
      </c>
      <c r="D11" s="3">
        <v>130000</v>
      </c>
      <c r="E11" s="3">
        <v>67968</v>
      </c>
    </row>
    <row r="12" spans="1:5" ht="12.75">
      <c r="A12" s="3">
        <v>7</v>
      </c>
      <c r="B12" s="3" t="s">
        <v>512</v>
      </c>
      <c r="C12" s="3">
        <v>97000</v>
      </c>
      <c r="D12" s="3">
        <v>97000</v>
      </c>
      <c r="E12" s="3">
        <v>97000</v>
      </c>
    </row>
    <row r="13" spans="1:5" ht="12.75">
      <c r="A13" s="3">
        <v>8</v>
      </c>
      <c r="B13" s="3" t="s">
        <v>513</v>
      </c>
      <c r="C13" s="3">
        <v>70000</v>
      </c>
      <c r="D13" s="3">
        <v>70000</v>
      </c>
      <c r="E13" s="3">
        <v>106683</v>
      </c>
    </row>
    <row r="14" spans="1:5" ht="12.75">
      <c r="A14" s="3">
        <v>9</v>
      </c>
      <c r="B14" s="3" t="s">
        <v>514</v>
      </c>
      <c r="C14" s="3">
        <v>147000</v>
      </c>
      <c r="D14" s="3">
        <v>147000</v>
      </c>
      <c r="E14" s="3">
        <v>146847</v>
      </c>
    </row>
    <row r="15" spans="1:5" ht="12.75">
      <c r="A15" s="3">
        <v>10</v>
      </c>
      <c r="B15" s="3" t="s">
        <v>515</v>
      </c>
      <c r="C15" s="3">
        <v>50000</v>
      </c>
      <c r="D15" s="3">
        <v>50000</v>
      </c>
      <c r="E15" s="3">
        <v>19305</v>
      </c>
    </row>
    <row r="16" spans="1:5" ht="12.75">
      <c r="A16" s="3">
        <v>11</v>
      </c>
      <c r="B16" s="3" t="s">
        <v>516</v>
      </c>
      <c r="C16" s="3">
        <v>40000</v>
      </c>
      <c r="D16" s="3">
        <v>40000</v>
      </c>
      <c r="E16" s="3"/>
    </row>
    <row r="17" spans="1:5" ht="12.75">
      <c r="A17" s="3">
        <v>12</v>
      </c>
      <c r="B17" s="3" t="s">
        <v>517</v>
      </c>
      <c r="C17" s="3">
        <v>100000</v>
      </c>
      <c r="D17" s="3">
        <v>100000</v>
      </c>
      <c r="E17" s="3">
        <v>99792</v>
      </c>
    </row>
    <row r="18" spans="1:5" ht="12.75">
      <c r="A18" s="3">
        <v>13</v>
      </c>
      <c r="B18" s="3" t="s">
        <v>518</v>
      </c>
      <c r="C18" s="3">
        <v>50000</v>
      </c>
      <c r="D18" s="3">
        <v>50000</v>
      </c>
      <c r="E18" s="3">
        <v>71062</v>
      </c>
    </row>
    <row r="19" spans="1:5" ht="12.75">
      <c r="A19" s="3">
        <v>14</v>
      </c>
      <c r="B19" s="12" t="s">
        <v>519</v>
      </c>
      <c r="C19" s="3">
        <v>20000</v>
      </c>
      <c r="D19" s="3">
        <v>20000</v>
      </c>
      <c r="E19" s="3"/>
    </row>
    <row r="20" spans="1:5" ht="12.75">
      <c r="A20" s="3">
        <v>15</v>
      </c>
      <c r="B20" s="127" t="s">
        <v>520</v>
      </c>
      <c r="C20" s="3">
        <v>10000</v>
      </c>
      <c r="D20" s="3">
        <v>10000</v>
      </c>
      <c r="E20" s="3">
        <v>8000</v>
      </c>
    </row>
    <row r="21" spans="1:5" ht="12.75">
      <c r="A21" s="3">
        <v>16</v>
      </c>
      <c r="B21" s="127" t="s">
        <v>521</v>
      </c>
      <c r="C21" s="3"/>
      <c r="D21" s="3"/>
      <c r="E21" s="3">
        <v>201760</v>
      </c>
    </row>
    <row r="22" spans="1:5" ht="12.75">
      <c r="A22" s="3">
        <v>17</v>
      </c>
      <c r="B22" s="127" t="s">
        <v>522</v>
      </c>
      <c r="C22" s="3"/>
      <c r="D22" s="3"/>
      <c r="E22" s="3">
        <v>10000</v>
      </c>
    </row>
    <row r="23" spans="1:5" ht="12.75">
      <c r="A23" s="3">
        <v>18</v>
      </c>
      <c r="B23" s="127" t="s">
        <v>309</v>
      </c>
      <c r="C23" s="3"/>
      <c r="D23" s="3"/>
      <c r="E23" s="3">
        <v>794186</v>
      </c>
    </row>
    <row r="24" spans="1:5" ht="12.75">
      <c r="A24" s="3">
        <v>19</v>
      </c>
      <c r="B24" s="127" t="s">
        <v>523</v>
      </c>
      <c r="C24" s="3"/>
      <c r="D24" s="3"/>
      <c r="E24" s="3">
        <v>140000</v>
      </c>
    </row>
    <row r="25" spans="1:5" ht="12.75">
      <c r="A25" s="3">
        <v>20</v>
      </c>
      <c r="B25" s="6" t="s">
        <v>453</v>
      </c>
      <c r="C25" s="6">
        <f>SUM(C9:C20)</f>
        <v>2614000</v>
      </c>
      <c r="D25" s="3">
        <f>SUM(D9:D20)</f>
        <v>3134079</v>
      </c>
      <c r="E25" s="3">
        <f>SUM(E10:E24)</f>
        <v>4182682</v>
      </c>
    </row>
    <row r="26" spans="1:5" ht="12.75">
      <c r="A26" s="3"/>
      <c r="B26" s="3"/>
      <c r="C26" s="3"/>
      <c r="D26" s="3"/>
      <c r="E26" s="3"/>
    </row>
    <row r="27" spans="1:5" ht="12.75">
      <c r="A27" s="3">
        <v>21</v>
      </c>
      <c r="B27" s="6" t="s">
        <v>524</v>
      </c>
      <c r="C27" s="3"/>
      <c r="D27" s="3"/>
      <c r="E27" s="3"/>
    </row>
    <row r="28" spans="1:5" ht="12.75">
      <c r="A28" s="3"/>
      <c r="B28" s="6"/>
      <c r="C28" s="3"/>
      <c r="D28" s="3"/>
      <c r="E28" s="3"/>
    </row>
    <row r="29" spans="1:5" ht="12.75">
      <c r="A29" s="3">
        <v>22</v>
      </c>
      <c r="B29" s="3" t="s">
        <v>525</v>
      </c>
      <c r="C29" s="3">
        <v>50000</v>
      </c>
      <c r="D29" s="3">
        <v>50000</v>
      </c>
      <c r="E29" s="3">
        <v>23730</v>
      </c>
    </row>
    <row r="30" spans="1:5" ht="12.75">
      <c r="A30" s="3">
        <v>23</v>
      </c>
      <c r="B30" s="3" t="s">
        <v>526</v>
      </c>
      <c r="C30" s="3">
        <v>100000</v>
      </c>
      <c r="D30" s="3">
        <v>100000</v>
      </c>
      <c r="E30" s="3"/>
    </row>
    <row r="31" spans="1:5" ht="12.75">
      <c r="A31" s="3">
        <v>24</v>
      </c>
      <c r="B31" s="3" t="s">
        <v>527</v>
      </c>
      <c r="C31" s="3">
        <v>100000</v>
      </c>
      <c r="D31" s="3">
        <v>100000</v>
      </c>
      <c r="E31" s="3"/>
    </row>
    <row r="32" spans="1:5" ht="12.75">
      <c r="A32" s="3">
        <v>25</v>
      </c>
      <c r="B32" s="3" t="s">
        <v>528</v>
      </c>
      <c r="C32" s="3">
        <v>20000</v>
      </c>
      <c r="D32" s="3">
        <v>20000</v>
      </c>
      <c r="E32" s="3">
        <v>13007</v>
      </c>
    </row>
    <row r="33" spans="1:5" ht="12.75">
      <c r="A33" s="3">
        <v>26</v>
      </c>
      <c r="B33" s="3" t="s">
        <v>529</v>
      </c>
      <c r="C33" s="3">
        <v>600000</v>
      </c>
      <c r="D33" s="3">
        <v>600000</v>
      </c>
      <c r="E33" s="3">
        <v>531900</v>
      </c>
    </row>
    <row r="34" spans="1:5" ht="12.75">
      <c r="A34" s="3">
        <v>27</v>
      </c>
      <c r="B34" s="3" t="s">
        <v>530</v>
      </c>
      <c r="C34" s="3">
        <v>20000</v>
      </c>
      <c r="D34" s="3">
        <v>20000</v>
      </c>
      <c r="E34" s="3">
        <v>11763</v>
      </c>
    </row>
    <row r="35" spans="1:5" ht="12.75">
      <c r="A35" s="3">
        <v>28</v>
      </c>
      <c r="B35" s="3" t="s">
        <v>531</v>
      </c>
      <c r="C35" s="3"/>
      <c r="D35" s="3">
        <v>309800</v>
      </c>
      <c r="E35" s="3"/>
    </row>
    <row r="36" spans="1:5" ht="12.75">
      <c r="A36" s="3">
        <v>29</v>
      </c>
      <c r="B36" s="3" t="s">
        <v>532</v>
      </c>
      <c r="C36" s="3">
        <v>100000</v>
      </c>
      <c r="D36" s="3">
        <v>100000</v>
      </c>
      <c r="E36" s="3"/>
    </row>
    <row r="37" spans="1:5" ht="12.75">
      <c r="A37" s="3">
        <v>30</v>
      </c>
      <c r="B37" s="6" t="s">
        <v>453</v>
      </c>
      <c r="C37" s="6">
        <f>SUM(C29:C36)</f>
        <v>990000</v>
      </c>
      <c r="D37" s="6">
        <f>SUM(D29:D36)</f>
        <v>1299800</v>
      </c>
      <c r="E37" s="3">
        <f>SUM(E29:E36)</f>
        <v>580400</v>
      </c>
    </row>
    <row r="38" spans="1:5" ht="12.75">
      <c r="A38" s="3">
        <v>31</v>
      </c>
      <c r="B38" s="6" t="s">
        <v>533</v>
      </c>
      <c r="C38" s="6">
        <f>SUM(C37,C25)</f>
        <v>3604000</v>
      </c>
      <c r="D38" s="6">
        <f>SUM(D37,D25)</f>
        <v>4433879</v>
      </c>
      <c r="E38" s="6">
        <f>SUM(E37,E25)</f>
        <v>4763082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61.140625" style="0" customWidth="1"/>
    <col min="3" max="3" width="13.28125" style="0" customWidth="1"/>
  </cols>
  <sheetData>
    <row r="1" spans="1:2" ht="12.75">
      <c r="A1" s="128"/>
      <c r="B1" t="s">
        <v>534</v>
      </c>
    </row>
    <row r="2" ht="12.75">
      <c r="A2" s="129"/>
    </row>
    <row r="3" spans="1:3" ht="12.75">
      <c r="A3" s="157" t="s">
        <v>535</v>
      </c>
      <c r="B3" s="157"/>
      <c r="C3" s="157"/>
    </row>
    <row r="4" spans="1:3" ht="12.75">
      <c r="A4" s="130"/>
      <c r="B4" s="131"/>
      <c r="C4" s="131"/>
    </row>
    <row r="5" spans="1:3" ht="12.75">
      <c r="A5" s="130"/>
      <c r="B5" s="158" t="s">
        <v>536</v>
      </c>
      <c r="C5" s="158"/>
    </row>
    <row r="6" spans="1:3" ht="12.75">
      <c r="A6" s="132"/>
      <c r="B6" s="132" t="s">
        <v>537</v>
      </c>
      <c r="C6" s="132" t="s">
        <v>538</v>
      </c>
    </row>
    <row r="7" spans="1:3" ht="12.75">
      <c r="A7" s="132"/>
      <c r="B7" s="23" t="s">
        <v>240</v>
      </c>
      <c r="C7" s="133" t="s">
        <v>539</v>
      </c>
    </row>
    <row r="8" spans="1:3" ht="12.75">
      <c r="A8" s="132">
        <v>1</v>
      </c>
      <c r="B8" s="3" t="s">
        <v>540</v>
      </c>
      <c r="C8" s="17">
        <v>51663763</v>
      </c>
    </row>
    <row r="9" spans="1:3" ht="12.75">
      <c r="A9" s="132">
        <v>2</v>
      </c>
      <c r="B9" s="3" t="s">
        <v>541</v>
      </c>
      <c r="C9" s="21">
        <v>49989954</v>
      </c>
    </row>
    <row r="10" spans="1:3" ht="12.75">
      <c r="A10" s="132">
        <v>3</v>
      </c>
      <c r="B10" s="3" t="s">
        <v>542</v>
      </c>
      <c r="C10" s="21">
        <v>1673809</v>
      </c>
    </row>
    <row r="11" spans="1:3" ht="12.75">
      <c r="A11" s="132">
        <v>4</v>
      </c>
      <c r="B11" s="3" t="s">
        <v>543</v>
      </c>
      <c r="C11" s="21">
        <v>13585712</v>
      </c>
    </row>
    <row r="12" spans="1:3" ht="12.75">
      <c r="A12" s="132">
        <v>5</v>
      </c>
      <c r="B12" s="3" t="s">
        <v>544</v>
      </c>
      <c r="C12" s="21">
        <v>832434</v>
      </c>
    </row>
    <row r="13" spans="1:3" ht="12.75">
      <c r="A13" s="132">
        <v>6</v>
      </c>
      <c r="B13" s="3" t="s">
        <v>545</v>
      </c>
      <c r="C13" s="21">
        <v>12753278</v>
      </c>
    </row>
    <row r="14" spans="1:3" ht="12.75">
      <c r="A14" s="132">
        <v>7</v>
      </c>
      <c r="B14" s="6" t="s">
        <v>546</v>
      </c>
      <c r="C14" s="134">
        <v>14427087</v>
      </c>
    </row>
    <row r="15" spans="1:3" ht="12.75">
      <c r="A15" s="132">
        <v>8</v>
      </c>
      <c r="B15" s="3" t="s">
        <v>547</v>
      </c>
      <c r="C15" s="21"/>
    </row>
    <row r="16" spans="1:3" ht="12.75">
      <c r="A16" s="132">
        <v>9</v>
      </c>
      <c r="B16" s="3" t="s">
        <v>548</v>
      </c>
      <c r="C16" s="21"/>
    </row>
    <row r="17" spans="1:3" ht="12.75">
      <c r="A17" s="132">
        <v>10</v>
      </c>
      <c r="B17" s="3" t="s">
        <v>549</v>
      </c>
      <c r="C17" s="21"/>
    </row>
    <row r="18" spans="1:3" ht="12.75">
      <c r="A18" s="132">
        <v>11</v>
      </c>
      <c r="B18" s="3" t="s">
        <v>550</v>
      </c>
      <c r="C18" s="21"/>
    </row>
    <row r="19" spans="1:3" ht="12.75">
      <c r="A19" s="132">
        <v>12</v>
      </c>
      <c r="B19" s="3" t="s">
        <v>551</v>
      </c>
      <c r="C19" s="21"/>
    </row>
    <row r="20" spans="1:3" ht="12.75">
      <c r="A20" s="132">
        <v>13</v>
      </c>
      <c r="B20" s="3" t="s">
        <v>552</v>
      </c>
      <c r="C20" s="21"/>
    </row>
    <row r="21" spans="1:3" ht="12.75">
      <c r="A21" s="132">
        <v>14</v>
      </c>
      <c r="B21" s="6" t="s">
        <v>553</v>
      </c>
      <c r="C21" s="134">
        <v>0</v>
      </c>
    </row>
    <row r="22" spans="1:3" ht="12.75">
      <c r="A22" s="132">
        <v>15</v>
      </c>
      <c r="B22" s="6" t="s">
        <v>554</v>
      </c>
      <c r="C22" s="134">
        <v>14427087</v>
      </c>
    </row>
    <row r="23" spans="1:3" ht="12.75">
      <c r="A23" s="132">
        <v>16</v>
      </c>
      <c r="B23" s="3" t="s">
        <v>555</v>
      </c>
      <c r="C23" s="21"/>
    </row>
    <row r="24" spans="1:3" ht="12.75">
      <c r="A24" s="132">
        <v>17</v>
      </c>
      <c r="B24" s="3" t="s">
        <v>556</v>
      </c>
      <c r="C24" s="21"/>
    </row>
    <row r="25" spans="1:3" ht="12.75">
      <c r="A25" s="132">
        <v>18</v>
      </c>
      <c r="B25" s="3" t="s">
        <v>557</v>
      </c>
      <c r="C25" s="21"/>
    </row>
    <row r="26" spans="1:3" ht="12.75">
      <c r="A26" s="132">
        <v>19</v>
      </c>
      <c r="B26" s="3" t="s">
        <v>558</v>
      </c>
      <c r="C26" s="21"/>
    </row>
  </sheetData>
  <sheetProtection selectLockedCells="1" selectUnlockedCells="1"/>
  <mergeCells count="2">
    <mergeCell ref="A3:C3"/>
    <mergeCell ref="B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73.140625" style="0" customWidth="1"/>
    <col min="3" max="4" width="11.140625" style="0" customWidth="1"/>
  </cols>
  <sheetData>
    <row r="1" spans="1:2" ht="12.75">
      <c r="A1" s="135"/>
      <c r="B1" t="s">
        <v>559</v>
      </c>
    </row>
    <row r="2" ht="12.75">
      <c r="A2" s="1"/>
    </row>
    <row r="3" spans="1:4" ht="12.75">
      <c r="A3" s="157" t="s">
        <v>560</v>
      </c>
      <c r="B3" s="157"/>
      <c r="C3" s="157"/>
      <c r="D3" s="157"/>
    </row>
    <row r="4" spans="1:4" ht="12.75">
      <c r="A4" s="136"/>
      <c r="C4" s="159" t="s">
        <v>536</v>
      </c>
      <c r="D4" s="159"/>
    </row>
    <row r="5" spans="1:4" ht="12.75">
      <c r="A5" s="132" t="s">
        <v>537</v>
      </c>
      <c r="B5" s="132" t="s">
        <v>538</v>
      </c>
      <c r="C5" s="132" t="s">
        <v>235</v>
      </c>
      <c r="D5" s="132" t="s">
        <v>236</v>
      </c>
    </row>
    <row r="6" spans="1:4" ht="12.75" customHeight="1">
      <c r="A6" s="160" t="s">
        <v>561</v>
      </c>
      <c r="B6" s="161" t="s">
        <v>240</v>
      </c>
      <c r="C6" s="162" t="s">
        <v>539</v>
      </c>
      <c r="D6" s="162"/>
    </row>
    <row r="7" spans="1:4" ht="38.25">
      <c r="A7" s="160"/>
      <c r="B7" s="161"/>
      <c r="C7" s="139" t="s">
        <v>562</v>
      </c>
      <c r="D7" s="139" t="s">
        <v>563</v>
      </c>
    </row>
    <row r="8" spans="1:4" ht="12.75">
      <c r="A8" s="140" t="s">
        <v>564</v>
      </c>
      <c r="B8" s="3" t="s">
        <v>565</v>
      </c>
      <c r="C8" s="17"/>
      <c r="D8" s="17"/>
    </row>
    <row r="9" spans="1:4" ht="12.75">
      <c r="A9" s="140" t="s">
        <v>566</v>
      </c>
      <c r="B9" s="3" t="s">
        <v>567</v>
      </c>
      <c r="C9" s="17"/>
      <c r="D9" s="17"/>
    </row>
    <row r="10" spans="1:4" ht="12.75">
      <c r="A10" s="140" t="s">
        <v>568</v>
      </c>
      <c r="B10" s="3" t="s">
        <v>569</v>
      </c>
      <c r="C10" s="17"/>
      <c r="D10" s="17"/>
    </row>
    <row r="11" spans="1:4" ht="12.75">
      <c r="A11" s="140" t="s">
        <v>570</v>
      </c>
      <c r="B11" s="3" t="s">
        <v>571</v>
      </c>
      <c r="C11" s="17">
        <v>0</v>
      </c>
      <c r="D11" s="17"/>
    </row>
    <row r="12" spans="1:4" ht="12.75">
      <c r="A12" s="140" t="s">
        <v>572</v>
      </c>
      <c r="B12" s="3" t="s">
        <v>573</v>
      </c>
      <c r="C12" s="17"/>
      <c r="D12" s="17"/>
    </row>
    <row r="13" spans="1:4" ht="12.75">
      <c r="A13" s="140" t="s">
        <v>574</v>
      </c>
      <c r="B13" s="3" t="s">
        <v>575</v>
      </c>
      <c r="C13" s="17"/>
      <c r="D13" s="17"/>
    </row>
    <row r="14" spans="1:4" ht="12.75">
      <c r="A14" s="140" t="s">
        <v>576</v>
      </c>
      <c r="B14" s="3" t="s">
        <v>577</v>
      </c>
      <c r="C14" s="17"/>
      <c r="D14" s="17"/>
    </row>
    <row r="15" spans="1:4" ht="12.75">
      <c r="A15" s="140" t="s">
        <v>578</v>
      </c>
      <c r="B15" s="3" t="s">
        <v>579</v>
      </c>
      <c r="C15" s="17">
        <v>229215293</v>
      </c>
      <c r="D15" s="17">
        <v>222652741</v>
      </c>
    </row>
    <row r="16" spans="1:4" ht="12.75">
      <c r="A16" s="140" t="s">
        <v>580</v>
      </c>
      <c r="B16" s="3" t="s">
        <v>581</v>
      </c>
      <c r="C16" s="17"/>
      <c r="D16" s="17"/>
    </row>
    <row r="17" spans="1:4" ht="12.75">
      <c r="A17" s="140" t="s">
        <v>582</v>
      </c>
      <c r="B17" s="3" t="s">
        <v>583</v>
      </c>
      <c r="C17" s="17"/>
      <c r="D17" s="17"/>
    </row>
    <row r="18" spans="1:4" ht="12.75">
      <c r="A18" s="140" t="s">
        <v>584</v>
      </c>
      <c r="B18" s="3" t="s">
        <v>585</v>
      </c>
      <c r="C18" s="17"/>
      <c r="D18" s="17"/>
    </row>
    <row r="19" spans="1:4" ht="12.75">
      <c r="A19" s="140" t="s">
        <v>586</v>
      </c>
      <c r="B19" s="3" t="s">
        <v>587</v>
      </c>
      <c r="C19" s="17">
        <v>8779215</v>
      </c>
      <c r="D19" s="17">
        <v>7207347</v>
      </c>
    </row>
    <row r="20" spans="1:4" ht="12.75">
      <c r="A20" s="140" t="s">
        <v>588</v>
      </c>
      <c r="B20" s="3" t="s">
        <v>589</v>
      </c>
      <c r="C20" s="17"/>
      <c r="D20" s="17"/>
    </row>
    <row r="21" spans="1:4" ht="12.75">
      <c r="A21" s="140" t="s">
        <v>590</v>
      </c>
      <c r="B21" s="3" t="s">
        <v>591</v>
      </c>
      <c r="C21" s="17">
        <v>824809</v>
      </c>
      <c r="D21" s="17">
        <v>1540243</v>
      </c>
    </row>
    <row r="22" spans="1:4" ht="12.75">
      <c r="A22" s="140" t="s">
        <v>592</v>
      </c>
      <c r="B22" s="3" t="s">
        <v>593</v>
      </c>
      <c r="C22" s="17">
        <v>0</v>
      </c>
      <c r="D22" s="17"/>
    </row>
    <row r="23" spans="1:4" ht="12.75">
      <c r="A23" s="140" t="s">
        <v>594</v>
      </c>
      <c r="B23" s="3" t="s">
        <v>595</v>
      </c>
      <c r="C23" s="17">
        <v>238819317</v>
      </c>
      <c r="D23" s="17">
        <v>231400331</v>
      </c>
    </row>
    <row r="24" spans="1:4" ht="12.75">
      <c r="A24" s="140" t="s">
        <v>596</v>
      </c>
      <c r="B24" s="3" t="s">
        <v>597</v>
      </c>
      <c r="C24" s="17">
        <v>572000</v>
      </c>
      <c r="D24" s="17">
        <v>572000</v>
      </c>
    </row>
    <row r="25" spans="1:4" ht="12.75">
      <c r="A25" s="140" t="s">
        <v>598</v>
      </c>
      <c r="B25" s="3" t="s">
        <v>599</v>
      </c>
      <c r="C25" s="17"/>
      <c r="D25" s="17"/>
    </row>
    <row r="26" spans="1:4" ht="12.75">
      <c r="A26" s="140" t="s">
        <v>600</v>
      </c>
      <c r="B26" s="3" t="s">
        <v>601</v>
      </c>
      <c r="C26" s="17"/>
      <c r="D26" s="17"/>
    </row>
    <row r="27" spans="1:4" ht="12.75">
      <c r="A27" s="140" t="s">
        <v>602</v>
      </c>
      <c r="B27" s="3" t="s">
        <v>603</v>
      </c>
      <c r="C27" s="17">
        <v>572000</v>
      </c>
      <c r="D27" s="17">
        <v>572000</v>
      </c>
    </row>
    <row r="28" spans="1:4" ht="12.75">
      <c r="A28" s="140" t="s">
        <v>604</v>
      </c>
      <c r="B28" s="3" t="s">
        <v>605</v>
      </c>
      <c r="C28" s="17"/>
      <c r="D28" s="17"/>
    </row>
    <row r="29" spans="1:4" ht="12.75">
      <c r="A29" s="140" t="s">
        <v>606</v>
      </c>
      <c r="B29" s="3" t="s">
        <v>607</v>
      </c>
      <c r="C29" s="17"/>
      <c r="D29" s="17"/>
    </row>
    <row r="30" spans="1:4" ht="12.75">
      <c r="A30" s="140" t="s">
        <v>608</v>
      </c>
      <c r="B30" s="3" t="s">
        <v>609</v>
      </c>
      <c r="C30" s="17">
        <v>0</v>
      </c>
      <c r="D30" s="17"/>
    </row>
    <row r="31" spans="1:4" ht="12.75">
      <c r="A31" s="140" t="s">
        <v>610</v>
      </c>
      <c r="B31" s="3" t="s">
        <v>611</v>
      </c>
      <c r="C31" s="17">
        <v>239391317</v>
      </c>
      <c r="D31" s="17">
        <v>231972331</v>
      </c>
    </row>
    <row r="32" spans="1:4" ht="12.75">
      <c r="A32" s="140" t="s">
        <v>612</v>
      </c>
      <c r="B32" s="3" t="s">
        <v>613</v>
      </c>
      <c r="C32" s="17"/>
      <c r="D32" s="17"/>
    </row>
    <row r="33" spans="1:4" ht="12.75">
      <c r="A33" s="140" t="s">
        <v>614</v>
      </c>
      <c r="B33" s="3" t="s">
        <v>615</v>
      </c>
      <c r="C33" s="17"/>
      <c r="D33" s="17"/>
    </row>
    <row r="34" spans="1:4" ht="12.75">
      <c r="A34" s="140" t="s">
        <v>616</v>
      </c>
      <c r="B34" s="3" t="s">
        <v>617</v>
      </c>
      <c r="C34" s="17"/>
      <c r="D34" s="17"/>
    </row>
    <row r="35" spans="1:4" ht="12.75">
      <c r="A35" s="140" t="s">
        <v>618</v>
      </c>
      <c r="B35" s="3" t="s">
        <v>619</v>
      </c>
      <c r="C35" s="17"/>
      <c r="D35" s="17"/>
    </row>
    <row r="36" spans="1:4" ht="12.75">
      <c r="A36" s="140" t="s">
        <v>620</v>
      </c>
      <c r="B36" s="3" t="s">
        <v>621</v>
      </c>
      <c r="C36" s="17"/>
      <c r="D36" s="17"/>
    </row>
    <row r="37" spans="1:4" ht="12.75">
      <c r="A37" s="140" t="s">
        <v>622</v>
      </c>
      <c r="B37" s="3" t="s">
        <v>623</v>
      </c>
      <c r="C37" s="17">
        <v>0</v>
      </c>
      <c r="D37" s="17"/>
    </row>
    <row r="38" spans="1:4" ht="12.75">
      <c r="A38" s="140" t="s">
        <v>624</v>
      </c>
      <c r="B38" s="3" t="s">
        <v>625</v>
      </c>
      <c r="C38" s="17"/>
      <c r="D38" s="17"/>
    </row>
    <row r="39" spans="1:4" ht="12.75">
      <c r="A39" s="140" t="s">
        <v>626</v>
      </c>
      <c r="B39" s="3" t="s">
        <v>627</v>
      </c>
      <c r="C39" s="17">
        <v>0</v>
      </c>
      <c r="D39" s="17"/>
    </row>
    <row r="40" spans="1:4" ht="12.75">
      <c r="A40" s="140" t="s">
        <v>628</v>
      </c>
      <c r="B40" s="3" t="s">
        <v>629</v>
      </c>
      <c r="C40" s="17">
        <v>0</v>
      </c>
      <c r="D40" s="17"/>
    </row>
    <row r="41" spans="1:4" ht="12.75">
      <c r="A41" s="140" t="s">
        <v>630</v>
      </c>
      <c r="B41" s="3" t="s">
        <v>631</v>
      </c>
      <c r="C41" s="17">
        <v>0</v>
      </c>
      <c r="D41" s="17"/>
    </row>
    <row r="42" spans="1:4" ht="12.75">
      <c r="A42" s="140" t="s">
        <v>632</v>
      </c>
      <c r="B42" s="3" t="s">
        <v>633</v>
      </c>
      <c r="C42" s="17"/>
      <c r="D42" s="17"/>
    </row>
    <row r="43" spans="1:4" ht="12.75">
      <c r="A43" s="140" t="s">
        <v>634</v>
      </c>
      <c r="B43" s="3" t="s">
        <v>635</v>
      </c>
      <c r="C43" s="17">
        <v>81965</v>
      </c>
      <c r="D43" s="17">
        <v>143395</v>
      </c>
    </row>
    <row r="44" spans="1:4" ht="12.75">
      <c r="A44" s="140" t="s">
        <v>636</v>
      </c>
      <c r="B44" s="3" t="s">
        <v>637</v>
      </c>
      <c r="C44" s="17">
        <v>11740238</v>
      </c>
      <c r="D44" s="17">
        <v>14364655</v>
      </c>
    </row>
    <row r="45" spans="1:4" ht="12.75">
      <c r="A45" s="140" t="s">
        <v>638</v>
      </c>
      <c r="B45" s="3" t="s">
        <v>639</v>
      </c>
      <c r="C45" s="17"/>
      <c r="D45" s="17"/>
    </row>
    <row r="46" spans="1:4" ht="12.75">
      <c r="A46" s="140" t="s">
        <v>640</v>
      </c>
      <c r="B46" s="3" t="s">
        <v>641</v>
      </c>
      <c r="C46" s="17"/>
      <c r="D46" s="17"/>
    </row>
    <row r="47" spans="1:4" ht="12.75">
      <c r="A47" s="140" t="s">
        <v>642</v>
      </c>
      <c r="B47" s="3" t="s">
        <v>643</v>
      </c>
      <c r="C47" s="17">
        <v>11822203</v>
      </c>
      <c r="D47" s="17">
        <v>14508050</v>
      </c>
    </row>
    <row r="48" spans="1:4" ht="12.75">
      <c r="A48" s="140" t="s">
        <v>644</v>
      </c>
      <c r="B48" s="3" t="s">
        <v>645</v>
      </c>
      <c r="C48" s="17">
        <v>1382814</v>
      </c>
      <c r="D48" s="17">
        <v>1707805</v>
      </c>
    </row>
    <row r="49" spans="1:4" ht="12.75">
      <c r="A49" s="140" t="s">
        <v>646</v>
      </c>
      <c r="B49" s="3" t="s">
        <v>647</v>
      </c>
      <c r="C49" s="17"/>
      <c r="D49" s="17"/>
    </row>
    <row r="50" spans="1:4" ht="12.75">
      <c r="A50" s="140" t="s">
        <v>648</v>
      </c>
      <c r="B50" s="3" t="s">
        <v>649</v>
      </c>
      <c r="C50" s="17">
        <v>203064</v>
      </c>
      <c r="D50" s="17">
        <v>1137854</v>
      </c>
    </row>
    <row r="51" spans="1:4" ht="12.75">
      <c r="A51" s="140" t="s">
        <v>650</v>
      </c>
      <c r="B51" s="3" t="s">
        <v>651</v>
      </c>
      <c r="C51" s="17">
        <v>1585878</v>
      </c>
      <c r="D51" s="17">
        <v>2845659</v>
      </c>
    </row>
    <row r="52" spans="1:4" ht="12.75">
      <c r="A52" s="140" t="s">
        <v>652</v>
      </c>
      <c r="B52" s="3" t="s">
        <v>653</v>
      </c>
      <c r="C52" s="17">
        <v>144653</v>
      </c>
      <c r="D52" s="17">
        <v>0</v>
      </c>
    </row>
    <row r="53" spans="1:4" ht="12.75">
      <c r="A53" s="140" t="s">
        <v>654</v>
      </c>
      <c r="B53" s="3" t="s">
        <v>655</v>
      </c>
      <c r="C53" s="17"/>
      <c r="D53" s="17"/>
    </row>
    <row r="54" spans="1:4" ht="12.75">
      <c r="A54" s="140" t="s">
        <v>656</v>
      </c>
      <c r="B54" s="3" t="s">
        <v>657</v>
      </c>
      <c r="C54" s="17"/>
      <c r="D54" s="17"/>
    </row>
    <row r="55" spans="1:4" ht="12.75">
      <c r="A55" s="140" t="s">
        <v>658</v>
      </c>
      <c r="B55" s="3" t="s">
        <v>659</v>
      </c>
      <c r="C55" s="17"/>
      <c r="D55" s="17"/>
    </row>
    <row r="56" spans="1:4" ht="12.75">
      <c r="A56" s="140" t="s">
        <v>660</v>
      </c>
      <c r="B56" s="3" t="s">
        <v>661</v>
      </c>
      <c r="C56" s="17">
        <v>0</v>
      </c>
      <c r="D56" s="17"/>
    </row>
    <row r="57" spans="1:4" ht="12.75">
      <c r="A57" s="140"/>
      <c r="B57" s="6" t="s">
        <v>662</v>
      </c>
      <c r="C57" s="134">
        <v>252944051</v>
      </c>
      <c r="D57" s="134">
        <v>249326040</v>
      </c>
    </row>
    <row r="58" spans="1:4" ht="12.75">
      <c r="A58" s="140"/>
      <c r="B58" s="3"/>
      <c r="C58" s="17"/>
      <c r="D58" s="17"/>
    </row>
    <row r="59" spans="1:4" ht="12.75">
      <c r="A59" s="140" t="s">
        <v>663</v>
      </c>
      <c r="B59" s="3" t="s">
        <v>664</v>
      </c>
      <c r="C59" s="17">
        <v>236591681</v>
      </c>
      <c r="D59" s="17">
        <v>236591681</v>
      </c>
    </row>
    <row r="60" spans="1:4" ht="12.75">
      <c r="A60" s="140" t="s">
        <v>665</v>
      </c>
      <c r="B60" s="3" t="s">
        <v>666</v>
      </c>
      <c r="C60" s="17">
        <v>0</v>
      </c>
      <c r="D60" s="17"/>
    </row>
    <row r="61" spans="1:4" ht="12.75">
      <c r="A61" s="140" t="s">
        <v>667</v>
      </c>
      <c r="B61" s="3" t="s">
        <v>668</v>
      </c>
      <c r="C61" s="17">
        <v>3828728</v>
      </c>
      <c r="D61" s="17">
        <v>3828728</v>
      </c>
    </row>
    <row r="62" spans="1:4" ht="12.75">
      <c r="A62" s="140" t="s">
        <v>669</v>
      </c>
      <c r="B62" s="3" t="s">
        <v>670</v>
      </c>
      <c r="C62" s="17">
        <v>-8303134</v>
      </c>
      <c r="D62" s="17">
        <v>-1149590</v>
      </c>
    </row>
    <row r="63" spans="1:4" ht="12.75">
      <c r="A63" s="140" t="s">
        <v>671</v>
      </c>
      <c r="B63" s="3" t="s">
        <v>672</v>
      </c>
      <c r="C63" s="17">
        <v>0</v>
      </c>
      <c r="D63" s="17"/>
    </row>
    <row r="64" spans="1:4" ht="12.75">
      <c r="A64" s="140" t="s">
        <v>673</v>
      </c>
      <c r="B64" s="3" t="s">
        <v>674</v>
      </c>
      <c r="C64" s="17">
        <v>6723000</v>
      </c>
      <c r="D64" s="17">
        <v>-6832041</v>
      </c>
    </row>
    <row r="65" spans="1:4" ht="12.75">
      <c r="A65" s="140" t="s">
        <v>675</v>
      </c>
      <c r="B65" s="3" t="s">
        <v>676</v>
      </c>
      <c r="C65" s="17">
        <v>238840275</v>
      </c>
      <c r="D65" s="17">
        <v>232438778</v>
      </c>
    </row>
    <row r="66" spans="1:4" ht="12.75">
      <c r="A66" s="140" t="s">
        <v>677</v>
      </c>
      <c r="B66" s="3" t="s">
        <v>678</v>
      </c>
      <c r="C66" s="17">
        <v>118868</v>
      </c>
      <c r="D66" s="17">
        <v>446268</v>
      </c>
    </row>
    <row r="67" spans="1:4" ht="12.75">
      <c r="A67" s="140" t="s">
        <v>679</v>
      </c>
      <c r="B67" s="3" t="s">
        <v>680</v>
      </c>
      <c r="C67" s="17">
        <v>832434</v>
      </c>
      <c r="D67" s="17">
        <v>917712</v>
      </c>
    </row>
    <row r="68" spans="1:4" ht="12.75">
      <c r="A68" s="140" t="s">
        <v>681</v>
      </c>
      <c r="B68" s="3" t="s">
        <v>682</v>
      </c>
      <c r="C68" s="17">
        <v>286000</v>
      </c>
      <c r="D68" s="17">
        <v>2002897</v>
      </c>
    </row>
    <row r="69" spans="1:4" ht="12.75">
      <c r="A69" s="140" t="s">
        <v>683</v>
      </c>
      <c r="B69" s="3" t="s">
        <v>684</v>
      </c>
      <c r="C69" s="17">
        <v>1237302</v>
      </c>
      <c r="D69" s="17">
        <v>366877</v>
      </c>
    </row>
    <row r="70" spans="1:4" ht="12.75">
      <c r="A70" s="140" t="s">
        <v>685</v>
      </c>
      <c r="B70" s="3" t="s">
        <v>686</v>
      </c>
      <c r="C70" s="17"/>
      <c r="D70" s="17"/>
    </row>
    <row r="71" spans="1:4" ht="12.75">
      <c r="A71" s="140" t="s">
        <v>687</v>
      </c>
      <c r="B71" s="3" t="s">
        <v>688</v>
      </c>
      <c r="C71" s="17"/>
      <c r="D71" s="17"/>
    </row>
    <row r="72" spans="1:4" ht="12.75">
      <c r="A72" s="140" t="s">
        <v>689</v>
      </c>
      <c r="B72" s="3" t="s">
        <v>690</v>
      </c>
      <c r="C72" s="17"/>
      <c r="D72" s="17"/>
    </row>
    <row r="73" spans="1:4" ht="12.75">
      <c r="A73" s="140" t="s">
        <v>691</v>
      </c>
      <c r="B73" s="3" t="s">
        <v>692</v>
      </c>
      <c r="C73" s="17">
        <v>1558488</v>
      </c>
      <c r="D73" s="17">
        <v>2317467</v>
      </c>
    </row>
    <row r="74" spans="1:4" ht="12.75">
      <c r="A74" s="140" t="s">
        <v>693</v>
      </c>
      <c r="B74" s="3" t="s">
        <v>694</v>
      </c>
      <c r="C74" s="17">
        <v>11307986</v>
      </c>
      <c r="D74" s="17">
        <v>11202918</v>
      </c>
    </row>
    <row r="75" spans="1:4" ht="12.75">
      <c r="A75" s="140" t="s">
        <v>695</v>
      </c>
      <c r="B75" s="3" t="s">
        <v>696</v>
      </c>
      <c r="C75" s="17">
        <v>12866474</v>
      </c>
      <c r="D75" s="17">
        <v>13520385</v>
      </c>
    </row>
    <row r="76" spans="1:4" ht="12.75">
      <c r="A76" s="140"/>
      <c r="B76" s="6" t="s">
        <v>697</v>
      </c>
      <c r="C76" s="134">
        <v>252944051</v>
      </c>
      <c r="D76" s="134">
        <v>249326040</v>
      </c>
    </row>
    <row r="80" spans="1:5" ht="12.75">
      <c r="A80" s="128"/>
      <c r="B80" t="s">
        <v>698</v>
      </c>
      <c r="D80" s="141"/>
      <c r="E80" s="141"/>
    </row>
    <row r="81" spans="1:5" ht="12.75">
      <c r="A81" s="142"/>
      <c r="B81" s="136"/>
      <c r="D81" s="141"/>
      <c r="E81" s="141"/>
    </row>
    <row r="82" spans="1:5" ht="12.75">
      <c r="A82" s="157" t="s">
        <v>699</v>
      </c>
      <c r="B82" s="157"/>
      <c r="C82" s="157"/>
      <c r="D82" s="157"/>
      <c r="E82" s="157"/>
    </row>
    <row r="83" spans="1:5" ht="12.75">
      <c r="A83" s="142"/>
      <c r="B83" s="131"/>
      <c r="C83" s="131"/>
      <c r="D83" s="131"/>
      <c r="E83" s="131"/>
    </row>
    <row r="84" spans="1:5" ht="12.75">
      <c r="A84" s="142"/>
      <c r="B84" s="131"/>
      <c r="C84" s="131"/>
      <c r="D84" s="158" t="s">
        <v>536</v>
      </c>
      <c r="E84" s="158"/>
    </row>
    <row r="85" spans="1:5" ht="12.75">
      <c r="A85" s="132" t="s">
        <v>700</v>
      </c>
      <c r="B85" s="132" t="s">
        <v>537</v>
      </c>
      <c r="C85" s="133" t="s">
        <v>538</v>
      </c>
      <c r="D85" s="143" t="s">
        <v>235</v>
      </c>
      <c r="E85" s="143" t="s">
        <v>236</v>
      </c>
    </row>
    <row r="86" spans="1:5" ht="60">
      <c r="A86" s="137">
        <v>1</v>
      </c>
      <c r="B86" s="139" t="s">
        <v>240</v>
      </c>
      <c r="C86" s="144" t="s">
        <v>701</v>
      </c>
      <c r="D86" s="144" t="s">
        <v>702</v>
      </c>
      <c r="E86" s="145" t="s">
        <v>285</v>
      </c>
    </row>
    <row r="87" spans="1:5" ht="12.75">
      <c r="A87" s="132">
        <v>2</v>
      </c>
      <c r="B87" s="138" t="s">
        <v>703</v>
      </c>
      <c r="C87" s="17"/>
      <c r="D87" s="146"/>
      <c r="E87" s="146"/>
    </row>
    <row r="88" spans="1:5" ht="12.75">
      <c r="A88" s="137">
        <v>3</v>
      </c>
      <c r="B88" s="3" t="s">
        <v>704</v>
      </c>
      <c r="C88" s="17">
        <v>2999</v>
      </c>
      <c r="D88" s="146"/>
      <c r="E88" s="146">
        <v>2999</v>
      </c>
    </row>
    <row r="89" spans="1:5" ht="12.75">
      <c r="A89" s="132">
        <v>4</v>
      </c>
      <c r="B89" s="3" t="s">
        <v>705</v>
      </c>
      <c r="C89" s="17">
        <v>1</v>
      </c>
      <c r="D89" s="146"/>
      <c r="E89" s="146">
        <v>1</v>
      </c>
    </row>
    <row r="90" spans="1:5" ht="12.75">
      <c r="A90" s="137">
        <v>5</v>
      </c>
      <c r="B90" s="3" t="s">
        <v>706</v>
      </c>
      <c r="C90" s="17">
        <v>3551</v>
      </c>
      <c r="D90" s="146"/>
      <c r="E90" s="146">
        <v>3551</v>
      </c>
    </row>
    <row r="91" spans="1:5" ht="12.75">
      <c r="A91" s="132">
        <v>6</v>
      </c>
      <c r="B91" s="3" t="s">
        <v>335</v>
      </c>
      <c r="C91" s="17">
        <v>6551</v>
      </c>
      <c r="D91" s="17">
        <v>0</v>
      </c>
      <c r="E91" s="146">
        <v>6551</v>
      </c>
    </row>
  </sheetData>
  <sheetProtection selectLockedCells="1" selectUnlockedCells="1"/>
  <mergeCells count="7">
    <mergeCell ref="D84:E84"/>
    <mergeCell ref="A3:D3"/>
    <mergeCell ref="C4:D4"/>
    <mergeCell ref="A6:A7"/>
    <mergeCell ref="B6:B7"/>
    <mergeCell ref="C6:D6"/>
    <mergeCell ref="A82:E8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2" max="2" width="52.28125" style="0" customWidth="1"/>
    <col min="4" max="5" width="12.28125" style="0" customWidth="1"/>
  </cols>
  <sheetData>
    <row r="1" ht="12.75">
      <c r="B1" t="s">
        <v>707</v>
      </c>
    </row>
    <row r="2" ht="12.75">
      <c r="B2" t="s">
        <v>2</v>
      </c>
    </row>
    <row r="3" spans="2:5" ht="12.75">
      <c r="B3" s="47" t="s">
        <v>708</v>
      </c>
      <c r="E3" t="s">
        <v>232</v>
      </c>
    </row>
    <row r="4" spans="1:7" ht="12.75">
      <c r="A4" t="s">
        <v>414</v>
      </c>
      <c r="B4" t="s">
        <v>382</v>
      </c>
      <c r="C4" t="s">
        <v>383</v>
      </c>
      <c r="D4" t="s">
        <v>315</v>
      </c>
      <c r="E4" t="s">
        <v>270</v>
      </c>
      <c r="F4" t="s">
        <v>709</v>
      </c>
      <c r="G4" t="s">
        <v>710</v>
      </c>
    </row>
    <row r="5" spans="1:7" ht="12.75">
      <c r="A5" s="3">
        <v>1</v>
      </c>
      <c r="B5" s="6" t="s">
        <v>711</v>
      </c>
      <c r="C5" s="3"/>
      <c r="D5" s="6" t="s">
        <v>712</v>
      </c>
      <c r="E5" s="3"/>
      <c r="F5" s="3"/>
      <c r="G5" s="3"/>
    </row>
    <row r="6" spans="1:7" ht="12.75">
      <c r="A6" s="3">
        <v>2</v>
      </c>
      <c r="B6" s="3"/>
      <c r="C6" s="3">
        <v>2016</v>
      </c>
      <c r="D6" s="3">
        <v>2017</v>
      </c>
      <c r="E6" s="3">
        <v>2018</v>
      </c>
      <c r="F6" s="3">
        <v>2019</v>
      </c>
      <c r="G6" s="3">
        <v>2020</v>
      </c>
    </row>
    <row r="7" spans="1:7" ht="12.75">
      <c r="A7" s="3">
        <v>3</v>
      </c>
      <c r="B7" s="3" t="s">
        <v>713</v>
      </c>
      <c r="C7" s="3"/>
      <c r="D7" s="3"/>
      <c r="E7" s="3"/>
      <c r="F7" s="3"/>
      <c r="G7" s="3"/>
    </row>
    <row r="8" spans="1:7" ht="25.5">
      <c r="A8" s="3">
        <v>4</v>
      </c>
      <c r="B8" s="7" t="s">
        <v>714</v>
      </c>
      <c r="C8" s="3"/>
      <c r="D8" s="3"/>
      <c r="E8" s="3"/>
      <c r="F8" s="3"/>
      <c r="G8" s="3"/>
    </row>
    <row r="9" spans="1:7" ht="25.5">
      <c r="A9" s="3">
        <v>5</v>
      </c>
      <c r="B9" s="7" t="s">
        <v>715</v>
      </c>
      <c r="C9" s="3"/>
      <c r="D9" s="3"/>
      <c r="E9" s="3"/>
      <c r="F9" s="3"/>
      <c r="G9" s="3"/>
    </row>
    <row r="10" spans="1:7" ht="12.75">
      <c r="A10" s="3">
        <v>6</v>
      </c>
      <c r="B10" s="3" t="s">
        <v>716</v>
      </c>
      <c r="C10" s="3"/>
      <c r="D10" s="3"/>
      <c r="E10" s="3"/>
      <c r="F10" s="3"/>
      <c r="G10" s="3"/>
    </row>
    <row r="11" spans="1:7" ht="12.75">
      <c r="A11" s="3">
        <v>7</v>
      </c>
      <c r="B11" s="3" t="s">
        <v>717</v>
      </c>
      <c r="C11" s="3"/>
      <c r="D11" s="3"/>
      <c r="E11" s="3"/>
      <c r="F11" s="3"/>
      <c r="G11" s="3"/>
    </row>
    <row r="12" spans="1:7" ht="12.75">
      <c r="A12" s="3">
        <v>8</v>
      </c>
      <c r="B12" s="3" t="s">
        <v>718</v>
      </c>
      <c r="C12" s="3"/>
      <c r="D12" s="3"/>
      <c r="E12" s="3"/>
      <c r="F12" s="3"/>
      <c r="G12" s="3"/>
    </row>
    <row r="13" spans="1:7" ht="12.75">
      <c r="A13" s="3">
        <v>9</v>
      </c>
      <c r="B13" s="6" t="s">
        <v>453</v>
      </c>
      <c r="C13" s="6">
        <f>SUM(C10:C12)</f>
        <v>0</v>
      </c>
      <c r="D13" s="6">
        <f>SUM(D10:D12)</f>
        <v>0</v>
      </c>
      <c r="E13" s="6">
        <f>SUM(E10:E12)</f>
        <v>0</v>
      </c>
      <c r="F13" s="6">
        <f>SUM(F10:F12)</f>
        <v>0</v>
      </c>
      <c r="G13" s="6">
        <f>SUM(G10:G12)</f>
        <v>0</v>
      </c>
    </row>
    <row r="20" ht="12.75">
      <c r="B20" t="s">
        <v>719</v>
      </c>
    </row>
    <row r="21" ht="12.75">
      <c r="B21" t="s">
        <v>2</v>
      </c>
    </row>
    <row r="23" ht="12.75">
      <c r="B23" s="47" t="s">
        <v>720</v>
      </c>
    </row>
    <row r="25" spans="1:9" ht="12.75">
      <c r="A25" s="147"/>
      <c r="B25" s="147" t="s">
        <v>537</v>
      </c>
      <c r="C25" s="147" t="s">
        <v>538</v>
      </c>
      <c r="D25" s="147" t="s">
        <v>235</v>
      </c>
      <c r="E25" s="147" t="s">
        <v>236</v>
      </c>
      <c r="F25" s="147" t="s">
        <v>237</v>
      </c>
      <c r="G25" s="147" t="s">
        <v>238</v>
      </c>
      <c r="H25" s="147" t="s">
        <v>239</v>
      </c>
      <c r="I25" s="147"/>
    </row>
    <row r="26" spans="1:9" ht="12.75">
      <c r="A26" s="148"/>
      <c r="B26" s="149"/>
      <c r="C26" s="149"/>
      <c r="D26" s="149"/>
      <c r="E26" s="149"/>
      <c r="F26" s="150"/>
      <c r="G26" s="150"/>
      <c r="H26" s="150"/>
      <c r="I26" s="151"/>
    </row>
    <row r="27" spans="1:9" ht="12.75">
      <c r="A27" s="148"/>
      <c r="B27" s="148" t="s">
        <v>720</v>
      </c>
      <c r="C27" s="148"/>
      <c r="D27" s="152"/>
      <c r="E27" s="152"/>
      <c r="F27" s="153"/>
      <c r="G27" s="148"/>
      <c r="H27" s="148"/>
      <c r="I27" s="152"/>
    </row>
    <row r="28" spans="1:8" ht="12.75">
      <c r="A28" t="s">
        <v>388</v>
      </c>
      <c r="B28" t="s">
        <v>721</v>
      </c>
      <c r="C28" t="s">
        <v>722</v>
      </c>
      <c r="D28" t="s">
        <v>723</v>
      </c>
      <c r="E28" t="s">
        <v>724</v>
      </c>
      <c r="F28" t="s">
        <v>725</v>
      </c>
      <c r="G28" t="s">
        <v>726</v>
      </c>
      <c r="H28" t="s">
        <v>727</v>
      </c>
    </row>
    <row r="29" spans="2:8" ht="12.75">
      <c r="B29" t="s">
        <v>728</v>
      </c>
      <c r="C29" t="s">
        <v>729</v>
      </c>
      <c r="D29" s="154">
        <v>40862</v>
      </c>
      <c r="E29" s="154">
        <v>42368</v>
      </c>
      <c r="F29">
        <v>3020855</v>
      </c>
      <c r="G29" t="s">
        <v>730</v>
      </c>
      <c r="H29" t="s">
        <v>731</v>
      </c>
    </row>
    <row r="30" ht="12.75">
      <c r="B30" t="s">
        <v>732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10.00390625" style="0" customWidth="1"/>
    <col min="6" max="6" width="9.421875" style="0" customWidth="1"/>
    <col min="7" max="7" width="16.140625" style="0" customWidth="1"/>
    <col min="8" max="8" width="13.28125" style="0" customWidth="1"/>
    <col min="9" max="10" width="8.57421875" style="0" customWidth="1"/>
    <col min="11" max="11" width="8.28125" style="0" customWidth="1"/>
  </cols>
  <sheetData>
    <row r="1" ht="12.75">
      <c r="B1" t="s">
        <v>230</v>
      </c>
    </row>
    <row r="2" ht="12.75">
      <c r="B2" t="s">
        <v>2</v>
      </c>
    </row>
    <row r="3" spans="2:11" ht="12.75">
      <c r="B3" s="47" t="s">
        <v>231</v>
      </c>
      <c r="E3" s="34"/>
      <c r="F3" s="34"/>
      <c r="G3" s="34"/>
      <c r="H3" s="34"/>
      <c r="I3" s="34"/>
      <c r="J3" s="34"/>
      <c r="K3" s="34"/>
    </row>
    <row r="4" spans="2:11" ht="12.75">
      <c r="B4" s="47"/>
      <c r="C4" s="42" t="s">
        <v>232</v>
      </c>
      <c r="E4" s="34"/>
      <c r="F4" s="34"/>
      <c r="G4" s="34"/>
      <c r="H4" s="34"/>
      <c r="I4" s="34"/>
      <c r="J4" s="34"/>
      <c r="K4" s="34"/>
    </row>
    <row r="5" spans="2:11" ht="12.75">
      <c r="B5" s="47" t="s">
        <v>233</v>
      </c>
      <c r="C5" t="s">
        <v>234</v>
      </c>
      <c r="D5" t="s">
        <v>235</v>
      </c>
      <c r="E5" s="34" t="s">
        <v>236</v>
      </c>
      <c r="F5" s="48" t="s">
        <v>237</v>
      </c>
      <c r="G5" s="12" t="s">
        <v>238</v>
      </c>
      <c r="H5" s="3" t="s">
        <v>239</v>
      </c>
      <c r="I5" s="34"/>
      <c r="J5" s="34"/>
      <c r="K5" s="34"/>
    </row>
    <row r="6" spans="1:11" ht="12.75">
      <c r="A6" s="3"/>
      <c r="B6" s="6" t="s">
        <v>240</v>
      </c>
      <c r="C6" s="49" t="s">
        <v>241</v>
      </c>
      <c r="D6" s="50"/>
      <c r="E6" s="51"/>
      <c r="F6" s="52" t="s">
        <v>242</v>
      </c>
      <c r="G6" s="12" t="s">
        <v>21</v>
      </c>
      <c r="H6" s="12" t="s">
        <v>22</v>
      </c>
      <c r="I6" s="37"/>
      <c r="J6" s="34"/>
      <c r="K6" s="34"/>
    </row>
    <row r="7" spans="1:11" ht="12.75">
      <c r="A7" s="34"/>
      <c r="B7" s="6"/>
      <c r="C7" s="53" t="s">
        <v>243</v>
      </c>
      <c r="D7" s="53" t="s">
        <v>244</v>
      </c>
      <c r="E7" s="53" t="s">
        <v>245</v>
      </c>
      <c r="F7" s="52"/>
      <c r="G7" s="3"/>
      <c r="H7" s="3"/>
      <c r="I7" s="37"/>
      <c r="J7" s="34"/>
      <c r="K7" s="34"/>
    </row>
    <row r="8" spans="1:11" ht="12.75">
      <c r="A8">
        <v>1</v>
      </c>
      <c r="B8" s="8" t="s">
        <v>246</v>
      </c>
      <c r="C8" s="6"/>
      <c r="D8" s="3"/>
      <c r="E8" s="8"/>
      <c r="F8" s="49"/>
      <c r="G8" s="6"/>
      <c r="H8" s="6"/>
      <c r="I8" s="37"/>
      <c r="J8" s="34"/>
      <c r="K8" s="34"/>
    </row>
    <row r="9" spans="1:11" ht="12.75">
      <c r="A9">
        <v>2</v>
      </c>
      <c r="B9" s="8" t="s">
        <v>247</v>
      </c>
      <c r="C9" s="6"/>
      <c r="D9" s="3"/>
      <c r="E9" s="8"/>
      <c r="F9" s="49"/>
      <c r="G9" s="6"/>
      <c r="H9" s="6"/>
      <c r="I9" s="37"/>
      <c r="J9" s="34"/>
      <c r="K9" s="34"/>
    </row>
    <row r="10" spans="1:11" ht="12.75">
      <c r="A10" s="3">
        <v>3</v>
      </c>
      <c r="B10" s="3" t="s">
        <v>248</v>
      </c>
      <c r="C10" s="3">
        <v>17527274</v>
      </c>
      <c r="D10" s="3"/>
      <c r="E10" s="3"/>
      <c r="F10" s="49">
        <v>17527274</v>
      </c>
      <c r="G10" s="12">
        <v>22143627</v>
      </c>
      <c r="H10" s="12">
        <v>21883627</v>
      </c>
      <c r="I10" s="34"/>
      <c r="J10" s="34"/>
      <c r="K10" s="34"/>
    </row>
    <row r="11" spans="1:11" ht="12.75">
      <c r="A11" s="3">
        <v>4</v>
      </c>
      <c r="B11" s="3" t="s">
        <v>249</v>
      </c>
      <c r="C11" s="3">
        <v>3108279</v>
      </c>
      <c r="D11" s="3"/>
      <c r="E11" s="3"/>
      <c r="F11" s="49">
        <v>3108279</v>
      </c>
      <c r="G11" s="12">
        <v>3682059</v>
      </c>
      <c r="H11" s="12">
        <v>3445425</v>
      </c>
      <c r="I11" s="36"/>
      <c r="J11" s="34"/>
      <c r="K11" s="34"/>
    </row>
    <row r="12" spans="1:11" ht="12.75">
      <c r="A12" s="3">
        <v>5</v>
      </c>
      <c r="B12" s="3" t="s">
        <v>250</v>
      </c>
      <c r="C12" s="3">
        <v>14684985</v>
      </c>
      <c r="D12" s="3"/>
      <c r="E12" s="3"/>
      <c r="F12" s="49">
        <v>14684985</v>
      </c>
      <c r="G12" s="12">
        <v>12274942</v>
      </c>
      <c r="H12" s="12">
        <v>11102274</v>
      </c>
      <c r="I12" s="48"/>
      <c r="J12" s="48"/>
      <c r="K12" s="48"/>
    </row>
    <row r="13" spans="1:11" ht="12.75">
      <c r="A13" s="3">
        <v>6</v>
      </c>
      <c r="B13" s="3" t="s">
        <v>251</v>
      </c>
      <c r="C13" s="3">
        <v>3429000</v>
      </c>
      <c r="D13" s="3"/>
      <c r="E13" s="3"/>
      <c r="F13" s="49">
        <v>3429000</v>
      </c>
      <c r="G13" s="12">
        <v>4976249</v>
      </c>
      <c r="H13" s="12">
        <v>4916249</v>
      </c>
      <c r="I13" s="36"/>
      <c r="J13" s="34"/>
      <c r="K13" s="34"/>
    </row>
    <row r="14" spans="1:11" ht="12.75">
      <c r="A14" s="3">
        <v>7</v>
      </c>
      <c r="B14" s="3" t="s">
        <v>252</v>
      </c>
      <c r="C14" s="3">
        <v>2614000</v>
      </c>
      <c r="D14" s="3">
        <v>990000</v>
      </c>
      <c r="E14" s="3"/>
      <c r="F14" s="49">
        <v>3604000</v>
      </c>
      <c r="G14" s="12">
        <v>5453861</v>
      </c>
      <c r="H14" s="12">
        <v>4763082</v>
      </c>
      <c r="I14" s="48"/>
      <c r="J14" s="34"/>
      <c r="K14" s="34"/>
    </row>
    <row r="15" spans="1:11" ht="12.75">
      <c r="A15" s="3">
        <v>8</v>
      </c>
      <c r="B15" s="3" t="s">
        <v>253</v>
      </c>
      <c r="C15" s="6">
        <f>SUM(C10:C14)</f>
        <v>41363538</v>
      </c>
      <c r="D15" s="6">
        <v>990000</v>
      </c>
      <c r="E15" s="6"/>
      <c r="F15" s="52">
        <f>SUM(F10:F14)</f>
        <v>42353538</v>
      </c>
      <c r="G15" s="52">
        <f>SUM(G10:G14)</f>
        <v>48530738</v>
      </c>
      <c r="H15" s="52">
        <f>SUM(H10:H14)</f>
        <v>46110657</v>
      </c>
      <c r="I15" s="36"/>
      <c r="J15" s="34"/>
      <c r="K15" s="34"/>
    </row>
    <row r="16" spans="1:11" ht="12.75">
      <c r="A16" s="54"/>
      <c r="B16" s="3"/>
      <c r="C16" s="3"/>
      <c r="D16" s="3"/>
      <c r="E16" s="3"/>
      <c r="F16" s="49"/>
      <c r="G16" s="3"/>
      <c r="H16" s="3"/>
      <c r="I16" s="36"/>
      <c r="J16" s="34"/>
      <c r="K16" s="34"/>
    </row>
    <row r="17" spans="1:11" ht="12.75">
      <c r="A17" s="55">
        <v>9</v>
      </c>
      <c r="B17" s="6" t="s">
        <v>254</v>
      </c>
      <c r="C17" s="3"/>
      <c r="D17" s="3"/>
      <c r="E17" s="6"/>
      <c r="F17" s="49"/>
      <c r="G17" s="3"/>
      <c r="H17" s="3"/>
      <c r="I17" s="37"/>
      <c r="J17" s="34"/>
      <c r="K17" s="34"/>
    </row>
    <row r="18" spans="1:11" ht="12.75">
      <c r="A18" s="55">
        <v>10</v>
      </c>
      <c r="B18" s="6" t="s">
        <v>247</v>
      </c>
      <c r="C18" s="3"/>
      <c r="D18" s="3"/>
      <c r="E18" s="6"/>
      <c r="F18" s="49"/>
      <c r="G18" s="3"/>
      <c r="H18" s="3"/>
      <c r="I18" s="37"/>
      <c r="J18" s="34"/>
      <c r="K18" s="34"/>
    </row>
    <row r="19" spans="1:11" ht="12.75">
      <c r="A19" s="3">
        <v>11</v>
      </c>
      <c r="B19" s="3" t="s">
        <v>255</v>
      </c>
      <c r="C19" s="3">
        <v>781000</v>
      </c>
      <c r="D19" s="3">
        <v>3000000</v>
      </c>
      <c r="E19" s="3"/>
      <c r="F19" s="49">
        <v>3781000</v>
      </c>
      <c r="G19" s="3">
        <v>3976000</v>
      </c>
      <c r="H19" s="3">
        <v>3327946</v>
      </c>
      <c r="I19" s="36"/>
      <c r="J19" s="34"/>
      <c r="K19" s="34"/>
    </row>
    <row r="20" spans="1:11" ht="12.75">
      <c r="A20" s="3">
        <v>12</v>
      </c>
      <c r="B20" s="3" t="s">
        <v>256</v>
      </c>
      <c r="C20" s="3">
        <v>900000</v>
      </c>
      <c r="D20" s="3">
        <v>100000</v>
      </c>
      <c r="E20" s="3"/>
      <c r="F20" s="49">
        <v>1000000</v>
      </c>
      <c r="G20" s="3">
        <v>1000000</v>
      </c>
      <c r="H20" s="3">
        <v>551351</v>
      </c>
      <c r="I20" s="36"/>
      <c r="J20" s="34"/>
      <c r="K20" s="34"/>
    </row>
    <row r="21" spans="1:11" ht="12.75">
      <c r="A21" s="3">
        <v>13</v>
      </c>
      <c r="B21" s="3" t="s">
        <v>257</v>
      </c>
      <c r="C21" s="3"/>
      <c r="D21" s="3"/>
      <c r="E21" s="3"/>
      <c r="F21" s="49"/>
      <c r="G21" s="3"/>
      <c r="H21" s="3"/>
      <c r="I21" s="36"/>
      <c r="J21" s="34"/>
      <c r="K21" s="34"/>
    </row>
    <row r="22" spans="1:11" ht="12.75">
      <c r="A22" s="3">
        <v>14</v>
      </c>
      <c r="B22" s="3" t="s">
        <v>258</v>
      </c>
      <c r="C22" s="3"/>
      <c r="D22" s="3"/>
      <c r="E22" s="3"/>
      <c r="F22" s="49"/>
      <c r="G22" s="3"/>
      <c r="H22" s="3"/>
      <c r="I22" s="36"/>
      <c r="J22" s="34"/>
      <c r="K22" s="34"/>
    </row>
    <row r="23" spans="1:11" ht="12.75">
      <c r="A23" s="3">
        <v>15</v>
      </c>
      <c r="B23" s="3" t="s">
        <v>259</v>
      </c>
      <c r="C23" s="3"/>
      <c r="D23" s="3"/>
      <c r="E23" s="3"/>
      <c r="F23" s="49">
        <f>SUM(C23:E23)</f>
        <v>0</v>
      </c>
      <c r="G23" s="3"/>
      <c r="H23" s="3"/>
      <c r="I23" s="36"/>
      <c r="J23" s="34"/>
      <c r="K23" s="34"/>
    </row>
    <row r="24" spans="1:11" ht="12.75">
      <c r="A24" s="3">
        <v>16</v>
      </c>
      <c r="B24" s="3" t="s">
        <v>260</v>
      </c>
      <c r="C24" s="6">
        <f>SUM(C19:C23)</f>
        <v>1681000</v>
      </c>
      <c r="D24" s="6">
        <f>SUM(D19:D23)</f>
        <v>3100000</v>
      </c>
      <c r="E24" s="6"/>
      <c r="F24" s="52">
        <f>SUM(C24:E24)</f>
        <v>4781000</v>
      </c>
      <c r="G24" s="52">
        <f>SUM(G19:G23)</f>
        <v>4976000</v>
      </c>
      <c r="H24" s="52">
        <f>SUM(H19:H23)</f>
        <v>3879297</v>
      </c>
      <c r="I24" s="36"/>
      <c r="J24" s="34"/>
      <c r="K24" s="34"/>
    </row>
    <row r="25" spans="1:11" ht="12.75">
      <c r="A25" s="6"/>
      <c r="B25" s="3"/>
      <c r="C25" s="3"/>
      <c r="D25" s="3"/>
      <c r="E25" s="6"/>
      <c r="F25" s="49"/>
      <c r="G25" s="3"/>
      <c r="H25" s="3"/>
      <c r="I25" s="34"/>
      <c r="J25" s="34"/>
      <c r="K25" s="34"/>
    </row>
    <row r="26" spans="1:11" ht="12.75">
      <c r="A26" s="56">
        <v>17</v>
      </c>
      <c r="B26" s="6" t="s">
        <v>261</v>
      </c>
      <c r="C26" s="3"/>
      <c r="D26" s="3"/>
      <c r="E26" s="6"/>
      <c r="F26" s="49"/>
      <c r="G26" s="3"/>
      <c r="H26" s="3"/>
      <c r="I26" s="37"/>
      <c r="J26" s="34"/>
      <c r="K26" s="34"/>
    </row>
    <row r="27" spans="1:11" ht="12.75">
      <c r="A27" s="57">
        <v>18</v>
      </c>
      <c r="B27" s="58" t="s">
        <v>262</v>
      </c>
      <c r="C27" s="58">
        <v>2384000</v>
      </c>
      <c r="D27" s="3"/>
      <c r="E27" s="6"/>
      <c r="F27" s="49">
        <v>2384000</v>
      </c>
      <c r="G27" s="6">
        <v>2384000</v>
      </c>
      <c r="H27" s="6"/>
      <c r="I27" s="36"/>
      <c r="J27" s="34"/>
      <c r="K27" s="34"/>
    </row>
    <row r="28" spans="1:11" ht="12.75">
      <c r="A28" s="3">
        <v>19</v>
      </c>
      <c r="B28" s="12" t="s">
        <v>263</v>
      </c>
      <c r="C28" s="3"/>
      <c r="D28" s="3"/>
      <c r="E28" s="6"/>
      <c r="F28" s="59"/>
      <c r="G28" s="3"/>
      <c r="H28" s="3"/>
      <c r="I28" s="48"/>
      <c r="J28" s="34"/>
      <c r="K28" s="34"/>
    </row>
    <row r="29" spans="1:11" ht="12.75">
      <c r="A29" s="6">
        <v>20</v>
      </c>
      <c r="B29" s="12" t="s">
        <v>264</v>
      </c>
      <c r="C29" s="3"/>
      <c r="D29" s="3"/>
      <c r="E29" s="6"/>
      <c r="F29" s="59">
        <v>0</v>
      </c>
      <c r="G29" s="3"/>
      <c r="H29" s="3"/>
      <c r="I29" s="48"/>
      <c r="J29" s="34"/>
      <c r="K29" s="34"/>
    </row>
    <row r="30" spans="1:11" ht="12.75">
      <c r="A30" s="6">
        <v>21</v>
      </c>
      <c r="B30" s="12" t="s">
        <v>265</v>
      </c>
      <c r="C30" s="3"/>
      <c r="D30" s="3"/>
      <c r="E30" s="6"/>
      <c r="F30" s="59"/>
      <c r="G30" s="3"/>
      <c r="H30" s="3"/>
      <c r="I30" s="48"/>
      <c r="J30" s="34"/>
      <c r="K30" s="34"/>
    </row>
    <row r="31" spans="1:11" ht="12.75">
      <c r="A31" s="6">
        <v>22</v>
      </c>
      <c r="B31" s="12" t="s">
        <v>260</v>
      </c>
      <c r="C31" s="6">
        <v>2384000</v>
      </c>
      <c r="D31" s="6"/>
      <c r="E31" s="6"/>
      <c r="F31" s="60">
        <f>SUM(F27:F28)</f>
        <v>2384000</v>
      </c>
      <c r="G31" s="60">
        <f>SUM(G27:G28)</f>
        <v>2384000</v>
      </c>
      <c r="H31" s="60">
        <f>SUM(H27:H28)</f>
        <v>0</v>
      </c>
      <c r="I31" s="48"/>
      <c r="J31" s="34"/>
      <c r="K31" s="34"/>
    </row>
    <row r="32" spans="1:11" ht="12.75">
      <c r="A32" s="6">
        <v>23</v>
      </c>
      <c r="B32" s="10" t="s">
        <v>266</v>
      </c>
      <c r="C32" s="6"/>
      <c r="D32" s="6"/>
      <c r="E32" s="6"/>
      <c r="F32" s="60">
        <f>SUM(F31,F24,F15)</f>
        <v>49518538</v>
      </c>
      <c r="G32" s="60">
        <f>SUM(G31,G24,G15)</f>
        <v>55890738</v>
      </c>
      <c r="H32" s="60">
        <f>SUM(H24,H15)</f>
        <v>49989954</v>
      </c>
      <c r="I32" s="61"/>
      <c r="J32" s="37"/>
      <c r="K32" s="34"/>
    </row>
    <row r="33" spans="1:11" ht="12.75">
      <c r="A33" s="37">
        <v>25</v>
      </c>
      <c r="B33" s="12" t="s">
        <v>267</v>
      </c>
      <c r="C33" s="6">
        <v>832434</v>
      </c>
      <c r="D33" s="6"/>
      <c r="E33" s="6"/>
      <c r="F33" s="60">
        <v>832434</v>
      </c>
      <c r="G33" s="3">
        <v>832434</v>
      </c>
      <c r="H33" s="3">
        <v>832434</v>
      </c>
      <c r="I33" s="48"/>
      <c r="J33" s="34"/>
      <c r="K33" s="34"/>
    </row>
    <row r="34" spans="1:11" ht="12.75">
      <c r="A34" s="8"/>
      <c r="B34" s="53"/>
      <c r="C34" s="62"/>
      <c r="D34" s="3"/>
      <c r="E34" s="8"/>
      <c r="F34" s="49"/>
      <c r="G34" s="6"/>
      <c r="H34" s="6"/>
      <c r="I34" s="36"/>
      <c r="J34" s="34"/>
      <c r="K34" s="34"/>
    </row>
    <row r="35" spans="1:11" ht="12.75">
      <c r="A35" s="3">
        <v>26</v>
      </c>
      <c r="B35" s="6" t="s">
        <v>268</v>
      </c>
      <c r="C35" s="6">
        <v>47250972</v>
      </c>
      <c r="D35" s="6">
        <v>3100000</v>
      </c>
      <c r="E35" s="6"/>
      <c r="F35" s="52">
        <f>SUM(C34:D35)</f>
        <v>50350972</v>
      </c>
      <c r="G35" s="52">
        <f>SUM(G32:G33)</f>
        <v>56723172</v>
      </c>
      <c r="H35" s="52">
        <f>SUM(H32:H33)</f>
        <v>50822388</v>
      </c>
      <c r="I35" s="34"/>
      <c r="J35" s="34"/>
      <c r="K35" s="34"/>
    </row>
    <row r="37" spans="1:12" ht="12.75">
      <c r="A37" s="3"/>
      <c r="B37" t="s">
        <v>233</v>
      </c>
      <c r="C37" t="s">
        <v>234</v>
      </c>
      <c r="D37" t="s">
        <v>269</v>
      </c>
      <c r="E37" t="s">
        <v>270</v>
      </c>
      <c r="F37" t="s">
        <v>271</v>
      </c>
      <c r="G37" s="42" t="s">
        <v>238</v>
      </c>
      <c r="H37" t="s">
        <v>239</v>
      </c>
      <c r="I37" t="s">
        <v>272</v>
      </c>
      <c r="J37" t="s">
        <v>11</v>
      </c>
      <c r="K37" t="s">
        <v>12</v>
      </c>
      <c r="L37" t="s">
        <v>273</v>
      </c>
    </row>
    <row r="38" spans="1:12" ht="12.75">
      <c r="A38" s="3"/>
      <c r="B38" s="63" t="s">
        <v>274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>
        <v>27</v>
      </c>
      <c r="B39" s="51" t="s">
        <v>275</v>
      </c>
      <c r="C39" s="3" t="s">
        <v>276</v>
      </c>
      <c r="D39" s="3" t="s">
        <v>277</v>
      </c>
      <c r="E39" s="3" t="s">
        <v>278</v>
      </c>
      <c r="F39" s="3" t="s">
        <v>279</v>
      </c>
      <c r="G39" s="3" t="s">
        <v>280</v>
      </c>
      <c r="H39" s="3" t="s">
        <v>281</v>
      </c>
      <c r="I39" s="3" t="s">
        <v>282</v>
      </c>
      <c r="J39" s="3" t="s">
        <v>283</v>
      </c>
      <c r="K39" s="3" t="s">
        <v>284</v>
      </c>
      <c r="L39" s="3" t="s">
        <v>285</v>
      </c>
    </row>
    <row r="40" spans="1:12" ht="12.75">
      <c r="A40" s="3">
        <v>28</v>
      </c>
      <c r="B40" s="63" t="s">
        <v>286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>
        <v>29</v>
      </c>
      <c r="B41" s="51" t="s">
        <v>287</v>
      </c>
      <c r="C41" s="3"/>
      <c r="D41" s="3"/>
      <c r="E41" s="3">
        <v>1592825</v>
      </c>
      <c r="F41" s="3"/>
      <c r="G41" s="3"/>
      <c r="H41" s="3"/>
      <c r="I41" s="3"/>
      <c r="J41" s="3">
        <v>551351</v>
      </c>
      <c r="K41" s="3"/>
      <c r="L41" s="3">
        <f aca="true" t="shared" si="0" ref="L41:L64">SUM(C41:K41)</f>
        <v>2144176</v>
      </c>
    </row>
    <row r="42" spans="1:12" ht="12.75">
      <c r="A42" s="3">
        <v>30</v>
      </c>
      <c r="B42" s="51" t="s">
        <v>288</v>
      </c>
      <c r="C42" s="3">
        <v>2294508</v>
      </c>
      <c r="D42" s="3">
        <v>910680</v>
      </c>
      <c r="E42" s="3">
        <v>1872886</v>
      </c>
      <c r="F42" s="3"/>
      <c r="G42" s="3">
        <v>398572</v>
      </c>
      <c r="H42" s="3"/>
      <c r="I42" s="3">
        <v>899818</v>
      </c>
      <c r="J42" s="3"/>
      <c r="K42" s="3"/>
      <c r="L42" s="3">
        <f t="shared" si="0"/>
        <v>6376464</v>
      </c>
    </row>
    <row r="43" spans="1:12" ht="12.75">
      <c r="A43" s="3">
        <v>31</v>
      </c>
      <c r="B43" s="51" t="s">
        <v>289</v>
      </c>
      <c r="C43" s="3"/>
      <c r="D43" s="3"/>
      <c r="E43" s="3">
        <v>1128836</v>
      </c>
      <c r="F43" s="3"/>
      <c r="G43" s="3"/>
      <c r="H43" s="3"/>
      <c r="I43" s="3"/>
      <c r="J43" s="3"/>
      <c r="K43" s="3"/>
      <c r="L43" s="3">
        <f t="shared" si="0"/>
        <v>1128836</v>
      </c>
    </row>
    <row r="44" spans="1:12" ht="12.75">
      <c r="A44" s="3">
        <v>32</v>
      </c>
      <c r="B44" s="51" t="s">
        <v>290</v>
      </c>
      <c r="C44" s="3"/>
      <c r="D44" s="3"/>
      <c r="E44" s="3">
        <v>959209</v>
      </c>
      <c r="F44" s="3"/>
      <c r="G44" s="3">
        <v>543663</v>
      </c>
      <c r="H44" s="3"/>
      <c r="I44" s="3">
        <v>77000</v>
      </c>
      <c r="J44" s="3">
        <v>0</v>
      </c>
      <c r="K44" s="3">
        <v>0</v>
      </c>
      <c r="L44" s="3">
        <f t="shared" si="0"/>
        <v>1579872</v>
      </c>
    </row>
    <row r="45" spans="1:12" ht="12.75">
      <c r="A45" s="3">
        <v>33</v>
      </c>
      <c r="B45" s="51" t="s">
        <v>291</v>
      </c>
      <c r="C45" s="3"/>
      <c r="D45" s="3"/>
      <c r="E45" s="3">
        <v>32586</v>
      </c>
      <c r="F45" s="3"/>
      <c r="G45" s="3"/>
      <c r="H45" s="3"/>
      <c r="I45" s="3">
        <v>60000</v>
      </c>
      <c r="J45" s="3">
        <v>0</v>
      </c>
      <c r="K45" s="3"/>
      <c r="L45" s="3">
        <f t="shared" si="0"/>
        <v>92586</v>
      </c>
    </row>
    <row r="46" spans="1:12" ht="12.75">
      <c r="A46" s="3">
        <v>34</v>
      </c>
      <c r="B46" s="51" t="s">
        <v>292</v>
      </c>
      <c r="C46" s="3"/>
      <c r="D46" s="3"/>
      <c r="E46" s="3"/>
      <c r="F46" s="3">
        <v>1096500</v>
      </c>
      <c r="G46" s="3"/>
      <c r="H46" s="3"/>
      <c r="I46" s="3"/>
      <c r="J46" s="3"/>
      <c r="K46" s="3"/>
      <c r="L46" s="3">
        <f t="shared" si="0"/>
        <v>1096500</v>
      </c>
    </row>
    <row r="47" spans="1:12" ht="12.75">
      <c r="A47" s="3">
        <v>35</v>
      </c>
      <c r="B47" s="51" t="s">
        <v>293</v>
      </c>
      <c r="C47" s="3"/>
      <c r="D47" s="3"/>
      <c r="E47" s="3"/>
      <c r="F47" s="3">
        <v>70800</v>
      </c>
      <c r="G47" s="3"/>
      <c r="H47" s="3"/>
      <c r="I47" s="3"/>
      <c r="J47" s="3"/>
      <c r="K47" s="3"/>
      <c r="L47" s="3">
        <f t="shared" si="0"/>
        <v>70800</v>
      </c>
    </row>
    <row r="48" spans="1:12" ht="12.75">
      <c r="A48" s="3">
        <v>36</v>
      </c>
      <c r="B48" s="51" t="s">
        <v>294</v>
      </c>
      <c r="C48" s="3"/>
      <c r="D48" s="3"/>
      <c r="E48" s="3"/>
      <c r="F48" s="3">
        <v>3215349</v>
      </c>
      <c r="G48" s="3"/>
      <c r="H48" s="3"/>
      <c r="I48" s="3"/>
      <c r="J48" s="3"/>
      <c r="K48" s="3"/>
      <c r="L48" s="3">
        <f t="shared" si="0"/>
        <v>3215349</v>
      </c>
    </row>
    <row r="49" spans="1:12" ht="12.75">
      <c r="A49" s="3">
        <v>36</v>
      </c>
      <c r="B49" s="51" t="s">
        <v>295</v>
      </c>
      <c r="C49" s="3"/>
      <c r="D49" s="3"/>
      <c r="E49" s="3"/>
      <c r="F49" s="3">
        <v>533600</v>
      </c>
      <c r="G49" s="3"/>
      <c r="H49" s="3"/>
      <c r="I49" s="3"/>
      <c r="J49" s="3"/>
      <c r="K49" s="3"/>
      <c r="L49" s="3">
        <f t="shared" si="0"/>
        <v>533600</v>
      </c>
    </row>
    <row r="50" spans="1:12" ht="12.75">
      <c r="A50" s="3">
        <v>37</v>
      </c>
      <c r="B50" s="51" t="s">
        <v>296</v>
      </c>
      <c r="C50" s="3"/>
      <c r="D50" s="3"/>
      <c r="E50" s="3"/>
      <c r="F50" s="3"/>
      <c r="G50" s="3">
        <v>2420079</v>
      </c>
      <c r="H50" s="3"/>
      <c r="I50" s="3"/>
      <c r="J50" s="3"/>
      <c r="K50" s="3"/>
      <c r="L50" s="3">
        <f t="shared" si="0"/>
        <v>2420079</v>
      </c>
    </row>
    <row r="51" spans="1:12" ht="12.75">
      <c r="A51" s="3">
        <v>38</v>
      </c>
      <c r="B51" s="51" t="s">
        <v>297</v>
      </c>
      <c r="C51" s="3"/>
      <c r="D51" s="3"/>
      <c r="E51" s="3"/>
      <c r="F51" s="3"/>
      <c r="G51" s="3">
        <v>67968</v>
      </c>
      <c r="H51" s="3"/>
      <c r="I51" s="3"/>
      <c r="J51" s="3"/>
      <c r="K51" s="3"/>
      <c r="L51" s="3">
        <f t="shared" si="0"/>
        <v>67968</v>
      </c>
    </row>
    <row r="52" spans="1:12" ht="12.75">
      <c r="A52" s="3">
        <v>39</v>
      </c>
      <c r="B52" s="51" t="s">
        <v>298</v>
      </c>
      <c r="C52" s="3"/>
      <c r="D52" s="3"/>
      <c r="E52" s="3"/>
      <c r="F52" s="3"/>
      <c r="G52" s="3"/>
      <c r="H52" s="3"/>
      <c r="I52" s="3"/>
      <c r="J52" s="3"/>
      <c r="K52" s="3"/>
      <c r="L52" s="3">
        <f t="shared" si="0"/>
        <v>0</v>
      </c>
    </row>
    <row r="53" spans="1:12" ht="12.75">
      <c r="A53" s="3">
        <v>40</v>
      </c>
      <c r="B53" s="51" t="s">
        <v>299</v>
      </c>
      <c r="C53" s="3"/>
      <c r="D53" s="3"/>
      <c r="E53" s="3"/>
      <c r="F53" s="3"/>
      <c r="G53" s="3">
        <v>146847</v>
      </c>
      <c r="H53" s="3"/>
      <c r="I53" s="3"/>
      <c r="J53" s="3"/>
      <c r="K53" s="3"/>
      <c r="L53" s="3">
        <f t="shared" si="0"/>
        <v>146847</v>
      </c>
    </row>
    <row r="54" spans="1:12" ht="12.75">
      <c r="A54" s="3">
        <v>41</v>
      </c>
      <c r="B54" s="51" t="s">
        <v>300</v>
      </c>
      <c r="C54" s="3"/>
      <c r="D54" s="3"/>
      <c r="E54" s="3"/>
      <c r="F54" s="3"/>
      <c r="G54" s="3">
        <v>177000</v>
      </c>
      <c r="H54" s="3"/>
      <c r="I54" s="3"/>
      <c r="J54" s="3"/>
      <c r="K54" s="3"/>
      <c r="L54" s="3">
        <f t="shared" si="0"/>
        <v>177000</v>
      </c>
    </row>
    <row r="55" spans="1:12" ht="12.75">
      <c r="A55" s="3">
        <v>42</v>
      </c>
      <c r="B55" s="51" t="s">
        <v>301</v>
      </c>
      <c r="C55" s="3">
        <v>2046554</v>
      </c>
      <c r="D55" s="3">
        <v>579682</v>
      </c>
      <c r="E55" s="3">
        <v>759673</v>
      </c>
      <c r="F55" s="3"/>
      <c r="G55" s="3"/>
      <c r="H55" s="3"/>
      <c r="I55" s="3">
        <v>15000</v>
      </c>
      <c r="J55" s="3"/>
      <c r="K55" s="3"/>
      <c r="L55" s="3">
        <f t="shared" si="0"/>
        <v>3400909</v>
      </c>
    </row>
    <row r="56" spans="1:12" ht="12.75">
      <c r="A56" s="3">
        <v>43</v>
      </c>
      <c r="B56" s="51" t="s">
        <v>302</v>
      </c>
      <c r="C56" s="3"/>
      <c r="D56" s="3"/>
      <c r="E56" s="3"/>
      <c r="F56" s="3"/>
      <c r="G56" s="3">
        <v>13007</v>
      </c>
      <c r="H56" s="3"/>
      <c r="I56" s="3"/>
      <c r="J56" s="3"/>
      <c r="K56" s="3"/>
      <c r="L56" s="3">
        <f t="shared" si="0"/>
        <v>13007</v>
      </c>
    </row>
    <row r="57" spans="1:12" ht="12.75">
      <c r="A57" s="3">
        <v>44</v>
      </c>
      <c r="B57" s="51" t="s">
        <v>303</v>
      </c>
      <c r="C57" s="34">
        <v>16099106</v>
      </c>
      <c r="D57" s="3">
        <v>1915217</v>
      </c>
      <c r="E57" s="3">
        <v>2145971</v>
      </c>
      <c r="F57" s="3"/>
      <c r="G57" s="3"/>
      <c r="H57" s="3"/>
      <c r="I57" s="3">
        <v>1322895</v>
      </c>
      <c r="J57" s="3"/>
      <c r="K57" s="3"/>
      <c r="L57" s="3">
        <f t="shared" si="0"/>
        <v>21483189</v>
      </c>
    </row>
    <row r="58" spans="1:12" ht="12.75">
      <c r="A58" s="3">
        <v>45</v>
      </c>
      <c r="B58" s="51" t="s">
        <v>304</v>
      </c>
      <c r="C58" s="3"/>
      <c r="D58" s="3"/>
      <c r="E58" s="3">
        <v>11152</v>
      </c>
      <c r="F58" s="3"/>
      <c r="G58" s="3">
        <v>201760</v>
      </c>
      <c r="H58" s="3"/>
      <c r="I58" s="3">
        <v>676610</v>
      </c>
      <c r="J58" s="3"/>
      <c r="K58" s="3"/>
      <c r="L58" s="3">
        <f t="shared" si="0"/>
        <v>889522</v>
      </c>
    </row>
    <row r="59" spans="1:12" ht="12.75">
      <c r="A59" s="3">
        <v>46</v>
      </c>
      <c r="B59" s="51" t="s">
        <v>305</v>
      </c>
      <c r="C59" s="3">
        <v>337347</v>
      </c>
      <c r="D59" s="3">
        <v>0</v>
      </c>
      <c r="E59" s="3">
        <v>31253</v>
      </c>
      <c r="F59" s="3"/>
      <c r="G59" s="3"/>
      <c r="H59" s="3"/>
      <c r="I59" s="3"/>
      <c r="J59" s="3"/>
      <c r="K59" s="3"/>
      <c r="L59" s="3">
        <f t="shared" si="0"/>
        <v>368600</v>
      </c>
    </row>
    <row r="60" spans="1:12" ht="12.75">
      <c r="A60" s="3">
        <v>48</v>
      </c>
      <c r="B60" s="51" t="s">
        <v>306</v>
      </c>
      <c r="C60" s="3">
        <v>1106112</v>
      </c>
      <c r="D60" s="3">
        <v>39846</v>
      </c>
      <c r="E60" s="3">
        <v>1900903</v>
      </c>
      <c r="F60" s="3"/>
      <c r="G60" s="3"/>
      <c r="H60" s="3"/>
      <c r="I60" s="3">
        <v>276623</v>
      </c>
      <c r="J60" s="3"/>
      <c r="K60" s="3"/>
      <c r="L60" s="3">
        <f t="shared" si="0"/>
        <v>3323484</v>
      </c>
    </row>
    <row r="61" spans="1:12" ht="12.75">
      <c r="A61" s="3">
        <v>49</v>
      </c>
      <c r="B61" s="51" t="s">
        <v>307</v>
      </c>
      <c r="C61" s="3"/>
      <c r="D61" s="3"/>
      <c r="E61" s="3">
        <v>45114</v>
      </c>
      <c r="F61" s="3"/>
      <c r="G61" s="3"/>
      <c r="H61" s="3"/>
      <c r="I61" s="3"/>
      <c r="J61" s="3"/>
      <c r="K61" s="3"/>
      <c r="L61" s="3">
        <f t="shared" si="0"/>
        <v>45114</v>
      </c>
    </row>
    <row r="62" spans="1:12" ht="12.75">
      <c r="A62" s="3">
        <v>50</v>
      </c>
      <c r="B62" s="51" t="s">
        <v>308</v>
      </c>
      <c r="C62" s="3"/>
      <c r="D62" s="3"/>
      <c r="E62" s="3">
        <v>621866</v>
      </c>
      <c r="F62" s="3"/>
      <c r="G62" s="3"/>
      <c r="H62" s="3"/>
      <c r="I62" s="3"/>
      <c r="J62" s="3"/>
      <c r="K62" s="3"/>
      <c r="L62" s="3">
        <f t="shared" si="0"/>
        <v>621866</v>
      </c>
    </row>
    <row r="63" spans="1:12" ht="12.75">
      <c r="A63" s="3">
        <v>51</v>
      </c>
      <c r="B63" s="51" t="s">
        <v>309</v>
      </c>
      <c r="C63" s="3"/>
      <c r="D63" s="3"/>
      <c r="E63" s="3"/>
      <c r="F63" s="3"/>
      <c r="G63" s="3">
        <v>794186</v>
      </c>
      <c r="H63" s="3"/>
      <c r="I63" s="3"/>
      <c r="J63" s="3"/>
      <c r="K63" s="3"/>
      <c r="L63" s="3">
        <f t="shared" si="0"/>
        <v>794186</v>
      </c>
    </row>
    <row r="64" spans="1:12" ht="12.75">
      <c r="A64" s="3">
        <v>52</v>
      </c>
      <c r="B64" s="51" t="s">
        <v>310</v>
      </c>
      <c r="C64" s="3"/>
      <c r="D64" s="3"/>
      <c r="E64" s="3"/>
      <c r="F64" s="3"/>
      <c r="G64" s="3"/>
      <c r="H64" s="3">
        <v>832434</v>
      </c>
      <c r="I64" s="3"/>
      <c r="J64" s="3"/>
      <c r="K64" s="3"/>
      <c r="L64" s="3">
        <f t="shared" si="0"/>
        <v>832434</v>
      </c>
    </row>
    <row r="65" spans="1:12" ht="12.75">
      <c r="A65" s="3">
        <v>53</v>
      </c>
      <c r="B65" s="63" t="s">
        <v>311</v>
      </c>
      <c r="C65" s="6">
        <f aca="true" t="shared" si="1" ref="C65:L65">SUM(C41:C64)</f>
        <v>21883627</v>
      </c>
      <c r="D65" s="6">
        <f t="shared" si="1"/>
        <v>3445425</v>
      </c>
      <c r="E65" s="6">
        <f t="shared" si="1"/>
        <v>11102274</v>
      </c>
      <c r="F65" s="6">
        <f t="shared" si="1"/>
        <v>4916249</v>
      </c>
      <c r="G65" s="6">
        <f t="shared" si="1"/>
        <v>4763082</v>
      </c>
      <c r="H65" s="6">
        <f t="shared" si="1"/>
        <v>832434</v>
      </c>
      <c r="I65" s="6">
        <f t="shared" si="1"/>
        <v>3327946</v>
      </c>
      <c r="J65" s="6">
        <f t="shared" si="1"/>
        <v>551351</v>
      </c>
      <c r="K65" s="6">
        <f t="shared" si="1"/>
        <v>0</v>
      </c>
      <c r="L65" s="6">
        <f t="shared" si="1"/>
        <v>50822388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2">
      <selection activeCell="B20" sqref="B20"/>
    </sheetView>
  </sheetViews>
  <sheetFormatPr defaultColWidth="9.140625" defaultRowHeight="12.75"/>
  <cols>
    <col min="1" max="1" width="5.00390625" style="3" customWidth="1"/>
    <col min="2" max="2" width="46.7109375" style="0" customWidth="1"/>
    <col min="3" max="3" width="12.8515625" style="0" customWidth="1"/>
    <col min="4" max="4" width="12.140625" style="0" customWidth="1"/>
    <col min="5" max="5" width="12.8515625" style="0" customWidth="1"/>
    <col min="6" max="6" width="52.421875" style="0" customWidth="1"/>
    <col min="7" max="7" width="15.00390625" style="0" customWidth="1"/>
    <col min="8" max="8" width="14.8515625" style="0" customWidth="1"/>
    <col min="9" max="9" width="17.00390625" style="0" customWidth="1"/>
  </cols>
  <sheetData>
    <row r="1" spans="1:2" ht="12.75">
      <c r="A1" s="34"/>
      <c r="B1" t="s">
        <v>312</v>
      </c>
    </row>
    <row r="2" spans="1:2" ht="12.75">
      <c r="A2" s="34"/>
      <c r="B2" t="s">
        <v>2</v>
      </c>
    </row>
    <row r="3" ht="12.75">
      <c r="A3" s="34"/>
    </row>
    <row r="4" spans="1:2" ht="15.75">
      <c r="A4" s="34"/>
      <c r="B4" s="64" t="s">
        <v>313</v>
      </c>
    </row>
    <row r="5" spans="1:13" ht="12.75">
      <c r="A5" s="34"/>
      <c r="C5" s="42" t="s">
        <v>314</v>
      </c>
      <c r="D5" s="42"/>
      <c r="E5" s="42"/>
      <c r="G5" s="42" t="s">
        <v>232</v>
      </c>
      <c r="H5" s="42"/>
      <c r="I5" s="42"/>
      <c r="L5" s="42"/>
      <c r="M5" s="42"/>
    </row>
    <row r="6" spans="1:13" ht="12.75">
      <c r="A6" s="53"/>
      <c r="B6" s="3" t="s">
        <v>233</v>
      </c>
      <c r="C6" s="3" t="s">
        <v>234</v>
      </c>
      <c r="D6" s="3"/>
      <c r="E6" s="3"/>
      <c r="F6" s="3" t="s">
        <v>315</v>
      </c>
      <c r="G6" s="3" t="s">
        <v>270</v>
      </c>
      <c r="H6" s="3"/>
      <c r="I6" s="3"/>
      <c r="L6" s="42"/>
      <c r="M6" s="42"/>
    </row>
    <row r="7" spans="2:9" ht="18">
      <c r="B7" s="155" t="s">
        <v>316</v>
      </c>
      <c r="C7" s="155"/>
      <c r="D7" s="65"/>
      <c r="E7" s="65"/>
      <c r="F7" s="155" t="s">
        <v>317</v>
      </c>
      <c r="G7" s="155"/>
      <c r="H7" s="65"/>
      <c r="I7" s="65"/>
    </row>
    <row r="8" spans="2:9" ht="12.75">
      <c r="B8" s="66" t="s">
        <v>240</v>
      </c>
      <c r="C8" s="67" t="s">
        <v>318</v>
      </c>
      <c r="D8" s="67" t="s">
        <v>21</v>
      </c>
      <c r="E8" s="67" t="s">
        <v>22</v>
      </c>
      <c r="F8" s="68" t="s">
        <v>240</v>
      </c>
      <c r="G8" s="67" t="s">
        <v>318</v>
      </c>
      <c r="H8" s="67" t="s">
        <v>21</v>
      </c>
      <c r="I8" s="67" t="s">
        <v>22</v>
      </c>
    </row>
    <row r="9" spans="1:9" ht="18">
      <c r="A9" s="3">
        <v>1</v>
      </c>
      <c r="B9" s="69" t="s">
        <v>319</v>
      </c>
      <c r="C9" s="70"/>
      <c r="D9" s="70"/>
      <c r="E9" s="70"/>
      <c r="F9" s="71" t="s">
        <v>320</v>
      </c>
      <c r="G9" s="70"/>
      <c r="H9" s="70"/>
      <c r="I9" s="70"/>
    </row>
    <row r="10" spans="1:9" ht="16.5">
      <c r="A10" s="3">
        <v>2</v>
      </c>
      <c r="B10" s="72" t="s">
        <v>321</v>
      </c>
      <c r="C10" s="73"/>
      <c r="D10" s="73"/>
      <c r="E10" s="73"/>
      <c r="F10" s="74" t="s">
        <v>322</v>
      </c>
      <c r="G10" s="73"/>
      <c r="H10" s="73"/>
      <c r="I10" s="73"/>
    </row>
    <row r="11" spans="1:9" ht="15.75">
      <c r="A11" s="3">
        <v>3</v>
      </c>
      <c r="B11" s="75" t="s">
        <v>323</v>
      </c>
      <c r="C11" s="76"/>
      <c r="D11" s="76"/>
      <c r="E11" s="76"/>
      <c r="F11" s="77" t="s">
        <v>323</v>
      </c>
      <c r="G11" s="76"/>
      <c r="H11" s="76"/>
      <c r="I11" s="76"/>
    </row>
    <row r="12" spans="1:9" ht="12.75">
      <c r="A12" s="3">
        <v>4</v>
      </c>
      <c r="B12" s="78" t="s">
        <v>324</v>
      </c>
      <c r="C12" s="79">
        <v>21189972</v>
      </c>
      <c r="D12" s="79">
        <v>24526850</v>
      </c>
      <c r="E12" s="79">
        <v>24526850</v>
      </c>
      <c r="F12" s="80" t="s">
        <v>325</v>
      </c>
      <c r="G12" s="79">
        <v>17527274</v>
      </c>
      <c r="H12" s="79">
        <v>22143627</v>
      </c>
      <c r="I12" s="79">
        <v>21883627</v>
      </c>
    </row>
    <row r="13" spans="1:9" ht="12.75">
      <c r="A13" s="3">
        <v>5</v>
      </c>
      <c r="B13" s="81" t="s">
        <v>326</v>
      </c>
      <c r="C13" s="79">
        <v>12859000</v>
      </c>
      <c r="D13" s="79">
        <v>16240322</v>
      </c>
      <c r="E13" s="79">
        <v>21947736</v>
      </c>
      <c r="F13" s="80" t="s">
        <v>327</v>
      </c>
      <c r="G13" s="79">
        <v>3108279</v>
      </c>
      <c r="H13" s="79">
        <v>3682059</v>
      </c>
      <c r="I13" s="79">
        <v>3445425</v>
      </c>
    </row>
    <row r="14" spans="1:9" ht="12.75">
      <c r="A14" s="3">
        <v>6</v>
      </c>
      <c r="B14" s="81" t="s">
        <v>328</v>
      </c>
      <c r="C14" s="79">
        <v>2130000</v>
      </c>
      <c r="D14" s="79">
        <v>2130000</v>
      </c>
      <c r="E14" s="79">
        <v>1767592</v>
      </c>
      <c r="F14" s="80" t="s">
        <v>329</v>
      </c>
      <c r="G14" s="79">
        <v>14684985</v>
      </c>
      <c r="H14" s="79">
        <v>12274942</v>
      </c>
      <c r="I14" s="79">
        <v>11102274</v>
      </c>
    </row>
    <row r="15" spans="1:9" ht="12.75">
      <c r="A15" s="3">
        <v>7</v>
      </c>
      <c r="B15" s="78" t="s">
        <v>330</v>
      </c>
      <c r="C15" s="79">
        <v>595000</v>
      </c>
      <c r="D15" s="79">
        <v>595000</v>
      </c>
      <c r="E15" s="79">
        <v>1933274</v>
      </c>
      <c r="F15" s="80" t="s">
        <v>331</v>
      </c>
      <c r="G15" s="79">
        <v>3429000</v>
      </c>
      <c r="H15" s="79">
        <v>4976249</v>
      </c>
      <c r="I15" s="79">
        <v>4916249</v>
      </c>
    </row>
    <row r="16" spans="1:9" ht="12.75">
      <c r="A16" s="3">
        <v>8</v>
      </c>
      <c r="B16" s="78" t="s">
        <v>332</v>
      </c>
      <c r="C16" s="79">
        <v>0</v>
      </c>
      <c r="D16" s="79"/>
      <c r="E16" s="79"/>
      <c r="F16" s="80" t="s">
        <v>333</v>
      </c>
      <c r="G16" s="79">
        <v>3604000</v>
      </c>
      <c r="H16" s="79">
        <v>5453861</v>
      </c>
      <c r="I16" s="79">
        <v>4763082</v>
      </c>
    </row>
    <row r="17" spans="1:9" ht="12.75">
      <c r="A17" s="3">
        <v>9</v>
      </c>
      <c r="B17" s="82" t="s">
        <v>334</v>
      </c>
      <c r="C17" s="83">
        <f>SUM(C12:C16)</f>
        <v>36773972</v>
      </c>
      <c r="D17" s="83">
        <f>SUM(D12:D16)</f>
        <v>43492172</v>
      </c>
      <c r="E17" s="83">
        <f>SUM(E12:E16)</f>
        <v>50175452</v>
      </c>
      <c r="F17" s="80" t="s">
        <v>335</v>
      </c>
      <c r="G17" s="79">
        <f>SUM(G12:G16)</f>
        <v>42353538</v>
      </c>
      <c r="H17" s="79">
        <f>SUM(H12:H16)</f>
        <v>48530738</v>
      </c>
      <c r="I17" s="79">
        <f>SUM(I12:I16)</f>
        <v>46110657</v>
      </c>
    </row>
    <row r="18" spans="2:9" ht="12.75">
      <c r="B18" s="78"/>
      <c r="C18" s="79"/>
      <c r="D18" s="79"/>
      <c r="E18" s="79"/>
      <c r="F18" s="80"/>
      <c r="G18" s="79"/>
      <c r="H18" s="79"/>
      <c r="I18" s="79"/>
    </row>
    <row r="19" spans="1:9" ht="15.75">
      <c r="A19" s="3">
        <v>11</v>
      </c>
      <c r="B19" s="75" t="s">
        <v>336</v>
      </c>
      <c r="C19" s="76"/>
      <c r="D19" s="76"/>
      <c r="E19" s="76"/>
      <c r="F19" s="77" t="s">
        <v>337</v>
      </c>
      <c r="G19" s="76"/>
      <c r="H19" s="76"/>
      <c r="I19" s="76"/>
    </row>
    <row r="20" spans="1:9" ht="12.75">
      <c r="A20" s="3">
        <v>12</v>
      </c>
      <c r="B20" s="78" t="s">
        <v>338</v>
      </c>
      <c r="C20" s="79">
        <v>400000</v>
      </c>
      <c r="D20" s="79">
        <v>595000</v>
      </c>
      <c r="E20" s="79">
        <v>988932</v>
      </c>
      <c r="F20" s="80" t="s">
        <v>339</v>
      </c>
      <c r="G20" s="79">
        <v>3781000</v>
      </c>
      <c r="H20" s="79">
        <v>3976000</v>
      </c>
      <c r="I20" s="79">
        <v>3327946</v>
      </c>
    </row>
    <row r="21" spans="1:9" ht="12.75">
      <c r="A21" s="3">
        <v>13</v>
      </c>
      <c r="B21" s="78" t="s">
        <v>340</v>
      </c>
      <c r="C21" s="79">
        <v>541000</v>
      </c>
      <c r="D21" s="79"/>
      <c r="E21" s="79"/>
      <c r="F21" s="80" t="s">
        <v>341</v>
      </c>
      <c r="G21" s="79">
        <v>1000000</v>
      </c>
      <c r="H21" s="79">
        <v>1000000</v>
      </c>
      <c r="I21" s="79">
        <v>551351</v>
      </c>
    </row>
    <row r="22" spans="1:9" ht="12.75">
      <c r="A22" s="3">
        <v>14</v>
      </c>
      <c r="B22" s="78" t="s">
        <v>342</v>
      </c>
      <c r="C22" s="79">
        <v>0</v>
      </c>
      <c r="D22" s="79"/>
      <c r="E22" s="79"/>
      <c r="F22" s="80" t="s">
        <v>343</v>
      </c>
      <c r="G22" s="79"/>
      <c r="H22" s="79"/>
      <c r="I22" s="79"/>
    </row>
    <row r="23" spans="1:9" ht="12.75">
      <c r="A23" s="3">
        <v>15</v>
      </c>
      <c r="B23" s="51" t="s">
        <v>344</v>
      </c>
      <c r="C23" s="3">
        <v>600000</v>
      </c>
      <c r="D23" s="3">
        <v>600000</v>
      </c>
      <c r="E23" s="3">
        <v>499379</v>
      </c>
      <c r="F23" s="80" t="s">
        <v>345</v>
      </c>
      <c r="G23" s="79"/>
      <c r="H23" s="79"/>
      <c r="I23" s="79"/>
    </row>
    <row r="24" spans="1:9" ht="12.75">
      <c r="A24" s="3">
        <v>16</v>
      </c>
      <c r="B24" s="51"/>
      <c r="C24" s="3"/>
      <c r="D24" s="3"/>
      <c r="E24" s="3"/>
      <c r="F24" s="80" t="s">
        <v>346</v>
      </c>
      <c r="G24" s="79"/>
      <c r="H24" s="79"/>
      <c r="I24" s="79"/>
    </row>
    <row r="25" spans="1:9" ht="14.25">
      <c r="A25" s="3">
        <v>17</v>
      </c>
      <c r="B25" s="84"/>
      <c r="C25" s="79"/>
      <c r="D25" s="79"/>
      <c r="E25" s="79"/>
      <c r="F25" s="80" t="s">
        <v>347</v>
      </c>
      <c r="G25" s="79"/>
      <c r="H25" s="79"/>
      <c r="I25" s="79"/>
    </row>
    <row r="26" spans="1:9" ht="14.25">
      <c r="A26" s="3">
        <v>18</v>
      </c>
      <c r="B26" s="84" t="s">
        <v>348</v>
      </c>
      <c r="C26" s="79">
        <f>SUM(C20:C25)</f>
        <v>1541000</v>
      </c>
      <c r="D26" s="79">
        <f>SUM(D20:D25)</f>
        <v>1195000</v>
      </c>
      <c r="E26" s="79">
        <f>SUM(E20:E25)</f>
        <v>1488311</v>
      </c>
      <c r="F26" s="80" t="s">
        <v>348</v>
      </c>
      <c r="G26" s="79">
        <f>SUM(G21,G20)</f>
        <v>4781000</v>
      </c>
      <c r="H26" s="79">
        <f>SUM(H20:H25)</f>
        <v>4976000</v>
      </c>
      <c r="I26" s="79">
        <f>SUM(I20:I25)</f>
        <v>3879297</v>
      </c>
    </row>
    <row r="27" spans="1:9" ht="16.5">
      <c r="A27" s="3">
        <v>19</v>
      </c>
      <c r="B27" s="85"/>
      <c r="C27" s="79"/>
      <c r="D27" s="79"/>
      <c r="E27" s="79"/>
      <c r="F27" s="74" t="s">
        <v>349</v>
      </c>
      <c r="G27" s="73"/>
      <c r="H27" s="73"/>
      <c r="I27" s="73"/>
    </row>
    <row r="28" spans="1:9" ht="15.75">
      <c r="A28" s="3">
        <v>20</v>
      </c>
      <c r="B28" s="75" t="s">
        <v>350</v>
      </c>
      <c r="C28" s="79"/>
      <c r="D28" s="79"/>
      <c r="E28" s="79">
        <v>917712</v>
      </c>
      <c r="F28" s="77" t="s">
        <v>351</v>
      </c>
      <c r="G28" s="76"/>
      <c r="H28" s="76"/>
      <c r="I28" s="76"/>
    </row>
    <row r="29" spans="1:9" ht="15.75">
      <c r="A29" s="3">
        <v>21</v>
      </c>
      <c r="B29" s="75"/>
      <c r="C29" s="79"/>
      <c r="D29" s="79"/>
      <c r="E29" s="79"/>
      <c r="F29" s="86" t="s">
        <v>352</v>
      </c>
      <c r="G29" s="79">
        <v>2384000</v>
      </c>
      <c r="H29" s="79">
        <v>2384000</v>
      </c>
      <c r="I29" s="79">
        <v>0</v>
      </c>
    </row>
    <row r="30" spans="1:9" ht="14.25">
      <c r="A30" s="3">
        <v>22</v>
      </c>
      <c r="B30" s="84"/>
      <c r="C30" s="79"/>
      <c r="D30" s="79"/>
      <c r="E30" s="79"/>
      <c r="F30" s="80" t="s">
        <v>353</v>
      </c>
      <c r="G30" s="79"/>
      <c r="H30" s="79"/>
      <c r="I30" s="79"/>
    </row>
    <row r="31" spans="1:9" ht="14.25">
      <c r="A31" s="3">
        <v>23</v>
      </c>
      <c r="B31" s="84"/>
      <c r="C31" s="79"/>
      <c r="D31" s="79"/>
      <c r="E31" s="79"/>
      <c r="F31" s="80" t="s">
        <v>260</v>
      </c>
      <c r="G31" s="79">
        <f>SUM(G29:G30)</f>
        <v>2384000</v>
      </c>
      <c r="H31" s="79">
        <f>SUM(H29:H30)</f>
        <v>2384000</v>
      </c>
      <c r="I31" s="79">
        <f>SUM(I29:I30)</f>
        <v>0</v>
      </c>
    </row>
    <row r="32" spans="1:9" ht="15.75">
      <c r="A32" s="3">
        <v>24</v>
      </c>
      <c r="B32" s="75"/>
      <c r="C32" s="79"/>
      <c r="D32" s="79"/>
      <c r="E32" s="79"/>
      <c r="F32" s="77" t="s">
        <v>354</v>
      </c>
      <c r="G32" s="76"/>
      <c r="H32" s="76"/>
      <c r="I32" s="76"/>
    </row>
    <row r="33" spans="1:9" ht="14.25">
      <c r="A33" s="3">
        <v>25</v>
      </c>
      <c r="B33" s="84"/>
      <c r="C33" s="79"/>
      <c r="D33" s="79"/>
      <c r="E33" s="79"/>
      <c r="F33" s="80" t="s">
        <v>355</v>
      </c>
      <c r="G33" s="79">
        <v>0</v>
      </c>
      <c r="H33" s="79"/>
      <c r="I33" s="79"/>
    </row>
    <row r="34" spans="1:9" ht="18">
      <c r="A34" s="3">
        <v>26</v>
      </c>
      <c r="B34" s="69"/>
      <c r="C34" s="79"/>
      <c r="D34" s="79"/>
      <c r="E34" s="79"/>
      <c r="F34" s="71" t="s">
        <v>356</v>
      </c>
      <c r="G34" s="70"/>
      <c r="H34" s="70"/>
      <c r="I34" s="70"/>
    </row>
    <row r="35" spans="1:9" ht="14.25">
      <c r="A35" s="3">
        <v>27</v>
      </c>
      <c r="B35" s="84"/>
      <c r="C35" s="79"/>
      <c r="D35" s="79"/>
      <c r="E35" s="79"/>
      <c r="F35" s="80" t="s">
        <v>357</v>
      </c>
      <c r="G35" s="79">
        <v>0</v>
      </c>
      <c r="H35" s="79"/>
      <c r="I35" s="79"/>
    </row>
    <row r="36" spans="1:9" ht="14.25">
      <c r="A36" s="3">
        <v>28</v>
      </c>
      <c r="B36" s="84"/>
      <c r="C36" s="79"/>
      <c r="D36" s="79"/>
      <c r="E36" s="79"/>
      <c r="F36" s="80" t="s">
        <v>358</v>
      </c>
      <c r="G36" s="79"/>
      <c r="H36" s="79"/>
      <c r="I36" s="79"/>
    </row>
    <row r="37" spans="1:9" ht="14.25">
      <c r="A37" s="3">
        <v>29</v>
      </c>
      <c r="B37" s="84"/>
      <c r="C37" s="79"/>
      <c r="D37" s="79"/>
      <c r="E37" s="79"/>
      <c r="F37" s="80" t="s">
        <v>260</v>
      </c>
      <c r="G37" s="79">
        <v>0</v>
      </c>
      <c r="H37" s="79"/>
      <c r="I37" s="79"/>
    </row>
    <row r="38" spans="1:9" ht="14.25">
      <c r="A38" s="3">
        <v>30</v>
      </c>
      <c r="B38" s="84"/>
      <c r="C38" s="79"/>
      <c r="D38" s="79"/>
      <c r="E38" s="79"/>
      <c r="F38" s="80"/>
      <c r="G38" s="79"/>
      <c r="H38" s="79"/>
      <c r="I38" s="79"/>
    </row>
    <row r="39" spans="1:9" ht="18">
      <c r="A39" s="3">
        <v>31</v>
      </c>
      <c r="B39" s="69"/>
      <c r="C39" s="79"/>
      <c r="D39" s="79"/>
      <c r="E39" s="79"/>
      <c r="F39" s="71" t="s">
        <v>359</v>
      </c>
      <c r="G39" s="70"/>
      <c r="H39" s="70"/>
      <c r="I39" s="70"/>
    </row>
    <row r="40" spans="1:9" ht="14.25">
      <c r="A40" s="3">
        <v>32</v>
      </c>
      <c r="B40" s="84"/>
      <c r="C40" s="79"/>
      <c r="D40" s="79"/>
      <c r="E40" s="79"/>
      <c r="F40" s="80" t="s">
        <v>360</v>
      </c>
      <c r="G40" s="79"/>
      <c r="H40" s="79"/>
      <c r="I40" s="79"/>
    </row>
    <row r="41" spans="1:9" ht="14.25">
      <c r="A41" s="3">
        <v>33</v>
      </c>
      <c r="B41" s="84"/>
      <c r="C41" s="79"/>
      <c r="D41" s="79"/>
      <c r="E41" s="79"/>
      <c r="F41" s="80" t="s">
        <v>361</v>
      </c>
      <c r="G41" s="79">
        <v>832434</v>
      </c>
      <c r="H41" s="79">
        <v>832434</v>
      </c>
      <c r="I41" s="79">
        <v>832434</v>
      </c>
    </row>
    <row r="42" spans="1:9" ht="68.25" customHeight="1">
      <c r="A42" s="3">
        <v>34</v>
      </c>
      <c r="B42" s="87" t="s">
        <v>362</v>
      </c>
      <c r="C42" s="76">
        <f>SUM(C26,C17)</f>
        <v>38314972</v>
      </c>
      <c r="D42" s="76">
        <f>SUM(D26,D17)</f>
        <v>44687172</v>
      </c>
      <c r="E42" s="76">
        <f>SUM(E28,E26,E17)</f>
        <v>52581475</v>
      </c>
      <c r="F42" s="71" t="s">
        <v>363</v>
      </c>
      <c r="G42" s="70">
        <v>50350972</v>
      </c>
      <c r="H42" s="70">
        <f>SUM(H41,H31,H26,H17)</f>
        <v>56723172</v>
      </c>
      <c r="I42" s="70">
        <f>SUM(I41,I31,I26,I17)</f>
        <v>50822388</v>
      </c>
    </row>
    <row r="43" spans="1:9" ht="18">
      <c r="A43" s="3">
        <v>35</v>
      </c>
      <c r="B43" s="88"/>
      <c r="C43" s="79"/>
      <c r="D43" s="79"/>
      <c r="E43" s="79"/>
      <c r="F43" s="71" t="s">
        <v>364</v>
      </c>
      <c r="G43" s="70"/>
      <c r="H43" s="70"/>
      <c r="I43" s="70"/>
    </row>
    <row r="44" spans="1:9" ht="14.25">
      <c r="A44" s="3">
        <v>36</v>
      </c>
      <c r="B44" s="84"/>
      <c r="C44" s="79"/>
      <c r="D44" s="79"/>
      <c r="E44" s="79"/>
      <c r="F44" s="80" t="s">
        <v>357</v>
      </c>
      <c r="G44" s="79">
        <v>0</v>
      </c>
      <c r="H44" s="79"/>
      <c r="I44" s="79"/>
    </row>
    <row r="45" spans="1:9" ht="14.25">
      <c r="A45" s="3">
        <v>37</v>
      </c>
      <c r="B45" s="84"/>
      <c r="C45" s="79"/>
      <c r="D45" s="79"/>
      <c r="E45" s="79"/>
      <c r="F45" s="80" t="s">
        <v>358</v>
      </c>
      <c r="G45" s="79"/>
      <c r="H45" s="79"/>
      <c r="I45" s="79"/>
    </row>
    <row r="46" spans="1:9" ht="18">
      <c r="A46" s="3">
        <v>38</v>
      </c>
      <c r="B46" s="69" t="s">
        <v>365</v>
      </c>
      <c r="C46" s="70"/>
      <c r="D46" s="70"/>
      <c r="E46" s="70"/>
      <c r="F46" s="71" t="s">
        <v>366</v>
      </c>
      <c r="G46" s="89"/>
      <c r="H46" s="89"/>
      <c r="I46" s="89"/>
    </row>
    <row r="47" spans="1:9" ht="18">
      <c r="A47" s="3">
        <v>39</v>
      </c>
      <c r="B47" s="75" t="s">
        <v>367</v>
      </c>
      <c r="C47" s="76">
        <f>SUM(C48:C49)</f>
        <v>12036000</v>
      </c>
      <c r="D47" s="76">
        <f>SUM(D48:D49)</f>
        <v>12036000</v>
      </c>
      <c r="E47" s="76">
        <f>SUM(E48:E49)</f>
        <v>12668000</v>
      </c>
      <c r="F47" s="90"/>
      <c r="G47" s="89"/>
      <c r="H47" s="89"/>
      <c r="I47" s="89"/>
    </row>
    <row r="48" spans="1:9" ht="18">
      <c r="A48" s="3">
        <v>40</v>
      </c>
      <c r="B48" s="84" t="s">
        <v>368</v>
      </c>
      <c r="C48" s="79">
        <v>11672000</v>
      </c>
      <c r="D48" s="79">
        <v>11672000</v>
      </c>
      <c r="E48" s="79">
        <v>12304000</v>
      </c>
      <c r="F48" s="80"/>
      <c r="G48" s="89"/>
      <c r="H48" s="89"/>
      <c r="I48" s="89"/>
    </row>
    <row r="49" spans="1:9" ht="18">
      <c r="A49" s="3">
        <v>41</v>
      </c>
      <c r="B49" s="84" t="s">
        <v>369</v>
      </c>
      <c r="C49" s="79">
        <v>364000</v>
      </c>
      <c r="D49" s="79">
        <v>364000</v>
      </c>
      <c r="E49" s="79">
        <v>364000</v>
      </c>
      <c r="F49" s="80"/>
      <c r="G49" s="89"/>
      <c r="H49" s="89"/>
      <c r="I49" s="89"/>
    </row>
    <row r="50" spans="1:9" ht="18">
      <c r="A50" s="3">
        <v>42</v>
      </c>
      <c r="B50" s="75" t="s">
        <v>370</v>
      </c>
      <c r="C50" s="76"/>
      <c r="D50" s="76"/>
      <c r="E50" s="76"/>
      <c r="F50" s="90"/>
      <c r="G50" s="89"/>
      <c r="H50" s="89"/>
      <c r="I50" s="89"/>
    </row>
    <row r="51" spans="1:9" ht="18">
      <c r="A51" s="3">
        <v>43</v>
      </c>
      <c r="B51" s="84" t="s">
        <v>371</v>
      </c>
      <c r="C51" s="79"/>
      <c r="D51" s="79"/>
      <c r="E51" s="79"/>
      <c r="F51" s="80"/>
      <c r="G51" s="89"/>
      <c r="H51" s="89"/>
      <c r="I51" s="89"/>
    </row>
    <row r="52" spans="1:9" ht="18">
      <c r="A52" s="3">
        <v>44</v>
      </c>
      <c r="B52" s="84" t="s">
        <v>372</v>
      </c>
      <c r="C52" s="79"/>
      <c r="D52" s="79"/>
      <c r="E52" s="79"/>
      <c r="F52" s="80"/>
      <c r="G52" s="89"/>
      <c r="H52" s="89"/>
      <c r="I52" s="89"/>
    </row>
    <row r="53" spans="1:9" ht="18">
      <c r="A53" s="3">
        <v>45</v>
      </c>
      <c r="B53" s="69" t="s">
        <v>373</v>
      </c>
      <c r="C53" s="76">
        <f>SUM(C47,C42)</f>
        <v>50350972</v>
      </c>
      <c r="D53" s="76">
        <f>SUM(D47,D42)</f>
        <v>56723172</v>
      </c>
      <c r="E53" s="76">
        <f>SUM(E47,E42)</f>
        <v>65249475</v>
      </c>
      <c r="F53" s="71" t="s">
        <v>374</v>
      </c>
      <c r="G53" s="70">
        <f>SUM(G41,G31,G26,G17)</f>
        <v>50350972</v>
      </c>
      <c r="H53" s="70">
        <f>SUM(H41,H31,H26,H17)</f>
        <v>56723172</v>
      </c>
      <c r="I53" s="70">
        <f>SUM(I41,I31,I26,I17)</f>
        <v>50822388</v>
      </c>
    </row>
    <row r="54" spans="1:9" ht="14.25">
      <c r="A54" s="3">
        <v>46</v>
      </c>
      <c r="B54" s="84" t="s">
        <v>375</v>
      </c>
      <c r="C54" s="79">
        <v>48445972</v>
      </c>
      <c r="D54" s="79">
        <v>55152776</v>
      </c>
      <c r="E54" s="79">
        <v>55152777</v>
      </c>
      <c r="F54" s="80" t="s">
        <v>376</v>
      </c>
      <c r="G54" s="79">
        <v>45569972</v>
      </c>
      <c r="H54" s="79">
        <v>52276776</v>
      </c>
      <c r="I54" s="79">
        <v>46405271</v>
      </c>
    </row>
    <row r="55" spans="1:9" ht="14.25">
      <c r="A55" s="91">
        <v>47</v>
      </c>
      <c r="B55" s="84" t="s">
        <v>377</v>
      </c>
      <c r="C55" s="79">
        <v>1905000</v>
      </c>
      <c r="D55" s="79">
        <f>SUM(D49,D26)</f>
        <v>1559000</v>
      </c>
      <c r="E55" s="79">
        <f>SUM(E49,E26)</f>
        <v>1852311</v>
      </c>
      <c r="F55" s="80" t="s">
        <v>378</v>
      </c>
      <c r="G55" s="79">
        <v>4781000</v>
      </c>
      <c r="H55" s="79">
        <v>4446396</v>
      </c>
      <c r="I55" s="79">
        <v>4417117</v>
      </c>
    </row>
    <row r="56" ht="12.75">
      <c r="A56" s="34"/>
    </row>
    <row r="57" ht="12.75">
      <c r="A57" s="34"/>
    </row>
    <row r="58" ht="12.75">
      <c r="A58" s="34"/>
    </row>
    <row r="59" ht="12.75">
      <c r="A59" s="53"/>
    </row>
  </sheetData>
  <sheetProtection selectLockedCells="1" selectUnlockedCells="1"/>
  <mergeCells count="2">
    <mergeCell ref="B7:C7"/>
    <mergeCell ref="F7:G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customWidth="1"/>
    <col min="3" max="3" width="14.140625" style="0" customWidth="1"/>
    <col min="7" max="7" width="13.7109375" style="0" customWidth="1"/>
    <col min="8" max="8" width="11.57421875" style="0" customWidth="1"/>
  </cols>
  <sheetData>
    <row r="1" ht="12.75">
      <c r="B1" t="s">
        <v>379</v>
      </c>
    </row>
    <row r="2" ht="12.75">
      <c r="B2" t="s">
        <v>2</v>
      </c>
    </row>
    <row r="3" spans="1:4" ht="12.75">
      <c r="A3" s="47" t="s">
        <v>380</v>
      </c>
      <c r="D3" t="s">
        <v>381</v>
      </c>
    </row>
    <row r="4" spans="2:3" ht="12.75">
      <c r="B4" t="s">
        <v>382</v>
      </c>
      <c r="C4" t="s">
        <v>383</v>
      </c>
    </row>
    <row r="5" spans="1:8" ht="12.75">
      <c r="A5" s="6" t="s">
        <v>384</v>
      </c>
      <c r="B5" s="6" t="s">
        <v>385</v>
      </c>
      <c r="C5" s="6" t="s">
        <v>386</v>
      </c>
      <c r="D5" s="10" t="s">
        <v>243</v>
      </c>
      <c r="E5" s="10" t="s">
        <v>245</v>
      </c>
      <c r="F5" s="10" t="s">
        <v>387</v>
      </c>
      <c r="G5" s="10" t="s">
        <v>21</v>
      </c>
      <c r="H5" s="6" t="s">
        <v>22</v>
      </c>
    </row>
    <row r="6" spans="1:8" ht="12.75">
      <c r="A6" s="92" t="s">
        <v>388</v>
      </c>
      <c r="B6" s="3" t="s">
        <v>389</v>
      </c>
      <c r="C6" s="3"/>
      <c r="D6" s="3">
        <v>292000</v>
      </c>
      <c r="E6" s="3"/>
      <c r="F6" s="3">
        <f aca="true" t="shared" si="0" ref="F6:F13">SUM(C6:E6)</f>
        <v>292000</v>
      </c>
      <c r="G6" s="3">
        <v>292000</v>
      </c>
      <c r="H6" s="3"/>
    </row>
    <row r="7" spans="1:8" ht="12.75">
      <c r="A7" s="3">
        <v>2</v>
      </c>
      <c r="B7" s="3" t="s">
        <v>390</v>
      </c>
      <c r="C7" s="3"/>
      <c r="D7" s="3">
        <v>108000</v>
      </c>
      <c r="E7" s="3"/>
      <c r="F7" s="3">
        <f t="shared" si="0"/>
        <v>108000</v>
      </c>
      <c r="G7" s="3">
        <v>108000</v>
      </c>
      <c r="H7" s="3"/>
    </row>
    <row r="8" spans="1:8" ht="12.75">
      <c r="A8" s="3">
        <v>3</v>
      </c>
      <c r="B8" s="3" t="s">
        <v>391</v>
      </c>
      <c r="C8" s="3">
        <v>73000</v>
      </c>
      <c r="D8" s="3">
        <v>0</v>
      </c>
      <c r="E8" s="3"/>
      <c r="F8" s="3">
        <f t="shared" si="0"/>
        <v>73000</v>
      </c>
      <c r="G8" s="3">
        <v>73000</v>
      </c>
      <c r="H8" s="3"/>
    </row>
    <row r="9" spans="1:8" ht="12.75">
      <c r="A9" s="3">
        <v>4</v>
      </c>
      <c r="B9" s="3" t="s">
        <v>392</v>
      </c>
      <c r="C9" s="3">
        <v>27000</v>
      </c>
      <c r="D9" s="3">
        <v>0</v>
      </c>
      <c r="E9" s="3"/>
      <c r="F9" s="3">
        <f t="shared" si="0"/>
        <v>27000</v>
      </c>
      <c r="G9" s="3">
        <v>27000</v>
      </c>
      <c r="H9" s="3"/>
    </row>
    <row r="10" spans="1:8" ht="12.75">
      <c r="A10" s="3">
        <v>5</v>
      </c>
      <c r="B10" s="3" t="s">
        <v>393</v>
      </c>
      <c r="C10" s="3"/>
      <c r="D10" s="3">
        <v>365000</v>
      </c>
      <c r="E10" s="3"/>
      <c r="F10" s="3">
        <f t="shared" si="0"/>
        <v>365000</v>
      </c>
      <c r="G10" s="3">
        <v>365000</v>
      </c>
      <c r="H10" s="3"/>
    </row>
    <row r="11" spans="1:8" ht="12.75">
      <c r="A11" s="3">
        <v>6</v>
      </c>
      <c r="B11" s="3" t="s">
        <v>392</v>
      </c>
      <c r="C11" s="3"/>
      <c r="D11" s="3">
        <v>135000</v>
      </c>
      <c r="E11" s="3"/>
      <c r="F11" s="3">
        <f t="shared" si="0"/>
        <v>135000</v>
      </c>
      <c r="G11" s="3">
        <v>135000</v>
      </c>
      <c r="H11" s="3"/>
    </row>
    <row r="12" spans="1:8" ht="12.75">
      <c r="A12" s="3">
        <v>7</v>
      </c>
      <c r="B12" s="3" t="s">
        <v>394</v>
      </c>
      <c r="C12" s="3"/>
      <c r="D12" s="3"/>
      <c r="E12" s="3"/>
      <c r="F12" s="3">
        <f t="shared" si="0"/>
        <v>0</v>
      </c>
      <c r="G12" s="3"/>
      <c r="H12" s="3">
        <v>402486</v>
      </c>
    </row>
    <row r="13" spans="1:8" ht="12.75">
      <c r="A13" s="3">
        <v>8</v>
      </c>
      <c r="B13" s="3" t="s">
        <v>392</v>
      </c>
      <c r="C13" s="3"/>
      <c r="D13" s="3"/>
      <c r="E13" s="3"/>
      <c r="F13" s="3">
        <f t="shared" si="0"/>
        <v>0</v>
      </c>
      <c r="G13" s="3"/>
      <c r="H13" s="3">
        <v>148865</v>
      </c>
    </row>
    <row r="14" spans="1:8" ht="12.75">
      <c r="A14" s="3">
        <v>7</v>
      </c>
      <c r="B14" s="6" t="s">
        <v>395</v>
      </c>
      <c r="C14" s="6">
        <f>SUM(C6:C9)</f>
        <v>100000</v>
      </c>
      <c r="D14" s="6">
        <f>SUM(D6:D13)</f>
        <v>900000</v>
      </c>
      <c r="E14" s="3">
        <v>0</v>
      </c>
      <c r="F14" s="6">
        <f>SUM(F6:F13)</f>
        <v>1000000</v>
      </c>
      <c r="G14" s="6">
        <f>SUM(G6:G13)</f>
        <v>1000000</v>
      </c>
      <c r="H14" s="6">
        <f>SUM(H6:H13)</f>
        <v>551351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48.00390625" style="0" customWidth="1"/>
    <col min="3" max="3" width="18.28125" style="0" customWidth="1"/>
    <col min="4" max="4" width="12.8515625" style="0" customWidth="1"/>
    <col min="7" max="7" width="14.28125" style="0" customWidth="1"/>
  </cols>
  <sheetData>
    <row r="1" ht="12.75">
      <c r="B1" t="s">
        <v>396</v>
      </c>
    </row>
    <row r="2" ht="12.75">
      <c r="B2" t="s">
        <v>2</v>
      </c>
    </row>
    <row r="3" spans="1:4" ht="12.75">
      <c r="A3" s="47" t="s">
        <v>397</v>
      </c>
      <c r="B3" s="42"/>
      <c r="D3" t="s">
        <v>381</v>
      </c>
    </row>
    <row r="4" spans="2:7" ht="12.75">
      <c r="B4" t="s">
        <v>382</v>
      </c>
      <c r="C4" t="s">
        <v>234</v>
      </c>
      <c r="D4" t="s">
        <v>315</v>
      </c>
      <c r="E4" t="s">
        <v>236</v>
      </c>
      <c r="F4" t="s">
        <v>237</v>
      </c>
      <c r="G4" t="s">
        <v>238</v>
      </c>
    </row>
    <row r="5" spans="1:8" ht="12.75">
      <c r="A5" s="6" t="s">
        <v>398</v>
      </c>
      <c r="B5" s="6" t="s">
        <v>399</v>
      </c>
      <c r="C5" s="6" t="s">
        <v>400</v>
      </c>
      <c r="D5" s="3" t="s">
        <v>401</v>
      </c>
      <c r="E5" s="10" t="s">
        <v>245</v>
      </c>
      <c r="F5" s="10" t="s">
        <v>387</v>
      </c>
      <c r="G5" s="10" t="s">
        <v>21</v>
      </c>
      <c r="H5" s="6" t="s">
        <v>22</v>
      </c>
    </row>
    <row r="6" spans="1:8" ht="12.75">
      <c r="A6" s="3">
        <v>1</v>
      </c>
      <c r="B6" s="3" t="s">
        <v>402</v>
      </c>
      <c r="C6" s="3">
        <v>0</v>
      </c>
      <c r="D6" s="3">
        <v>426000</v>
      </c>
      <c r="E6" s="3"/>
      <c r="F6" s="3">
        <f aca="true" t="shared" si="0" ref="F6:F11">SUM(C6:E6)</f>
        <v>426000</v>
      </c>
      <c r="G6" s="3">
        <v>426000</v>
      </c>
      <c r="H6" s="3">
        <v>1041649</v>
      </c>
    </row>
    <row r="7" spans="1:8" ht="12.75">
      <c r="A7" s="3">
        <v>2</v>
      </c>
      <c r="B7" s="3" t="s">
        <v>390</v>
      </c>
      <c r="C7" s="3">
        <v>0</v>
      </c>
      <c r="D7" s="3">
        <v>115000</v>
      </c>
      <c r="E7" s="3"/>
      <c r="F7" s="3">
        <f t="shared" si="0"/>
        <v>115000</v>
      </c>
      <c r="G7" s="3">
        <v>115000</v>
      </c>
      <c r="H7" s="3">
        <v>281246</v>
      </c>
    </row>
    <row r="8" spans="1:8" ht="12.75">
      <c r="A8" s="3">
        <v>3</v>
      </c>
      <c r="B8" s="3" t="s">
        <v>403</v>
      </c>
      <c r="C8" s="3">
        <v>1095000</v>
      </c>
      <c r="D8" s="3"/>
      <c r="E8" s="3"/>
      <c r="F8" s="3">
        <f t="shared" si="0"/>
        <v>1095000</v>
      </c>
      <c r="G8" s="3">
        <v>1095000</v>
      </c>
      <c r="H8" s="3"/>
    </row>
    <row r="9" spans="1:8" ht="12.75">
      <c r="A9" s="3">
        <v>4</v>
      </c>
      <c r="B9" s="3" t="s">
        <v>404</v>
      </c>
      <c r="C9" s="3">
        <v>405000</v>
      </c>
      <c r="D9" s="3"/>
      <c r="E9" s="3"/>
      <c r="F9" s="3">
        <f t="shared" si="0"/>
        <v>405000</v>
      </c>
      <c r="G9" s="3">
        <v>405000</v>
      </c>
      <c r="H9" s="3"/>
    </row>
    <row r="10" spans="1:8" ht="12.75">
      <c r="A10" s="3">
        <v>5</v>
      </c>
      <c r="B10" s="3" t="s">
        <v>405</v>
      </c>
      <c r="C10" s="3">
        <v>1095000</v>
      </c>
      <c r="D10" s="3"/>
      <c r="E10" s="3"/>
      <c r="F10" s="3">
        <f t="shared" si="0"/>
        <v>1095000</v>
      </c>
      <c r="G10" s="3">
        <v>1095000</v>
      </c>
      <c r="H10" s="3"/>
    </row>
    <row r="11" spans="1:8" ht="12.75">
      <c r="A11" s="3">
        <v>6</v>
      </c>
      <c r="B11" s="3" t="s">
        <v>392</v>
      </c>
      <c r="C11" s="3">
        <v>405000</v>
      </c>
      <c r="D11" s="3"/>
      <c r="E11" s="3"/>
      <c r="F11" s="3">
        <f t="shared" si="0"/>
        <v>405000</v>
      </c>
      <c r="G11" s="3">
        <v>405000</v>
      </c>
      <c r="H11" s="3"/>
    </row>
    <row r="12" spans="1:8" ht="12.75">
      <c r="A12" s="3">
        <v>7</v>
      </c>
      <c r="B12" s="3" t="s">
        <v>406</v>
      </c>
      <c r="C12" s="3"/>
      <c r="D12" s="3">
        <v>175200</v>
      </c>
      <c r="E12" s="3"/>
      <c r="F12" s="3">
        <v>175200</v>
      </c>
      <c r="G12" s="3">
        <v>328743</v>
      </c>
      <c r="H12" s="3">
        <v>201935</v>
      </c>
    </row>
    <row r="13" spans="1:8" ht="12.75">
      <c r="A13" s="3">
        <v>8</v>
      </c>
      <c r="B13" s="3" t="s">
        <v>390</v>
      </c>
      <c r="C13" s="3"/>
      <c r="D13" s="3">
        <v>64800</v>
      </c>
      <c r="E13" s="3"/>
      <c r="F13" s="3">
        <v>64800</v>
      </c>
      <c r="G13" s="3">
        <v>106257</v>
      </c>
      <c r="H13" s="3">
        <v>74688</v>
      </c>
    </row>
    <row r="14" spans="1:8" ht="12.75">
      <c r="A14" s="3">
        <v>9</v>
      </c>
      <c r="B14" s="3" t="s">
        <v>407</v>
      </c>
      <c r="C14" s="3"/>
      <c r="D14" s="3"/>
      <c r="E14" s="3"/>
      <c r="F14" s="3"/>
      <c r="G14" s="3"/>
      <c r="H14" s="3">
        <v>275077</v>
      </c>
    </row>
    <row r="15" spans="1:8" ht="12.75">
      <c r="A15" s="3">
        <v>10</v>
      </c>
      <c r="B15" s="3" t="s">
        <v>392</v>
      </c>
      <c r="C15" s="3"/>
      <c r="D15" s="3"/>
      <c r="E15" s="3"/>
      <c r="F15" s="3"/>
      <c r="G15" s="3"/>
      <c r="H15" s="3">
        <v>101741</v>
      </c>
    </row>
    <row r="16" spans="1:8" ht="12.75">
      <c r="A16" s="3">
        <v>11</v>
      </c>
      <c r="B16" s="3" t="s">
        <v>408</v>
      </c>
      <c r="C16" s="3"/>
      <c r="D16" s="3"/>
      <c r="E16" s="3"/>
      <c r="F16" s="3"/>
      <c r="G16" s="3"/>
      <c r="H16" s="3">
        <v>200750</v>
      </c>
    </row>
    <row r="17" spans="1:8" ht="12.75">
      <c r="A17" s="3">
        <v>12</v>
      </c>
      <c r="B17" s="3" t="s">
        <v>392</v>
      </c>
      <c r="C17" s="3"/>
      <c r="D17" s="3"/>
      <c r="E17" s="3"/>
      <c r="F17" s="3"/>
      <c r="G17" s="3"/>
      <c r="H17" s="3">
        <v>74250</v>
      </c>
    </row>
    <row r="18" spans="1:8" ht="12.75">
      <c r="A18" s="3">
        <v>13</v>
      </c>
      <c r="B18" s="3" t="s">
        <v>409</v>
      </c>
      <c r="C18" s="3"/>
      <c r="D18" s="3"/>
      <c r="E18" s="3"/>
      <c r="F18" s="3"/>
      <c r="G18" s="3"/>
      <c r="H18" s="3">
        <v>400000</v>
      </c>
    </row>
    <row r="19" spans="1:8" ht="12.75">
      <c r="A19" s="3">
        <v>14</v>
      </c>
      <c r="B19" s="3" t="s">
        <v>392</v>
      </c>
      <c r="C19" s="3"/>
      <c r="D19" s="3"/>
      <c r="E19" s="3"/>
      <c r="F19" s="3"/>
      <c r="G19" s="3"/>
      <c r="H19" s="3">
        <v>0</v>
      </c>
    </row>
    <row r="20" spans="1:8" ht="12.75">
      <c r="A20" s="3">
        <v>15</v>
      </c>
      <c r="B20" s="3" t="s">
        <v>410</v>
      </c>
      <c r="C20" s="3"/>
      <c r="D20" s="3"/>
      <c r="E20" s="3"/>
      <c r="F20" s="3"/>
      <c r="G20" s="3"/>
      <c r="H20" s="3">
        <v>493925</v>
      </c>
    </row>
    <row r="21" spans="1:8" ht="12.75">
      <c r="A21" s="3">
        <v>16</v>
      </c>
      <c r="B21" s="3" t="s">
        <v>392</v>
      </c>
      <c r="C21" s="3"/>
      <c r="D21" s="3"/>
      <c r="E21" s="3"/>
      <c r="F21" s="3"/>
      <c r="G21" s="3"/>
      <c r="H21" s="3">
        <v>182685</v>
      </c>
    </row>
    <row r="22" spans="1:8" ht="12.75">
      <c r="A22" s="3">
        <v>17</v>
      </c>
      <c r="B22" s="6" t="s">
        <v>411</v>
      </c>
      <c r="C22" s="6">
        <f>SUM(C6:C11)</f>
        <v>3000000</v>
      </c>
      <c r="D22" s="6">
        <f>SUM(D6:D13)</f>
        <v>781000</v>
      </c>
      <c r="E22" s="3"/>
      <c r="F22" s="6">
        <f>SUM(F6:F13)</f>
        <v>3781000</v>
      </c>
      <c r="G22" s="6">
        <f>SUM(G6:G13)</f>
        <v>3976000</v>
      </c>
      <c r="H22" s="6">
        <f>SUM(H6:H21)</f>
        <v>3327946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30.00390625" style="0" customWidth="1"/>
  </cols>
  <sheetData>
    <row r="1" ht="12.75">
      <c r="B1" t="s">
        <v>412</v>
      </c>
    </row>
    <row r="2" ht="12.75">
      <c r="B2" t="s">
        <v>2</v>
      </c>
    </row>
    <row r="3" ht="12.75">
      <c r="B3" s="47" t="s">
        <v>413</v>
      </c>
    </row>
    <row r="4" spans="1:4" ht="12.75">
      <c r="A4" t="s">
        <v>414</v>
      </c>
      <c r="B4" s="47" t="s">
        <v>382</v>
      </c>
      <c r="C4" t="s">
        <v>383</v>
      </c>
      <c r="D4" t="s">
        <v>235</v>
      </c>
    </row>
    <row r="5" spans="1:4" ht="12.75">
      <c r="A5" s="3">
        <v>1</v>
      </c>
      <c r="B5" s="6" t="s">
        <v>240</v>
      </c>
      <c r="C5" s="6" t="s">
        <v>415</v>
      </c>
      <c r="D5" s="6" t="s">
        <v>22</v>
      </c>
    </row>
    <row r="6" spans="1:4" ht="12.75">
      <c r="A6" s="3"/>
      <c r="B6" s="3"/>
      <c r="C6" s="3"/>
      <c r="D6" s="93"/>
    </row>
    <row r="7" spans="1:4" ht="12.75">
      <c r="A7" s="3"/>
      <c r="B7" s="3"/>
      <c r="C7" s="3"/>
      <c r="D7" s="93"/>
    </row>
    <row r="8" spans="1:4" ht="12.75">
      <c r="A8" s="3">
        <v>2</v>
      </c>
      <c r="B8" s="6" t="s">
        <v>416</v>
      </c>
      <c r="C8" s="3"/>
      <c r="D8" s="93"/>
    </row>
    <row r="9" spans="1:4" ht="12.75">
      <c r="A9" s="3">
        <v>3</v>
      </c>
      <c r="B9" s="3" t="s">
        <v>417</v>
      </c>
      <c r="C9" s="3">
        <v>1</v>
      </c>
      <c r="D9" s="93">
        <v>1</v>
      </c>
    </row>
    <row r="10" spans="1:4" ht="12.75">
      <c r="A10" s="3">
        <v>4</v>
      </c>
      <c r="B10" s="3" t="s">
        <v>418</v>
      </c>
      <c r="C10" s="3">
        <v>0.5</v>
      </c>
      <c r="D10" s="93">
        <v>0.5</v>
      </c>
    </row>
    <row r="11" spans="1:4" ht="12.75">
      <c r="A11" s="3">
        <v>5</v>
      </c>
      <c r="B11" s="3" t="s">
        <v>419</v>
      </c>
      <c r="C11" s="3">
        <v>1</v>
      </c>
      <c r="D11" s="93">
        <v>1</v>
      </c>
    </row>
    <row r="12" spans="1:4" ht="12.75">
      <c r="A12" s="3">
        <v>6</v>
      </c>
      <c r="B12" s="3" t="s">
        <v>420</v>
      </c>
      <c r="C12" s="3">
        <v>0.5</v>
      </c>
      <c r="D12" s="93">
        <v>0.5</v>
      </c>
    </row>
    <row r="13" spans="1:4" ht="12.75">
      <c r="A13" s="3">
        <v>7</v>
      </c>
      <c r="B13" s="6" t="s">
        <v>335</v>
      </c>
      <c r="C13" s="6">
        <f>SUM(C9:C12)</f>
        <v>3</v>
      </c>
      <c r="D13" s="6">
        <f>SUM(D9:D12)</f>
        <v>3</v>
      </c>
    </row>
    <row r="14" spans="1:4" ht="12.75">
      <c r="A14" s="3"/>
      <c r="B14" s="3"/>
      <c r="C14" s="3"/>
      <c r="D14" s="93"/>
    </row>
    <row r="15" spans="1:4" ht="12.75">
      <c r="A15" s="3">
        <v>8</v>
      </c>
      <c r="B15" s="6" t="s">
        <v>421</v>
      </c>
      <c r="C15" s="6">
        <v>3</v>
      </c>
      <c r="D15" s="6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44.7109375" style="0" customWidth="1"/>
    <col min="5" max="5" width="10.57421875" style="0" customWidth="1"/>
  </cols>
  <sheetData>
    <row r="1" ht="12.75">
      <c r="B1" t="s">
        <v>422</v>
      </c>
    </row>
    <row r="2" ht="12.75">
      <c r="B2" t="s">
        <v>2</v>
      </c>
    </row>
    <row r="3" ht="12.75">
      <c r="B3" s="47" t="s">
        <v>423</v>
      </c>
    </row>
    <row r="4" spans="1:6" ht="12.75">
      <c r="A4" t="s">
        <v>424</v>
      </c>
      <c r="B4" t="s">
        <v>382</v>
      </c>
      <c r="C4" t="s">
        <v>383</v>
      </c>
      <c r="D4" t="s">
        <v>315</v>
      </c>
      <c r="E4" t="s">
        <v>270</v>
      </c>
      <c r="F4" t="s">
        <v>236</v>
      </c>
    </row>
    <row r="5" spans="1:6" ht="12.75">
      <c r="A5" s="3">
        <v>1</v>
      </c>
      <c r="B5" s="6" t="s">
        <v>425</v>
      </c>
      <c r="C5" s="6" t="s">
        <v>415</v>
      </c>
      <c r="D5" s="6" t="s">
        <v>426</v>
      </c>
      <c r="E5" s="6" t="s">
        <v>427</v>
      </c>
      <c r="F5" s="6" t="s">
        <v>22</v>
      </c>
    </row>
    <row r="6" spans="1:6" ht="12.75">
      <c r="A6" s="3">
        <v>2</v>
      </c>
      <c r="B6" s="6" t="s">
        <v>428</v>
      </c>
      <c r="C6" s="6"/>
      <c r="D6" s="6"/>
      <c r="E6" s="6" t="s">
        <v>429</v>
      </c>
      <c r="F6" s="93"/>
    </row>
    <row r="7" spans="1:6" ht="12.75">
      <c r="A7" s="3">
        <v>3</v>
      </c>
      <c r="B7" s="3" t="s">
        <v>430</v>
      </c>
      <c r="C7" s="3">
        <v>3</v>
      </c>
      <c r="D7" s="3">
        <v>7</v>
      </c>
      <c r="E7" s="3">
        <v>2</v>
      </c>
      <c r="F7" s="93">
        <v>3</v>
      </c>
    </row>
    <row r="8" spans="1:6" ht="12.75">
      <c r="A8" s="3">
        <v>4</v>
      </c>
      <c r="B8" s="3" t="s">
        <v>431</v>
      </c>
      <c r="C8" s="3"/>
      <c r="D8" s="3">
        <v>1</v>
      </c>
      <c r="E8" s="3"/>
      <c r="F8" s="93">
        <v>15</v>
      </c>
    </row>
    <row r="9" spans="1:6" ht="12.75">
      <c r="A9" s="3">
        <v>5</v>
      </c>
      <c r="B9" s="3" t="s">
        <v>432</v>
      </c>
      <c r="C9" s="3"/>
      <c r="D9" s="3">
        <v>1</v>
      </c>
      <c r="E9" s="3"/>
      <c r="F9" s="93">
        <v>2</v>
      </c>
    </row>
    <row r="10" spans="1:6" ht="12.75">
      <c r="A10" s="3">
        <v>6</v>
      </c>
      <c r="B10" s="3" t="s">
        <v>433</v>
      </c>
      <c r="C10" s="3"/>
      <c r="D10" s="3">
        <v>2</v>
      </c>
      <c r="E10" s="3"/>
      <c r="F10" s="93">
        <v>2</v>
      </c>
    </row>
    <row r="11" spans="1:6" ht="12.75">
      <c r="A11" s="3">
        <v>7</v>
      </c>
      <c r="B11" s="3" t="s">
        <v>434</v>
      </c>
      <c r="C11" s="3">
        <v>8</v>
      </c>
      <c r="D11" s="3">
        <v>6</v>
      </c>
      <c r="E11" s="3">
        <v>5</v>
      </c>
      <c r="F11" s="93">
        <v>8</v>
      </c>
    </row>
    <row r="12" spans="1:6" ht="12.75">
      <c r="A12" s="3">
        <v>8</v>
      </c>
      <c r="B12" s="3" t="s">
        <v>435</v>
      </c>
      <c r="C12" s="3">
        <v>2</v>
      </c>
      <c r="D12" s="3">
        <v>6</v>
      </c>
      <c r="E12" s="3">
        <v>1</v>
      </c>
      <c r="F12" s="93">
        <v>2</v>
      </c>
    </row>
    <row r="13" spans="1:6" ht="12.75">
      <c r="A13" s="3">
        <v>9</v>
      </c>
      <c r="B13" s="3" t="s">
        <v>436</v>
      </c>
      <c r="C13" s="3">
        <v>1</v>
      </c>
      <c r="D13" s="3">
        <v>10</v>
      </c>
      <c r="E13" s="3">
        <v>1</v>
      </c>
      <c r="F13" s="93">
        <v>1</v>
      </c>
    </row>
    <row r="14" spans="1:6" ht="12.75">
      <c r="A14" s="3">
        <v>10</v>
      </c>
      <c r="B14" s="3" t="s">
        <v>437</v>
      </c>
      <c r="C14" s="3"/>
      <c r="D14" s="3">
        <v>1</v>
      </c>
      <c r="E14" s="3"/>
      <c r="F14" s="93">
        <v>3</v>
      </c>
    </row>
    <row r="15" spans="1:6" ht="12.75">
      <c r="A15" s="3">
        <v>11</v>
      </c>
      <c r="B15" s="3" t="s">
        <v>438</v>
      </c>
      <c r="C15" s="3"/>
      <c r="D15" s="3">
        <v>6</v>
      </c>
      <c r="E15" s="3"/>
      <c r="F15" s="93">
        <v>5</v>
      </c>
    </row>
    <row r="16" spans="1:6" ht="12.75">
      <c r="A16" s="3">
        <v>12</v>
      </c>
      <c r="B16" s="12" t="s">
        <v>439</v>
      </c>
      <c r="C16" s="12">
        <v>0</v>
      </c>
      <c r="D16" s="3">
        <v>8</v>
      </c>
      <c r="E16" s="3">
        <v>0</v>
      </c>
      <c r="F16" s="93">
        <v>8</v>
      </c>
    </row>
    <row r="17" spans="1:6" ht="12.75">
      <c r="A17" s="3">
        <v>13</v>
      </c>
      <c r="B17" s="10" t="s">
        <v>335</v>
      </c>
      <c r="C17" s="6">
        <f>SUM(C7:C16)</f>
        <v>14</v>
      </c>
      <c r="D17" s="6"/>
      <c r="E17" s="6">
        <f>SUM(E7:E16)</f>
        <v>9</v>
      </c>
      <c r="F17" s="6">
        <f>SUM(F7:F16)</f>
        <v>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32" sqref="J32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440</v>
      </c>
    </row>
    <row r="2" ht="12.75">
      <c r="C2" t="s">
        <v>2</v>
      </c>
    </row>
    <row r="3" ht="12.75">
      <c r="B3" s="47" t="s">
        <v>441</v>
      </c>
    </row>
    <row r="4" ht="12.75">
      <c r="G4" s="42" t="s">
        <v>381</v>
      </c>
    </row>
    <row r="5" spans="2:8" ht="12.75">
      <c r="B5" t="s">
        <v>382</v>
      </c>
      <c r="C5" t="s">
        <v>383</v>
      </c>
      <c r="D5" t="s">
        <v>315</v>
      </c>
      <c r="E5" t="s">
        <v>270</v>
      </c>
      <c r="F5" t="s">
        <v>442</v>
      </c>
      <c r="G5" t="s">
        <v>8</v>
      </c>
      <c r="H5" t="s">
        <v>9</v>
      </c>
    </row>
    <row r="6" spans="1:8" ht="12.75">
      <c r="A6" s="3" t="s">
        <v>443</v>
      </c>
      <c r="B6" s="3" t="s">
        <v>444</v>
      </c>
      <c r="C6" s="3" t="s">
        <v>445</v>
      </c>
      <c r="D6" s="3" t="s">
        <v>446</v>
      </c>
      <c r="E6" s="3" t="s">
        <v>447</v>
      </c>
      <c r="F6" s="3"/>
      <c r="G6" s="3"/>
      <c r="H6" s="3" t="s">
        <v>448</v>
      </c>
    </row>
    <row r="7" spans="1:8" ht="12.75">
      <c r="A7" s="3"/>
      <c r="B7" s="3"/>
      <c r="C7" s="3"/>
      <c r="D7" s="3"/>
      <c r="E7" s="3" t="s">
        <v>449</v>
      </c>
      <c r="F7" s="3" t="s">
        <v>450</v>
      </c>
      <c r="G7" s="3" t="s">
        <v>451</v>
      </c>
      <c r="H7" s="3"/>
    </row>
    <row r="8" spans="1:8" ht="12.75">
      <c r="A8" s="3">
        <v>1</v>
      </c>
      <c r="B8" s="6" t="s">
        <v>452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/>
    </row>
    <row r="9" spans="1:8" ht="12.75">
      <c r="A9" s="3">
        <v>2</v>
      </c>
      <c r="B9" s="3"/>
      <c r="C9" s="3"/>
      <c r="D9" s="3"/>
      <c r="E9" s="3"/>
      <c r="F9" s="3"/>
      <c r="G9" s="3">
        <v>0</v>
      </c>
      <c r="H9" s="3">
        <v>0</v>
      </c>
    </row>
    <row r="10" spans="1:8" ht="12.75">
      <c r="A10" s="3"/>
      <c r="B10" s="3"/>
      <c r="C10" s="3"/>
      <c r="D10" s="3">
        <v>0</v>
      </c>
      <c r="E10" s="3">
        <v>0</v>
      </c>
      <c r="F10" s="3"/>
      <c r="G10" s="3">
        <v>0</v>
      </c>
      <c r="H10" s="3">
        <v>0</v>
      </c>
    </row>
    <row r="11" spans="1:8" ht="12.75">
      <c r="A11" s="3">
        <v>3</v>
      </c>
      <c r="B11" s="3" t="s">
        <v>453</v>
      </c>
      <c r="C11" s="3">
        <f>SUM(C9:C10)</f>
        <v>0</v>
      </c>
      <c r="D11" s="6">
        <v>0</v>
      </c>
      <c r="E11" s="3">
        <f>SUM(E8:E10)</f>
        <v>0</v>
      </c>
      <c r="F11" s="3">
        <v>0</v>
      </c>
      <c r="G11" s="3">
        <v>0</v>
      </c>
      <c r="H11" s="3">
        <v>0</v>
      </c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>
        <v>4</v>
      </c>
      <c r="B13" s="6" t="s">
        <v>454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2.75">
      <c r="A14" s="3"/>
      <c r="B14" s="3">
        <v>0</v>
      </c>
      <c r="C14" s="3"/>
      <c r="D14" s="3">
        <v>0</v>
      </c>
      <c r="E14" s="3"/>
      <c r="F14" s="3">
        <v>0</v>
      </c>
      <c r="G14" s="3"/>
      <c r="H14" s="3"/>
    </row>
    <row r="15" spans="1:8" ht="12.75">
      <c r="A15" s="3">
        <v>5</v>
      </c>
      <c r="B15" s="3" t="s">
        <v>453</v>
      </c>
      <c r="C15" s="3">
        <v>0</v>
      </c>
      <c r="D15" s="6">
        <v>0</v>
      </c>
      <c r="E15" s="3">
        <v>0</v>
      </c>
      <c r="F15" s="3">
        <v>0</v>
      </c>
      <c r="G15" s="3">
        <v>0</v>
      </c>
      <c r="H15" s="3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0.57421875" style="0" customWidth="1"/>
    <col min="3" max="3" width="13.00390625" style="0" customWidth="1"/>
    <col min="4" max="4" width="19.421875" style="0" customWidth="1"/>
    <col min="5" max="5" width="13.8515625" style="0" customWidth="1"/>
  </cols>
  <sheetData>
    <row r="1" ht="12.75">
      <c r="B1" t="s">
        <v>455</v>
      </c>
    </row>
    <row r="2" ht="12.75">
      <c r="B2" t="s">
        <v>2</v>
      </c>
    </row>
    <row r="3" ht="12.75">
      <c r="B3" s="47"/>
    </row>
    <row r="4" ht="12.75">
      <c r="C4" s="42" t="s">
        <v>232</v>
      </c>
    </row>
    <row r="5" spans="1:5" ht="12.75">
      <c r="A5" s="3"/>
      <c r="B5" s="6" t="s">
        <v>456</v>
      </c>
      <c r="C5" s="3"/>
      <c r="D5" s="3"/>
      <c r="E5" s="3"/>
    </row>
    <row r="6" spans="1:5" ht="12.75">
      <c r="A6" s="3" t="s">
        <v>233</v>
      </c>
      <c r="B6" s="3" t="s">
        <v>457</v>
      </c>
      <c r="C6" s="3" t="s">
        <v>383</v>
      </c>
      <c r="D6" s="12" t="s">
        <v>269</v>
      </c>
      <c r="E6" s="3"/>
    </row>
    <row r="7" spans="1:5" ht="12.75">
      <c r="A7" s="3" t="s">
        <v>458</v>
      </c>
      <c r="B7" s="3" t="s">
        <v>240</v>
      </c>
      <c r="C7" s="3" t="s">
        <v>459</v>
      </c>
      <c r="D7" s="12" t="s">
        <v>21</v>
      </c>
      <c r="E7" s="3" t="s">
        <v>22</v>
      </c>
    </row>
    <row r="8" spans="1:5" ht="12.75">
      <c r="A8" s="3"/>
      <c r="B8" s="3"/>
      <c r="C8" s="3"/>
      <c r="D8" s="3"/>
      <c r="E8" s="3"/>
    </row>
    <row r="9" spans="1:5" ht="12.75">
      <c r="A9" s="3">
        <v>1</v>
      </c>
      <c r="B9" s="3" t="s">
        <v>460</v>
      </c>
      <c r="C9" s="3">
        <v>400000</v>
      </c>
      <c r="D9" s="3">
        <v>400000</v>
      </c>
      <c r="E9" s="3">
        <v>70800</v>
      </c>
    </row>
    <row r="10" spans="1:5" ht="12.75">
      <c r="A10" s="3">
        <v>2</v>
      </c>
      <c r="B10" s="3" t="s">
        <v>461</v>
      </c>
      <c r="C10" s="3">
        <v>1000000</v>
      </c>
      <c r="D10" s="3">
        <v>1003690</v>
      </c>
      <c r="E10" s="3">
        <v>1096500</v>
      </c>
    </row>
    <row r="11" spans="1:5" ht="12.75">
      <c r="A11" s="3">
        <v>3</v>
      </c>
      <c r="B11" s="3" t="s">
        <v>462</v>
      </c>
      <c r="C11" s="3">
        <v>1729000</v>
      </c>
      <c r="D11" s="3">
        <v>2738959</v>
      </c>
      <c r="E11" s="3">
        <v>3215349</v>
      </c>
    </row>
    <row r="12" spans="1:5" ht="12.75">
      <c r="A12" s="3">
        <v>4</v>
      </c>
      <c r="B12" s="3" t="s">
        <v>463</v>
      </c>
      <c r="C12" s="3">
        <v>300000</v>
      </c>
      <c r="D12" s="3">
        <v>300000</v>
      </c>
      <c r="E12" s="3"/>
    </row>
    <row r="13" spans="1:5" ht="12.75">
      <c r="A13" s="12">
        <v>5</v>
      </c>
      <c r="B13" s="12" t="s">
        <v>464</v>
      </c>
      <c r="C13" s="3"/>
      <c r="D13" s="3">
        <v>533600</v>
      </c>
      <c r="E13" s="3">
        <v>533600</v>
      </c>
    </row>
    <row r="14" spans="1:5" ht="12.75">
      <c r="A14" s="3"/>
      <c r="B14" s="3"/>
      <c r="C14" s="3"/>
      <c r="D14" s="3"/>
      <c r="E14" s="3"/>
    </row>
    <row r="15" spans="1:5" ht="12.75">
      <c r="A15" s="3"/>
      <c r="B15" s="3"/>
      <c r="C15" s="3">
        <v>0</v>
      </c>
      <c r="D15" s="3"/>
      <c r="E15" s="3"/>
    </row>
    <row r="16" spans="1:5" ht="12.75">
      <c r="A16" s="3">
        <v>6</v>
      </c>
      <c r="B16" s="3" t="s">
        <v>348</v>
      </c>
      <c r="C16" s="6">
        <f>SUM(C9:C15)</f>
        <v>3429000</v>
      </c>
      <c r="D16" s="6">
        <f>SUM(D9:D13)</f>
        <v>4976249</v>
      </c>
      <c r="E16" s="6">
        <f>SUM(E9:E13)</f>
        <v>4916249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Szilvi</cp:lastModifiedBy>
  <dcterms:created xsi:type="dcterms:W3CDTF">2017-05-29T12:58:27Z</dcterms:created>
  <dcterms:modified xsi:type="dcterms:W3CDTF">2017-05-29T17:50:33Z</dcterms:modified>
  <cp:category/>
  <cp:version/>
  <cp:contentType/>
  <cp:contentStatus/>
</cp:coreProperties>
</file>