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19200" windowHeight="11595"/>
  </bookViews>
  <sheets>
    <sheet name="2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B19" i="1"/>
  <c r="C19" i="1"/>
  <c r="D19" i="1"/>
  <c r="E19" i="1"/>
  <c r="B20" i="1"/>
  <c r="C20" i="1"/>
  <c r="C59" i="1" s="1"/>
  <c r="C66" i="1" s="1"/>
  <c r="D20" i="1"/>
  <c r="E20" i="1"/>
  <c r="E21" i="1"/>
  <c r="B24" i="1"/>
  <c r="C24" i="1"/>
  <c r="D24" i="1"/>
  <c r="E24" i="1" s="1"/>
  <c r="B27" i="1"/>
  <c r="C27" i="1"/>
  <c r="D27" i="1"/>
  <c r="E27" i="1" s="1"/>
  <c r="B34" i="1"/>
  <c r="C34" i="1"/>
  <c r="D34" i="1"/>
  <c r="E34" i="1" s="1"/>
  <c r="B41" i="1"/>
  <c r="C41" i="1"/>
  <c r="D41" i="1"/>
  <c r="E41" i="1" s="1"/>
  <c r="B42" i="1"/>
  <c r="C42" i="1"/>
  <c r="D42" i="1"/>
  <c r="E42" i="1" s="1"/>
  <c r="B46" i="1"/>
  <c r="C46" i="1"/>
  <c r="D46" i="1"/>
  <c r="E46" i="1" s="1"/>
  <c r="B50" i="1"/>
  <c r="C50" i="1"/>
  <c r="D50" i="1"/>
  <c r="E50" i="1" s="1"/>
  <c r="B58" i="1"/>
  <c r="C58" i="1"/>
  <c r="D58" i="1"/>
  <c r="E58" i="1" s="1"/>
  <c r="B59" i="1"/>
  <c r="D59" i="1"/>
  <c r="E59" i="1" s="1"/>
  <c r="B63" i="1"/>
  <c r="B64" i="1" s="1"/>
  <c r="B66" i="1" s="1"/>
  <c r="C63" i="1"/>
  <c r="D63" i="1"/>
  <c r="D64" i="1" s="1"/>
  <c r="D66" i="1" s="1"/>
  <c r="E66" i="1" s="1"/>
  <c r="C64" i="1"/>
</calcChain>
</file>

<file path=xl/sharedStrings.xml><?xml version="1.0" encoding="utf-8"?>
<sst xmlns="http://schemas.openxmlformats.org/spreadsheetml/2006/main" count="67" uniqueCount="67">
  <si>
    <t>KIADÁSOK ÖSSZESEN</t>
  </si>
  <si>
    <t>FINANSZÍROZÁSI KIADÁSOK</t>
  </si>
  <si>
    <t>Belföldi finanszírozási kiadások</t>
  </si>
  <si>
    <t>Államháztartáson belüli megelőlegzések visszafizetése</t>
  </si>
  <si>
    <t>Hitel-, kölcsöntörlesztés államháztartáson kívülre</t>
  </si>
  <si>
    <t>KÖLTSÉGVETÉSI KIADÁSOK</t>
  </si>
  <si>
    <t>Beruházások</t>
  </si>
  <si>
    <t>felújítási célú áfa</t>
  </si>
  <si>
    <t>Ingatlanok felújítása</t>
  </si>
  <si>
    <t>Beruházási célú előzetesen felszámított általános forgalmi adó</t>
  </si>
  <si>
    <t>Egyéb tárgyi eszközök beszerzése, létesítése</t>
  </si>
  <si>
    <t>Informatikai eszközök beszerzése, létesítése</t>
  </si>
  <si>
    <t>Ingatlanok beszerzése, létesítése</t>
  </si>
  <si>
    <t>Immateriális javak beszerzése, létesítése</t>
  </si>
  <si>
    <t>Egyéb működési célú kiadások</t>
  </si>
  <si>
    <t>Egyéb működési célú támogatások államháztartáson kívülre</t>
  </si>
  <si>
    <t>Egyéb működési célú támogatások államháztartáson belülre</t>
  </si>
  <si>
    <t>Elvonások és befizetések</t>
  </si>
  <si>
    <t>Ellátottak pénzbeli juttatásai</t>
  </si>
  <si>
    <t>Egyéb nem intézményi ellátások (települési tám., szoc. tám., stb.)</t>
  </si>
  <si>
    <t>Lakhatással kapcsolatos ellátások</t>
  </si>
  <si>
    <t>Családi támogatások</t>
  </si>
  <si>
    <t>Dologi kiadások</t>
  </si>
  <si>
    <t>Különféle befizetések és egyéb dologi kiadások</t>
  </si>
  <si>
    <t>Egyéb dologi kiadások</t>
  </si>
  <si>
    <t>Egyéb pénzügyi műveletek</t>
  </si>
  <si>
    <t>Kamatkiadások</t>
  </si>
  <si>
    <t>Fizetendő általános forgalmi adó</t>
  </si>
  <si>
    <t>Működési célú előzetesen felszámított általános forgalmi adó</t>
  </si>
  <si>
    <t>Kiküldetések, reklám- és propagandakiadások</t>
  </si>
  <si>
    <t>Szolgáltatási kiadások</t>
  </si>
  <si>
    <t>Egyéb szolgáltatások</t>
  </si>
  <si>
    <t>Szakmai tevékenységet segítő szolgáltatások</t>
  </si>
  <si>
    <t>Karbantartási, kisjavítási szolgáltatások</t>
  </si>
  <si>
    <t>Bérleti és lízing díjak</t>
  </si>
  <si>
    <t>Vásárolt élelmezés</t>
  </si>
  <si>
    <t>Közüzemi díjak</t>
  </si>
  <si>
    <t>Kommunikációs szolgáltatások</t>
  </si>
  <si>
    <t>Egyéb kommunikációs szolgáltatások</t>
  </si>
  <si>
    <t>Informatikai szolgáltatások igénybevétele</t>
  </si>
  <si>
    <t>Készletbeszerzés</t>
  </si>
  <si>
    <t>Üzemeltetési anyagok beszerzése</t>
  </si>
  <si>
    <t>Szakmai anyagok beszerzése</t>
  </si>
  <si>
    <t>Munkaadókat terhelő járulékok és szociális hozzájárulási adó</t>
  </si>
  <si>
    <t>Személyi juttatások</t>
  </si>
  <si>
    <t>Külső személyi juttatások</t>
  </si>
  <si>
    <t>Egyéb külső személyi juttatások</t>
  </si>
  <si>
    <t>Munkavégzésre ir. egyéb jogviszonyban nem saját fogl.-nak fiz. juttatások</t>
  </si>
  <si>
    <t>Választott tisztségviselők juttatásai</t>
  </si>
  <si>
    <t>Foglalkoztatottak személyi juttatásai</t>
  </si>
  <si>
    <t>Foglalkoztatottak egyéb személyi juttatásai</t>
  </si>
  <si>
    <t>Egyéb költségtérítés</t>
  </si>
  <si>
    <t>Közlekedési költségtérítés</t>
  </si>
  <si>
    <t>Ruházati költség</t>
  </si>
  <si>
    <t>Béren kívüli juttatások</t>
  </si>
  <si>
    <t>Jubileumi jutalom</t>
  </si>
  <si>
    <t>Céljuttatás</t>
  </si>
  <si>
    <t>Nornatív jutalmak</t>
  </si>
  <si>
    <t>Törvény szerinti illetmények, munkabérek</t>
  </si>
  <si>
    <t>Telj. %</t>
  </si>
  <si>
    <t>Teljesítés</t>
  </si>
  <si>
    <t>Mód. ei.</t>
  </si>
  <si>
    <t>Ered. ei.</t>
  </si>
  <si>
    <t>Megnevezés</t>
  </si>
  <si>
    <t>Bánhorváti Község Önkormányzatának kiadásai 2017. évi  (Ft-ban)</t>
  </si>
  <si>
    <t>2. melléklet:</t>
  </si>
  <si>
    <t>Bánhorváti Község Önkormányzata 2017. évi zárszámadásról szóló 5/2018. (V. 31.)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</si>
</sst>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9" fontId="4" fillId="0" borderId="1" xfId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9" fontId="4" fillId="0" borderId="4" xfId="1" applyFont="1" applyFill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9" fontId="4" fillId="3" borderId="7" xfId="1" applyFont="1" applyFill="1" applyBorder="1" applyAlignment="1">
      <alignment vertical="center"/>
    </xf>
    <xf numFmtId="3" fontId="4" fillId="4" borderId="8" xfId="0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3" fontId="2" fillId="0" borderId="10" xfId="0" applyNumberFormat="1" applyFont="1" applyBorder="1"/>
    <xf numFmtId="3" fontId="2" fillId="0" borderId="11" xfId="0" applyNumberFormat="1" applyFont="1" applyBorder="1"/>
    <xf numFmtId="0" fontId="2" fillId="0" borderId="12" xfId="0" applyFont="1" applyBorder="1"/>
    <xf numFmtId="9" fontId="4" fillId="3" borderId="13" xfId="1" applyFont="1" applyFill="1" applyBorder="1" applyAlignment="1">
      <alignment vertical="center"/>
    </xf>
    <xf numFmtId="3" fontId="2" fillId="0" borderId="13" xfId="0" applyNumberFormat="1" applyFont="1" applyBorder="1"/>
    <xf numFmtId="3" fontId="2" fillId="0" borderId="8" xfId="0" applyNumberFormat="1" applyFont="1" applyBorder="1"/>
    <xf numFmtId="0" fontId="2" fillId="0" borderId="9" xfId="0" applyFont="1" applyBorder="1"/>
    <xf numFmtId="3" fontId="2" fillId="0" borderId="14" xfId="0" applyNumberFormat="1" applyFont="1" applyBorder="1"/>
    <xf numFmtId="0" fontId="2" fillId="0" borderId="15" xfId="0" applyFont="1" applyBorder="1"/>
    <xf numFmtId="9" fontId="2" fillId="0" borderId="13" xfId="1" applyFont="1" applyBorder="1"/>
    <xf numFmtId="3" fontId="4" fillId="4" borderId="11" xfId="0" applyNumberFormat="1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9" fontId="4" fillId="0" borderId="13" xfId="1" applyFont="1" applyBorder="1"/>
    <xf numFmtId="3" fontId="4" fillId="0" borderId="14" xfId="0" applyNumberFormat="1" applyFont="1" applyBorder="1"/>
    <xf numFmtId="0" fontId="4" fillId="0" borderId="15" xfId="0" applyFont="1" applyBorder="1"/>
    <xf numFmtId="3" fontId="4" fillId="3" borderId="14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3" fontId="2" fillId="0" borderId="7" xfId="0" applyNumberFormat="1" applyFont="1" applyBorder="1"/>
    <xf numFmtId="9" fontId="4" fillId="0" borderId="1" xfId="1" applyFont="1" applyBorder="1"/>
    <xf numFmtId="3" fontId="4" fillId="0" borderId="2" xfId="0" applyNumberFormat="1" applyFont="1" applyBorder="1"/>
    <xf numFmtId="0" fontId="4" fillId="0" borderId="16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9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2" fillId="2" borderId="0" xfId="0" applyFont="1" applyFill="1"/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99"/>
  <sheetViews>
    <sheetView tabSelected="1" workbookViewId="0">
      <selection activeCell="H17" sqref="H17"/>
    </sheetView>
  </sheetViews>
  <sheetFormatPr defaultRowHeight="15" x14ac:dyDescent="0.25"/>
  <cols>
    <col min="1" max="1" width="65.7109375" style="1" customWidth="1"/>
    <col min="2" max="5" width="13.7109375" style="1" customWidth="1"/>
    <col min="6" max="16384" width="9.140625" style="1"/>
  </cols>
  <sheetData>
    <row r="1" spans="1:102" x14ac:dyDescent="0.25">
      <c r="A1" s="53" t="s">
        <v>65</v>
      </c>
      <c r="B1" s="53"/>
      <c r="C1" s="53"/>
      <c r="D1" s="53"/>
      <c r="E1" s="53"/>
    </row>
    <row r="2" spans="1:102" x14ac:dyDescent="0.25">
      <c r="A2" s="52" t="s">
        <v>66</v>
      </c>
      <c r="B2" s="52"/>
      <c r="C2" s="52"/>
      <c r="D2" s="52"/>
      <c r="E2" s="52"/>
    </row>
    <row r="4" spans="1:102" s="48" customFormat="1" ht="18" customHeight="1" x14ac:dyDescent="0.25">
      <c r="A4" s="51" t="s">
        <v>64</v>
      </c>
      <c r="B4" s="50"/>
      <c r="C4" s="50"/>
      <c r="D4" s="50"/>
      <c r="E4" s="4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</row>
    <row r="5" spans="1:102" x14ac:dyDescent="0.25">
      <c r="A5" s="47" t="s">
        <v>63</v>
      </c>
      <c r="B5" s="46" t="s">
        <v>62</v>
      </c>
      <c r="C5" s="46" t="s">
        <v>61</v>
      </c>
      <c r="D5" s="46" t="s">
        <v>60</v>
      </c>
      <c r="E5" s="45" t="s">
        <v>59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</row>
    <row r="6" spans="1:102" x14ac:dyDescent="0.25">
      <c r="A6" s="25" t="s">
        <v>58</v>
      </c>
      <c r="B6" s="24">
        <v>66270828</v>
      </c>
      <c r="C6" s="24">
        <v>82875867</v>
      </c>
      <c r="D6" s="24">
        <v>72766264</v>
      </c>
      <c r="E6" s="2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</row>
    <row r="7" spans="1:102" x14ac:dyDescent="0.25">
      <c r="A7" s="25" t="s">
        <v>57</v>
      </c>
      <c r="B7" s="24">
        <v>0</v>
      </c>
      <c r="C7" s="24">
        <v>113050</v>
      </c>
      <c r="D7" s="24">
        <v>113050</v>
      </c>
      <c r="E7" s="2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</row>
    <row r="8" spans="1:102" x14ac:dyDescent="0.25">
      <c r="A8" s="25" t="s">
        <v>56</v>
      </c>
      <c r="B8" s="24">
        <v>0</v>
      </c>
      <c r="C8" s="24">
        <v>170000</v>
      </c>
      <c r="D8" s="24">
        <v>170000</v>
      </c>
      <c r="E8" s="2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</row>
    <row r="9" spans="1:102" x14ac:dyDescent="0.25">
      <c r="A9" s="25" t="s">
        <v>55</v>
      </c>
      <c r="B9" s="24">
        <v>500000</v>
      </c>
      <c r="C9" s="24">
        <v>500000</v>
      </c>
      <c r="D9" s="24">
        <v>346959</v>
      </c>
      <c r="E9" s="2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</row>
    <row r="10" spans="1:102" x14ac:dyDescent="0.25">
      <c r="A10" s="25" t="s">
        <v>54</v>
      </c>
      <c r="B10" s="24">
        <v>0</v>
      </c>
      <c r="C10" s="24">
        <v>686876</v>
      </c>
      <c r="D10" s="24">
        <v>686876</v>
      </c>
      <c r="E10" s="2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</row>
    <row r="11" spans="1:102" x14ac:dyDescent="0.25">
      <c r="A11" s="25" t="s">
        <v>53</v>
      </c>
      <c r="B11" s="24">
        <v>0</v>
      </c>
      <c r="C11" s="24">
        <v>451128</v>
      </c>
      <c r="D11" s="24">
        <v>451128</v>
      </c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</row>
    <row r="12" spans="1:102" x14ac:dyDescent="0.25">
      <c r="A12" s="25" t="s">
        <v>52</v>
      </c>
      <c r="B12" s="24">
        <v>600000</v>
      </c>
      <c r="C12" s="24">
        <v>600000</v>
      </c>
      <c r="D12" s="24">
        <v>91856</v>
      </c>
      <c r="E12" s="2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</row>
    <row r="13" spans="1:102" x14ac:dyDescent="0.25">
      <c r="A13" s="44" t="s">
        <v>51</v>
      </c>
      <c r="B13" s="43">
        <v>2000000</v>
      </c>
      <c r="C13" s="43">
        <v>2000000</v>
      </c>
      <c r="D13" s="43">
        <v>397941</v>
      </c>
      <c r="E13" s="4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</row>
    <row r="14" spans="1:102" x14ac:dyDescent="0.25">
      <c r="A14" s="44" t="s">
        <v>50</v>
      </c>
      <c r="B14" s="43">
        <v>0</v>
      </c>
      <c r="C14" s="43">
        <v>906847</v>
      </c>
      <c r="D14" s="43">
        <v>906847</v>
      </c>
      <c r="E14" s="4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</row>
    <row r="15" spans="1:102" s="31" customFormat="1" ht="14.25" x14ac:dyDescent="0.2">
      <c r="A15" s="41" t="s">
        <v>49</v>
      </c>
      <c r="B15" s="40">
        <f>SUM(B6:B14)</f>
        <v>69370828</v>
      </c>
      <c r="C15" s="40">
        <f>SUM(C6:C14)</f>
        <v>88303768</v>
      </c>
      <c r="D15" s="40">
        <f>SUM(D6:D14)</f>
        <v>75930921</v>
      </c>
      <c r="E15" s="39">
        <f>D15/B15</f>
        <v>1.0945655859837797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</row>
    <row r="16" spans="1:102" x14ac:dyDescent="0.25">
      <c r="A16" s="23" t="s">
        <v>48</v>
      </c>
      <c r="B16" s="22">
        <v>8213172</v>
      </c>
      <c r="C16" s="22">
        <v>8213172</v>
      </c>
      <c r="D16" s="22">
        <v>6835479</v>
      </c>
      <c r="E16" s="3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</row>
    <row r="17" spans="1:102" x14ac:dyDescent="0.25">
      <c r="A17" s="25" t="s">
        <v>47</v>
      </c>
      <c r="B17" s="24">
        <v>5000000</v>
      </c>
      <c r="C17" s="24">
        <v>5000000</v>
      </c>
      <c r="D17" s="24">
        <v>786900</v>
      </c>
      <c r="E17" s="2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</row>
    <row r="18" spans="1:102" x14ac:dyDescent="0.25">
      <c r="A18" s="25" t="s">
        <v>46</v>
      </c>
      <c r="B18" s="24">
        <v>0</v>
      </c>
      <c r="C18" s="24">
        <v>1642952</v>
      </c>
      <c r="D18" s="24">
        <v>1642952</v>
      </c>
      <c r="E18" s="2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</row>
    <row r="19" spans="1:102" s="31" customFormat="1" ht="14.25" x14ac:dyDescent="0.2">
      <c r="A19" s="35" t="s">
        <v>45</v>
      </c>
      <c r="B19" s="34">
        <f>SUM(B16:B18)</f>
        <v>13213172</v>
      </c>
      <c r="C19" s="34">
        <f>SUM(C16:C18)</f>
        <v>14856124</v>
      </c>
      <c r="D19" s="34">
        <f>SUM(D16:D18)</f>
        <v>9265331</v>
      </c>
      <c r="E19" s="33">
        <f>D19/B19</f>
        <v>0.7012192833030555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</row>
    <row r="20" spans="1:102" s="8" customFormat="1" ht="18" customHeight="1" x14ac:dyDescent="0.2">
      <c r="A20" s="37" t="s">
        <v>44</v>
      </c>
      <c r="B20" s="36">
        <f>B15+B19</f>
        <v>82584000</v>
      </c>
      <c r="C20" s="36">
        <f>C15+C19</f>
        <v>103159892</v>
      </c>
      <c r="D20" s="36">
        <f>D15+D19</f>
        <v>85196252</v>
      </c>
      <c r="E20" s="20">
        <f>D20/B20</f>
        <v>1.0316314540346798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</row>
    <row r="21" spans="1:102" s="8" customFormat="1" ht="18" customHeight="1" x14ac:dyDescent="0.2">
      <c r="A21" s="37" t="s">
        <v>43</v>
      </c>
      <c r="B21" s="36">
        <v>10565000</v>
      </c>
      <c r="C21" s="36">
        <v>14385640</v>
      </c>
      <c r="D21" s="36">
        <v>11960331</v>
      </c>
      <c r="E21" s="20">
        <f>D21/B21</f>
        <v>1.1320710837671557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</row>
    <row r="22" spans="1:102" x14ac:dyDescent="0.25">
      <c r="A22" s="25" t="s">
        <v>42</v>
      </c>
      <c r="B22" s="24">
        <v>6525000</v>
      </c>
      <c r="C22" s="24">
        <v>6525000</v>
      </c>
      <c r="D22" s="24">
        <v>398289</v>
      </c>
      <c r="E22" s="2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</row>
    <row r="23" spans="1:102" x14ac:dyDescent="0.25">
      <c r="A23" s="25" t="s">
        <v>41</v>
      </c>
      <c r="B23" s="24">
        <v>8405000</v>
      </c>
      <c r="C23" s="24">
        <v>19364200</v>
      </c>
      <c r="D23" s="24">
        <v>19364200</v>
      </c>
      <c r="E23" s="2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</row>
    <row r="24" spans="1:102" s="31" customFormat="1" ht="14.25" x14ac:dyDescent="0.2">
      <c r="A24" s="35" t="s">
        <v>40</v>
      </c>
      <c r="B24" s="34">
        <f>SUM(B22:B23)</f>
        <v>14930000</v>
      </c>
      <c r="C24" s="34">
        <f>SUM(C22:C23)</f>
        <v>25889200</v>
      </c>
      <c r="D24" s="34">
        <f>SUM(D22:D23)</f>
        <v>19762489</v>
      </c>
      <c r="E24" s="33">
        <f>D24/B24</f>
        <v>1.3236764233087743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</row>
    <row r="25" spans="1:102" x14ac:dyDescent="0.25">
      <c r="A25" s="25" t="s">
        <v>39</v>
      </c>
      <c r="B25" s="24">
        <v>919000</v>
      </c>
      <c r="C25" s="24">
        <v>919000</v>
      </c>
      <c r="D25" s="24">
        <v>287543</v>
      </c>
      <c r="E25" s="2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</row>
    <row r="26" spans="1:102" x14ac:dyDescent="0.25">
      <c r="A26" s="25" t="s">
        <v>38</v>
      </c>
      <c r="B26" s="24">
        <v>2734000</v>
      </c>
      <c r="C26" s="24">
        <v>2734000</v>
      </c>
      <c r="D26" s="24">
        <v>1137355</v>
      </c>
      <c r="E26" s="2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</row>
    <row r="27" spans="1:102" s="31" customFormat="1" ht="14.25" x14ac:dyDescent="0.2">
      <c r="A27" s="35" t="s">
        <v>37</v>
      </c>
      <c r="B27" s="34">
        <f>SUM(B25:B26)</f>
        <v>3653000</v>
      </c>
      <c r="C27" s="34">
        <f>SUM(C25:C26)</f>
        <v>3653000</v>
      </c>
      <c r="D27" s="34">
        <f>SUM(D25:D26)</f>
        <v>1424898</v>
      </c>
      <c r="E27" s="33">
        <f>D27/B27</f>
        <v>0.39006241445387352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</row>
    <row r="28" spans="1:102" x14ac:dyDescent="0.25">
      <c r="A28" s="25" t="s">
        <v>36</v>
      </c>
      <c r="B28" s="24">
        <v>9673000</v>
      </c>
      <c r="C28" s="24">
        <v>9673000</v>
      </c>
      <c r="D28" s="24">
        <v>6250660</v>
      </c>
      <c r="E28" s="2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</row>
    <row r="29" spans="1:102" x14ac:dyDescent="0.25">
      <c r="A29" s="25" t="s">
        <v>35</v>
      </c>
      <c r="B29" s="24">
        <v>1570000</v>
      </c>
      <c r="C29" s="24">
        <v>1570000</v>
      </c>
      <c r="D29" s="24">
        <v>238425</v>
      </c>
      <c r="E29" s="2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</row>
    <row r="30" spans="1:102" x14ac:dyDescent="0.25">
      <c r="A30" s="25" t="s">
        <v>34</v>
      </c>
      <c r="B30" s="24">
        <v>0</v>
      </c>
      <c r="C30" s="24">
        <v>0</v>
      </c>
      <c r="D30" s="24">
        <v>0</v>
      </c>
      <c r="E30" s="2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</row>
    <row r="31" spans="1:102" x14ac:dyDescent="0.25">
      <c r="A31" s="25" t="s">
        <v>33</v>
      </c>
      <c r="B31" s="24">
        <v>19892000</v>
      </c>
      <c r="C31" s="24">
        <v>31198557</v>
      </c>
      <c r="D31" s="24">
        <v>31198557</v>
      </c>
      <c r="E31" s="2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2" x14ac:dyDescent="0.25">
      <c r="A32" s="25" t="s">
        <v>32</v>
      </c>
      <c r="B32" s="24">
        <v>1600000</v>
      </c>
      <c r="C32" s="24">
        <v>13782828</v>
      </c>
      <c r="D32" s="24">
        <v>13782828</v>
      </c>
      <c r="E32" s="2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2" x14ac:dyDescent="0.25">
      <c r="A33" s="25" t="s">
        <v>31</v>
      </c>
      <c r="B33" s="24">
        <v>25320000</v>
      </c>
      <c r="C33" s="24">
        <v>75880217</v>
      </c>
      <c r="D33" s="24">
        <v>75880217</v>
      </c>
      <c r="E33" s="2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2" s="31" customFormat="1" ht="14.25" x14ac:dyDescent="0.2">
      <c r="A34" s="35" t="s">
        <v>30</v>
      </c>
      <c r="B34" s="34">
        <f>SUM(B28:B33)</f>
        <v>58055000</v>
      </c>
      <c r="C34" s="34">
        <f>SUM(C28:C33)</f>
        <v>132104602</v>
      </c>
      <c r="D34" s="34">
        <f>SUM(D28:D33)</f>
        <v>127350687</v>
      </c>
      <c r="E34" s="33">
        <f>D34/B34</f>
        <v>2.1936213418310224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</row>
    <row r="35" spans="1:102" s="31" customFormat="1" ht="14.25" x14ac:dyDescent="0.2">
      <c r="A35" s="35" t="s">
        <v>29</v>
      </c>
      <c r="B35" s="34">
        <v>0</v>
      </c>
      <c r="C35" s="34">
        <v>291938</v>
      </c>
      <c r="D35" s="34">
        <v>291938</v>
      </c>
      <c r="E35" s="33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</row>
    <row r="36" spans="1:102" x14ac:dyDescent="0.25">
      <c r="A36" s="25" t="s">
        <v>28</v>
      </c>
      <c r="B36" s="24">
        <v>5333000</v>
      </c>
      <c r="C36" s="24">
        <v>19161114</v>
      </c>
      <c r="D36" s="24">
        <v>18231682</v>
      </c>
      <c r="E36" s="2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2" x14ac:dyDescent="0.25">
      <c r="A37" s="25" t="s">
        <v>27</v>
      </c>
      <c r="B37" s="24">
        <v>0</v>
      </c>
      <c r="C37" s="24">
        <v>465050</v>
      </c>
      <c r="D37" s="24">
        <v>465050</v>
      </c>
      <c r="E37" s="2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2" x14ac:dyDescent="0.25">
      <c r="A38" s="25" t="s">
        <v>26</v>
      </c>
      <c r="B38" s="24">
        <v>870000</v>
      </c>
      <c r="C38" s="24">
        <v>1953912</v>
      </c>
      <c r="D38" s="24">
        <v>1719452</v>
      </c>
      <c r="E38" s="2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2" x14ac:dyDescent="0.25">
      <c r="A39" s="25" t="s">
        <v>25</v>
      </c>
      <c r="B39" s="24">
        <v>0</v>
      </c>
      <c r="C39" s="24">
        <v>407671</v>
      </c>
      <c r="D39" s="24">
        <v>407671</v>
      </c>
      <c r="E39" s="2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2" x14ac:dyDescent="0.25">
      <c r="A40" s="25" t="s">
        <v>24</v>
      </c>
      <c r="B40" s="24">
        <v>29684067</v>
      </c>
      <c r="C40" s="24">
        <v>30208090</v>
      </c>
      <c r="D40" s="24">
        <v>55064</v>
      </c>
      <c r="E40" s="2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2" s="31" customFormat="1" ht="14.25" x14ac:dyDescent="0.2">
      <c r="A41" s="35" t="s">
        <v>23</v>
      </c>
      <c r="B41" s="34">
        <f>SUM(B36:B40)</f>
        <v>35887067</v>
      </c>
      <c r="C41" s="34">
        <f>SUM(C36:C40)</f>
        <v>52195837</v>
      </c>
      <c r="D41" s="34">
        <f>SUM(D36:D40)</f>
        <v>20878919</v>
      </c>
      <c r="E41" s="33">
        <f>D41/B41</f>
        <v>0.5817950795477379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</row>
    <row r="42" spans="1:102" s="13" customFormat="1" ht="18" customHeight="1" x14ac:dyDescent="0.2">
      <c r="A42" s="30" t="s">
        <v>22</v>
      </c>
      <c r="B42" s="29">
        <f>B24+B27+B34+B35+B41</f>
        <v>112525067</v>
      </c>
      <c r="C42" s="29">
        <f>C24+C27+C34+C35+C41</f>
        <v>214134577</v>
      </c>
      <c r="D42" s="29">
        <f>D24+D27+D34+D35+D41</f>
        <v>169708931</v>
      </c>
      <c r="E42" s="20">
        <f>D42/B42</f>
        <v>1.5081877800614862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</row>
    <row r="43" spans="1:102" x14ac:dyDescent="0.25">
      <c r="A43" s="25" t="s">
        <v>21</v>
      </c>
      <c r="B43" s="24">
        <v>400000</v>
      </c>
      <c r="C43" s="24">
        <v>1180000</v>
      </c>
      <c r="D43" s="24">
        <v>1180000</v>
      </c>
      <c r="E43" s="2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2" x14ac:dyDescent="0.25">
      <c r="A44" s="25" t="s">
        <v>20</v>
      </c>
      <c r="B44" s="24">
        <v>125000</v>
      </c>
      <c r="C44" s="24">
        <v>125000</v>
      </c>
      <c r="D44" s="24">
        <v>0</v>
      </c>
      <c r="E44" s="2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2" x14ac:dyDescent="0.25">
      <c r="A45" s="25" t="s">
        <v>19</v>
      </c>
      <c r="B45" s="24">
        <v>2187000</v>
      </c>
      <c r="C45" s="24">
        <v>2187000</v>
      </c>
      <c r="D45" s="24">
        <v>851500</v>
      </c>
      <c r="E45" s="2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2" s="13" customFormat="1" ht="18" customHeight="1" x14ac:dyDescent="0.2">
      <c r="A46" s="28" t="s">
        <v>18</v>
      </c>
      <c r="B46" s="27">
        <f>SUM(B43:B45)</f>
        <v>2712000</v>
      </c>
      <c r="C46" s="27">
        <f>SUM(C43:C45)</f>
        <v>3492000</v>
      </c>
      <c r="D46" s="27">
        <f>SUM(D43:D45)</f>
        <v>2031500</v>
      </c>
      <c r="E46" s="20">
        <f>D46/B46</f>
        <v>0.74907817109144548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</row>
    <row r="47" spans="1:102" x14ac:dyDescent="0.25">
      <c r="A47" s="19" t="s">
        <v>17</v>
      </c>
      <c r="B47" s="18">
        <v>0</v>
      </c>
      <c r="C47" s="18">
        <v>6980046</v>
      </c>
      <c r="D47" s="18">
        <v>6980046</v>
      </c>
      <c r="E47" s="2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2" x14ac:dyDescent="0.25">
      <c r="A48" s="19" t="s">
        <v>16</v>
      </c>
      <c r="B48" s="18">
        <v>71165945</v>
      </c>
      <c r="C48" s="18">
        <v>163314917</v>
      </c>
      <c r="D48" s="18">
        <v>163314917</v>
      </c>
      <c r="E48" s="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2" x14ac:dyDescent="0.25">
      <c r="A49" s="19" t="s">
        <v>15</v>
      </c>
      <c r="B49" s="24">
        <v>1970000</v>
      </c>
      <c r="C49" s="24">
        <v>2981977</v>
      </c>
      <c r="D49" s="24">
        <v>2981977</v>
      </c>
      <c r="E49" s="2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2" s="13" customFormat="1" ht="18" customHeight="1" x14ac:dyDescent="0.2">
      <c r="A50" s="16" t="s">
        <v>14</v>
      </c>
      <c r="B50" s="15">
        <f>SUM(B47:B49)</f>
        <v>73135945</v>
      </c>
      <c r="C50" s="15">
        <f>SUM(C47:C49)</f>
        <v>173276940</v>
      </c>
      <c r="D50" s="15">
        <f>SUM(D47:D49)</f>
        <v>173276940</v>
      </c>
      <c r="E50" s="20">
        <f>D50/B50</f>
        <v>2.3692445623010681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</row>
    <row r="51" spans="1:102" x14ac:dyDescent="0.25">
      <c r="A51" s="25" t="s">
        <v>13</v>
      </c>
      <c r="B51" s="24">
        <v>0</v>
      </c>
      <c r="C51" s="24">
        <v>0</v>
      </c>
      <c r="D51" s="24">
        <v>0</v>
      </c>
      <c r="E51" s="2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2" x14ac:dyDescent="0.25">
      <c r="A52" s="25" t="s">
        <v>12</v>
      </c>
      <c r="B52" s="24">
        <v>11811024</v>
      </c>
      <c r="C52" s="24">
        <v>24876249</v>
      </c>
      <c r="D52" s="24">
        <v>815845</v>
      </c>
      <c r="E52" s="2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2" x14ac:dyDescent="0.25">
      <c r="A53" s="25" t="s">
        <v>11</v>
      </c>
      <c r="B53" s="24">
        <v>0</v>
      </c>
      <c r="C53" s="24">
        <v>644991</v>
      </c>
      <c r="D53" s="24">
        <v>644991</v>
      </c>
      <c r="E53" s="2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2" x14ac:dyDescent="0.25">
      <c r="A54" s="25" t="s">
        <v>10</v>
      </c>
      <c r="B54" s="24">
        <v>33464567</v>
      </c>
      <c r="C54" s="24">
        <v>52440255</v>
      </c>
      <c r="D54" s="24">
        <v>52440255</v>
      </c>
      <c r="E54" s="2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2" x14ac:dyDescent="0.25">
      <c r="A55" s="25" t="s">
        <v>9</v>
      </c>
      <c r="B55" s="24">
        <v>12224409</v>
      </c>
      <c r="C55" s="24">
        <v>28237161</v>
      </c>
      <c r="D55" s="24">
        <v>14383192</v>
      </c>
      <c r="E55" s="2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2" x14ac:dyDescent="0.25">
      <c r="A56" s="23" t="s">
        <v>8</v>
      </c>
      <c r="B56" s="22">
        <v>11811000</v>
      </c>
      <c r="C56" s="22">
        <v>11811000</v>
      </c>
      <c r="D56" s="22"/>
      <c r="E56" s="2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2" x14ac:dyDescent="0.25">
      <c r="A57" s="23" t="s">
        <v>7</v>
      </c>
      <c r="B57" s="22">
        <v>3189000</v>
      </c>
      <c r="C57" s="22">
        <v>3189000</v>
      </c>
      <c r="D57" s="22"/>
      <c r="E57" s="2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2" s="13" customFormat="1" ht="18" customHeight="1" x14ac:dyDescent="0.2">
      <c r="A58" s="16" t="s">
        <v>6</v>
      </c>
      <c r="B58" s="15">
        <f>SUM(B51:B57)</f>
        <v>72500000</v>
      </c>
      <c r="C58" s="15">
        <f>SUM(C51:C57)</f>
        <v>121198656</v>
      </c>
      <c r="D58" s="15">
        <f>SUM(D51:D55)</f>
        <v>68284283</v>
      </c>
      <c r="E58" s="20">
        <f>D58/B58</f>
        <v>0.94185217931034482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</row>
    <row r="59" spans="1:102" s="8" customFormat="1" ht="18" customHeight="1" x14ac:dyDescent="0.2">
      <c r="A59" s="12" t="s">
        <v>5</v>
      </c>
      <c r="B59" s="11">
        <f>B20+B21+B42+B46+B50+B58</f>
        <v>354022012</v>
      </c>
      <c r="C59" s="11">
        <f>C20+C21+C42+C46+C50+C58</f>
        <v>629647705</v>
      </c>
      <c r="D59" s="11">
        <f>D20+D21+D42+D46+D50+D58</f>
        <v>510458237</v>
      </c>
      <c r="E59" s="10">
        <f>D59/B59</f>
        <v>1.4418827634932485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</row>
    <row r="60" spans="1:102" customFormat="1" ht="18" customHeight="1" x14ac:dyDescent="0.2"/>
    <row r="61" spans="1:102" x14ac:dyDescent="0.25">
      <c r="A61" s="19" t="s">
        <v>4</v>
      </c>
      <c r="B61" s="18">
        <v>0</v>
      </c>
      <c r="C61" s="18">
        <v>55000000</v>
      </c>
      <c r="D61" s="18">
        <v>55000000</v>
      </c>
      <c r="E61" s="1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2" x14ac:dyDescent="0.25">
      <c r="A62" s="19" t="s">
        <v>3</v>
      </c>
      <c r="B62" s="18">
        <v>0</v>
      </c>
      <c r="C62" s="18">
        <v>5912296</v>
      </c>
      <c r="D62" s="18">
        <v>5912296</v>
      </c>
      <c r="E62" s="1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</row>
    <row r="63" spans="1:102" s="13" customFormat="1" ht="18" customHeight="1" x14ac:dyDescent="0.2">
      <c r="A63" s="16" t="s">
        <v>2</v>
      </c>
      <c r="B63" s="15">
        <f>SUM(B61:B62)</f>
        <v>0</v>
      </c>
      <c r="C63" s="15">
        <f>SUM(C61:C62)</f>
        <v>60912296</v>
      </c>
      <c r="D63" s="15">
        <f>SUM(D61:D62)</f>
        <v>60912296</v>
      </c>
      <c r="E63" s="1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</row>
    <row r="64" spans="1:102" s="8" customFormat="1" ht="18" customHeight="1" x14ac:dyDescent="0.2">
      <c r="A64" s="12" t="s">
        <v>1</v>
      </c>
      <c r="B64" s="11">
        <f>SUM(B63)</f>
        <v>0</v>
      </c>
      <c r="C64" s="11">
        <f>SUM(C63)</f>
        <v>60912296</v>
      </c>
      <c r="D64" s="11">
        <f>SUM(D63)</f>
        <v>60912296</v>
      </c>
      <c r="E64" s="10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</row>
    <row r="66" spans="1:102" s="3" customFormat="1" ht="20.100000000000001" customHeight="1" x14ac:dyDescent="0.2">
      <c r="A66" s="7" t="s">
        <v>0</v>
      </c>
      <c r="B66" s="6">
        <f>B59+B64</f>
        <v>354022012</v>
      </c>
      <c r="C66" s="6">
        <f>C59+C64</f>
        <v>690560001</v>
      </c>
      <c r="D66" s="6">
        <f>D59+D64</f>
        <v>571370533</v>
      </c>
      <c r="E66" s="5">
        <f>D66/B66</f>
        <v>1.6139406975631787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</row>
    <row r="67" spans="1:102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</row>
    <row r="68" spans="1:10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</row>
    <row r="69" spans="1:102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</row>
    <row r="70" spans="1:102" x14ac:dyDescent="0.25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</row>
    <row r="71" spans="1:102" x14ac:dyDescent="0.25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</row>
    <row r="72" spans="1:102" x14ac:dyDescent="0.25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</row>
    <row r="73" spans="1:102" x14ac:dyDescent="0.25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</row>
    <row r="74" spans="1:102" x14ac:dyDescent="0.25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</row>
    <row r="75" spans="1:102" x14ac:dyDescent="0.25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</row>
    <row r="76" spans="1:102" x14ac:dyDescent="0.25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</row>
    <row r="77" spans="1:102" x14ac:dyDescent="0.25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</row>
    <row r="78" spans="1:102" x14ac:dyDescent="0.25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</row>
    <row r="79" spans="1:102" x14ac:dyDescent="0.25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</row>
    <row r="80" spans="1:102" x14ac:dyDescent="0.25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</row>
    <row r="81" spans="6:102" x14ac:dyDescent="0.25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</row>
    <row r="82" spans="6:102" x14ac:dyDescent="0.25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</row>
    <row r="83" spans="6:102" x14ac:dyDescent="0.25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</row>
    <row r="84" spans="6:102" x14ac:dyDescent="0.25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</row>
    <row r="85" spans="6:102" x14ac:dyDescent="0.25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</row>
    <row r="86" spans="6:102" x14ac:dyDescent="0.25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</row>
    <row r="87" spans="6:102" x14ac:dyDescent="0.25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</row>
    <row r="88" spans="6:102" x14ac:dyDescent="0.25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</row>
    <row r="89" spans="6:102" x14ac:dyDescent="0.25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</row>
    <row r="90" spans="6:102" x14ac:dyDescent="0.25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</row>
    <row r="91" spans="6:102" x14ac:dyDescent="0.25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</row>
    <row r="92" spans="6:102" x14ac:dyDescent="0.25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</row>
    <row r="93" spans="6:102" x14ac:dyDescent="0.25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</row>
    <row r="94" spans="6:102" x14ac:dyDescent="0.25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</row>
    <row r="95" spans="6:102" x14ac:dyDescent="0.25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</row>
    <row r="96" spans="6:10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</row>
    <row r="97" spans="6:10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</row>
    <row r="98" spans="6:10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</row>
    <row r="99" spans="6:10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</row>
  </sheetData>
  <mergeCells count="2">
    <mergeCell ref="A2:E2"/>
    <mergeCell ref="A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2018-05-31T08:00:38Z</dcterms:created>
  <dcterms:modified xsi:type="dcterms:W3CDTF">2018-05-31T08:01:11Z</dcterms:modified>
</cp:coreProperties>
</file>