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nikó\Rendelet publikálás\72019.(VIII.13.) ksgv. módosítás\02.Költségvetési rendelet módosítás\"/>
    </mc:Choice>
  </mc:AlternateContent>
  <bookViews>
    <workbookView xWindow="0" yWindow="1800" windowWidth="27672" windowHeight="13020"/>
  </bookViews>
  <sheets>
    <sheet name="2.sz.Kiadások forrásonként " sheetId="1" r:id="rId1"/>
  </sheets>
  <definedNames>
    <definedName name="_xlnm.Print_Area" localSheetId="0">'2.sz.Kiadások forrásonként '!$A$1:$N$42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R39" i="1"/>
  <c r="F39" i="1" s="1"/>
  <c r="N39" i="1"/>
  <c r="J39" i="1"/>
  <c r="E39" i="1"/>
  <c r="D39" i="1"/>
  <c r="C39" i="1"/>
  <c r="Q37" i="1"/>
  <c r="O37" i="1"/>
  <c r="M37" i="1"/>
  <c r="K37" i="1"/>
  <c r="J37" i="1"/>
  <c r="I37" i="1"/>
  <c r="H37" i="1"/>
  <c r="G37" i="1"/>
  <c r="P36" i="1"/>
  <c r="R36" i="1" s="1"/>
  <c r="F36" i="1" s="1"/>
  <c r="L36" i="1"/>
  <c r="N36" i="1" s="1"/>
  <c r="J36" i="1"/>
  <c r="E36" i="1"/>
  <c r="C36" i="1"/>
  <c r="P35" i="1"/>
  <c r="L35" i="1"/>
  <c r="N35" i="1" s="1"/>
  <c r="J35" i="1"/>
  <c r="E35" i="1"/>
  <c r="C35" i="1"/>
  <c r="C37" i="1" s="1"/>
  <c r="Q32" i="1"/>
  <c r="O32" i="1"/>
  <c r="M32" i="1"/>
  <c r="K32" i="1"/>
  <c r="I32" i="1"/>
  <c r="G32" i="1"/>
  <c r="C32" i="1" s="1"/>
  <c r="R31" i="1"/>
  <c r="P31" i="1"/>
  <c r="L31" i="1"/>
  <c r="N31" i="1" s="1"/>
  <c r="H31" i="1"/>
  <c r="H32" i="1" s="1"/>
  <c r="E31" i="1"/>
  <c r="D31" i="1"/>
  <c r="C31" i="1"/>
  <c r="P30" i="1"/>
  <c r="L30" i="1"/>
  <c r="J30" i="1"/>
  <c r="E30" i="1"/>
  <c r="C30" i="1"/>
  <c r="Q28" i="1"/>
  <c r="O28" i="1"/>
  <c r="M28" i="1"/>
  <c r="K28" i="1"/>
  <c r="I28" i="1"/>
  <c r="H28" i="1"/>
  <c r="G28" i="1"/>
  <c r="P27" i="1"/>
  <c r="D27" i="1" s="1"/>
  <c r="L27" i="1"/>
  <c r="N27" i="1" s="1"/>
  <c r="J27" i="1"/>
  <c r="E27" i="1"/>
  <c r="C27" i="1"/>
  <c r="P26" i="1"/>
  <c r="R26" i="1" s="1"/>
  <c r="L26" i="1"/>
  <c r="L28" i="1" s="1"/>
  <c r="J26" i="1"/>
  <c r="F26" i="1"/>
  <c r="E26" i="1"/>
  <c r="E28" i="1" s="1"/>
  <c r="D26" i="1"/>
  <c r="C26" i="1"/>
  <c r="Q24" i="1"/>
  <c r="O24" i="1"/>
  <c r="M24" i="1"/>
  <c r="K24" i="1"/>
  <c r="I24" i="1"/>
  <c r="G24" i="1"/>
  <c r="P23" i="1"/>
  <c r="R23" i="1" s="1"/>
  <c r="L23" i="1"/>
  <c r="N23" i="1" s="1"/>
  <c r="J23" i="1"/>
  <c r="F23" i="1"/>
  <c r="E23" i="1"/>
  <c r="C23" i="1"/>
  <c r="P22" i="1"/>
  <c r="D22" i="1" s="1"/>
  <c r="N22" i="1"/>
  <c r="J22" i="1"/>
  <c r="E22" i="1"/>
  <c r="C22" i="1"/>
  <c r="R21" i="1"/>
  <c r="P21" i="1"/>
  <c r="L21" i="1"/>
  <c r="L24" i="1" s="1"/>
  <c r="J21" i="1"/>
  <c r="F21" i="1" s="1"/>
  <c r="E21" i="1"/>
  <c r="C21" i="1"/>
  <c r="P20" i="1"/>
  <c r="D20" i="1" s="1"/>
  <c r="N20" i="1"/>
  <c r="L20" i="1"/>
  <c r="J20" i="1"/>
  <c r="E20" i="1"/>
  <c r="C20" i="1"/>
  <c r="R19" i="1"/>
  <c r="P19" i="1"/>
  <c r="N19" i="1"/>
  <c r="L19" i="1"/>
  <c r="D19" i="1" s="1"/>
  <c r="J19" i="1"/>
  <c r="H19" i="1"/>
  <c r="H24" i="1" s="1"/>
  <c r="F19" i="1"/>
  <c r="E19" i="1"/>
  <c r="C19" i="1"/>
  <c r="P18" i="1"/>
  <c r="Q17" i="1"/>
  <c r="O17" i="1"/>
  <c r="M17" i="1"/>
  <c r="M33" i="1" s="1"/>
  <c r="M38" i="1" s="1"/>
  <c r="M42" i="1" s="1"/>
  <c r="K17" i="1"/>
  <c r="K33" i="1" s="1"/>
  <c r="K38" i="1" s="1"/>
  <c r="K42" i="1" s="1"/>
  <c r="I17" i="1"/>
  <c r="I33" i="1" s="1"/>
  <c r="I38" i="1" s="1"/>
  <c r="I42" i="1" s="1"/>
  <c r="H17" i="1"/>
  <c r="G17" i="1"/>
  <c r="R16" i="1"/>
  <c r="N16" i="1"/>
  <c r="J16" i="1"/>
  <c r="E16" i="1"/>
  <c r="D16" i="1"/>
  <c r="C16" i="1"/>
  <c r="R15" i="1"/>
  <c r="N15" i="1"/>
  <c r="J15" i="1"/>
  <c r="E15" i="1"/>
  <c r="D15" i="1"/>
  <c r="C15" i="1"/>
  <c r="R14" i="1"/>
  <c r="N14" i="1"/>
  <c r="J14" i="1"/>
  <c r="E14" i="1"/>
  <c r="D14" i="1"/>
  <c r="C14" i="1"/>
  <c r="R13" i="1"/>
  <c r="N13" i="1"/>
  <c r="J13" i="1"/>
  <c r="E13" i="1"/>
  <c r="D13" i="1"/>
  <c r="C13" i="1"/>
  <c r="R12" i="1"/>
  <c r="N12" i="1"/>
  <c r="J12" i="1"/>
  <c r="E12" i="1"/>
  <c r="D12" i="1"/>
  <c r="C12" i="1"/>
  <c r="P11" i="1"/>
  <c r="D11" i="1" s="1"/>
  <c r="N11" i="1"/>
  <c r="L11" i="1"/>
  <c r="J11" i="1"/>
  <c r="E11" i="1"/>
  <c r="C11" i="1"/>
  <c r="P10" i="1"/>
  <c r="P17" i="1" s="1"/>
  <c r="N10" i="1"/>
  <c r="L10" i="1"/>
  <c r="L17" i="1" s="1"/>
  <c r="J10" i="1"/>
  <c r="E10" i="1"/>
  <c r="C10" i="1"/>
  <c r="R9" i="1"/>
  <c r="N9" i="1"/>
  <c r="J9" i="1"/>
  <c r="F9" i="1" s="1"/>
  <c r="E9" i="1"/>
  <c r="D9" i="1"/>
  <c r="C9" i="1"/>
  <c r="R8" i="1"/>
  <c r="N8" i="1"/>
  <c r="J8" i="1"/>
  <c r="E8" i="1"/>
  <c r="D8" i="1"/>
  <c r="C8" i="1"/>
  <c r="R7" i="1"/>
  <c r="N7" i="1"/>
  <c r="J7" i="1"/>
  <c r="E7" i="1"/>
  <c r="E17" i="1" s="1"/>
  <c r="D7" i="1"/>
  <c r="C7" i="1"/>
  <c r="C1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J32" i="1" l="1"/>
  <c r="D10" i="1"/>
  <c r="D17" i="1" s="1"/>
  <c r="G33" i="1"/>
  <c r="G38" i="1" s="1"/>
  <c r="G42" i="1" s="1"/>
  <c r="Q33" i="1"/>
  <c r="Q38" i="1" s="1"/>
  <c r="Q42" i="1" s="1"/>
  <c r="C24" i="1"/>
  <c r="J31" i="1"/>
  <c r="D36" i="1"/>
  <c r="F10" i="1"/>
  <c r="R10" i="1"/>
  <c r="F13" i="1"/>
  <c r="F15" i="1"/>
  <c r="L32" i="1"/>
  <c r="L33" i="1" s="1"/>
  <c r="E32" i="1"/>
  <c r="P28" i="1"/>
  <c r="N37" i="1"/>
  <c r="D28" i="1"/>
  <c r="J28" i="1"/>
  <c r="E37" i="1"/>
  <c r="H33" i="1"/>
  <c r="H38" i="1" s="1"/>
  <c r="H42" i="1" s="1"/>
  <c r="E33" i="1"/>
  <c r="E38" i="1" s="1"/>
  <c r="E42" i="1" s="1"/>
  <c r="J17" i="1"/>
  <c r="J33" i="1" s="1"/>
  <c r="J38" i="1" s="1"/>
  <c r="F7" i="1"/>
  <c r="J24" i="1"/>
  <c r="P32" i="1"/>
  <c r="D30" i="1"/>
  <c r="D32" i="1" s="1"/>
  <c r="N17" i="1"/>
  <c r="D21" i="1"/>
  <c r="D24" i="1" s="1"/>
  <c r="N21" i="1"/>
  <c r="N24" i="1" s="1"/>
  <c r="N26" i="1"/>
  <c r="N28" i="1" s="1"/>
  <c r="R30" i="1"/>
  <c r="P37" i="1"/>
  <c r="D35" i="1"/>
  <c r="D37" i="1" s="1"/>
  <c r="F8" i="1"/>
  <c r="D23" i="1"/>
  <c r="P24" i="1"/>
  <c r="P33" i="1" s="1"/>
  <c r="P38" i="1" s="1"/>
  <c r="P42" i="1" s="1"/>
  <c r="F28" i="1"/>
  <c r="R28" i="1"/>
  <c r="R27" i="1"/>
  <c r="F27" i="1" s="1"/>
  <c r="F31" i="1"/>
  <c r="R35" i="1"/>
  <c r="R11" i="1"/>
  <c r="F11" i="1" s="1"/>
  <c r="F12" i="1"/>
  <c r="F14" i="1"/>
  <c r="F16" i="1"/>
  <c r="O33" i="1"/>
  <c r="O38" i="1" s="1"/>
  <c r="O42" i="1" s="1"/>
  <c r="E24" i="1"/>
  <c r="R20" i="1"/>
  <c r="R22" i="1"/>
  <c r="F22" i="1" s="1"/>
  <c r="C28" i="1"/>
  <c r="C33" i="1" s="1"/>
  <c r="C38" i="1" s="1"/>
  <c r="C42" i="1" s="1"/>
  <c r="L37" i="1"/>
  <c r="N30" i="1"/>
  <c r="N32" i="1" s="1"/>
  <c r="D33" i="1" l="1"/>
  <c r="D38" i="1" s="1"/>
  <c r="D42" i="1" s="1"/>
  <c r="L38" i="1"/>
  <c r="L42" i="1" s="1"/>
  <c r="N33" i="1"/>
  <c r="N38" i="1" s="1"/>
  <c r="R32" i="1"/>
  <c r="F32" i="1" s="1"/>
  <c r="F30" i="1"/>
  <c r="F17" i="1"/>
  <c r="R42" i="1"/>
  <c r="R37" i="1"/>
  <c r="F35" i="1"/>
  <c r="F37" i="1" s="1"/>
  <c r="R17" i="1"/>
  <c r="F20" i="1"/>
  <c r="F24" i="1" s="1"/>
  <c r="R24" i="1"/>
  <c r="R33" i="1" l="1"/>
  <c r="R38" i="1" s="1"/>
  <c r="F33" i="1"/>
  <c r="F38" i="1" s="1"/>
</calcChain>
</file>

<file path=xl/sharedStrings.xml><?xml version="1.0" encoding="utf-8"?>
<sst xmlns="http://schemas.openxmlformats.org/spreadsheetml/2006/main" count="61" uniqueCount="50">
  <si>
    <t xml:space="preserve">2. sz. melléklet a </t>
  </si>
  <si>
    <t xml:space="preserve">  Nagyigmánd Nagyközség Önkormányzat és irányítása alatt álló költségvetési szervek </t>
  </si>
  <si>
    <t>2019. évi kiadásai forrásonkénti bontásban</t>
  </si>
  <si>
    <t>Kiadások forrásonként</t>
  </si>
  <si>
    <t>Kiadások összesen</t>
  </si>
  <si>
    <t>Önkormányzat</t>
  </si>
  <si>
    <t>Közös Önkormányzati Hivatal</t>
  </si>
  <si>
    <t>Magos Művelődési Ház</t>
  </si>
  <si>
    <t>eredeti ei.</t>
  </si>
  <si>
    <t>módosított ei.</t>
  </si>
  <si>
    <t>teljesítés</t>
  </si>
  <si>
    <t>módoított .ei.</t>
  </si>
  <si>
    <t>I. Működési feladatok</t>
  </si>
  <si>
    <t xml:space="preserve"> - Személyi juttatások (K1)</t>
  </si>
  <si>
    <t xml:space="preserve"> - Munkaadót terhelő j. és szociális hozzj., adó (K2)</t>
  </si>
  <si>
    <t xml:space="preserve"> - Dologi kiadások (K3)</t>
  </si>
  <si>
    <t xml:space="preserve"> - Ellátottak pénzbeli juttatásai (K4)</t>
  </si>
  <si>
    <t xml:space="preserve"> - Működési célú kiadás (K5)</t>
  </si>
  <si>
    <t xml:space="preserve"> - ebből tartalék</t>
  </si>
  <si>
    <t xml:space="preserve"> - Államháztartáson kívüli pénzeszköz átadás</t>
  </si>
  <si>
    <t xml:space="preserve"> - Önkormányzati ellátások összesen</t>
  </si>
  <si>
    <t xml:space="preserve"> - Részvény vásárlása</t>
  </si>
  <si>
    <t xml:space="preserve"> - Intézményfinanszírozás</t>
  </si>
  <si>
    <t>Működési kiadás összesen</t>
  </si>
  <si>
    <t>II. Beruházási feladatak</t>
  </si>
  <si>
    <t xml:space="preserve">  -Immateriális javak beszerzése</t>
  </si>
  <si>
    <t xml:space="preserve"> - Ingatlanok beszerzése</t>
  </si>
  <si>
    <t xml:space="preserve"> - Informatikai eszközök</t>
  </si>
  <si>
    <t xml:space="preserve"> - Egyéb tárgyi eszközök</t>
  </si>
  <si>
    <t xml:space="preserve"> - beruházások áfája</t>
  </si>
  <si>
    <t>Beruházások összesen K64</t>
  </si>
  <si>
    <t>III. Felújítási feladatok feladatok</t>
  </si>
  <si>
    <t xml:space="preserve">  -Ingatlanok felújítása</t>
  </si>
  <si>
    <t xml:space="preserve"> - Felújítások áfája</t>
  </si>
  <si>
    <t>Felújítás összesen (K7)</t>
  </si>
  <si>
    <t>IV. Egyéb felhalmozási célú kiadás</t>
  </si>
  <si>
    <t xml:space="preserve"> - ÁHB egyéb felhasználási támogatás</t>
  </si>
  <si>
    <t xml:space="preserve"> - ÁHK egyéb felhasználási támogatás</t>
  </si>
  <si>
    <t>Felhalmozási célú támogatás összesen (K8)</t>
  </si>
  <si>
    <t>Költségvetési kiadások összesen:</t>
  </si>
  <si>
    <t>V. Finanszírozási kiadások</t>
  </si>
  <si>
    <t xml:space="preserve"> - Állami támogatás megelőleg. visszafiz.</t>
  </si>
  <si>
    <t xml:space="preserve"> - Pénzeszközök lekötött bankbetétek elhely.</t>
  </si>
  <si>
    <t>Finanszírozási kiadások összesen (K9)</t>
  </si>
  <si>
    <t>Kiadások mindösszesen</t>
  </si>
  <si>
    <t>Központi, irányító szervi támogatások</t>
  </si>
  <si>
    <t>Létszám: (fő)</t>
  </si>
  <si>
    <t>Mindösszesen:</t>
  </si>
  <si>
    <t>Ei.változás</t>
  </si>
  <si>
    <t>7/2019. (VIII.13.)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</si>
</sst>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indent="1"/>
    </xf>
    <xf numFmtId="3" fontId="4" fillId="0" borderId="6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2" xfId="0" applyFont="1" applyFill="1" applyBorder="1" applyAlignment="1">
      <alignment vertical="center"/>
    </xf>
    <xf numFmtId="3" fontId="2" fillId="0" borderId="7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2" fillId="4" borderId="7" xfId="0" applyNumberFormat="1" applyFont="1" applyFill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 indent="1"/>
    </xf>
    <xf numFmtId="3" fontId="4" fillId="2" borderId="6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indent="2"/>
    </xf>
    <xf numFmtId="3" fontId="4" fillId="0" borderId="6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3" fontId="3" fillId="5" borderId="6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3" fontId="3" fillId="4" borderId="7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7" xfId="0" applyNumberFormat="1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3" fontId="3" fillId="5" borderId="7" xfId="0" applyNumberFormat="1" applyFont="1" applyFill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3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workbookViewId="0">
      <pane xSplit="2" topLeftCell="C1" activePane="topRight" state="frozen"/>
      <selection activeCell="B1" sqref="B1"/>
      <selection pane="topRight" activeCell="C1" sqref="C1"/>
    </sheetView>
  </sheetViews>
  <sheetFormatPr defaultColWidth="9.109375" defaultRowHeight="13.2" x14ac:dyDescent="0.25"/>
  <cols>
    <col min="1" max="1" width="3.6640625" style="1" customWidth="1"/>
    <col min="2" max="2" width="39.88671875" style="1" customWidth="1"/>
    <col min="3" max="3" width="12.5546875" style="1" customWidth="1"/>
    <col min="4" max="4" width="12.33203125" style="1" customWidth="1"/>
    <col min="5" max="5" width="12.33203125" style="1" hidden="1" customWidth="1"/>
    <col min="6" max="6" width="12.33203125" style="1" customWidth="1"/>
    <col min="7" max="7" width="12.109375" style="1" customWidth="1"/>
    <col min="8" max="8" width="14.109375" style="1" customWidth="1"/>
    <col min="9" max="9" width="14.109375" style="1" hidden="1" customWidth="1"/>
    <col min="10" max="10" width="11.109375" style="1" customWidth="1"/>
    <col min="11" max="12" width="13.44140625" style="1" customWidth="1"/>
    <col min="13" max="13" width="12.33203125" style="1" hidden="1" customWidth="1"/>
    <col min="14" max="14" width="12.33203125" style="1" customWidth="1"/>
    <col min="15" max="15" width="11.44140625" style="1" customWidth="1"/>
    <col min="16" max="16" width="11" style="1" customWidth="1"/>
    <col min="17" max="17" width="10.5546875" style="1" hidden="1" customWidth="1"/>
    <col min="18" max="18" width="9.109375" style="1" customWidth="1"/>
    <col min="19" max="16384" width="9.109375" style="1"/>
  </cols>
  <sheetData>
    <row r="1" spans="1:18" x14ac:dyDescent="0.25">
      <c r="B1" s="2" t="s">
        <v>0</v>
      </c>
      <c r="C1" s="3" t="s">
        <v>49</v>
      </c>
    </row>
    <row r="2" spans="1: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13"/>
    </row>
    <row r="3" spans="1:18" ht="13.8" thickBot="1" x14ac:dyDescent="0.3">
      <c r="B3" s="55" t="s">
        <v>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 ht="13.8" x14ac:dyDescent="0.25">
      <c r="A4" s="4"/>
      <c r="B4" s="17" t="s">
        <v>3</v>
      </c>
      <c r="C4" s="53" t="s">
        <v>4</v>
      </c>
      <c r="D4" s="54"/>
      <c r="E4" s="54"/>
      <c r="F4" s="18"/>
      <c r="G4" s="56" t="s">
        <v>5</v>
      </c>
      <c r="H4" s="57"/>
      <c r="I4" s="57"/>
      <c r="J4" s="18"/>
      <c r="K4" s="56" t="s">
        <v>6</v>
      </c>
      <c r="L4" s="57"/>
      <c r="M4" s="57"/>
      <c r="N4" s="18"/>
      <c r="O4" s="56" t="s">
        <v>7</v>
      </c>
      <c r="P4" s="57"/>
      <c r="Q4" s="57"/>
      <c r="R4" s="18"/>
    </row>
    <row r="5" spans="1:18" ht="13.8" x14ac:dyDescent="0.25">
      <c r="A5" s="4"/>
      <c r="B5" s="17"/>
      <c r="C5" s="19" t="s">
        <v>8</v>
      </c>
      <c r="D5" s="20" t="s">
        <v>9</v>
      </c>
      <c r="E5" s="20" t="s">
        <v>10</v>
      </c>
      <c r="F5" s="52" t="s">
        <v>48</v>
      </c>
      <c r="G5" s="21" t="s">
        <v>8</v>
      </c>
      <c r="H5" s="22" t="s">
        <v>9</v>
      </c>
      <c r="I5" s="22" t="s">
        <v>10</v>
      </c>
      <c r="J5" s="52" t="s">
        <v>48</v>
      </c>
      <c r="K5" s="21" t="s">
        <v>8</v>
      </c>
      <c r="L5" s="22" t="s">
        <v>11</v>
      </c>
      <c r="M5" s="22" t="s">
        <v>10</v>
      </c>
      <c r="N5" s="52" t="s">
        <v>48</v>
      </c>
      <c r="O5" s="21" t="s">
        <v>8</v>
      </c>
      <c r="P5" s="22" t="s">
        <v>9</v>
      </c>
      <c r="Q5" s="22" t="s">
        <v>10</v>
      </c>
      <c r="R5" s="52" t="s">
        <v>48</v>
      </c>
    </row>
    <row r="6" spans="1:18" x14ac:dyDescent="0.25">
      <c r="A6" s="4">
        <v>1</v>
      </c>
      <c r="B6" s="23" t="s">
        <v>12</v>
      </c>
      <c r="C6" s="24"/>
      <c r="D6" s="25"/>
      <c r="E6" s="26"/>
      <c r="F6" s="27"/>
      <c r="G6" s="28"/>
      <c r="H6" s="29"/>
      <c r="I6" s="29"/>
      <c r="J6" s="27"/>
      <c r="K6" s="28"/>
      <c r="L6" s="29"/>
      <c r="M6" s="29"/>
      <c r="N6" s="27"/>
      <c r="O6" s="28"/>
      <c r="P6" s="29"/>
      <c r="Q6" s="29"/>
      <c r="R6" s="27"/>
    </row>
    <row r="7" spans="1:18" x14ac:dyDescent="0.25">
      <c r="A7" s="4">
        <f>A6+1</f>
        <v>2</v>
      </c>
      <c r="B7" s="30" t="s">
        <v>13</v>
      </c>
      <c r="C7" s="31">
        <f>G7+K7+O7</f>
        <v>155045500</v>
      </c>
      <c r="D7" s="26">
        <f>H7+L7+P7</f>
        <v>158178423</v>
      </c>
      <c r="E7" s="26">
        <f>I7+M7+Q7</f>
        <v>73753477</v>
      </c>
      <c r="F7" s="27">
        <f>J7+R7</f>
        <v>1513523</v>
      </c>
      <c r="G7" s="28">
        <v>85276000</v>
      </c>
      <c r="H7" s="29">
        <v>86413600</v>
      </c>
      <c r="I7" s="29">
        <v>37984874</v>
      </c>
      <c r="J7" s="27">
        <f>H7-G7</f>
        <v>1137600</v>
      </c>
      <c r="K7" s="28">
        <v>54675500</v>
      </c>
      <c r="L7" s="29">
        <v>56294900</v>
      </c>
      <c r="M7" s="29">
        <v>28115915</v>
      </c>
      <c r="N7" s="27">
        <f>L7-K7</f>
        <v>1619400</v>
      </c>
      <c r="O7" s="28">
        <v>15094000</v>
      </c>
      <c r="P7" s="29">
        <v>15469923</v>
      </c>
      <c r="Q7" s="29">
        <v>7652688</v>
      </c>
      <c r="R7" s="27">
        <f>P7-O7</f>
        <v>375923</v>
      </c>
    </row>
    <row r="8" spans="1:18" x14ac:dyDescent="0.25">
      <c r="A8" s="4">
        <f t="shared" ref="A8:A40" si="0">A7+1</f>
        <v>3</v>
      </c>
      <c r="B8" s="30" t="s">
        <v>14</v>
      </c>
      <c r="C8" s="31">
        <f t="shared" ref="C8:E16" si="1">G8+K8+O8</f>
        <v>31381396</v>
      </c>
      <c r="D8" s="26">
        <f t="shared" si="1"/>
        <v>31947887</v>
      </c>
      <c r="E8" s="26">
        <f t="shared" si="1"/>
        <v>14893897</v>
      </c>
      <c r="F8" s="27">
        <f t="shared" ref="F8:F16" si="2">J8+R8</f>
        <v>238007</v>
      </c>
      <c r="G8" s="28">
        <v>17239396</v>
      </c>
      <c r="H8" s="29">
        <v>17411510</v>
      </c>
      <c r="I8" s="29">
        <v>7523536</v>
      </c>
      <c r="J8" s="27">
        <f t="shared" ref="J8:J16" si="3">H8-G8</f>
        <v>172114</v>
      </c>
      <c r="K8" s="28">
        <v>11052000</v>
      </c>
      <c r="L8" s="29">
        <v>11380484</v>
      </c>
      <c r="M8" s="29">
        <v>5756966</v>
      </c>
      <c r="N8" s="27">
        <f t="shared" ref="N8:N16" si="4">L8-K8</f>
        <v>328484</v>
      </c>
      <c r="O8" s="28">
        <v>3090000</v>
      </c>
      <c r="P8" s="29">
        <v>3155893</v>
      </c>
      <c r="Q8" s="29">
        <v>1613395</v>
      </c>
      <c r="R8" s="27">
        <f t="shared" ref="R8:R16" si="5">P8-O8</f>
        <v>65893</v>
      </c>
    </row>
    <row r="9" spans="1:18" x14ac:dyDescent="0.25">
      <c r="A9" s="4">
        <f t="shared" si="0"/>
        <v>4</v>
      </c>
      <c r="B9" s="30" t="s">
        <v>15</v>
      </c>
      <c r="C9" s="31">
        <f t="shared" si="1"/>
        <v>181894927</v>
      </c>
      <c r="D9" s="26">
        <f t="shared" si="1"/>
        <v>239932428</v>
      </c>
      <c r="E9" s="26">
        <f t="shared" si="1"/>
        <v>87356087</v>
      </c>
      <c r="F9" s="27">
        <f t="shared" si="2"/>
        <v>56082926</v>
      </c>
      <c r="G9" s="28">
        <v>142001927</v>
      </c>
      <c r="H9" s="29">
        <v>197029351</v>
      </c>
      <c r="I9" s="29">
        <v>63999177</v>
      </c>
      <c r="J9" s="27">
        <f t="shared" si="3"/>
        <v>55027424</v>
      </c>
      <c r="K9" s="28">
        <v>27180000</v>
      </c>
      <c r="L9" s="29">
        <v>29134575</v>
      </c>
      <c r="M9" s="29">
        <v>17555008</v>
      </c>
      <c r="N9" s="27">
        <f t="shared" si="4"/>
        <v>1954575</v>
      </c>
      <c r="O9" s="28">
        <v>12713000</v>
      </c>
      <c r="P9" s="29">
        <v>13768502</v>
      </c>
      <c r="Q9" s="29">
        <v>5801902</v>
      </c>
      <c r="R9" s="27">
        <f t="shared" si="5"/>
        <v>1055502</v>
      </c>
    </row>
    <row r="10" spans="1:18" x14ac:dyDescent="0.25">
      <c r="A10" s="4">
        <f t="shared" si="0"/>
        <v>5</v>
      </c>
      <c r="B10" s="30" t="s">
        <v>16</v>
      </c>
      <c r="C10" s="31">
        <f t="shared" si="1"/>
        <v>8700000</v>
      </c>
      <c r="D10" s="26">
        <f t="shared" si="1"/>
        <v>8700000</v>
      </c>
      <c r="E10" s="26">
        <f t="shared" si="1"/>
        <v>2209800</v>
      </c>
      <c r="F10" s="27">
        <f t="shared" si="2"/>
        <v>0</v>
      </c>
      <c r="G10" s="28">
        <v>8700000</v>
      </c>
      <c r="H10" s="29">
        <v>8700000</v>
      </c>
      <c r="I10" s="29">
        <v>2209800</v>
      </c>
      <c r="J10" s="27">
        <f t="shared" si="3"/>
        <v>0</v>
      </c>
      <c r="K10" s="28"/>
      <c r="L10" s="29">
        <f t="shared" ref="L10:L11" si="6">K10</f>
        <v>0</v>
      </c>
      <c r="M10" s="29"/>
      <c r="N10" s="27">
        <f t="shared" si="4"/>
        <v>0</v>
      </c>
      <c r="O10" s="28"/>
      <c r="P10" s="29">
        <f t="shared" ref="P10:P11" si="7">O10</f>
        <v>0</v>
      </c>
      <c r="Q10" s="29"/>
      <c r="R10" s="27">
        <f t="shared" si="5"/>
        <v>0</v>
      </c>
    </row>
    <row r="11" spans="1:18" x14ac:dyDescent="0.25">
      <c r="A11" s="4">
        <f t="shared" si="0"/>
        <v>6</v>
      </c>
      <c r="B11" s="30" t="s">
        <v>17</v>
      </c>
      <c r="C11" s="31">
        <f t="shared" si="1"/>
        <v>288134759</v>
      </c>
      <c r="D11" s="26">
        <f t="shared" si="1"/>
        <v>562454336</v>
      </c>
      <c r="E11" s="26">
        <f t="shared" si="1"/>
        <v>149347796</v>
      </c>
      <c r="F11" s="27">
        <f t="shared" si="2"/>
        <v>274319577</v>
      </c>
      <c r="G11" s="28">
        <v>287727759</v>
      </c>
      <c r="H11" s="29">
        <v>562047336</v>
      </c>
      <c r="I11" s="29">
        <v>149347796</v>
      </c>
      <c r="J11" s="27">
        <f t="shared" si="3"/>
        <v>274319577</v>
      </c>
      <c r="K11" s="28">
        <v>407000</v>
      </c>
      <c r="L11" s="29">
        <f t="shared" si="6"/>
        <v>407000</v>
      </c>
      <c r="M11" s="29"/>
      <c r="N11" s="27">
        <f t="shared" si="4"/>
        <v>0</v>
      </c>
      <c r="O11" s="28"/>
      <c r="P11" s="29">
        <f t="shared" si="7"/>
        <v>0</v>
      </c>
      <c r="Q11" s="29"/>
      <c r="R11" s="27">
        <f t="shared" si="5"/>
        <v>0</v>
      </c>
    </row>
    <row r="12" spans="1:18" x14ac:dyDescent="0.25">
      <c r="A12" s="4">
        <f t="shared" si="0"/>
        <v>7</v>
      </c>
      <c r="B12" s="32" t="s">
        <v>18</v>
      </c>
      <c r="C12" s="31">
        <f t="shared" si="1"/>
        <v>25000000</v>
      </c>
      <c r="D12" s="26">
        <f t="shared" si="1"/>
        <v>284724735</v>
      </c>
      <c r="E12" s="26">
        <f t="shared" si="1"/>
        <v>0</v>
      </c>
      <c r="F12" s="27">
        <f t="shared" si="2"/>
        <v>259724735</v>
      </c>
      <c r="G12" s="33">
        <v>25000000</v>
      </c>
      <c r="H12" s="34">
        <v>284724735</v>
      </c>
      <c r="I12" s="29"/>
      <c r="J12" s="27">
        <f t="shared" si="3"/>
        <v>259724735</v>
      </c>
      <c r="K12" s="33"/>
      <c r="L12" s="34"/>
      <c r="M12" s="29"/>
      <c r="N12" s="27">
        <f t="shared" si="4"/>
        <v>0</v>
      </c>
      <c r="O12" s="33"/>
      <c r="P12" s="34"/>
      <c r="Q12" s="29"/>
      <c r="R12" s="27">
        <f t="shared" si="5"/>
        <v>0</v>
      </c>
    </row>
    <row r="13" spans="1:18" ht="12.75" hidden="1" customHeight="1" x14ac:dyDescent="0.25">
      <c r="A13" s="4">
        <f t="shared" si="0"/>
        <v>8</v>
      </c>
      <c r="B13" s="30" t="s">
        <v>19</v>
      </c>
      <c r="C13" s="31">
        <f t="shared" si="1"/>
        <v>0</v>
      </c>
      <c r="D13" s="26">
        <f t="shared" si="1"/>
        <v>0</v>
      </c>
      <c r="E13" s="26">
        <f t="shared" si="1"/>
        <v>0</v>
      </c>
      <c r="F13" s="27">
        <f t="shared" si="2"/>
        <v>0</v>
      </c>
      <c r="G13" s="28"/>
      <c r="H13" s="29"/>
      <c r="I13" s="29"/>
      <c r="J13" s="27">
        <f t="shared" si="3"/>
        <v>0</v>
      </c>
      <c r="K13" s="28"/>
      <c r="L13" s="29"/>
      <c r="M13" s="29"/>
      <c r="N13" s="27">
        <f t="shared" si="4"/>
        <v>0</v>
      </c>
      <c r="O13" s="28"/>
      <c r="P13" s="29"/>
      <c r="Q13" s="29"/>
      <c r="R13" s="27">
        <f t="shared" si="5"/>
        <v>0</v>
      </c>
    </row>
    <row r="14" spans="1:18" ht="12.75" hidden="1" customHeight="1" x14ac:dyDescent="0.25">
      <c r="A14" s="4">
        <f t="shared" si="0"/>
        <v>9</v>
      </c>
      <c r="B14" s="30" t="s">
        <v>20</v>
      </c>
      <c r="C14" s="31">
        <f t="shared" si="1"/>
        <v>0</v>
      </c>
      <c r="D14" s="26">
        <f t="shared" si="1"/>
        <v>0</v>
      </c>
      <c r="E14" s="26">
        <f t="shared" si="1"/>
        <v>0</v>
      </c>
      <c r="F14" s="27">
        <f t="shared" si="2"/>
        <v>0</v>
      </c>
      <c r="G14" s="28"/>
      <c r="H14" s="29"/>
      <c r="I14" s="29"/>
      <c r="J14" s="27">
        <f t="shared" si="3"/>
        <v>0</v>
      </c>
      <c r="K14" s="28"/>
      <c r="L14" s="29"/>
      <c r="M14" s="29"/>
      <c r="N14" s="27">
        <f t="shared" si="4"/>
        <v>0</v>
      </c>
      <c r="O14" s="28"/>
      <c r="P14" s="29"/>
      <c r="Q14" s="29"/>
      <c r="R14" s="27">
        <f t="shared" si="5"/>
        <v>0</v>
      </c>
    </row>
    <row r="15" spans="1:18" ht="12.75" hidden="1" customHeight="1" x14ac:dyDescent="0.25">
      <c r="A15" s="4">
        <f t="shared" si="0"/>
        <v>10</v>
      </c>
      <c r="B15" s="30" t="s">
        <v>21</v>
      </c>
      <c r="C15" s="31">
        <f t="shared" si="1"/>
        <v>0</v>
      </c>
      <c r="D15" s="26">
        <f t="shared" si="1"/>
        <v>0</v>
      </c>
      <c r="E15" s="26">
        <f t="shared" si="1"/>
        <v>0</v>
      </c>
      <c r="F15" s="27">
        <f t="shared" si="2"/>
        <v>0</v>
      </c>
      <c r="G15" s="28"/>
      <c r="H15" s="29"/>
      <c r="I15" s="29"/>
      <c r="J15" s="27">
        <f t="shared" si="3"/>
        <v>0</v>
      </c>
      <c r="K15" s="28"/>
      <c r="L15" s="29"/>
      <c r="M15" s="29"/>
      <c r="N15" s="27">
        <f t="shared" si="4"/>
        <v>0</v>
      </c>
      <c r="O15" s="28"/>
      <c r="P15" s="29"/>
      <c r="Q15" s="29"/>
      <c r="R15" s="27">
        <f t="shared" si="5"/>
        <v>0</v>
      </c>
    </row>
    <row r="16" spans="1:18" ht="12.75" hidden="1" customHeight="1" x14ac:dyDescent="0.25">
      <c r="A16" s="4">
        <f t="shared" si="0"/>
        <v>11</v>
      </c>
      <c r="B16" s="30" t="s">
        <v>22</v>
      </c>
      <c r="C16" s="31">
        <f t="shared" si="1"/>
        <v>0</v>
      </c>
      <c r="D16" s="26">
        <f t="shared" si="1"/>
        <v>0</v>
      </c>
      <c r="E16" s="26">
        <f t="shared" si="1"/>
        <v>0</v>
      </c>
      <c r="F16" s="27">
        <f t="shared" si="2"/>
        <v>0</v>
      </c>
      <c r="G16" s="28"/>
      <c r="H16" s="29"/>
      <c r="I16" s="29"/>
      <c r="J16" s="27">
        <f t="shared" si="3"/>
        <v>0</v>
      </c>
      <c r="K16" s="28"/>
      <c r="L16" s="29"/>
      <c r="M16" s="29"/>
      <c r="N16" s="27">
        <f t="shared" si="4"/>
        <v>0</v>
      </c>
      <c r="O16" s="28"/>
      <c r="P16" s="29"/>
      <c r="Q16" s="29"/>
      <c r="R16" s="27">
        <f t="shared" si="5"/>
        <v>0</v>
      </c>
    </row>
    <row r="17" spans="1:18" ht="13.8" x14ac:dyDescent="0.25">
      <c r="A17" s="4">
        <f t="shared" si="0"/>
        <v>12</v>
      </c>
      <c r="B17" s="35" t="s">
        <v>23</v>
      </c>
      <c r="C17" s="36">
        <f t="shared" ref="C17:R17" si="8">SUM(C7:C11)</f>
        <v>665156582</v>
      </c>
      <c r="D17" s="37">
        <f t="shared" si="8"/>
        <v>1001213074</v>
      </c>
      <c r="E17" s="37">
        <f t="shared" si="8"/>
        <v>327561057</v>
      </c>
      <c r="F17" s="38">
        <f t="shared" si="8"/>
        <v>332154033</v>
      </c>
      <c r="G17" s="36">
        <f t="shared" si="8"/>
        <v>540945082</v>
      </c>
      <c r="H17" s="37">
        <f t="shared" si="8"/>
        <v>871601797</v>
      </c>
      <c r="I17" s="37">
        <f t="shared" si="8"/>
        <v>261065183</v>
      </c>
      <c r="J17" s="44">
        <f t="shared" si="8"/>
        <v>330656715</v>
      </c>
      <c r="K17" s="36">
        <f t="shared" si="8"/>
        <v>93314500</v>
      </c>
      <c r="L17" s="37">
        <f t="shared" si="8"/>
        <v>97216959</v>
      </c>
      <c r="M17" s="37">
        <f t="shared" si="8"/>
        <v>51427889</v>
      </c>
      <c r="N17" s="44">
        <f t="shared" si="8"/>
        <v>3902459</v>
      </c>
      <c r="O17" s="36">
        <f t="shared" si="8"/>
        <v>30897000</v>
      </c>
      <c r="P17" s="37">
        <f t="shared" si="8"/>
        <v>32394318</v>
      </c>
      <c r="Q17" s="37">
        <f t="shared" si="8"/>
        <v>15067985</v>
      </c>
      <c r="R17" s="44">
        <f t="shared" si="8"/>
        <v>1497318</v>
      </c>
    </row>
    <row r="18" spans="1:18" ht="13.8" x14ac:dyDescent="0.25">
      <c r="A18" s="4">
        <f t="shared" si="0"/>
        <v>13</v>
      </c>
      <c r="B18" s="14" t="s">
        <v>24</v>
      </c>
      <c r="C18" s="6"/>
      <c r="D18" s="7"/>
      <c r="E18" s="10"/>
      <c r="F18" s="15"/>
      <c r="G18" s="11"/>
      <c r="H18" s="12"/>
      <c r="I18" s="12"/>
      <c r="J18" s="15"/>
      <c r="K18" s="11"/>
      <c r="L18" s="12"/>
      <c r="M18" s="12"/>
      <c r="N18" s="15"/>
      <c r="O18" s="11"/>
      <c r="P18" s="12">
        <f t="shared" ref="P18:P23" si="9">O18</f>
        <v>0</v>
      </c>
      <c r="Q18" s="12"/>
      <c r="R18" s="15"/>
    </row>
    <row r="19" spans="1:18" x14ac:dyDescent="0.25">
      <c r="A19" s="4">
        <f t="shared" si="0"/>
        <v>14</v>
      </c>
      <c r="B19" s="30" t="s">
        <v>25</v>
      </c>
      <c r="C19" s="31">
        <f t="shared" ref="C19:D23" si="10">G19+K19+O19</f>
        <v>650000</v>
      </c>
      <c r="D19" s="26">
        <f t="shared" si="10"/>
        <v>650000</v>
      </c>
      <c r="E19" s="26">
        <f>I19+M19+Q19</f>
        <v>650000</v>
      </c>
      <c r="F19" s="27">
        <f t="shared" ref="F19:F23" si="11">J19+R19</f>
        <v>0</v>
      </c>
      <c r="G19" s="28">
        <v>650000</v>
      </c>
      <c r="H19" s="29">
        <f>G19</f>
        <v>650000</v>
      </c>
      <c r="I19" s="29">
        <v>650000</v>
      </c>
      <c r="J19" s="27">
        <f t="shared" ref="J19:J23" si="12">H19-G19</f>
        <v>0</v>
      </c>
      <c r="K19" s="28"/>
      <c r="L19" s="29">
        <f>K19</f>
        <v>0</v>
      </c>
      <c r="M19" s="29"/>
      <c r="N19" s="27">
        <f t="shared" ref="N19:N23" si="13">L19-K19</f>
        <v>0</v>
      </c>
      <c r="O19" s="28"/>
      <c r="P19" s="29">
        <f t="shared" si="9"/>
        <v>0</v>
      </c>
      <c r="Q19" s="29"/>
      <c r="R19" s="27">
        <f t="shared" ref="R19:R23" si="14">P19-O19</f>
        <v>0</v>
      </c>
    </row>
    <row r="20" spans="1:18" x14ac:dyDescent="0.25">
      <c r="A20" s="4">
        <f t="shared" si="0"/>
        <v>15</v>
      </c>
      <c r="B20" s="30" t="s">
        <v>26</v>
      </c>
      <c r="C20" s="31">
        <f t="shared" si="10"/>
        <v>151127760</v>
      </c>
      <c r="D20" s="26">
        <f t="shared" si="10"/>
        <v>174766114</v>
      </c>
      <c r="E20" s="26">
        <f>I20+M20+Q20</f>
        <v>28926548</v>
      </c>
      <c r="F20" s="27">
        <f t="shared" si="11"/>
        <v>23638354</v>
      </c>
      <c r="G20" s="28">
        <v>151127760</v>
      </c>
      <c r="H20" s="29">
        <v>174766114</v>
      </c>
      <c r="I20" s="29">
        <v>28926548</v>
      </c>
      <c r="J20" s="27">
        <f t="shared" si="12"/>
        <v>23638354</v>
      </c>
      <c r="K20" s="28"/>
      <c r="L20" s="29">
        <f t="shared" ref="L20" si="15">K20</f>
        <v>0</v>
      </c>
      <c r="M20" s="29"/>
      <c r="N20" s="27">
        <f t="shared" si="13"/>
        <v>0</v>
      </c>
      <c r="O20" s="28"/>
      <c r="P20" s="29">
        <f t="shared" si="9"/>
        <v>0</v>
      </c>
      <c r="Q20" s="29"/>
      <c r="R20" s="27">
        <f t="shared" si="14"/>
        <v>0</v>
      </c>
    </row>
    <row r="21" spans="1:18" x14ac:dyDescent="0.25">
      <c r="A21" s="4">
        <f t="shared" si="0"/>
        <v>16</v>
      </c>
      <c r="B21" s="30" t="s">
        <v>27</v>
      </c>
      <c r="C21" s="31">
        <f t="shared" si="10"/>
        <v>109000</v>
      </c>
      <c r="D21" s="26">
        <f t="shared" si="10"/>
        <v>149000</v>
      </c>
      <c r="E21" s="26">
        <f>I21+M21+Q21</f>
        <v>39362</v>
      </c>
      <c r="F21" s="27">
        <f t="shared" si="11"/>
        <v>40000</v>
      </c>
      <c r="G21" s="28"/>
      <c r="H21" s="29">
        <v>40000</v>
      </c>
      <c r="I21" s="29">
        <v>39362</v>
      </c>
      <c r="J21" s="27">
        <f t="shared" si="12"/>
        <v>40000</v>
      </c>
      <c r="K21" s="28">
        <v>109000</v>
      </c>
      <c r="L21" s="29">
        <f>K21</f>
        <v>109000</v>
      </c>
      <c r="M21" s="29"/>
      <c r="N21" s="27">
        <f t="shared" si="13"/>
        <v>0</v>
      </c>
      <c r="O21" s="28"/>
      <c r="P21" s="29">
        <f t="shared" si="9"/>
        <v>0</v>
      </c>
      <c r="Q21" s="29"/>
      <c r="R21" s="27">
        <f t="shared" si="14"/>
        <v>0</v>
      </c>
    </row>
    <row r="22" spans="1:18" x14ac:dyDescent="0.25">
      <c r="A22" s="4">
        <f t="shared" si="0"/>
        <v>17</v>
      </c>
      <c r="B22" s="30" t="s">
        <v>28</v>
      </c>
      <c r="C22" s="31">
        <f t="shared" si="10"/>
        <v>4915000</v>
      </c>
      <c r="D22" s="26">
        <f t="shared" si="10"/>
        <v>17323552</v>
      </c>
      <c r="E22" s="26">
        <f>I22+M22+Q22</f>
        <v>3884988</v>
      </c>
      <c r="F22" s="27">
        <f t="shared" si="11"/>
        <v>12396552</v>
      </c>
      <c r="G22" s="28">
        <v>3630000</v>
      </c>
      <c r="H22" s="29">
        <v>16026552</v>
      </c>
      <c r="I22" s="29">
        <v>3586724</v>
      </c>
      <c r="J22" s="27">
        <f t="shared" si="12"/>
        <v>12396552</v>
      </c>
      <c r="K22" s="28"/>
      <c r="L22" s="29">
        <v>12000</v>
      </c>
      <c r="M22" s="29">
        <v>11417</v>
      </c>
      <c r="N22" s="27">
        <f t="shared" si="13"/>
        <v>12000</v>
      </c>
      <c r="O22" s="28">
        <v>1285000</v>
      </c>
      <c r="P22" s="29">
        <f t="shared" si="9"/>
        <v>1285000</v>
      </c>
      <c r="Q22" s="29">
        <v>286847</v>
      </c>
      <c r="R22" s="27">
        <f t="shared" si="14"/>
        <v>0</v>
      </c>
    </row>
    <row r="23" spans="1:18" x14ac:dyDescent="0.25">
      <c r="A23" s="4">
        <f t="shared" si="0"/>
        <v>18</v>
      </c>
      <c r="B23" s="30" t="s">
        <v>29</v>
      </c>
      <c r="C23" s="31">
        <f t="shared" si="10"/>
        <v>1410800</v>
      </c>
      <c r="D23" s="26">
        <f t="shared" si="10"/>
        <v>8451075</v>
      </c>
      <c r="E23" s="26">
        <f>I23+M23+Q23</f>
        <v>3164434</v>
      </c>
      <c r="F23" s="27">
        <f t="shared" si="11"/>
        <v>7040275</v>
      </c>
      <c r="G23" s="28">
        <v>1156800</v>
      </c>
      <c r="H23" s="29">
        <v>8197075</v>
      </c>
      <c r="I23" s="29">
        <v>3122277</v>
      </c>
      <c r="J23" s="27">
        <f t="shared" si="12"/>
        <v>7040275</v>
      </c>
      <c r="K23" s="28">
        <v>35000</v>
      </c>
      <c r="L23" s="29">
        <f t="shared" ref="L23" si="16">K23</f>
        <v>35000</v>
      </c>
      <c r="M23" s="29">
        <v>3083</v>
      </c>
      <c r="N23" s="27">
        <f t="shared" si="13"/>
        <v>0</v>
      </c>
      <c r="O23" s="28">
        <v>219000</v>
      </c>
      <c r="P23" s="29">
        <f t="shared" si="9"/>
        <v>219000</v>
      </c>
      <c r="Q23" s="29">
        <v>39074</v>
      </c>
      <c r="R23" s="27">
        <f t="shared" si="14"/>
        <v>0</v>
      </c>
    </row>
    <row r="24" spans="1:18" ht="13.8" x14ac:dyDescent="0.25">
      <c r="A24" s="4">
        <f t="shared" si="0"/>
        <v>19</v>
      </c>
      <c r="B24" s="39" t="s">
        <v>30</v>
      </c>
      <c r="C24" s="40">
        <f>SUM(C19:C23)</f>
        <v>158212560</v>
      </c>
      <c r="D24" s="41">
        <f t="shared" ref="D24:F24" si="17">SUM(D19:D23)</f>
        <v>201339741</v>
      </c>
      <c r="E24" s="41">
        <f t="shared" si="17"/>
        <v>36665332</v>
      </c>
      <c r="F24" s="42">
        <f t="shared" si="17"/>
        <v>43115181</v>
      </c>
      <c r="G24" s="40">
        <f>SUM(G19:G23)</f>
        <v>156564560</v>
      </c>
      <c r="H24" s="41">
        <f t="shared" ref="H24:R24" si="18">SUM(H19:H23)</f>
        <v>199679741</v>
      </c>
      <c r="I24" s="41">
        <f t="shared" si="18"/>
        <v>36324911</v>
      </c>
      <c r="J24" s="42">
        <f t="shared" si="18"/>
        <v>43115181</v>
      </c>
      <c r="K24" s="40">
        <f t="shared" si="18"/>
        <v>144000</v>
      </c>
      <c r="L24" s="41">
        <f t="shared" si="18"/>
        <v>156000</v>
      </c>
      <c r="M24" s="41">
        <f t="shared" si="18"/>
        <v>14500</v>
      </c>
      <c r="N24" s="42">
        <f t="shared" si="18"/>
        <v>12000</v>
      </c>
      <c r="O24" s="40">
        <f t="shared" si="18"/>
        <v>1504000</v>
      </c>
      <c r="P24" s="41">
        <f t="shared" si="18"/>
        <v>1504000</v>
      </c>
      <c r="Q24" s="41">
        <f t="shared" si="18"/>
        <v>325921</v>
      </c>
      <c r="R24" s="42">
        <f t="shared" si="18"/>
        <v>0</v>
      </c>
    </row>
    <row r="25" spans="1:18" ht="13.8" x14ac:dyDescent="0.25">
      <c r="A25" s="4">
        <f>A24+1</f>
        <v>20</v>
      </c>
      <c r="B25" s="14" t="s">
        <v>31</v>
      </c>
      <c r="C25" s="6"/>
      <c r="D25" s="7"/>
      <c r="E25" s="10"/>
      <c r="F25" s="15"/>
      <c r="G25" s="11"/>
      <c r="H25" s="12"/>
      <c r="I25" s="12"/>
      <c r="J25" s="15"/>
      <c r="K25" s="11"/>
      <c r="L25" s="12"/>
      <c r="M25" s="12"/>
      <c r="N25" s="15"/>
      <c r="O25" s="11"/>
      <c r="P25" s="12"/>
      <c r="Q25" s="12"/>
      <c r="R25" s="15"/>
    </row>
    <row r="26" spans="1:18" x14ac:dyDescent="0.25">
      <c r="A26" s="4">
        <f t="shared" si="0"/>
        <v>21</v>
      </c>
      <c r="B26" s="30" t="s">
        <v>32</v>
      </c>
      <c r="C26" s="31">
        <f t="shared" ref="C26:D27" si="19">G26+K26+O26</f>
        <v>61094405</v>
      </c>
      <c r="D26" s="26">
        <f t="shared" si="19"/>
        <v>71389196</v>
      </c>
      <c r="E26" s="26">
        <f>I26+M26+Q26</f>
        <v>15270723</v>
      </c>
      <c r="F26" s="27">
        <f t="shared" ref="F26:F27" si="20">J26+R26</f>
        <v>10294791</v>
      </c>
      <c r="G26" s="28">
        <v>61094405</v>
      </c>
      <c r="H26" s="29">
        <v>71389196</v>
      </c>
      <c r="I26" s="29">
        <v>15270723</v>
      </c>
      <c r="J26" s="27">
        <f t="shared" ref="J26:J27" si="21">H26-G26</f>
        <v>10294791</v>
      </c>
      <c r="K26" s="28"/>
      <c r="L26" s="29">
        <f t="shared" ref="L26:L27" si="22">K26</f>
        <v>0</v>
      </c>
      <c r="M26" s="29"/>
      <c r="N26" s="27">
        <f t="shared" ref="N26:N27" si="23">L26-K26</f>
        <v>0</v>
      </c>
      <c r="O26" s="28"/>
      <c r="P26" s="29">
        <f t="shared" ref="P26:P27" si="24">O26</f>
        <v>0</v>
      </c>
      <c r="Q26" s="29"/>
      <c r="R26" s="27">
        <f t="shared" ref="R26:R27" si="25">P26-O26</f>
        <v>0</v>
      </c>
    </row>
    <row r="27" spans="1:18" x14ac:dyDescent="0.25">
      <c r="A27" s="4">
        <f t="shared" si="0"/>
        <v>22</v>
      </c>
      <c r="B27" s="30" t="s">
        <v>33</v>
      </c>
      <c r="C27" s="31">
        <f t="shared" si="19"/>
        <v>4787801</v>
      </c>
      <c r="D27" s="26">
        <f t="shared" si="19"/>
        <v>7324395</v>
      </c>
      <c r="E27" s="26">
        <f>I27+M27+Q27</f>
        <v>1861215</v>
      </c>
      <c r="F27" s="27">
        <f t="shared" si="20"/>
        <v>2536594</v>
      </c>
      <c r="G27" s="28">
        <v>4787801</v>
      </c>
      <c r="H27" s="29">
        <v>7324395</v>
      </c>
      <c r="I27" s="29">
        <v>1861215</v>
      </c>
      <c r="J27" s="27">
        <f t="shared" si="21"/>
        <v>2536594</v>
      </c>
      <c r="K27" s="28"/>
      <c r="L27" s="29">
        <f t="shared" si="22"/>
        <v>0</v>
      </c>
      <c r="M27" s="29"/>
      <c r="N27" s="27">
        <f t="shared" si="23"/>
        <v>0</v>
      </c>
      <c r="O27" s="28"/>
      <c r="P27" s="29">
        <f t="shared" si="24"/>
        <v>0</v>
      </c>
      <c r="Q27" s="29"/>
      <c r="R27" s="27">
        <f t="shared" si="25"/>
        <v>0</v>
      </c>
    </row>
    <row r="28" spans="1:18" ht="13.8" x14ac:dyDescent="0.25">
      <c r="A28" s="4">
        <f t="shared" si="0"/>
        <v>23</v>
      </c>
      <c r="B28" s="39" t="s">
        <v>34</v>
      </c>
      <c r="C28" s="40">
        <f>SUM(C26:C27)</f>
        <v>65882206</v>
      </c>
      <c r="D28" s="41">
        <f t="shared" ref="D28:R28" si="26">SUM(D26:D27)</f>
        <v>78713591</v>
      </c>
      <c r="E28" s="41">
        <f t="shared" si="26"/>
        <v>17131938</v>
      </c>
      <c r="F28" s="42">
        <f t="shared" si="26"/>
        <v>12831385</v>
      </c>
      <c r="G28" s="40">
        <f t="shared" si="26"/>
        <v>65882206</v>
      </c>
      <c r="H28" s="41">
        <f t="shared" si="26"/>
        <v>78713591</v>
      </c>
      <c r="I28" s="41">
        <f t="shared" si="26"/>
        <v>17131938</v>
      </c>
      <c r="J28" s="42">
        <f t="shared" si="26"/>
        <v>12831385</v>
      </c>
      <c r="K28" s="40">
        <f t="shared" si="26"/>
        <v>0</v>
      </c>
      <c r="L28" s="41">
        <f t="shared" si="26"/>
        <v>0</v>
      </c>
      <c r="M28" s="41">
        <f t="shared" si="26"/>
        <v>0</v>
      </c>
      <c r="N28" s="42">
        <f t="shared" si="26"/>
        <v>0</v>
      </c>
      <c r="O28" s="40">
        <f t="shared" si="26"/>
        <v>0</v>
      </c>
      <c r="P28" s="41">
        <f t="shared" si="26"/>
        <v>0</v>
      </c>
      <c r="Q28" s="41">
        <f t="shared" si="26"/>
        <v>0</v>
      </c>
      <c r="R28" s="42">
        <f t="shared" si="26"/>
        <v>0</v>
      </c>
    </row>
    <row r="29" spans="1:18" ht="13.8" x14ac:dyDescent="0.25">
      <c r="A29" s="4">
        <f t="shared" si="0"/>
        <v>24</v>
      </c>
      <c r="B29" s="14" t="s">
        <v>35</v>
      </c>
      <c r="C29" s="6"/>
      <c r="D29" s="7"/>
      <c r="E29" s="10"/>
      <c r="F29" s="15"/>
      <c r="G29" s="11"/>
      <c r="H29" s="12"/>
      <c r="I29" s="12"/>
      <c r="J29" s="15"/>
      <c r="K29" s="11"/>
      <c r="L29" s="12"/>
      <c r="M29" s="12"/>
      <c r="N29" s="15"/>
      <c r="O29" s="11"/>
      <c r="P29" s="12"/>
      <c r="Q29" s="12"/>
      <c r="R29" s="15"/>
    </row>
    <row r="30" spans="1:18" x14ac:dyDescent="0.25">
      <c r="A30" s="4">
        <f t="shared" si="0"/>
        <v>25</v>
      </c>
      <c r="B30" s="30" t="s">
        <v>36</v>
      </c>
      <c r="C30" s="31">
        <f t="shared" ref="C30:D31" si="27">G30+K30+O30</f>
        <v>61000000</v>
      </c>
      <c r="D30" s="26">
        <f t="shared" si="27"/>
        <v>61236093</v>
      </c>
      <c r="E30" s="26">
        <f>I30+M30+Q30</f>
        <v>0</v>
      </c>
      <c r="F30" s="27">
        <f t="shared" ref="F30:F32" si="28">J30+R30</f>
        <v>236093</v>
      </c>
      <c r="G30" s="28">
        <v>61000000</v>
      </c>
      <c r="H30" s="29">
        <v>61236093</v>
      </c>
      <c r="I30" s="29">
        <v>0</v>
      </c>
      <c r="J30" s="27">
        <f t="shared" ref="J30:J31" si="29">H30-G30</f>
        <v>236093</v>
      </c>
      <c r="K30" s="28"/>
      <c r="L30" s="29">
        <f t="shared" ref="L30:L31" si="30">K30</f>
        <v>0</v>
      </c>
      <c r="M30" s="29"/>
      <c r="N30" s="27">
        <f t="shared" ref="N30:N31" si="31">L30-K30</f>
        <v>0</v>
      </c>
      <c r="O30" s="28"/>
      <c r="P30" s="29">
        <f t="shared" ref="P30:P31" si="32">O30</f>
        <v>0</v>
      </c>
      <c r="Q30" s="29"/>
      <c r="R30" s="27">
        <f t="shared" ref="R30:R31" si="33">P30-O30</f>
        <v>0</v>
      </c>
    </row>
    <row r="31" spans="1:18" x14ac:dyDescent="0.25">
      <c r="A31" s="4">
        <f t="shared" si="0"/>
        <v>26</v>
      </c>
      <c r="B31" s="30" t="s">
        <v>37</v>
      </c>
      <c r="C31" s="31">
        <f t="shared" si="27"/>
        <v>4000000</v>
      </c>
      <c r="D31" s="26">
        <f t="shared" si="27"/>
        <v>4000000</v>
      </c>
      <c r="E31" s="26">
        <f>I31+M31+Q31</f>
        <v>1600000</v>
      </c>
      <c r="F31" s="27">
        <f t="shared" si="28"/>
        <v>0</v>
      </c>
      <c r="G31" s="28">
        <v>4000000</v>
      </c>
      <c r="H31" s="29">
        <f>G31</f>
        <v>4000000</v>
      </c>
      <c r="I31" s="29">
        <v>1600000</v>
      </c>
      <c r="J31" s="27">
        <f t="shared" si="29"/>
        <v>0</v>
      </c>
      <c r="K31" s="28"/>
      <c r="L31" s="29">
        <f t="shared" si="30"/>
        <v>0</v>
      </c>
      <c r="M31" s="29"/>
      <c r="N31" s="27">
        <f t="shared" si="31"/>
        <v>0</v>
      </c>
      <c r="O31" s="28"/>
      <c r="P31" s="29">
        <f t="shared" si="32"/>
        <v>0</v>
      </c>
      <c r="Q31" s="29"/>
      <c r="R31" s="27">
        <f t="shared" si="33"/>
        <v>0</v>
      </c>
    </row>
    <row r="32" spans="1:18" ht="13.8" x14ac:dyDescent="0.25">
      <c r="A32" s="4">
        <f t="shared" si="0"/>
        <v>27</v>
      </c>
      <c r="B32" s="39" t="s">
        <v>38</v>
      </c>
      <c r="C32" s="40">
        <f>G32</f>
        <v>65000000</v>
      </c>
      <c r="D32" s="41">
        <f>SUM(D30:D31)</f>
        <v>65236093</v>
      </c>
      <c r="E32" s="41">
        <f>SUM(E30:E31)</f>
        <v>1600000</v>
      </c>
      <c r="F32" s="38">
        <f t="shared" si="28"/>
        <v>236093</v>
      </c>
      <c r="G32" s="40">
        <f>SUM(G30:G31)</f>
        <v>65000000</v>
      </c>
      <c r="H32" s="41">
        <f t="shared" ref="H32:R32" si="34">SUM(H30:H31)</f>
        <v>65236093</v>
      </c>
      <c r="I32" s="41">
        <f t="shared" si="34"/>
        <v>1600000</v>
      </c>
      <c r="J32" s="38">
        <f t="shared" si="34"/>
        <v>236093</v>
      </c>
      <c r="K32" s="40">
        <f t="shared" si="34"/>
        <v>0</v>
      </c>
      <c r="L32" s="41">
        <f t="shared" si="34"/>
        <v>0</v>
      </c>
      <c r="M32" s="41">
        <f t="shared" si="34"/>
        <v>0</v>
      </c>
      <c r="N32" s="38">
        <f t="shared" si="34"/>
        <v>0</v>
      </c>
      <c r="O32" s="40">
        <f t="shared" si="34"/>
        <v>0</v>
      </c>
      <c r="P32" s="41">
        <f t="shared" si="34"/>
        <v>0</v>
      </c>
      <c r="Q32" s="41">
        <f t="shared" si="34"/>
        <v>0</v>
      </c>
      <c r="R32" s="38">
        <f t="shared" si="34"/>
        <v>0</v>
      </c>
    </row>
    <row r="33" spans="1:18" ht="13.8" x14ac:dyDescent="0.25">
      <c r="A33" s="4">
        <f t="shared" si="0"/>
        <v>28</v>
      </c>
      <c r="B33" s="43" t="s">
        <v>39</v>
      </c>
      <c r="C33" s="36">
        <f t="shared" ref="C33:R33" si="35">C17+C24+C28+C32</f>
        <v>954251348</v>
      </c>
      <c r="D33" s="37">
        <f t="shared" si="35"/>
        <v>1346502499</v>
      </c>
      <c r="E33" s="37">
        <f t="shared" si="35"/>
        <v>382958327</v>
      </c>
      <c r="F33" s="44">
        <f t="shared" si="35"/>
        <v>388336692</v>
      </c>
      <c r="G33" s="36">
        <f t="shared" si="35"/>
        <v>828391848</v>
      </c>
      <c r="H33" s="37">
        <f t="shared" si="35"/>
        <v>1215231222</v>
      </c>
      <c r="I33" s="37">
        <f t="shared" si="35"/>
        <v>316122032</v>
      </c>
      <c r="J33" s="44">
        <f t="shared" si="35"/>
        <v>386839374</v>
      </c>
      <c r="K33" s="36">
        <f t="shared" si="35"/>
        <v>93458500</v>
      </c>
      <c r="L33" s="37">
        <f t="shared" si="35"/>
        <v>97372959</v>
      </c>
      <c r="M33" s="37">
        <f t="shared" si="35"/>
        <v>51442389</v>
      </c>
      <c r="N33" s="44">
        <f t="shared" si="35"/>
        <v>3914459</v>
      </c>
      <c r="O33" s="36">
        <f t="shared" si="35"/>
        <v>32401000</v>
      </c>
      <c r="P33" s="37">
        <f t="shared" si="35"/>
        <v>33898318</v>
      </c>
      <c r="Q33" s="37">
        <f t="shared" si="35"/>
        <v>15393906</v>
      </c>
      <c r="R33" s="44">
        <f t="shared" si="35"/>
        <v>1497318</v>
      </c>
    </row>
    <row r="34" spans="1:18" ht="13.8" x14ac:dyDescent="0.25">
      <c r="A34" s="4">
        <f t="shared" si="0"/>
        <v>29</v>
      </c>
      <c r="B34" s="14" t="s">
        <v>40</v>
      </c>
      <c r="C34" s="6"/>
      <c r="D34" s="7"/>
      <c r="E34" s="10"/>
      <c r="F34" s="15"/>
      <c r="G34" s="16"/>
      <c r="H34" s="12"/>
      <c r="I34" s="12"/>
      <c r="J34" s="15"/>
      <c r="K34" s="16"/>
      <c r="L34" s="12"/>
      <c r="M34" s="12"/>
      <c r="N34" s="15"/>
      <c r="O34" s="16"/>
      <c r="P34" s="12"/>
      <c r="Q34" s="12"/>
      <c r="R34" s="15"/>
    </row>
    <row r="35" spans="1:18" x14ac:dyDescent="0.25">
      <c r="A35" s="4">
        <f t="shared" si="0"/>
        <v>30</v>
      </c>
      <c r="B35" s="30" t="s">
        <v>41</v>
      </c>
      <c r="C35" s="31">
        <f t="shared" ref="C35:D36" si="36">G35+K35+O35</f>
        <v>38558672</v>
      </c>
      <c r="D35" s="26">
        <f t="shared" si="36"/>
        <v>43603173</v>
      </c>
      <c r="E35" s="26">
        <f>I35+M35+Q35</f>
        <v>36897467</v>
      </c>
      <c r="F35" s="27">
        <f t="shared" ref="F35:F36" si="37">J35+R35</f>
        <v>5044501</v>
      </c>
      <c r="G35" s="28">
        <v>38558672</v>
      </c>
      <c r="H35" s="29">
        <v>43603173</v>
      </c>
      <c r="I35" s="29">
        <v>36897467</v>
      </c>
      <c r="J35" s="27">
        <f>H35-G35</f>
        <v>5044501</v>
      </c>
      <c r="K35" s="28"/>
      <c r="L35" s="29">
        <f t="shared" ref="L35:L36" si="38">K35</f>
        <v>0</v>
      </c>
      <c r="M35" s="29"/>
      <c r="N35" s="27">
        <f>L35-K35</f>
        <v>0</v>
      </c>
      <c r="O35" s="28"/>
      <c r="P35" s="29">
        <f t="shared" ref="P35:P36" si="39">O35</f>
        <v>0</v>
      </c>
      <c r="Q35" s="29"/>
      <c r="R35" s="27">
        <f>P35-O35</f>
        <v>0</v>
      </c>
    </row>
    <row r="36" spans="1:18" x14ac:dyDescent="0.25">
      <c r="A36" s="4">
        <f t="shared" si="0"/>
        <v>31</v>
      </c>
      <c r="B36" s="30" t="s">
        <v>42</v>
      </c>
      <c r="C36" s="31">
        <f t="shared" si="36"/>
        <v>0</v>
      </c>
      <c r="D36" s="26">
        <f t="shared" si="36"/>
        <v>0</v>
      </c>
      <c r="E36" s="26">
        <f>I36+M36+Q36</f>
        <v>0</v>
      </c>
      <c r="F36" s="27">
        <f t="shared" si="37"/>
        <v>0</v>
      </c>
      <c r="G36" s="45"/>
      <c r="H36" s="29"/>
      <c r="I36" s="29"/>
      <c r="J36" s="27">
        <f>H36-G36</f>
        <v>0</v>
      </c>
      <c r="K36" s="45"/>
      <c r="L36" s="29">
        <f t="shared" si="38"/>
        <v>0</v>
      </c>
      <c r="M36" s="29"/>
      <c r="N36" s="27">
        <f>L36-K36</f>
        <v>0</v>
      </c>
      <c r="O36" s="45"/>
      <c r="P36" s="29">
        <f t="shared" si="39"/>
        <v>0</v>
      </c>
      <c r="Q36" s="29"/>
      <c r="R36" s="27">
        <f>P36-O36</f>
        <v>0</v>
      </c>
    </row>
    <row r="37" spans="1:18" ht="13.8" x14ac:dyDescent="0.25">
      <c r="A37" s="4">
        <f t="shared" si="0"/>
        <v>32</v>
      </c>
      <c r="B37" s="39" t="s">
        <v>43</v>
      </c>
      <c r="C37" s="40">
        <f t="shared" ref="C37:E37" si="40">SUM(C35:C36)</f>
        <v>38558672</v>
      </c>
      <c r="D37" s="41">
        <f t="shared" si="40"/>
        <v>43603173</v>
      </c>
      <c r="E37" s="41">
        <f t="shared" si="40"/>
        <v>36897467</v>
      </c>
      <c r="F37" s="42">
        <f t="shared" ref="F37:R37" si="41">SUM(F35:F36)</f>
        <v>5044501</v>
      </c>
      <c r="G37" s="40">
        <f t="shared" si="41"/>
        <v>38558672</v>
      </c>
      <c r="H37" s="41">
        <f t="shared" si="41"/>
        <v>43603173</v>
      </c>
      <c r="I37" s="41">
        <f t="shared" si="41"/>
        <v>36897467</v>
      </c>
      <c r="J37" s="42">
        <f t="shared" si="41"/>
        <v>5044501</v>
      </c>
      <c r="K37" s="40">
        <f t="shared" si="41"/>
        <v>0</v>
      </c>
      <c r="L37" s="41">
        <f t="shared" si="41"/>
        <v>0</v>
      </c>
      <c r="M37" s="41">
        <f t="shared" si="41"/>
        <v>0</v>
      </c>
      <c r="N37" s="42">
        <f t="shared" si="41"/>
        <v>0</v>
      </c>
      <c r="O37" s="40">
        <f t="shared" si="41"/>
        <v>0</v>
      </c>
      <c r="P37" s="41">
        <f t="shared" si="41"/>
        <v>0</v>
      </c>
      <c r="Q37" s="41">
        <f t="shared" si="41"/>
        <v>0</v>
      </c>
      <c r="R37" s="42">
        <f t="shared" si="41"/>
        <v>0</v>
      </c>
    </row>
    <row r="38" spans="1:18" ht="13.8" x14ac:dyDescent="0.25">
      <c r="A38" s="4">
        <f t="shared" si="0"/>
        <v>33</v>
      </c>
      <c r="B38" s="17" t="s">
        <v>44</v>
      </c>
      <c r="C38" s="40">
        <f t="shared" ref="C38:R38" si="42">C33+C37</f>
        <v>992810020</v>
      </c>
      <c r="D38" s="41">
        <f t="shared" si="42"/>
        <v>1390105672</v>
      </c>
      <c r="E38" s="41">
        <f t="shared" si="42"/>
        <v>419855794</v>
      </c>
      <c r="F38" s="42">
        <f t="shared" si="42"/>
        <v>393381193</v>
      </c>
      <c r="G38" s="40">
        <f t="shared" si="42"/>
        <v>866950520</v>
      </c>
      <c r="H38" s="41">
        <f t="shared" si="42"/>
        <v>1258834395</v>
      </c>
      <c r="I38" s="41">
        <f t="shared" si="42"/>
        <v>353019499</v>
      </c>
      <c r="J38" s="42">
        <f t="shared" si="42"/>
        <v>391883875</v>
      </c>
      <c r="K38" s="40">
        <f t="shared" si="42"/>
        <v>93458500</v>
      </c>
      <c r="L38" s="41">
        <f t="shared" si="42"/>
        <v>97372959</v>
      </c>
      <c r="M38" s="41">
        <f t="shared" si="42"/>
        <v>51442389</v>
      </c>
      <c r="N38" s="42">
        <f t="shared" si="42"/>
        <v>3914459</v>
      </c>
      <c r="O38" s="40">
        <f t="shared" si="42"/>
        <v>32401000</v>
      </c>
      <c r="P38" s="41">
        <f t="shared" si="42"/>
        <v>33898318</v>
      </c>
      <c r="Q38" s="41">
        <f t="shared" si="42"/>
        <v>15393906</v>
      </c>
      <c r="R38" s="42">
        <f t="shared" si="42"/>
        <v>1497318</v>
      </c>
    </row>
    <row r="39" spans="1:18" x14ac:dyDescent="0.25">
      <c r="A39" s="4">
        <f t="shared" si="0"/>
        <v>34</v>
      </c>
      <c r="B39" s="8" t="s">
        <v>45</v>
      </c>
      <c r="C39" s="9">
        <f t="shared" ref="C39:E40" si="43">G39+K39+O39</f>
        <v>116583882</v>
      </c>
      <c r="D39" s="10">
        <f>H39+L39+P39</f>
        <v>118002698</v>
      </c>
      <c r="E39" s="10">
        <f t="shared" si="43"/>
        <v>64890958</v>
      </c>
      <c r="F39" s="27">
        <f>K39+O39+R39</f>
        <v>0</v>
      </c>
      <c r="G39" s="11">
        <v>116583882</v>
      </c>
      <c r="H39" s="12">
        <v>118002698</v>
      </c>
      <c r="I39" s="12">
        <v>64890958</v>
      </c>
      <c r="J39" s="27">
        <f>H39-G39</f>
        <v>1418816</v>
      </c>
      <c r="K39" s="11"/>
      <c r="L39" s="12"/>
      <c r="M39" s="12"/>
      <c r="N39" s="27">
        <f>L39-K39</f>
        <v>0</v>
      </c>
      <c r="O39" s="11"/>
      <c r="P39" s="12"/>
      <c r="Q39" s="12"/>
      <c r="R39" s="27">
        <f>P39-O39</f>
        <v>0</v>
      </c>
    </row>
    <row r="40" spans="1:18" ht="14.4" thickBot="1" x14ac:dyDescent="0.3">
      <c r="A40" s="4">
        <f t="shared" si="0"/>
        <v>35</v>
      </c>
      <c r="B40" s="46" t="s">
        <v>46</v>
      </c>
      <c r="C40" s="47">
        <f t="shared" si="43"/>
        <v>36</v>
      </c>
      <c r="D40" s="48">
        <f t="shared" si="43"/>
        <v>36</v>
      </c>
      <c r="E40" s="48">
        <f t="shared" si="43"/>
        <v>36</v>
      </c>
      <c r="F40" s="49">
        <f>K40+O40+R40</f>
        <v>19</v>
      </c>
      <c r="G40" s="50">
        <v>17</v>
      </c>
      <c r="H40" s="51">
        <v>17</v>
      </c>
      <c r="I40" s="51">
        <v>17</v>
      </c>
      <c r="J40" s="49"/>
      <c r="K40" s="50">
        <v>15</v>
      </c>
      <c r="L40" s="51">
        <v>15</v>
      </c>
      <c r="M40" s="51">
        <v>15</v>
      </c>
      <c r="N40" s="49"/>
      <c r="O40" s="50">
        <v>4</v>
      </c>
      <c r="P40" s="51">
        <v>4</v>
      </c>
      <c r="Q40" s="51">
        <v>4</v>
      </c>
      <c r="R40" s="49"/>
    </row>
    <row r="42" spans="1:18" x14ac:dyDescent="0.25">
      <c r="B42" s="2" t="s">
        <v>47</v>
      </c>
      <c r="C42" s="5">
        <f>C38+C39</f>
        <v>1109393902</v>
      </c>
      <c r="D42" s="5">
        <f t="shared" ref="D42:E42" si="44">D38+D39</f>
        <v>1508108370</v>
      </c>
      <c r="E42" s="5">
        <f t="shared" si="44"/>
        <v>484746752</v>
      </c>
      <c r="F42" s="5"/>
      <c r="G42" s="5">
        <f>G38+G39</f>
        <v>983534402</v>
      </c>
      <c r="H42" s="5">
        <f t="shared" ref="H42:Q42" si="45">H38+H39</f>
        <v>1376837093</v>
      </c>
      <c r="I42" s="5">
        <f t="shared" si="45"/>
        <v>417910457</v>
      </c>
      <c r="J42" s="5"/>
      <c r="K42" s="5">
        <f t="shared" si="45"/>
        <v>93458500</v>
      </c>
      <c r="L42" s="5">
        <f t="shared" si="45"/>
        <v>97372959</v>
      </c>
      <c r="M42" s="5">
        <f t="shared" si="45"/>
        <v>51442389</v>
      </c>
      <c r="N42" s="5"/>
      <c r="O42" s="5">
        <f t="shared" si="45"/>
        <v>32401000</v>
      </c>
      <c r="P42" s="5">
        <f t="shared" si="45"/>
        <v>33898318</v>
      </c>
      <c r="Q42" s="5">
        <f t="shared" si="45"/>
        <v>15393906</v>
      </c>
      <c r="R42" s="5">
        <f>P42-O42</f>
        <v>1497318</v>
      </c>
    </row>
    <row r="43" spans="1:18" x14ac:dyDescent="0.25">
      <c r="M43" s="5"/>
    </row>
    <row r="44" spans="1:18" x14ac:dyDescent="0.25">
      <c r="F44" s="5"/>
      <c r="G44" s="5"/>
      <c r="H44" s="5"/>
      <c r="I44" s="5"/>
      <c r="J44" s="5"/>
      <c r="K44" s="5"/>
      <c r="L44" s="5"/>
      <c r="M44" s="5"/>
      <c r="N44" s="5"/>
    </row>
    <row r="45" spans="1:18" x14ac:dyDescent="0.25">
      <c r="G45" s="5"/>
    </row>
    <row r="46" spans="1:18" x14ac:dyDescent="0.2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</sheetData>
  <mergeCells count="6">
    <mergeCell ref="C4:E4"/>
    <mergeCell ref="A2:Q2"/>
    <mergeCell ref="B3:Q3"/>
    <mergeCell ref="G4:I4"/>
    <mergeCell ref="K4:M4"/>
    <mergeCell ref="O4:Q4"/>
  </mergeCells>
  <pageMargins left="0" right="0" top="0.78740157480314965" bottom="0.78740157480314965" header="0.51181102362204722" footer="0.51181102362204722"/>
  <pageSetup paperSize="9" scale="90" orientation="landscape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2.sz.Kiadások forrásonként </vt:lpstr>
      <vt:lpstr>'2.sz.Kiadások forrásonként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cp:lastPrinted>2019-08-05T08:35:39Z</cp:lastPrinted>
  <dcterms:created xsi:type="dcterms:W3CDTF">2019-06-18T11:50:21Z</dcterms:created>
  <dcterms:modified xsi:type="dcterms:W3CDTF">2019-08-13T06:38:04Z</dcterms:modified>
</cp:coreProperties>
</file>