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Évi\pendrive\jásd\2018\kövi\zárszámadás\mellékletek\"/>
    </mc:Choice>
  </mc:AlternateContent>
  <bookViews>
    <workbookView xWindow="0" yWindow="0" windowWidth="20490" windowHeight="7755"/>
  </bookViews>
  <sheets>
    <sheet name="6.m.öNK.Bevétele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a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">#REF!</definedName>
    <definedName name="BB">#REF!</definedName>
    <definedName name="bbmmmm">#REF!</definedName>
    <definedName name="cv">[4]Gyermekjóléti!$C$27:$C$86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C12" i="1"/>
  <c r="C19" i="1" s="1"/>
  <c r="C54" i="1" s="1"/>
  <c r="C60" i="1" s="1"/>
  <c r="D12" i="1"/>
  <c r="D19" i="1" s="1"/>
  <c r="E12" i="1"/>
  <c r="F12" i="1" s="1"/>
  <c r="E13" i="1"/>
  <c r="F13" i="1"/>
  <c r="E19" i="1"/>
  <c r="F20" i="1"/>
  <c r="E22" i="1"/>
  <c r="F22" i="1"/>
  <c r="F23" i="1"/>
  <c r="F25" i="1"/>
  <c r="F27" i="1"/>
  <c r="F29" i="1"/>
  <c r="C31" i="1"/>
  <c r="D31" i="1"/>
  <c r="D35" i="1" s="1"/>
  <c r="F35" i="1" s="1"/>
  <c r="E31" i="1"/>
  <c r="F32" i="1"/>
  <c r="C35" i="1"/>
  <c r="E35" i="1"/>
  <c r="F36" i="1"/>
  <c r="F38" i="1"/>
  <c r="F40" i="1"/>
  <c r="F43" i="1"/>
  <c r="F44" i="1"/>
  <c r="F45" i="1"/>
  <c r="F46" i="1"/>
  <c r="F47" i="1"/>
  <c r="F48" i="1"/>
  <c r="C50" i="1"/>
  <c r="D50" i="1"/>
  <c r="E50" i="1"/>
  <c r="F50" i="1"/>
  <c r="F51" i="1"/>
  <c r="C53" i="1"/>
  <c r="D53" i="1"/>
  <c r="E53" i="1"/>
  <c r="F53" i="1" s="1"/>
  <c r="E54" i="1"/>
  <c r="F56" i="1"/>
  <c r="F57" i="1"/>
  <c r="C58" i="1"/>
  <c r="D58" i="1"/>
  <c r="E58" i="1"/>
  <c r="F58" i="1"/>
  <c r="F19" i="1" l="1"/>
  <c r="D54" i="1"/>
  <c r="D60" i="1" s="1"/>
  <c r="E60" i="1"/>
  <c r="F60" i="1" s="1"/>
  <c r="F31" i="1"/>
  <c r="F54" i="1" l="1"/>
</calcChain>
</file>

<file path=xl/sharedStrings.xml><?xml version="1.0" encoding="utf-8"?>
<sst xmlns="http://schemas.openxmlformats.org/spreadsheetml/2006/main" count="97" uniqueCount="97">
  <si>
    <t>BEVÉTELEK MINDÖSSZESEN:</t>
  </si>
  <si>
    <t xml:space="preserve">Finanszírozási bevételek </t>
  </si>
  <si>
    <t>B8</t>
  </si>
  <si>
    <t>Államháztartáson belüli megelőlegezések (B814)</t>
  </si>
  <si>
    <t xml:space="preserve">Előző év költségvetési maradványának igénybevétele </t>
  </si>
  <si>
    <t>B8131</t>
  </si>
  <si>
    <t xml:space="preserve">Költségvetési bevételek </t>
  </si>
  <si>
    <t>B1-B7</t>
  </si>
  <si>
    <t xml:space="preserve">Felhalmozási célú átvett pénzeszközök </t>
  </si>
  <si>
    <t>B7</t>
  </si>
  <si>
    <t xml:space="preserve">ebből: háztartások </t>
  </si>
  <si>
    <t xml:space="preserve">Egyéb felhalmozási célú átvett pénzeszközök </t>
  </si>
  <si>
    <t>B75</t>
  </si>
  <si>
    <t>Működési bevételek összesen:</t>
  </si>
  <si>
    <t>B4</t>
  </si>
  <si>
    <t xml:space="preserve">ebből: kiadások visszatérítései </t>
  </si>
  <si>
    <t xml:space="preserve">Egyéb működési bevételek </t>
  </si>
  <si>
    <t>B411</t>
  </si>
  <si>
    <t xml:space="preserve">Biztosító által fizetett kártérítés </t>
  </si>
  <si>
    <t>B410</t>
  </si>
  <si>
    <t>Egyéb kapott (járó) kamatok és kamatjellegű bevételek</t>
  </si>
  <si>
    <t>B4082</t>
  </si>
  <si>
    <t>Általános forgalmi adó visszatérítése</t>
  </si>
  <si>
    <t>B407</t>
  </si>
  <si>
    <t xml:space="preserve">Kiszámlázott általános forgalmi adó </t>
  </si>
  <si>
    <t>B406</t>
  </si>
  <si>
    <t xml:space="preserve">Ellátási díjak </t>
  </si>
  <si>
    <t>B405</t>
  </si>
  <si>
    <t>ebből: önkormányzati vagyon vagyonkezelésbe adásából származó bevétel</t>
  </si>
  <si>
    <t>ebből: önkormányzati vagyon üzemeltetéséből, koncesszióból származó bevétel</t>
  </si>
  <si>
    <t xml:space="preserve">Tulajdonosi bevételek </t>
  </si>
  <si>
    <t>B404</t>
  </si>
  <si>
    <t xml:space="preserve">ebből: államháztartáson belül </t>
  </si>
  <si>
    <t>Közvetített szolgáltatások ellenértéke</t>
  </si>
  <si>
    <t>B403</t>
  </si>
  <si>
    <t>ebből:tárgyi eszközök bérbeadásából származó bevétel</t>
  </si>
  <si>
    <t xml:space="preserve">Szolgáltatások ellenértéke </t>
  </si>
  <si>
    <t>B402</t>
  </si>
  <si>
    <t xml:space="preserve">Közhatalmi bevételek </t>
  </si>
  <si>
    <t>B3</t>
  </si>
  <si>
    <t>ebből: egyéb települési adók (B36)</t>
  </si>
  <si>
    <t>ebből: egyéb bírság (B36)</t>
  </si>
  <si>
    <t xml:space="preserve">Egyéb közhatalmi bevételek </t>
  </si>
  <si>
    <t>B36</t>
  </si>
  <si>
    <t xml:space="preserve">Termékek és szolgáltatások adói </t>
  </si>
  <si>
    <t>B35</t>
  </si>
  <si>
    <t xml:space="preserve">ebből: tartózkodás után fizetett idegenforgalmi adó  </t>
  </si>
  <si>
    <t>Egyéb áruhasználati és szolgáltatási adók</t>
  </si>
  <si>
    <t>B355</t>
  </si>
  <si>
    <t xml:space="preserve">ebből: belföldi gépjárművek adójának a helyi önkormányzatot megillető része </t>
  </si>
  <si>
    <t>Gépjárműadók</t>
  </si>
  <si>
    <t>B354</t>
  </si>
  <si>
    <t>ebből: állandó jeleggel végzett iparűzési tevékenység után fizetett helyi iparűzési adó</t>
  </si>
  <si>
    <t>Értékesítési és forgalmi adók</t>
  </si>
  <si>
    <t>B351</t>
  </si>
  <si>
    <t>ebből: magánszemélyek kommunális adója</t>
  </si>
  <si>
    <t xml:space="preserve">Vagyoni tipusú adók </t>
  </si>
  <si>
    <t>B34</t>
  </si>
  <si>
    <t>Felhalmozási célú támogatások államháztartáson belülről</t>
  </si>
  <si>
    <t>B2</t>
  </si>
  <si>
    <t>Egyéb felhalmozási célú tám.-pályázatok</t>
  </si>
  <si>
    <t xml:space="preserve">B25 </t>
  </si>
  <si>
    <t xml:space="preserve">Felhalmozási célú önkormányzati támogatások </t>
  </si>
  <si>
    <t>B21</t>
  </si>
  <si>
    <t>Működési célú támogatások államháztartáson belülről</t>
  </si>
  <si>
    <t>B1</t>
  </si>
  <si>
    <t>ebből: elkülönített állami pénzalapok</t>
  </si>
  <si>
    <t>ebből: társadalombiztosítás pénzügyi alapjai (B16)</t>
  </si>
  <si>
    <t xml:space="preserve">ebből: egyéb fejezeti kezelésű előirányzatok </t>
  </si>
  <si>
    <t xml:space="preserve">ebből: központi kezelésű előirányzatok </t>
  </si>
  <si>
    <t>ebből: központi költségvetési szervek</t>
  </si>
  <si>
    <t>Egyéb működési célú támogatások bevételei államháztartáson belülről</t>
  </si>
  <si>
    <t>B16</t>
  </si>
  <si>
    <t xml:space="preserve">Önkormányzatok működési támogatásai </t>
  </si>
  <si>
    <t>B11</t>
  </si>
  <si>
    <t>Elszámolásból származó bevételek</t>
  </si>
  <si>
    <t>B116</t>
  </si>
  <si>
    <t>Működési célú költségvetési támogatások és kiegészítő támogatások</t>
  </si>
  <si>
    <t>B115</t>
  </si>
  <si>
    <t xml:space="preserve">Települési önkormányzatok kulturális feladatainak támogatása </t>
  </si>
  <si>
    <t>B114</t>
  </si>
  <si>
    <t xml:space="preserve">Települési önkormányzatok szociális, gyermekjóléti  és gyermekétkeztetési feladatainak támogatása </t>
  </si>
  <si>
    <t>B113</t>
  </si>
  <si>
    <t xml:space="preserve">Települési önkormányzatok egyes köznevelési feladatainak támogatása </t>
  </si>
  <si>
    <t>B112</t>
  </si>
  <si>
    <t xml:space="preserve">Helyi önkormányzatok működésének általános támogatása </t>
  </si>
  <si>
    <t>B111</t>
  </si>
  <si>
    <t>Teljesítés</t>
  </si>
  <si>
    <t>Módosított előirányzat</t>
  </si>
  <si>
    <t>Eredeti előirányzat</t>
  </si>
  <si>
    <t>Teljesítés %-a</t>
  </si>
  <si>
    <t xml:space="preserve">2017.évi </t>
  </si>
  <si>
    <t>Megnevezés</t>
  </si>
  <si>
    <t>rovat</t>
  </si>
  <si>
    <t>adatok Ft-ban</t>
  </si>
  <si>
    <t>JÁSD ÖNKORMÁNYZATBEVÉTELEI 2017. DECEMBER 31-ÉN</t>
  </si>
  <si>
    <t>6. melléklet az 5/2018.(V.30.)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</si>
</sst>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name val="Garamond"/>
      <family val="1"/>
      <charset val="238"/>
    </font>
    <font>
      <sz val="10"/>
      <name val="MS Sans Serif"/>
      <family val="2"/>
      <charset val="238"/>
    </font>
    <font>
      <sz val="10"/>
      <name val="MS Sans Serif"/>
      <charset val="238"/>
    </font>
    <font>
      <sz val="8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</cellStyleXfs>
  <cellXfs count="34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3" fontId="3" fillId="0" borderId="0" xfId="1" applyNumberFormat="1" applyFont="1" applyBorder="1"/>
    <xf numFmtId="0" fontId="2" fillId="0" borderId="0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9" fontId="2" fillId="0" borderId="1" xfId="1" applyNumberFormat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horizontal="right" vertical="center" wrapText="1"/>
    </xf>
    <xf numFmtId="0" fontId="3" fillId="0" borderId="1" xfId="1" applyFont="1" applyBorder="1" applyAlignment="1">
      <alignment horizontal="left" vertical="center" wrapText="1"/>
    </xf>
    <xf numFmtId="0" fontId="3" fillId="0" borderId="1" xfId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right" vertical="top" wrapText="1"/>
    </xf>
    <xf numFmtId="0" fontId="2" fillId="0" borderId="1" xfId="1" applyFont="1" applyBorder="1" applyAlignment="1">
      <alignment horizontal="left" vertical="top" wrapText="1"/>
    </xf>
    <xf numFmtId="0" fontId="3" fillId="0" borderId="1" xfId="1" applyFont="1" applyBorder="1" applyAlignment="1">
      <alignment horizontal="center" vertical="center" wrapText="1"/>
    </xf>
    <xf numFmtId="3" fontId="2" fillId="0" borderId="1" xfId="1" applyNumberFormat="1" applyFont="1" applyBorder="1" applyAlignment="1">
      <alignment horizontal="right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4" fillId="0" borderId="0" xfId="1" applyFont="1" applyAlignment="1">
      <alignment vertical="center"/>
    </xf>
    <xf numFmtId="3" fontId="4" fillId="0" borderId="0" xfId="1" applyNumberFormat="1" applyFont="1" applyAlignment="1">
      <alignment vertical="center"/>
    </xf>
    <xf numFmtId="3" fontId="4" fillId="0" borderId="1" xfId="1" applyNumberFormat="1" applyFont="1" applyBorder="1" applyAlignment="1">
      <alignment horizontal="righ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3" fontId="2" fillId="0" borderId="3" xfId="1" applyNumberFormat="1" applyFont="1" applyBorder="1" applyAlignment="1">
      <alignment horizontal="center" vertical="center" wrapText="1"/>
    </xf>
    <xf numFmtId="3" fontId="5" fillId="0" borderId="0" xfId="2" applyNumberFormat="1" applyFont="1" applyBorder="1" applyAlignment="1"/>
    <xf numFmtId="3" fontId="5" fillId="0" borderId="4" xfId="2" applyNumberFormat="1" applyFont="1" applyBorder="1" applyAlignment="1">
      <alignment horizontal="right"/>
    </xf>
    <xf numFmtId="0" fontId="2" fillId="0" borderId="0" xfId="1" applyFont="1"/>
    <xf numFmtId="0" fontId="2" fillId="0" borderId="0" xfId="1" applyFont="1" applyBorder="1"/>
    <xf numFmtId="0" fontId="3" fillId="0" borderId="0" xfId="3" applyFont="1" applyAlignment="1">
      <alignment horizontal="center" vertical="center"/>
    </xf>
    <xf numFmtId="0" fontId="8" fillId="0" borderId="0" xfId="4" applyFont="1" applyAlignment="1">
      <alignment horizontal="right" vertical="center"/>
    </xf>
  </cellXfs>
  <cellStyles count="5">
    <cellStyle name="Normál" xfId="0" builtinId="0"/>
    <cellStyle name="Normál 2" xfId="1"/>
    <cellStyle name="Normál 2 2 2 2" xfId="3"/>
    <cellStyle name="Normál 2 3" xfId="4"/>
    <cellStyle name="Normál_Rendelet mellékletek 2008.jav.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201;vi/pendrive/j&#225;sd/2018/k&#246;vi/z&#225;rsz&#225;mad&#225;s/Z&#193;RSZ&#193;MAD&#193;S_2017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19.m.Vagyonkimutatá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"/>
  <sheetViews>
    <sheetView tabSelected="1" workbookViewId="0">
      <selection sqref="A1:E1"/>
    </sheetView>
  </sheetViews>
  <sheetFormatPr defaultRowHeight="12.75" x14ac:dyDescent="0.25"/>
  <cols>
    <col min="1" max="1" width="6.85546875" style="1" customWidth="1"/>
    <col min="2" max="2" width="38.42578125" style="1" customWidth="1"/>
    <col min="3" max="4" width="11" style="1" customWidth="1"/>
    <col min="5" max="5" width="11.28515625" style="1" customWidth="1"/>
    <col min="6" max="6" width="8.28515625" style="2" customWidth="1"/>
    <col min="7" max="21" width="9.140625" style="2"/>
    <col min="22" max="241" width="9.140625" style="1"/>
    <col min="242" max="242" width="6.85546875" style="1" customWidth="1"/>
    <col min="243" max="243" width="38.42578125" style="1" customWidth="1"/>
    <col min="244" max="245" width="11" style="1" customWidth="1"/>
    <col min="246" max="246" width="11.28515625" style="1" customWidth="1"/>
    <col min="247" max="247" width="11.5703125" style="1" customWidth="1"/>
    <col min="248" max="16384" width="9.140625" style="1"/>
  </cols>
  <sheetData>
    <row r="1" spans="1:13" s="30" customFormat="1" ht="17.25" customHeight="1" x14ac:dyDescent="0.2">
      <c r="A1" s="33" t="s">
        <v>96</v>
      </c>
      <c r="B1" s="33"/>
      <c r="C1" s="33"/>
      <c r="D1" s="33"/>
      <c r="E1" s="33"/>
      <c r="F1" s="1"/>
    </row>
    <row r="2" spans="1:13" s="30" customFormat="1" ht="20.25" customHeight="1" x14ac:dyDescent="0.2">
      <c r="A2" s="32" t="s">
        <v>95</v>
      </c>
      <c r="B2" s="32"/>
      <c r="C2" s="32"/>
      <c r="D2" s="32"/>
      <c r="E2" s="32"/>
      <c r="F2" s="4"/>
      <c r="G2" s="31"/>
      <c r="H2" s="31"/>
      <c r="I2" s="31"/>
      <c r="J2" s="31"/>
      <c r="K2" s="31"/>
      <c r="L2" s="31"/>
      <c r="M2" s="31"/>
    </row>
    <row r="3" spans="1:13" x14ac:dyDescent="0.2">
      <c r="A3" s="29" t="s">
        <v>94</v>
      </c>
      <c r="B3" s="29"/>
      <c r="C3" s="29"/>
      <c r="D3" s="29"/>
      <c r="E3" s="29"/>
      <c r="F3" s="28"/>
      <c r="G3" s="28"/>
      <c r="H3" s="28"/>
      <c r="I3" s="28"/>
      <c r="J3" s="28"/>
      <c r="K3" s="28"/>
      <c r="L3" s="28"/>
      <c r="M3" s="28"/>
    </row>
    <row r="4" spans="1:13" s="2" customFormat="1" ht="17.25" customHeight="1" x14ac:dyDescent="0.25">
      <c r="A4" s="26" t="s">
        <v>93</v>
      </c>
      <c r="B4" s="26" t="s">
        <v>92</v>
      </c>
      <c r="C4" s="26" t="s">
        <v>91</v>
      </c>
      <c r="D4" s="26"/>
      <c r="E4" s="26"/>
      <c r="F4" s="27" t="s">
        <v>90</v>
      </c>
    </row>
    <row r="5" spans="1:13" s="2" customFormat="1" ht="25.5" x14ac:dyDescent="0.25">
      <c r="A5" s="26"/>
      <c r="B5" s="26"/>
      <c r="C5" s="25" t="s">
        <v>89</v>
      </c>
      <c r="D5" s="25" t="s">
        <v>88</v>
      </c>
      <c r="E5" s="25" t="s">
        <v>87</v>
      </c>
      <c r="F5" s="24"/>
    </row>
    <row r="6" spans="1:13" s="2" customFormat="1" ht="25.5" x14ac:dyDescent="0.25">
      <c r="A6" s="18" t="s">
        <v>86</v>
      </c>
      <c r="B6" s="17" t="s">
        <v>85</v>
      </c>
      <c r="C6" s="16">
        <v>14663967</v>
      </c>
      <c r="D6" s="16">
        <v>15663967</v>
      </c>
      <c r="E6" s="16">
        <v>15663967</v>
      </c>
      <c r="F6" s="6">
        <f>E6/D6</f>
        <v>1</v>
      </c>
    </row>
    <row r="7" spans="1:13" s="2" customFormat="1" ht="25.5" x14ac:dyDescent="0.25">
      <c r="A7" s="18" t="s">
        <v>84</v>
      </c>
      <c r="B7" s="17" t="s">
        <v>83</v>
      </c>
      <c r="C7" s="16">
        <v>16433270</v>
      </c>
      <c r="D7" s="16">
        <v>16800270</v>
      </c>
      <c r="E7" s="16">
        <v>16800270</v>
      </c>
      <c r="F7" s="6">
        <f>E7/D7</f>
        <v>1</v>
      </c>
    </row>
    <row r="8" spans="1:13" s="2" customFormat="1" ht="38.25" x14ac:dyDescent="0.25">
      <c r="A8" s="18" t="s">
        <v>82</v>
      </c>
      <c r="B8" s="17" t="s">
        <v>81</v>
      </c>
      <c r="C8" s="16">
        <v>14707869</v>
      </c>
      <c r="D8" s="16">
        <v>12275417</v>
      </c>
      <c r="E8" s="16">
        <v>12275417</v>
      </c>
      <c r="F8" s="6">
        <f>E8/D8</f>
        <v>1</v>
      </c>
    </row>
    <row r="9" spans="1:13" s="2" customFormat="1" ht="25.5" x14ac:dyDescent="0.25">
      <c r="A9" s="18" t="s">
        <v>80</v>
      </c>
      <c r="B9" s="17" t="s">
        <v>79</v>
      </c>
      <c r="C9" s="16">
        <v>1200000</v>
      </c>
      <c r="D9" s="16">
        <v>1200000</v>
      </c>
      <c r="E9" s="16">
        <v>1200000</v>
      </c>
      <c r="F9" s="6">
        <f>E9/D9</f>
        <v>1</v>
      </c>
    </row>
    <row r="10" spans="1:13" s="2" customFormat="1" ht="25.5" x14ac:dyDescent="0.25">
      <c r="A10" s="18" t="s">
        <v>78</v>
      </c>
      <c r="B10" s="17" t="s">
        <v>77</v>
      </c>
      <c r="C10" s="16">
        <v>0</v>
      </c>
      <c r="D10" s="16">
        <v>5002594</v>
      </c>
      <c r="E10" s="16">
        <v>5002594</v>
      </c>
      <c r="F10" s="6">
        <f>E10/D10</f>
        <v>1</v>
      </c>
    </row>
    <row r="11" spans="1:13" s="2" customFormat="1" x14ac:dyDescent="0.25">
      <c r="A11" s="18" t="s">
        <v>76</v>
      </c>
      <c r="B11" s="17" t="s">
        <v>75</v>
      </c>
      <c r="C11" s="16">
        <v>0</v>
      </c>
      <c r="D11" s="16">
        <v>359600</v>
      </c>
      <c r="E11" s="16">
        <v>359600</v>
      </c>
      <c r="F11" s="6">
        <f>E11/D11</f>
        <v>1</v>
      </c>
    </row>
    <row r="12" spans="1:13" s="2" customFormat="1" x14ac:dyDescent="0.25">
      <c r="A12" s="15" t="s">
        <v>74</v>
      </c>
      <c r="B12" s="11" t="s">
        <v>73</v>
      </c>
      <c r="C12" s="10">
        <f>SUM(C6:C11)</f>
        <v>47005106</v>
      </c>
      <c r="D12" s="10">
        <f>SUM(D6:D11)</f>
        <v>51301848</v>
      </c>
      <c r="E12" s="10">
        <f>SUM(E6:E11)</f>
        <v>51301848</v>
      </c>
      <c r="F12" s="6">
        <f>E12/D12</f>
        <v>1</v>
      </c>
    </row>
    <row r="13" spans="1:13" s="2" customFormat="1" ht="25.5" x14ac:dyDescent="0.25">
      <c r="A13" s="18" t="s">
        <v>72</v>
      </c>
      <c r="B13" s="17" t="s">
        <v>71</v>
      </c>
      <c r="C13" s="16">
        <v>3799894</v>
      </c>
      <c r="D13" s="16">
        <v>9784690</v>
      </c>
      <c r="E13" s="16">
        <f>SUM(E14:E18)</f>
        <v>9784690</v>
      </c>
      <c r="F13" s="6">
        <f>E13/D13</f>
        <v>1</v>
      </c>
    </row>
    <row r="14" spans="1:13" s="2" customFormat="1" x14ac:dyDescent="0.25">
      <c r="A14" s="18"/>
      <c r="B14" s="17" t="s">
        <v>70</v>
      </c>
      <c r="C14" s="16">
        <v>0</v>
      </c>
      <c r="D14" s="16">
        <v>0</v>
      </c>
      <c r="E14" s="16">
        <v>129500</v>
      </c>
      <c r="F14" s="6"/>
    </row>
    <row r="15" spans="1:13" s="2" customFormat="1" x14ac:dyDescent="0.25">
      <c r="A15" s="18"/>
      <c r="B15" s="17" t="s">
        <v>69</v>
      </c>
      <c r="C15" s="16">
        <v>0</v>
      </c>
      <c r="D15" s="16">
        <v>0</v>
      </c>
      <c r="E15" s="16">
        <v>167479</v>
      </c>
      <c r="F15" s="6"/>
    </row>
    <row r="16" spans="1:13" s="2" customFormat="1" x14ac:dyDescent="0.25">
      <c r="A16" s="18"/>
      <c r="B16" s="17" t="s">
        <v>68</v>
      </c>
      <c r="C16" s="16">
        <v>0</v>
      </c>
      <c r="D16" s="16">
        <v>0</v>
      </c>
      <c r="E16" s="16">
        <v>686295</v>
      </c>
      <c r="F16" s="6"/>
    </row>
    <row r="17" spans="1:21" s="2" customFormat="1" ht="25.5" x14ac:dyDescent="0.25">
      <c r="A17" s="18"/>
      <c r="B17" s="17" t="s">
        <v>67</v>
      </c>
      <c r="C17" s="16">
        <v>0</v>
      </c>
      <c r="D17" s="16">
        <v>0</v>
      </c>
      <c r="E17" s="16">
        <v>50100</v>
      </c>
      <c r="F17" s="6"/>
    </row>
    <row r="18" spans="1:21" s="2" customFormat="1" x14ac:dyDescent="0.25">
      <c r="A18" s="18"/>
      <c r="B18" s="17" t="s">
        <v>66</v>
      </c>
      <c r="C18" s="16">
        <v>0</v>
      </c>
      <c r="D18" s="16">
        <v>0</v>
      </c>
      <c r="E18" s="16">
        <v>8751316</v>
      </c>
      <c r="F18" s="6"/>
    </row>
    <row r="19" spans="1:21" ht="25.5" x14ac:dyDescent="0.25">
      <c r="A19" s="15" t="s">
        <v>65</v>
      </c>
      <c r="B19" s="11" t="s">
        <v>64</v>
      </c>
      <c r="C19" s="10">
        <f>C12+C13</f>
        <v>50805000</v>
      </c>
      <c r="D19" s="10">
        <f>D12+D13</f>
        <v>61086538</v>
      </c>
      <c r="E19" s="10">
        <f>E12+E13</f>
        <v>61086538</v>
      </c>
      <c r="F19" s="6">
        <f>E19/D19</f>
        <v>1</v>
      </c>
    </row>
    <row r="20" spans="1:21" ht="17.25" customHeight="1" x14ac:dyDescent="0.25">
      <c r="A20" s="18" t="s">
        <v>63</v>
      </c>
      <c r="B20" s="17" t="s">
        <v>62</v>
      </c>
      <c r="C20" s="16">
        <v>0</v>
      </c>
      <c r="D20" s="16">
        <v>18203656</v>
      </c>
      <c r="E20" s="16">
        <v>18203656</v>
      </c>
      <c r="F20" s="6">
        <f>E20/D20</f>
        <v>1</v>
      </c>
    </row>
    <row r="21" spans="1:21" ht="17.25" customHeight="1" x14ac:dyDescent="0.25">
      <c r="A21" s="18" t="s">
        <v>61</v>
      </c>
      <c r="B21" s="17" t="s">
        <v>60</v>
      </c>
      <c r="C21" s="16"/>
      <c r="D21" s="16"/>
      <c r="E21" s="16"/>
      <c r="F21" s="6"/>
    </row>
    <row r="22" spans="1:21" ht="25.5" x14ac:dyDescent="0.25">
      <c r="A22" s="15" t="s">
        <v>59</v>
      </c>
      <c r="B22" s="11" t="s">
        <v>58</v>
      </c>
      <c r="C22" s="10">
        <v>0</v>
      </c>
      <c r="D22" s="10">
        <v>18203656</v>
      </c>
      <c r="E22" s="10">
        <f>SUM(E20:E21)</f>
        <v>18203656</v>
      </c>
      <c r="F22" s="6">
        <f>E22/D22</f>
        <v>1</v>
      </c>
    </row>
    <row r="23" spans="1:21" s="19" customFormat="1" x14ac:dyDescent="0.25">
      <c r="A23" s="23" t="s">
        <v>57</v>
      </c>
      <c r="B23" s="22" t="s">
        <v>56</v>
      </c>
      <c r="C23" s="21">
        <v>3000000</v>
      </c>
      <c r="D23" s="21">
        <v>3138829</v>
      </c>
      <c r="E23" s="21">
        <v>2938039</v>
      </c>
      <c r="F23" s="6">
        <f>E23/D23</f>
        <v>0.93603028390523979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</row>
    <row r="24" spans="1:21" x14ac:dyDescent="0.25">
      <c r="A24" s="18"/>
      <c r="B24" s="17" t="s">
        <v>55</v>
      </c>
      <c r="C24" s="16">
        <v>0</v>
      </c>
      <c r="D24" s="16">
        <v>0</v>
      </c>
      <c r="E24" s="16">
        <v>2938039</v>
      </c>
      <c r="F24" s="6"/>
    </row>
    <row r="25" spans="1:21" s="19" customFormat="1" x14ac:dyDescent="0.25">
      <c r="A25" s="23" t="s">
        <v>54</v>
      </c>
      <c r="B25" s="22" t="s">
        <v>53</v>
      </c>
      <c r="C25" s="21">
        <v>2700000</v>
      </c>
      <c r="D25" s="21">
        <v>3281601</v>
      </c>
      <c r="E25" s="21">
        <v>3246634</v>
      </c>
      <c r="F25" s="6">
        <f>E25/D25</f>
        <v>0.98934453030700564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</row>
    <row r="26" spans="1:21" ht="25.5" x14ac:dyDescent="0.25">
      <c r="A26" s="18"/>
      <c r="B26" s="17" t="s">
        <v>52</v>
      </c>
      <c r="C26" s="16">
        <v>0</v>
      </c>
      <c r="D26" s="16">
        <v>0</v>
      </c>
      <c r="E26" s="16">
        <v>3246634</v>
      </c>
      <c r="F26" s="6"/>
    </row>
    <row r="27" spans="1:21" x14ac:dyDescent="0.25">
      <c r="A27" s="18" t="s">
        <v>51</v>
      </c>
      <c r="B27" s="17" t="s">
        <v>50</v>
      </c>
      <c r="C27" s="16">
        <v>1800000</v>
      </c>
      <c r="D27" s="16">
        <v>1972342</v>
      </c>
      <c r="E27" s="16">
        <v>1915973</v>
      </c>
      <c r="F27" s="6">
        <f>E27/D27</f>
        <v>0.97142027092664451</v>
      </c>
    </row>
    <row r="28" spans="1:21" ht="25.5" x14ac:dyDescent="0.25">
      <c r="A28" s="18"/>
      <c r="B28" s="17" t="s">
        <v>49</v>
      </c>
      <c r="C28" s="16">
        <v>0</v>
      </c>
      <c r="D28" s="16">
        <v>0</v>
      </c>
      <c r="E28" s="16">
        <v>1915973</v>
      </c>
      <c r="F28" s="6"/>
    </row>
    <row r="29" spans="1:21" x14ac:dyDescent="0.25">
      <c r="A29" s="18" t="s">
        <v>48</v>
      </c>
      <c r="B29" s="17" t="s">
        <v>47</v>
      </c>
      <c r="C29" s="16">
        <v>250000</v>
      </c>
      <c r="D29" s="16">
        <v>250000</v>
      </c>
      <c r="E29" s="16">
        <v>226200</v>
      </c>
      <c r="F29" s="6">
        <f>E29/D29</f>
        <v>0.90480000000000005</v>
      </c>
    </row>
    <row r="30" spans="1:21" ht="25.5" x14ac:dyDescent="0.25">
      <c r="A30" s="18"/>
      <c r="B30" s="17" t="s">
        <v>46</v>
      </c>
      <c r="C30" s="16">
        <v>0</v>
      </c>
      <c r="D30" s="16">
        <v>0</v>
      </c>
      <c r="E30" s="16">
        <v>226200</v>
      </c>
      <c r="F30" s="6"/>
    </row>
    <row r="31" spans="1:21" s="19" customFormat="1" x14ac:dyDescent="0.25">
      <c r="A31" s="23" t="s">
        <v>45</v>
      </c>
      <c r="B31" s="22" t="s">
        <v>44</v>
      </c>
      <c r="C31" s="21">
        <f>SUM(C25+C27+C29)</f>
        <v>4750000</v>
      </c>
      <c r="D31" s="21">
        <f>SUM(D25+D27+D29)</f>
        <v>5503943</v>
      </c>
      <c r="E31" s="21">
        <f>SUM(E25+E27+E29)</f>
        <v>5388807</v>
      </c>
      <c r="F31" s="6">
        <f>E31/D31</f>
        <v>0.97908117871133471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x14ac:dyDescent="0.25">
      <c r="A32" s="18" t="s">
        <v>43</v>
      </c>
      <c r="B32" s="17" t="s">
        <v>42</v>
      </c>
      <c r="C32" s="16">
        <v>100000</v>
      </c>
      <c r="D32" s="16">
        <v>190480</v>
      </c>
      <c r="E32" s="16">
        <v>151244</v>
      </c>
      <c r="F32" s="6">
        <f>E32/D32</f>
        <v>0.79401511969760608</v>
      </c>
    </row>
    <row r="33" spans="1:6" x14ac:dyDescent="0.25">
      <c r="A33" s="18"/>
      <c r="B33" s="17" t="s">
        <v>41</v>
      </c>
      <c r="C33" s="16">
        <v>0</v>
      </c>
      <c r="D33" s="16">
        <v>0</v>
      </c>
      <c r="E33" s="16">
        <v>12334</v>
      </c>
      <c r="F33" s="6"/>
    </row>
    <row r="34" spans="1:6" x14ac:dyDescent="0.25">
      <c r="A34" s="18"/>
      <c r="B34" s="17" t="s">
        <v>40</v>
      </c>
      <c r="C34" s="16">
        <v>0</v>
      </c>
      <c r="D34" s="16">
        <v>0</v>
      </c>
      <c r="E34" s="16">
        <v>105828</v>
      </c>
      <c r="F34" s="6"/>
    </row>
    <row r="35" spans="1:6" s="2" customFormat="1" x14ac:dyDescent="0.25">
      <c r="A35" s="15" t="s">
        <v>39</v>
      </c>
      <c r="B35" s="11" t="s">
        <v>38</v>
      </c>
      <c r="C35" s="10">
        <f>C23+C31+C32</f>
        <v>7850000</v>
      </c>
      <c r="D35" s="10">
        <f>D23+D31+D32</f>
        <v>8833252</v>
      </c>
      <c r="E35" s="10">
        <f>E23+E31+E32</f>
        <v>8478090</v>
      </c>
      <c r="F35" s="6">
        <f>E35/D35</f>
        <v>0.95979261092064394</v>
      </c>
    </row>
    <row r="36" spans="1:6" s="2" customFormat="1" x14ac:dyDescent="0.25">
      <c r="A36" s="18" t="s">
        <v>37</v>
      </c>
      <c r="B36" s="17" t="s">
        <v>36</v>
      </c>
      <c r="C36" s="16">
        <v>790000</v>
      </c>
      <c r="D36" s="16">
        <v>611111</v>
      </c>
      <c r="E36" s="16">
        <v>395552</v>
      </c>
      <c r="F36" s="6">
        <f>E36/D36</f>
        <v>0.64726702677582304</v>
      </c>
    </row>
    <row r="37" spans="1:6" s="2" customFormat="1" ht="25.5" x14ac:dyDescent="0.25">
      <c r="A37" s="18"/>
      <c r="B37" s="17" t="s">
        <v>35</v>
      </c>
      <c r="C37" s="16">
        <v>0</v>
      </c>
      <c r="D37" s="16">
        <v>0</v>
      </c>
      <c r="E37" s="16">
        <v>16874</v>
      </c>
      <c r="F37" s="6"/>
    </row>
    <row r="38" spans="1:6" s="2" customFormat="1" x14ac:dyDescent="0.25">
      <c r="A38" s="18" t="s">
        <v>34</v>
      </c>
      <c r="B38" s="17" t="s">
        <v>33</v>
      </c>
      <c r="C38" s="16">
        <v>630000</v>
      </c>
      <c r="D38" s="16">
        <v>676847</v>
      </c>
      <c r="E38" s="16">
        <v>676498</v>
      </c>
      <c r="F38" s="6">
        <f>E38/D38</f>
        <v>0.99948437386883593</v>
      </c>
    </row>
    <row r="39" spans="1:6" s="2" customFormat="1" x14ac:dyDescent="0.25">
      <c r="A39" s="18"/>
      <c r="B39" s="17" t="s">
        <v>32</v>
      </c>
      <c r="C39" s="16">
        <v>0</v>
      </c>
      <c r="D39" s="16">
        <v>0</v>
      </c>
      <c r="E39" s="16">
        <v>371086</v>
      </c>
      <c r="F39" s="6"/>
    </row>
    <row r="40" spans="1:6" s="2" customFormat="1" x14ac:dyDescent="0.25">
      <c r="A40" s="18" t="s">
        <v>31</v>
      </c>
      <c r="B40" s="17" t="s">
        <v>30</v>
      </c>
      <c r="C40" s="16">
        <v>1710000</v>
      </c>
      <c r="D40" s="16">
        <v>1897763</v>
      </c>
      <c r="E40" s="16">
        <v>1897763</v>
      </c>
      <c r="F40" s="6">
        <f>E40/D40</f>
        <v>1</v>
      </c>
    </row>
    <row r="41" spans="1:6" s="2" customFormat="1" ht="25.5" x14ac:dyDescent="0.25">
      <c r="A41" s="18"/>
      <c r="B41" s="17" t="s">
        <v>29</v>
      </c>
      <c r="C41" s="16">
        <v>0</v>
      </c>
      <c r="D41" s="16">
        <v>0</v>
      </c>
      <c r="E41" s="16">
        <v>1446185</v>
      </c>
      <c r="F41" s="6"/>
    </row>
    <row r="42" spans="1:6" s="2" customFormat="1" ht="25.5" x14ac:dyDescent="0.25">
      <c r="A42" s="18"/>
      <c r="B42" s="17" t="s">
        <v>28</v>
      </c>
      <c r="C42" s="16">
        <v>0</v>
      </c>
      <c r="D42" s="16">
        <v>0</v>
      </c>
      <c r="E42" s="16">
        <v>31578</v>
      </c>
      <c r="F42" s="6"/>
    </row>
    <row r="43" spans="1:6" s="2" customFormat="1" x14ac:dyDescent="0.25">
      <c r="A43" s="18" t="s">
        <v>27</v>
      </c>
      <c r="B43" s="17" t="s">
        <v>26</v>
      </c>
      <c r="C43" s="16">
        <v>3400000</v>
      </c>
      <c r="D43" s="16">
        <v>4453030</v>
      </c>
      <c r="E43" s="16">
        <v>4453030</v>
      </c>
      <c r="F43" s="6">
        <f>E43/D43</f>
        <v>1</v>
      </c>
    </row>
    <row r="44" spans="1:6" s="2" customFormat="1" x14ac:dyDescent="0.25">
      <c r="A44" s="18" t="s">
        <v>25</v>
      </c>
      <c r="B44" s="17" t="s">
        <v>24</v>
      </c>
      <c r="C44" s="16">
        <v>1550000</v>
      </c>
      <c r="D44" s="16">
        <v>1776008</v>
      </c>
      <c r="E44" s="16">
        <v>1719967</v>
      </c>
      <c r="F44" s="6">
        <f>E44/D44</f>
        <v>0.96844552502015757</v>
      </c>
    </row>
    <row r="45" spans="1:6" s="2" customFormat="1" x14ac:dyDescent="0.25">
      <c r="A45" s="18" t="s">
        <v>23</v>
      </c>
      <c r="B45" s="17" t="s">
        <v>22</v>
      </c>
      <c r="C45" s="16">
        <v>0</v>
      </c>
      <c r="D45" s="16">
        <v>540000</v>
      </c>
      <c r="E45" s="16">
        <v>0</v>
      </c>
      <c r="F45" s="6">
        <f>E45/D45</f>
        <v>0</v>
      </c>
    </row>
    <row r="46" spans="1:6" s="2" customFormat="1" ht="25.5" x14ac:dyDescent="0.25">
      <c r="A46" s="18" t="s">
        <v>21</v>
      </c>
      <c r="B46" s="17" t="s">
        <v>20</v>
      </c>
      <c r="C46" s="16">
        <v>70000</v>
      </c>
      <c r="D46" s="16">
        <v>23411</v>
      </c>
      <c r="E46" s="16">
        <v>23411</v>
      </c>
      <c r="F46" s="6">
        <f>E46/D46</f>
        <v>1</v>
      </c>
    </row>
    <row r="47" spans="1:6" s="2" customFormat="1" x14ac:dyDescent="0.25">
      <c r="A47" s="18" t="s">
        <v>19</v>
      </c>
      <c r="B47" s="17" t="s">
        <v>18</v>
      </c>
      <c r="C47" s="16">
        <v>0</v>
      </c>
      <c r="D47" s="16">
        <v>20610</v>
      </c>
      <c r="E47" s="16">
        <v>20610</v>
      </c>
      <c r="F47" s="6">
        <f>E47/D47</f>
        <v>1</v>
      </c>
    </row>
    <row r="48" spans="1:6" s="2" customFormat="1" x14ac:dyDescent="0.25">
      <c r="A48" s="18" t="s">
        <v>17</v>
      </c>
      <c r="B48" s="17" t="s">
        <v>16</v>
      </c>
      <c r="C48" s="16">
        <v>75000</v>
      </c>
      <c r="D48" s="16">
        <v>192139</v>
      </c>
      <c r="E48" s="16">
        <v>192139</v>
      </c>
      <c r="F48" s="6">
        <f>E48/D48</f>
        <v>1</v>
      </c>
    </row>
    <row r="49" spans="1:6" s="2" customFormat="1" x14ac:dyDescent="0.25">
      <c r="A49" s="18"/>
      <c r="B49" s="17" t="s">
        <v>15</v>
      </c>
      <c r="C49" s="16">
        <v>0</v>
      </c>
      <c r="D49" s="16">
        <v>0</v>
      </c>
      <c r="E49" s="16">
        <v>17807</v>
      </c>
      <c r="F49" s="6"/>
    </row>
    <row r="50" spans="1:6" s="2" customFormat="1" x14ac:dyDescent="0.25">
      <c r="A50" s="15" t="s">
        <v>14</v>
      </c>
      <c r="B50" s="11" t="s">
        <v>13</v>
      </c>
      <c r="C50" s="10">
        <f>C36+C38+C40+C43+C44+C45+C46+C47+C48</f>
        <v>8225000</v>
      </c>
      <c r="D50" s="10">
        <f>D36+D38+D40+D43+D44+D45+D46+D47+D48</f>
        <v>10190919</v>
      </c>
      <c r="E50" s="10">
        <f>E36+E38+E40+E43+E44+E45+E46+E47+E48</f>
        <v>9378970</v>
      </c>
      <c r="F50" s="6">
        <f>E50/D50</f>
        <v>0.92032622376843543</v>
      </c>
    </row>
    <row r="51" spans="1:6" s="2" customFormat="1" x14ac:dyDescent="0.25">
      <c r="A51" s="18" t="s">
        <v>12</v>
      </c>
      <c r="B51" s="17" t="s">
        <v>11</v>
      </c>
      <c r="C51" s="16">
        <v>500000</v>
      </c>
      <c r="D51" s="16">
        <v>952008</v>
      </c>
      <c r="E51" s="16">
        <v>952008</v>
      </c>
      <c r="F51" s="6">
        <f>E51/D51</f>
        <v>1</v>
      </c>
    </row>
    <row r="52" spans="1:6" s="2" customFormat="1" x14ac:dyDescent="0.25">
      <c r="A52" s="18"/>
      <c r="B52" s="17" t="s">
        <v>10</v>
      </c>
      <c r="C52" s="16">
        <v>0</v>
      </c>
      <c r="D52" s="16">
        <v>0</v>
      </c>
      <c r="E52" s="16">
        <v>952008</v>
      </c>
      <c r="F52" s="6"/>
    </row>
    <row r="53" spans="1:6" s="2" customFormat="1" x14ac:dyDescent="0.25">
      <c r="A53" s="15" t="s">
        <v>9</v>
      </c>
      <c r="B53" s="11" t="s">
        <v>8</v>
      </c>
      <c r="C53" s="10">
        <f>C51</f>
        <v>500000</v>
      </c>
      <c r="D53" s="10">
        <f>D51</f>
        <v>952008</v>
      </c>
      <c r="E53" s="10">
        <f>E51</f>
        <v>952008</v>
      </c>
      <c r="F53" s="6">
        <f>E53/D53</f>
        <v>1</v>
      </c>
    </row>
    <row r="54" spans="1:6" s="2" customFormat="1" x14ac:dyDescent="0.25">
      <c r="A54" s="15" t="s">
        <v>7</v>
      </c>
      <c r="B54" s="11" t="s">
        <v>6</v>
      </c>
      <c r="C54" s="10">
        <f>C19+C22+C35+C50+C53</f>
        <v>67380000</v>
      </c>
      <c r="D54" s="10">
        <f>D19+D22+D35+D50+D53</f>
        <v>99266373</v>
      </c>
      <c r="E54" s="10">
        <f>E19+E22+E35+E50+E53</f>
        <v>98099262</v>
      </c>
      <c r="F54" s="6">
        <f>E54/D54</f>
        <v>0.98824263479436281</v>
      </c>
    </row>
    <row r="55" spans="1:6" s="2" customFormat="1" x14ac:dyDescent="0.25">
      <c r="A55" s="7"/>
      <c r="B55" s="7"/>
      <c r="C55" s="7"/>
      <c r="D55" s="7"/>
      <c r="E55" s="7"/>
      <c r="F55" s="6"/>
    </row>
    <row r="56" spans="1:6" s="2" customFormat="1" ht="25.5" x14ac:dyDescent="0.25">
      <c r="A56" s="18" t="s">
        <v>5</v>
      </c>
      <c r="B56" s="17" t="s">
        <v>4</v>
      </c>
      <c r="C56" s="16">
        <v>20570000</v>
      </c>
      <c r="D56" s="16">
        <v>20870483</v>
      </c>
      <c r="E56" s="16">
        <v>20870483</v>
      </c>
      <c r="F56" s="6">
        <f>E56/D56</f>
        <v>1</v>
      </c>
    </row>
    <row r="57" spans="1:6" s="2" customFormat="1" x14ac:dyDescent="0.25">
      <c r="A57" s="15"/>
      <c r="B57" s="14" t="s">
        <v>3</v>
      </c>
      <c r="C57" s="13">
        <v>0</v>
      </c>
      <c r="D57" s="13">
        <v>5304500</v>
      </c>
      <c r="E57" s="13">
        <v>5304500</v>
      </c>
      <c r="F57" s="6">
        <f>E57/D57</f>
        <v>1</v>
      </c>
    </row>
    <row r="58" spans="1:6" s="2" customFormat="1" x14ac:dyDescent="0.25">
      <c r="A58" s="12" t="s">
        <v>2</v>
      </c>
      <c r="B58" s="11" t="s">
        <v>1</v>
      </c>
      <c r="C58" s="10">
        <f>SUM(C56:C57)</f>
        <v>20570000</v>
      </c>
      <c r="D58" s="10">
        <f>SUM(D56:D57)</f>
        <v>26174983</v>
      </c>
      <c r="E58" s="10">
        <f>SUM(E56:E57)</f>
        <v>26174983</v>
      </c>
      <c r="F58" s="6">
        <f>E58/D58</f>
        <v>1</v>
      </c>
    </row>
    <row r="59" spans="1:6" s="2" customFormat="1" x14ac:dyDescent="0.25">
      <c r="A59" s="9"/>
      <c r="B59" s="7"/>
      <c r="C59" s="7"/>
      <c r="D59" s="7"/>
      <c r="E59" s="7"/>
      <c r="F59" s="6"/>
    </row>
    <row r="60" spans="1:6" s="2" customFormat="1" x14ac:dyDescent="0.25">
      <c r="A60" s="7"/>
      <c r="B60" s="9" t="s">
        <v>0</v>
      </c>
      <c r="C60" s="8">
        <f>C58+C54</f>
        <v>87950000</v>
      </c>
      <c r="D60" s="8">
        <f>D58+D54</f>
        <v>125441356</v>
      </c>
      <c r="E60" s="8">
        <f>E58+E54</f>
        <v>124274245</v>
      </c>
      <c r="F60" s="6">
        <f>E60/D60</f>
        <v>0.99069596313993924</v>
      </c>
    </row>
    <row r="61" spans="1:6" s="2" customFormat="1" x14ac:dyDescent="0.25">
      <c r="A61" s="1"/>
      <c r="B61" s="7"/>
      <c r="C61" s="7"/>
      <c r="D61" s="7"/>
      <c r="E61" s="7"/>
      <c r="F61" s="6"/>
    </row>
    <row r="62" spans="1:6" s="2" customFormat="1" x14ac:dyDescent="0.25">
      <c r="A62" s="1"/>
      <c r="B62" s="1"/>
      <c r="C62" s="1"/>
      <c r="D62" s="1"/>
      <c r="E62" s="5"/>
    </row>
    <row r="63" spans="1:6" s="2" customFormat="1" x14ac:dyDescent="0.25">
      <c r="A63" s="1"/>
      <c r="B63" s="1"/>
      <c r="C63" s="1"/>
      <c r="D63" s="1"/>
      <c r="E63" s="5"/>
    </row>
    <row r="64" spans="1:6" s="2" customFormat="1" x14ac:dyDescent="0.25">
      <c r="A64" s="1"/>
      <c r="B64" s="1"/>
      <c r="C64" s="1"/>
      <c r="D64" s="1"/>
      <c r="E64" s="4"/>
    </row>
    <row r="65" spans="1:5" s="2" customFormat="1" x14ac:dyDescent="0.2">
      <c r="A65" s="1"/>
      <c r="B65" s="1"/>
      <c r="C65" s="1"/>
      <c r="D65" s="1"/>
      <c r="E65" s="3"/>
    </row>
  </sheetData>
  <mergeCells count="7">
    <mergeCell ref="F4:F5"/>
    <mergeCell ref="A1:E1"/>
    <mergeCell ref="A2:E2"/>
    <mergeCell ref="A4:A5"/>
    <mergeCell ref="B4:B5"/>
    <mergeCell ref="C4:E4"/>
    <mergeCell ref="A3:E3"/>
  </mergeCells>
  <printOptions gridLines="1"/>
  <pageMargins left="0.74803149606299213" right="0.74803149606299213" top="0.98425196850393704" bottom="0.98425196850393704" header="0.51181102362204722" footer="0.51181102362204722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6.m.öNK.Bevételek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2018-05-24T12:45:09Z</dcterms:created>
  <dcterms:modified xsi:type="dcterms:W3CDTF">2018-05-24T12:45:37Z</dcterms:modified>
</cp:coreProperties>
</file>