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405"/>
  </bookViews>
  <sheets>
    <sheet name="Kiadás" sheetId="5" r:id="rId1"/>
    <sheet name="Bevétel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5" l="1"/>
  <c r="C50" i="5"/>
  <c r="C47" i="5"/>
  <c r="E47" i="5"/>
  <c r="E45" i="5"/>
  <c r="C45" i="5"/>
  <c r="C36" i="5"/>
  <c r="E36" i="5"/>
  <c r="E33" i="5"/>
  <c r="C33" i="5"/>
  <c r="C31" i="5"/>
  <c r="E31" i="5"/>
  <c r="C49" i="5"/>
  <c r="C48" i="5"/>
  <c r="C46" i="5"/>
  <c r="C44" i="5"/>
  <c r="C42" i="5"/>
  <c r="C35" i="5"/>
  <c r="C34" i="5"/>
  <c r="C32" i="5"/>
  <c r="C30" i="5"/>
  <c r="C28" i="4"/>
  <c r="C22" i="4"/>
  <c r="C15" i="4" l="1"/>
  <c r="C14" i="4"/>
  <c r="C12" i="4"/>
  <c r="C11" i="4"/>
  <c r="C9" i="4"/>
  <c r="E24" i="5"/>
  <c r="D24" i="5"/>
  <c r="E23" i="5"/>
  <c r="D23" i="5"/>
  <c r="E21" i="5"/>
  <c r="D21" i="5"/>
  <c r="E16" i="5"/>
  <c r="D16" i="5"/>
  <c r="D11" i="5"/>
  <c r="E11" i="5"/>
  <c r="C22" i="5"/>
  <c r="C23" i="5" s="1"/>
  <c r="C20" i="5"/>
  <c r="C19" i="5"/>
  <c r="C18" i="5"/>
  <c r="C17" i="5"/>
  <c r="C21" i="5" s="1"/>
  <c r="C15" i="5"/>
  <c r="C14" i="5"/>
  <c r="C13" i="5"/>
  <c r="C12" i="5"/>
  <c r="C16" i="5" s="1"/>
  <c r="C10" i="5"/>
  <c r="C11" i="5" s="1"/>
  <c r="D9" i="5"/>
  <c r="E9" i="5"/>
  <c r="C8" i="5"/>
  <c r="C7" i="5"/>
  <c r="C9" i="5" s="1"/>
  <c r="C6" i="5"/>
  <c r="C24" i="5" l="1"/>
  <c r="D29" i="4"/>
  <c r="C29" i="4"/>
  <c r="D23" i="4"/>
  <c r="C23" i="4"/>
  <c r="D16" i="4"/>
  <c r="C16" i="4"/>
  <c r="D13" i="4"/>
  <c r="C13" i="4"/>
  <c r="D10" i="4"/>
  <c r="C10" i="4"/>
  <c r="D50" i="5"/>
  <c r="D47" i="5"/>
  <c r="D45" i="5"/>
  <c r="D31" i="5"/>
  <c r="D33" i="5"/>
  <c r="D36" i="5"/>
  <c r="E29" i="4" l="1"/>
  <c r="E23" i="4"/>
  <c r="E13" i="4"/>
  <c r="E16" i="4"/>
  <c r="E10" i="4"/>
</calcChain>
</file>

<file path=xl/sharedStrings.xml><?xml version="1.0" encoding="utf-8"?>
<sst xmlns="http://schemas.openxmlformats.org/spreadsheetml/2006/main" count="120" uniqueCount="75">
  <si>
    <t>Szákszend Község Önkormányzata</t>
  </si>
  <si>
    <t>2856 Szákszend, Száki u. 91.</t>
  </si>
  <si>
    <t>Rovat</t>
  </si>
  <si>
    <t>Megnevezés</t>
  </si>
  <si>
    <t>K1113</t>
  </si>
  <si>
    <t>K122</t>
  </si>
  <si>
    <t>K123</t>
  </si>
  <si>
    <t>K1 rovat összesen</t>
  </si>
  <si>
    <t>K2 rovat összesen</t>
  </si>
  <si>
    <t>K321</t>
  </si>
  <si>
    <t>K333</t>
  </si>
  <si>
    <t>K336</t>
  </si>
  <si>
    <t>K3 rovat összesen</t>
  </si>
  <si>
    <t>K42</t>
  </si>
  <si>
    <t>K48</t>
  </si>
  <si>
    <t>K4 rovat összesen</t>
  </si>
  <si>
    <t>K915</t>
  </si>
  <si>
    <t>K9 rovat összesen</t>
  </si>
  <si>
    <t>Kiadások összesen</t>
  </si>
  <si>
    <t>Módosított előirányzat</t>
  </si>
  <si>
    <t>B115</t>
  </si>
  <si>
    <t>B1 rovat összesen</t>
  </si>
  <si>
    <t>B355</t>
  </si>
  <si>
    <t>B3 rovat összesen</t>
  </si>
  <si>
    <t>B411</t>
  </si>
  <si>
    <t>B4 rovat összesen</t>
  </si>
  <si>
    <t>B8 rovat összesen</t>
  </si>
  <si>
    <t>Foglalk.egyéb szem.jutt.</t>
  </si>
  <si>
    <t>Egyéb jogv.jutt.</t>
  </si>
  <si>
    <t>Egyéb külső szem.jutt.</t>
  </si>
  <si>
    <t>K2</t>
  </si>
  <si>
    <t>Munkaadókat terh.jár.</t>
  </si>
  <si>
    <t>Inform.szolgáltatások</t>
  </si>
  <si>
    <t>Bérleti és lízing díjak</t>
  </si>
  <si>
    <t>Szakmai tev.segítő szolg.</t>
  </si>
  <si>
    <t>Családi támogatások</t>
  </si>
  <si>
    <t>Egyéb nem int. ellátások</t>
  </si>
  <si>
    <t>Kp-i irány.szerv.tám.</t>
  </si>
  <si>
    <t>Műk.célű ktgv.tám.</t>
  </si>
  <si>
    <t>Egyéb áruhaszn.szolg.adók</t>
  </si>
  <si>
    <t>Egyéb műk.bevételek</t>
  </si>
  <si>
    <t>B816</t>
  </si>
  <si>
    <t>K352</t>
  </si>
  <si>
    <t>Fizetendő ÁFA</t>
  </si>
  <si>
    <t>Irányítószervi támogatás</t>
  </si>
  <si>
    <t>Kiadások</t>
  </si>
  <si>
    <t>Módosítás</t>
  </si>
  <si>
    <t>Intézményi kiadások</t>
  </si>
  <si>
    <t>Közös Hivatal</t>
  </si>
  <si>
    <t>Kiskuckó Óvoda</t>
  </si>
  <si>
    <t>Intézményi bevételek</t>
  </si>
  <si>
    <t>Közös Önkormányzati Hivatal</t>
  </si>
  <si>
    <t>2016. április havi előirányzat-módosítás</t>
  </si>
  <si>
    <t>Módosított előirányzat 2016.03.31.</t>
  </si>
  <si>
    <t>Módosított előirányzat 2016.04.30.</t>
  </si>
  <si>
    <t>Munkaadókat terhelő járulékok</t>
  </si>
  <si>
    <t>K46</t>
  </si>
  <si>
    <t>Lakhatással kapcs. ellátások</t>
  </si>
  <si>
    <t>K47</t>
  </si>
  <si>
    <t>Intézményi ellátottak pbeli jutt.</t>
  </si>
  <si>
    <t>K1101</t>
  </si>
  <si>
    <t>Illetmények</t>
  </si>
  <si>
    <t>Informatikai szolg.</t>
  </si>
  <si>
    <t>K322</t>
  </si>
  <si>
    <t>Kommunikációs szolg.</t>
  </si>
  <si>
    <t>Szakmai tev. segítő szolg.</t>
  </si>
  <si>
    <t>K337</t>
  </si>
  <si>
    <t>Egyéb szolgáltatás</t>
  </si>
  <si>
    <t>B351</t>
  </si>
  <si>
    <t>Értékesítési és forg.adók</t>
  </si>
  <si>
    <t>B406</t>
  </si>
  <si>
    <t>Kiszámlázott ÁFA</t>
  </si>
  <si>
    <t>K1104</t>
  </si>
  <si>
    <t>Helyettesítés</t>
  </si>
  <si>
    <t>Előirányzat 2016.03.31.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</si>
</sst>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28"/>
      <color theme="1"/>
      <name val="Times New Roman"/>
      <family val="1"/>
      <charset val="238"/>
    </font>
    <font>
      <i/>
      <sz val="16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2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 vertical="center"/>
    </xf>
    <xf numFmtId="3" fontId="2" fillId="0" borderId="7" xfId="0" applyNumberFormat="1" applyFont="1" applyBorder="1"/>
    <xf numFmtId="0" fontId="2" fillId="0" borderId="1" xfId="0" applyFont="1" applyBorder="1"/>
    <xf numFmtId="0" fontId="2" fillId="0" borderId="5" xfId="0" applyFont="1" applyBorder="1"/>
    <xf numFmtId="3" fontId="2" fillId="0" borderId="8" xfId="0" applyNumberFormat="1" applyFont="1" applyBorder="1"/>
    <xf numFmtId="0" fontId="2" fillId="0" borderId="2" xfId="0" applyFont="1" applyBorder="1"/>
    <xf numFmtId="3" fontId="2" fillId="0" borderId="3" xfId="0" applyNumberFormat="1" applyFont="1" applyBorder="1"/>
    <xf numFmtId="0" fontId="2" fillId="5" borderId="0" xfId="0" applyFont="1" applyFill="1"/>
    <xf numFmtId="3" fontId="1" fillId="4" borderId="8" xfId="0" applyNumberFormat="1" applyFont="1" applyFill="1" applyBorder="1" applyAlignment="1">
      <alignment vertical="center"/>
    </xf>
    <xf numFmtId="3" fontId="1" fillId="4" borderId="3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3" fontId="4" fillId="0" borderId="0" xfId="0" applyNumberFormat="1" applyFont="1"/>
    <xf numFmtId="0" fontId="2" fillId="0" borderId="0" xfId="0" applyFont="1" applyFill="1"/>
    <xf numFmtId="0" fontId="7" fillId="0" borderId="0" xfId="0" applyFont="1"/>
    <xf numFmtId="0" fontId="7" fillId="0" borderId="1" xfId="0" applyFont="1" applyBorder="1"/>
    <xf numFmtId="0" fontId="7" fillId="0" borderId="5" xfId="0" applyFont="1" applyBorder="1"/>
    <xf numFmtId="3" fontId="7" fillId="0" borderId="8" xfId="0" applyNumberFormat="1" applyFont="1" applyBorder="1"/>
    <xf numFmtId="3" fontId="7" fillId="0" borderId="3" xfId="0" applyNumberFormat="1" applyFont="1" applyBorder="1"/>
    <xf numFmtId="3" fontId="7" fillId="0" borderId="7" xfId="0" applyNumberFormat="1" applyFont="1" applyBorder="1"/>
    <xf numFmtId="0" fontId="5" fillId="0" borderId="0" xfId="0" applyFont="1" applyAlignment="1">
      <alignment vertical="center"/>
    </xf>
    <xf numFmtId="0" fontId="7" fillId="5" borderId="0" xfId="0" applyFont="1" applyFill="1"/>
    <xf numFmtId="3" fontId="5" fillId="2" borderId="8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/>
    </xf>
    <xf numFmtId="3" fontId="5" fillId="3" borderId="9" xfId="0" applyNumberFormat="1" applyFont="1" applyFill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3" fontId="5" fillId="0" borderId="22" xfId="0" applyNumberFormat="1" applyFont="1" applyFill="1" applyBorder="1" applyAlignment="1">
      <alignment vertical="center"/>
    </xf>
    <xf numFmtId="3" fontId="5" fillId="0" borderId="21" xfId="0" applyNumberFormat="1" applyFont="1" applyFill="1" applyBorder="1" applyAlignment="1">
      <alignment vertical="center"/>
    </xf>
    <xf numFmtId="3" fontId="5" fillId="0" borderId="24" xfId="0" applyNumberFormat="1" applyFont="1" applyFill="1" applyBorder="1" applyAlignment="1">
      <alignment vertical="center"/>
    </xf>
    <xf numFmtId="3" fontId="5" fillId="0" borderId="23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left"/>
    </xf>
    <xf numFmtId="3" fontId="7" fillId="5" borderId="3" xfId="0" applyNumberFormat="1" applyFont="1" applyFill="1" applyBorder="1"/>
    <xf numFmtId="3" fontId="5" fillId="2" borderId="16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/>
    <xf numFmtId="0" fontId="7" fillId="0" borderId="0" xfId="0" applyFont="1" applyFill="1"/>
    <xf numFmtId="3" fontId="1" fillId="4" borderId="9" xfId="0" applyNumberFormat="1" applyFont="1" applyFill="1" applyBorder="1" applyAlignment="1">
      <alignment vertical="center"/>
    </xf>
    <xf numFmtId="3" fontId="1" fillId="4" borderId="16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3" fontId="7" fillId="0" borderId="3" xfId="0" applyNumberFormat="1" applyFont="1" applyFill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3" fontId="7" fillId="0" borderId="29" xfId="0" applyNumberFormat="1" applyFont="1" applyBorder="1" applyAlignment="1">
      <alignment horizontal="right" vertical="center"/>
    </xf>
    <xf numFmtId="0" fontId="7" fillId="0" borderId="28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vertical="center"/>
    </xf>
    <xf numFmtId="3" fontId="7" fillId="0" borderId="7" xfId="0" applyNumberFormat="1" applyFont="1" applyBorder="1" applyAlignment="1">
      <alignment horizontal="right" wrapText="1"/>
    </xf>
    <xf numFmtId="3" fontId="7" fillId="0" borderId="12" xfId="0" applyNumberFormat="1" applyFont="1" applyBorder="1" applyAlignment="1">
      <alignment horizontal="center" wrapText="1"/>
    </xf>
    <xf numFmtId="3" fontId="7" fillId="0" borderId="7" xfId="0" applyNumberFormat="1" applyFont="1" applyBorder="1" applyAlignment="1">
      <alignment horizontal="center" wrapText="1"/>
    </xf>
    <xf numFmtId="0" fontId="5" fillId="0" borderId="19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2F2F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workbookViewId="0">
      <selection activeCell="B52" sqref="B52"/>
    </sheetView>
  </sheetViews>
  <sheetFormatPr defaultColWidth="8.85546875" defaultRowHeight="15.75" x14ac:dyDescent="0.25"/>
  <cols>
    <col min="1" max="1" width="15.28515625" style="2" customWidth="1"/>
    <col min="2" max="2" width="30.7109375" style="2" customWidth="1"/>
    <col min="3" max="3" width="17.140625" style="3" customWidth="1"/>
    <col min="4" max="4" width="15.28515625" style="3" customWidth="1"/>
    <col min="5" max="5" width="16.7109375" style="3" customWidth="1"/>
    <col min="6" max="16384" width="8.85546875" style="2"/>
  </cols>
  <sheetData>
    <row r="1" spans="1:6" x14ac:dyDescent="0.25">
      <c r="A1" s="2" t="s">
        <v>0</v>
      </c>
    </row>
    <row r="2" spans="1:6" x14ac:dyDescent="0.25">
      <c r="A2" s="2" t="s">
        <v>1</v>
      </c>
    </row>
    <row r="3" spans="1:6" s="4" customFormat="1" ht="41.45" customHeight="1" thickBot="1" x14ac:dyDescent="0.3">
      <c r="A3" s="84" t="s">
        <v>52</v>
      </c>
      <c r="B3" s="84"/>
      <c r="C3" s="84"/>
      <c r="D3" s="84"/>
      <c r="E3" s="84"/>
    </row>
    <row r="4" spans="1:6" ht="16.5" thickTop="1" x14ac:dyDescent="0.25">
      <c r="A4" s="64" t="s">
        <v>2</v>
      </c>
      <c r="B4" s="66" t="s">
        <v>45</v>
      </c>
      <c r="C4" s="76" t="s">
        <v>53</v>
      </c>
      <c r="D4" s="72" t="s">
        <v>46</v>
      </c>
      <c r="E4" s="76" t="s">
        <v>54</v>
      </c>
      <c r="F4" s="18"/>
    </row>
    <row r="5" spans="1:6" ht="24" customHeight="1" thickBot="1" x14ac:dyDescent="0.3">
      <c r="A5" s="65"/>
      <c r="B5" s="67"/>
      <c r="C5" s="77"/>
      <c r="D5" s="73"/>
      <c r="E5" s="77"/>
      <c r="F5" s="18"/>
    </row>
    <row r="6" spans="1:6" ht="15" customHeight="1" thickTop="1" x14ac:dyDescent="0.25">
      <c r="A6" s="19" t="s">
        <v>4</v>
      </c>
      <c r="B6" s="20" t="s">
        <v>27</v>
      </c>
      <c r="C6" s="21">
        <f>SUM(E6)-D6</f>
        <v>101644</v>
      </c>
      <c r="D6" s="22">
        <v>11800</v>
      </c>
      <c r="E6" s="23">
        <v>113444</v>
      </c>
      <c r="F6" s="18"/>
    </row>
    <row r="7" spans="1:6" s="1" customFormat="1" ht="15" customHeight="1" x14ac:dyDescent="0.2">
      <c r="A7" s="19" t="s">
        <v>5</v>
      </c>
      <c r="B7" s="20" t="s">
        <v>28</v>
      </c>
      <c r="C7" s="21">
        <f t="shared" ref="C7:C22" si="0">SUM(E7)-D7</f>
        <v>504000</v>
      </c>
      <c r="D7" s="22">
        <v>1365000</v>
      </c>
      <c r="E7" s="23">
        <v>1869000</v>
      </c>
      <c r="F7" s="24"/>
    </row>
    <row r="8" spans="1:6" s="11" customFormat="1" ht="15" customHeight="1" x14ac:dyDescent="0.25">
      <c r="A8" s="19" t="s">
        <v>6</v>
      </c>
      <c r="B8" s="20" t="s">
        <v>29</v>
      </c>
      <c r="C8" s="21">
        <f t="shared" si="0"/>
        <v>1366000</v>
      </c>
      <c r="D8" s="22">
        <v>-1365000</v>
      </c>
      <c r="E8" s="23">
        <v>1000</v>
      </c>
      <c r="F8" s="25"/>
    </row>
    <row r="9" spans="1:6" s="1" customFormat="1" ht="15" customHeight="1" x14ac:dyDescent="0.25">
      <c r="A9" s="74" t="s">
        <v>7</v>
      </c>
      <c r="B9" s="75"/>
      <c r="C9" s="26">
        <f>SUM(C6:C8)</f>
        <v>1971644</v>
      </c>
      <c r="D9" s="26">
        <f>SUM(D6:D8)</f>
        <v>11800</v>
      </c>
      <c r="E9" s="26">
        <f>SUM(E6:E8)</f>
        <v>1983444</v>
      </c>
      <c r="F9" s="24"/>
    </row>
    <row r="10" spans="1:6" s="47" customFormat="1" ht="15" customHeight="1" x14ac:dyDescent="0.2">
      <c r="A10" s="48" t="s">
        <v>30</v>
      </c>
      <c r="B10" s="49" t="s">
        <v>55</v>
      </c>
      <c r="C10" s="21">
        <f t="shared" si="0"/>
        <v>6554000</v>
      </c>
      <c r="D10" s="51">
        <v>3186</v>
      </c>
      <c r="E10" s="23">
        <v>6557186</v>
      </c>
      <c r="F10" s="46"/>
    </row>
    <row r="11" spans="1:6" s="1" customFormat="1" ht="15" customHeight="1" x14ac:dyDescent="0.25">
      <c r="A11" s="44"/>
      <c r="B11" s="50" t="s">
        <v>8</v>
      </c>
      <c r="C11" s="45">
        <f>SUM(C10)</f>
        <v>6554000</v>
      </c>
      <c r="D11" s="45">
        <f>SUM(D10)</f>
        <v>3186</v>
      </c>
      <c r="E11" s="45">
        <f>SUM(E10)</f>
        <v>6557186</v>
      </c>
      <c r="F11" s="24"/>
    </row>
    <row r="12" spans="1:6" ht="15" customHeight="1" x14ac:dyDescent="0.25">
      <c r="A12" s="19" t="s">
        <v>9</v>
      </c>
      <c r="B12" s="20" t="s">
        <v>32</v>
      </c>
      <c r="C12" s="21">
        <f t="shared" si="0"/>
        <v>211500</v>
      </c>
      <c r="D12" s="22">
        <v>500000</v>
      </c>
      <c r="E12" s="23">
        <v>711500</v>
      </c>
      <c r="F12" s="18"/>
    </row>
    <row r="13" spans="1:6" ht="15" customHeight="1" x14ac:dyDescent="0.25">
      <c r="A13" s="19" t="s">
        <v>11</v>
      </c>
      <c r="B13" s="20" t="s">
        <v>65</v>
      </c>
      <c r="C13" s="21">
        <f t="shared" si="0"/>
        <v>0</v>
      </c>
      <c r="D13" s="22">
        <v>35000</v>
      </c>
      <c r="E13" s="23">
        <v>35000</v>
      </c>
      <c r="F13" s="18"/>
    </row>
    <row r="14" spans="1:6" ht="15" customHeight="1" x14ac:dyDescent="0.25">
      <c r="A14" s="19" t="s">
        <v>66</v>
      </c>
      <c r="B14" s="20" t="s">
        <v>67</v>
      </c>
      <c r="C14" s="21">
        <f t="shared" si="0"/>
        <v>6437000</v>
      </c>
      <c r="D14" s="22">
        <v>-35000</v>
      </c>
      <c r="E14" s="23">
        <v>6402000</v>
      </c>
      <c r="F14" s="18"/>
    </row>
    <row r="15" spans="1:6" ht="15" customHeight="1" x14ac:dyDescent="0.25">
      <c r="A15" s="19" t="s">
        <v>42</v>
      </c>
      <c r="B15" s="20" t="s">
        <v>43</v>
      </c>
      <c r="C15" s="21">
        <f t="shared" si="0"/>
        <v>741000</v>
      </c>
      <c r="D15" s="22">
        <v>400000</v>
      </c>
      <c r="E15" s="23">
        <v>1141000</v>
      </c>
      <c r="F15" s="18"/>
    </row>
    <row r="16" spans="1:6" ht="15" customHeight="1" x14ac:dyDescent="0.25">
      <c r="A16" s="74" t="s">
        <v>12</v>
      </c>
      <c r="B16" s="75"/>
      <c r="C16" s="26">
        <f>SUM(C12:C15)</f>
        <v>7389500</v>
      </c>
      <c r="D16" s="26">
        <f>SUM(D12:D15)</f>
        <v>900000</v>
      </c>
      <c r="E16" s="26">
        <f>SUM(E12:E15)</f>
        <v>8289500</v>
      </c>
      <c r="F16" s="18"/>
    </row>
    <row r="17" spans="1:6" ht="15" customHeight="1" x14ac:dyDescent="0.25">
      <c r="A17" s="19" t="s">
        <v>13</v>
      </c>
      <c r="B17" s="20" t="s">
        <v>35</v>
      </c>
      <c r="C17" s="21">
        <f t="shared" si="0"/>
        <v>120000</v>
      </c>
      <c r="D17" s="22">
        <v>-120000</v>
      </c>
      <c r="E17" s="23">
        <v>0</v>
      </c>
      <c r="F17" s="18"/>
    </row>
    <row r="18" spans="1:6" ht="15" customHeight="1" x14ac:dyDescent="0.25">
      <c r="A18" s="19" t="s">
        <v>56</v>
      </c>
      <c r="B18" s="20" t="s">
        <v>57</v>
      </c>
      <c r="C18" s="21">
        <f t="shared" si="0"/>
        <v>800000</v>
      </c>
      <c r="D18" s="22">
        <v>-800000</v>
      </c>
      <c r="E18" s="23">
        <v>0</v>
      </c>
      <c r="F18" s="18"/>
    </row>
    <row r="19" spans="1:6" ht="15" customHeight="1" x14ac:dyDescent="0.25">
      <c r="A19" s="19" t="s">
        <v>58</v>
      </c>
      <c r="B19" s="20" t="s">
        <v>59</v>
      </c>
      <c r="C19" s="21">
        <f t="shared" si="0"/>
        <v>100000</v>
      </c>
      <c r="D19" s="22">
        <v>-100000</v>
      </c>
      <c r="E19" s="23">
        <v>0</v>
      </c>
      <c r="F19" s="18"/>
    </row>
    <row r="20" spans="1:6" ht="15" customHeight="1" x14ac:dyDescent="0.25">
      <c r="A20" s="19" t="s">
        <v>14</v>
      </c>
      <c r="B20" s="20" t="s">
        <v>36</v>
      </c>
      <c r="C20" s="21">
        <f t="shared" si="0"/>
        <v>8206000</v>
      </c>
      <c r="D20" s="22">
        <v>1020000</v>
      </c>
      <c r="E20" s="23">
        <v>9226000</v>
      </c>
      <c r="F20" s="18"/>
    </row>
    <row r="21" spans="1:6" ht="15" customHeight="1" x14ac:dyDescent="0.25">
      <c r="A21" s="74" t="s">
        <v>15</v>
      </c>
      <c r="B21" s="75"/>
      <c r="C21" s="26">
        <f>SUM(C17:C20)</f>
        <v>9226000</v>
      </c>
      <c r="D21" s="26">
        <f>SUM(D17:D20)</f>
        <v>0</v>
      </c>
      <c r="E21" s="26">
        <f>SUM(E17:E20)</f>
        <v>9226000</v>
      </c>
      <c r="F21" s="18"/>
    </row>
    <row r="22" spans="1:6" s="1" customFormat="1" ht="15" customHeight="1" x14ac:dyDescent="0.2">
      <c r="A22" s="19" t="s">
        <v>16</v>
      </c>
      <c r="B22" s="20" t="s">
        <v>37</v>
      </c>
      <c r="C22" s="21">
        <f t="shared" si="0"/>
        <v>78406088</v>
      </c>
      <c r="D22" s="22">
        <v>595071</v>
      </c>
      <c r="E22" s="23">
        <v>79001159</v>
      </c>
      <c r="F22" s="24"/>
    </row>
    <row r="23" spans="1:6" ht="15" customHeight="1" x14ac:dyDescent="0.25">
      <c r="A23" s="74" t="s">
        <v>17</v>
      </c>
      <c r="B23" s="75"/>
      <c r="C23" s="26">
        <f>SUM(C22)</f>
        <v>78406088</v>
      </c>
      <c r="D23" s="26">
        <f>SUM(D22)</f>
        <v>595071</v>
      </c>
      <c r="E23" s="26">
        <f>SUM(E22)</f>
        <v>79001159</v>
      </c>
      <c r="F23" s="18"/>
    </row>
    <row r="24" spans="1:6" ht="15" customHeight="1" thickBot="1" x14ac:dyDescent="0.3">
      <c r="A24" s="82" t="s">
        <v>18</v>
      </c>
      <c r="B24" s="83"/>
      <c r="C24" s="28">
        <f>SUM(C23,C21,C16,C11,C9)</f>
        <v>103547232</v>
      </c>
      <c r="D24" s="28">
        <f>SUM(D23,D21,D16,D11,D9)</f>
        <v>1510057</v>
      </c>
      <c r="E24" s="28">
        <f>SUM(E23,E21,E16,E11,E9)</f>
        <v>105057289</v>
      </c>
      <c r="F24" s="18"/>
    </row>
    <row r="25" spans="1:6" ht="15" customHeight="1" thickTop="1" thickBot="1" x14ac:dyDescent="0.35">
      <c r="A25" s="29"/>
      <c r="B25" s="29"/>
      <c r="C25" s="30"/>
      <c r="D25" s="30"/>
      <c r="E25" s="30"/>
      <c r="F25" s="18"/>
    </row>
    <row r="26" spans="1:6" ht="15" customHeight="1" thickTop="1" x14ac:dyDescent="0.25">
      <c r="A26" s="60" t="s">
        <v>47</v>
      </c>
      <c r="B26" s="61"/>
      <c r="C26" s="30"/>
      <c r="D26" s="30"/>
      <c r="E26" s="31"/>
      <c r="F26" s="18"/>
    </row>
    <row r="27" spans="1:6" ht="15" customHeight="1" thickBot="1" x14ac:dyDescent="0.3">
      <c r="A27" s="62" t="s">
        <v>48</v>
      </c>
      <c r="B27" s="63"/>
      <c r="C27" s="32"/>
      <c r="D27" s="32"/>
      <c r="E27" s="33"/>
      <c r="F27" s="18"/>
    </row>
    <row r="28" spans="1:6" s="18" customFormat="1" ht="15" customHeight="1" thickTop="1" x14ac:dyDescent="0.2">
      <c r="A28" s="64" t="s">
        <v>2</v>
      </c>
      <c r="B28" s="66" t="s">
        <v>45</v>
      </c>
      <c r="C28" s="76" t="s">
        <v>74</v>
      </c>
      <c r="D28" s="72" t="s">
        <v>46</v>
      </c>
      <c r="E28" s="76" t="s">
        <v>19</v>
      </c>
    </row>
    <row r="29" spans="1:6" s="18" customFormat="1" ht="17.45" customHeight="1" thickBot="1" x14ac:dyDescent="0.25">
      <c r="A29" s="65"/>
      <c r="B29" s="67"/>
      <c r="C29" s="77"/>
      <c r="D29" s="73"/>
      <c r="E29" s="77"/>
    </row>
    <row r="30" spans="1:6" ht="15" customHeight="1" thickTop="1" x14ac:dyDescent="0.25">
      <c r="A30" s="19" t="s">
        <v>4</v>
      </c>
      <c r="B30" s="20" t="s">
        <v>27</v>
      </c>
      <c r="C30" s="21">
        <f>SUM(E30)-D30</f>
        <v>115400</v>
      </c>
      <c r="D30" s="22">
        <v>35100</v>
      </c>
      <c r="E30" s="23">
        <v>150500</v>
      </c>
      <c r="F30" s="25"/>
    </row>
    <row r="31" spans="1:6" s="1" customFormat="1" ht="15" customHeight="1" x14ac:dyDescent="0.2">
      <c r="A31" s="74" t="s">
        <v>7</v>
      </c>
      <c r="B31" s="75"/>
      <c r="C31" s="27">
        <f>SUM(C30:C30)</f>
        <v>115400</v>
      </c>
      <c r="D31" s="27">
        <f>SUM(D30:D30)</f>
        <v>35100</v>
      </c>
      <c r="E31" s="27">
        <f>SUM(E30:E30)</f>
        <v>150500</v>
      </c>
      <c r="F31" s="18"/>
    </row>
    <row r="32" spans="1:6" ht="15" customHeight="1" x14ac:dyDescent="0.25">
      <c r="A32" s="34" t="s">
        <v>30</v>
      </c>
      <c r="B32" s="35" t="s">
        <v>31</v>
      </c>
      <c r="C32" s="21">
        <f>SUM(E32)-D32</f>
        <v>6999158</v>
      </c>
      <c r="D32" s="36">
        <v>9477</v>
      </c>
      <c r="E32" s="23">
        <v>7008635</v>
      </c>
      <c r="F32" s="18"/>
    </row>
    <row r="33" spans="1:6" ht="15" customHeight="1" x14ac:dyDescent="0.25">
      <c r="A33" s="74" t="s">
        <v>8</v>
      </c>
      <c r="B33" s="75"/>
      <c r="C33" s="27">
        <f t="shared" ref="C33:E33" si="1">SUM(C32)</f>
        <v>6999158</v>
      </c>
      <c r="D33" s="27">
        <f t="shared" si="1"/>
        <v>9477</v>
      </c>
      <c r="E33" s="27">
        <f t="shared" si="1"/>
        <v>7008635</v>
      </c>
      <c r="F33" s="18"/>
    </row>
    <row r="34" spans="1:6" ht="15" customHeight="1" x14ac:dyDescent="0.25">
      <c r="A34" s="19" t="s">
        <v>10</v>
      </c>
      <c r="B34" s="20" t="s">
        <v>33</v>
      </c>
      <c r="C34" s="21">
        <f>SUM(E34)-D34</f>
        <v>45000</v>
      </c>
      <c r="D34" s="22">
        <v>135000</v>
      </c>
      <c r="E34" s="23">
        <v>180000</v>
      </c>
      <c r="F34" s="18"/>
    </row>
    <row r="35" spans="1:6" ht="15" customHeight="1" x14ac:dyDescent="0.25">
      <c r="A35" s="19" t="s">
        <v>11</v>
      </c>
      <c r="B35" s="20" t="s">
        <v>34</v>
      </c>
      <c r="C35" s="21">
        <f>SUM(E35)-D35</f>
        <v>132000</v>
      </c>
      <c r="D35" s="22">
        <v>400000</v>
      </c>
      <c r="E35" s="23">
        <v>532000</v>
      </c>
      <c r="F35" s="18"/>
    </row>
    <row r="36" spans="1:6" ht="15" customHeight="1" thickBot="1" x14ac:dyDescent="0.3">
      <c r="A36" s="78" t="s">
        <v>12</v>
      </c>
      <c r="B36" s="79"/>
      <c r="C36" s="37">
        <f>SUM(C34:C35)</f>
        <v>177000</v>
      </c>
      <c r="D36" s="37">
        <f>SUM(D34:D35)</f>
        <v>535000</v>
      </c>
      <c r="E36" s="37">
        <f>SUM(E34:E35)</f>
        <v>712000</v>
      </c>
      <c r="F36" s="18"/>
    </row>
    <row r="37" spans="1:6" s="17" customFormat="1" ht="15" customHeight="1" thickTop="1" thickBot="1" x14ac:dyDescent="0.35">
      <c r="A37" s="38"/>
      <c r="B37" s="38"/>
      <c r="C37" s="39"/>
      <c r="D37" s="39"/>
      <c r="E37" s="40"/>
      <c r="F37" s="41"/>
    </row>
    <row r="38" spans="1:6" s="17" customFormat="1" ht="15" customHeight="1" thickTop="1" x14ac:dyDescent="0.25">
      <c r="A38" s="60" t="s">
        <v>49</v>
      </c>
      <c r="B38" s="61"/>
      <c r="C38" s="61"/>
      <c r="D38" s="61"/>
      <c r="E38" s="68"/>
      <c r="F38" s="41"/>
    </row>
    <row r="39" spans="1:6" s="17" customFormat="1" ht="3" customHeight="1" thickBot="1" x14ac:dyDescent="0.3">
      <c r="A39" s="69"/>
      <c r="B39" s="70"/>
      <c r="C39" s="70"/>
      <c r="D39" s="70"/>
      <c r="E39" s="71"/>
      <c r="F39" s="41"/>
    </row>
    <row r="40" spans="1:6" s="18" customFormat="1" ht="15" customHeight="1" thickTop="1" x14ac:dyDescent="0.2">
      <c r="A40" s="80" t="s">
        <v>2</v>
      </c>
      <c r="B40" s="81" t="s">
        <v>3</v>
      </c>
      <c r="C40" s="76" t="s">
        <v>74</v>
      </c>
      <c r="D40" s="72" t="s">
        <v>46</v>
      </c>
      <c r="E40" s="58" t="s">
        <v>19</v>
      </c>
    </row>
    <row r="41" spans="1:6" s="18" customFormat="1" ht="21" customHeight="1" thickBot="1" x14ac:dyDescent="0.25">
      <c r="A41" s="65"/>
      <c r="B41" s="67"/>
      <c r="C41" s="77"/>
      <c r="D41" s="73"/>
      <c r="E41" s="59"/>
    </row>
    <row r="42" spans="1:6" ht="14.45" customHeight="1" thickTop="1" x14ac:dyDescent="0.25">
      <c r="A42" s="52" t="s">
        <v>60</v>
      </c>
      <c r="B42" s="54" t="s">
        <v>61</v>
      </c>
      <c r="C42" s="21">
        <f>SUM(E42)-D42</f>
        <v>18918000</v>
      </c>
      <c r="D42" s="53">
        <v>-239013</v>
      </c>
      <c r="E42" s="57">
        <v>18678987</v>
      </c>
      <c r="F42" s="18"/>
    </row>
    <row r="43" spans="1:6" ht="14.45" customHeight="1" x14ac:dyDescent="0.25">
      <c r="A43" s="52" t="s">
        <v>72</v>
      </c>
      <c r="B43" s="54" t="s">
        <v>73</v>
      </c>
      <c r="C43" s="21">
        <v>0</v>
      </c>
      <c r="D43" s="53">
        <v>239013</v>
      </c>
      <c r="E43" s="57">
        <v>239013</v>
      </c>
      <c r="F43" s="18"/>
    </row>
    <row r="44" spans="1:6" ht="15" customHeight="1" x14ac:dyDescent="0.25">
      <c r="A44" s="19" t="s">
        <v>4</v>
      </c>
      <c r="B44" s="20" t="s">
        <v>27</v>
      </c>
      <c r="C44" s="21">
        <f>SUM(E44)-D44</f>
        <v>39000</v>
      </c>
      <c r="D44" s="22">
        <v>12200</v>
      </c>
      <c r="E44" s="23">
        <v>51200</v>
      </c>
      <c r="F44" s="18"/>
    </row>
    <row r="45" spans="1:6" s="1" customFormat="1" ht="15" customHeight="1" x14ac:dyDescent="0.25">
      <c r="A45" s="74" t="s">
        <v>7</v>
      </c>
      <c r="B45" s="75"/>
      <c r="C45" s="27">
        <f>SUM(C44:C44)</f>
        <v>39000</v>
      </c>
      <c r="D45" s="27">
        <f>SUM(D44:D44)</f>
        <v>12200</v>
      </c>
      <c r="E45" s="27">
        <f>SUM(E44:E44)</f>
        <v>51200</v>
      </c>
      <c r="F45" s="24"/>
    </row>
    <row r="46" spans="1:6" ht="15" customHeight="1" x14ac:dyDescent="0.25">
      <c r="A46" s="34" t="s">
        <v>30</v>
      </c>
      <c r="B46" s="35" t="s">
        <v>31</v>
      </c>
      <c r="C46" s="21">
        <f>SUM(E46)-D46</f>
        <v>6361530</v>
      </c>
      <c r="D46" s="36">
        <v>3294</v>
      </c>
      <c r="E46" s="23">
        <v>6364824</v>
      </c>
      <c r="F46" s="18"/>
    </row>
    <row r="47" spans="1:6" ht="15" customHeight="1" x14ac:dyDescent="0.25">
      <c r="A47" s="74" t="s">
        <v>8</v>
      </c>
      <c r="B47" s="75"/>
      <c r="C47" s="27">
        <f t="shared" ref="C47:E47" si="2">SUM(C46)</f>
        <v>6361530</v>
      </c>
      <c r="D47" s="27">
        <f t="shared" si="2"/>
        <v>3294</v>
      </c>
      <c r="E47" s="27">
        <f t="shared" si="2"/>
        <v>6364824</v>
      </c>
      <c r="F47" s="18"/>
    </row>
    <row r="48" spans="1:6" ht="15" customHeight="1" x14ac:dyDescent="0.3">
      <c r="A48" s="19" t="s">
        <v>9</v>
      </c>
      <c r="B48" s="20" t="s">
        <v>62</v>
      </c>
      <c r="C48" s="21">
        <f>SUM(E48)-D48</f>
        <v>50000</v>
      </c>
      <c r="D48" s="22">
        <v>100000</v>
      </c>
      <c r="E48" s="23">
        <v>150000</v>
      </c>
      <c r="F48" s="18"/>
    </row>
    <row r="49" spans="1:6" ht="15" customHeight="1" x14ac:dyDescent="0.25">
      <c r="A49" s="19" t="s">
        <v>63</v>
      </c>
      <c r="B49" s="20" t="s">
        <v>64</v>
      </c>
      <c r="C49" s="21">
        <f>SUM(E49)-D49</f>
        <v>160000</v>
      </c>
      <c r="D49" s="22">
        <v>-100000</v>
      </c>
      <c r="E49" s="23">
        <v>60000</v>
      </c>
      <c r="F49" s="18"/>
    </row>
    <row r="50" spans="1:6" ht="15" customHeight="1" thickBot="1" x14ac:dyDescent="0.3">
      <c r="A50" s="78" t="s">
        <v>12</v>
      </c>
      <c r="B50" s="79"/>
      <c r="C50" s="37">
        <f>SUM(C48:C49)</f>
        <v>210000</v>
      </c>
      <c r="D50" s="37">
        <f>SUM(D48:D49)</f>
        <v>0</v>
      </c>
      <c r="E50" s="37">
        <f>SUM(E48:E49)</f>
        <v>210000</v>
      </c>
      <c r="F50" s="18"/>
    </row>
    <row r="51" spans="1:6" ht="16.149999999999999" thickTop="1" x14ac:dyDescent="0.3"/>
  </sheetData>
  <mergeCells count="30">
    <mergeCell ref="E4:E5"/>
    <mergeCell ref="A9:B9"/>
    <mergeCell ref="A3:E3"/>
    <mergeCell ref="A4:A5"/>
    <mergeCell ref="B4:B5"/>
    <mergeCell ref="C4:C5"/>
    <mergeCell ref="D4:D5"/>
    <mergeCell ref="A23:B23"/>
    <mergeCell ref="A24:B24"/>
    <mergeCell ref="A16:B16"/>
    <mergeCell ref="A21:B21"/>
    <mergeCell ref="A45:B45"/>
    <mergeCell ref="A47:B47"/>
    <mergeCell ref="A50:B50"/>
    <mergeCell ref="C40:C41"/>
    <mergeCell ref="A40:A41"/>
    <mergeCell ref="B40:B41"/>
    <mergeCell ref="E40:E41"/>
    <mergeCell ref="A26:B26"/>
    <mergeCell ref="A27:B27"/>
    <mergeCell ref="A28:A29"/>
    <mergeCell ref="B28:B29"/>
    <mergeCell ref="A38:E39"/>
    <mergeCell ref="D40:D41"/>
    <mergeCell ref="A31:B31"/>
    <mergeCell ref="A33:B33"/>
    <mergeCell ref="C28:C29"/>
    <mergeCell ref="D28:D29"/>
    <mergeCell ref="E28:E29"/>
    <mergeCell ref="A36:B36"/>
  </mergeCells>
  <pageMargins left="0.70866141732283472" right="0.70866141732283472" top="0.19685039370078741" bottom="0.19685039370078741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topLeftCell="A10" workbookViewId="0">
      <selection activeCell="C20" sqref="C20:C21"/>
    </sheetView>
  </sheetViews>
  <sheetFormatPr defaultColWidth="8.85546875" defaultRowHeight="15.75" x14ac:dyDescent="0.25"/>
  <cols>
    <col min="1" max="1" width="11.42578125" style="2" customWidth="1"/>
    <col min="2" max="2" width="27.28515625" style="2" customWidth="1"/>
    <col min="3" max="3" width="15.28515625" style="3" customWidth="1"/>
    <col min="4" max="4" width="14.28515625" style="2" customWidth="1"/>
    <col min="5" max="5" width="18.28515625" style="3" customWidth="1"/>
    <col min="6" max="6" width="17.42578125" style="2" customWidth="1"/>
    <col min="7" max="7" width="9.7109375" style="3" customWidth="1"/>
    <col min="8" max="8" width="7.7109375" style="2" customWidth="1"/>
    <col min="9" max="9" width="9.7109375" style="3" customWidth="1"/>
    <col min="10" max="10" width="7.7109375" style="2" customWidth="1"/>
    <col min="11" max="11" width="9.7109375" style="3" customWidth="1"/>
    <col min="12" max="12" width="7.7109375" style="2" customWidth="1"/>
    <col min="13" max="13" width="9.7109375" style="3" customWidth="1"/>
    <col min="14" max="14" width="7.7109375" style="2" customWidth="1"/>
    <col min="15" max="15" width="9.7109375" style="3" customWidth="1"/>
    <col min="16" max="16" width="7.7109375" style="2" customWidth="1"/>
    <col min="17" max="17" width="9.7109375" style="3" customWidth="1"/>
    <col min="18" max="18" width="7.7109375" style="2" customWidth="1"/>
    <col min="19" max="19" width="9.7109375" style="3" customWidth="1"/>
    <col min="20" max="20" width="7.7109375" style="2" customWidth="1"/>
    <col min="21" max="21" width="9.7109375" style="3" customWidth="1"/>
    <col min="22" max="22" width="7.7109375" style="2" customWidth="1"/>
    <col min="23" max="23" width="9.7109375" style="3" customWidth="1"/>
    <col min="24" max="24" width="14.5703125" style="3" customWidth="1"/>
    <col min="25" max="16384" width="8.85546875" style="2"/>
  </cols>
  <sheetData>
    <row r="1" spans="1:24" s="15" customFormat="1" ht="20.25" x14ac:dyDescent="0.3">
      <c r="A1" s="15" t="s">
        <v>0</v>
      </c>
      <c r="C1" s="16"/>
      <c r="E1" s="16"/>
      <c r="G1" s="16"/>
      <c r="I1" s="16"/>
      <c r="K1" s="16"/>
      <c r="M1" s="16"/>
      <c r="O1" s="16"/>
      <c r="Q1" s="16"/>
      <c r="S1" s="16"/>
      <c r="U1" s="16"/>
      <c r="W1" s="16"/>
      <c r="X1" s="16"/>
    </row>
    <row r="2" spans="1:24" s="15" customFormat="1" ht="20.25" x14ac:dyDescent="0.3">
      <c r="A2" s="15" t="s">
        <v>1</v>
      </c>
      <c r="C2" s="16"/>
      <c r="E2" s="16"/>
      <c r="G2" s="16"/>
      <c r="I2" s="16"/>
      <c r="K2" s="16"/>
      <c r="M2" s="16"/>
      <c r="O2" s="16"/>
      <c r="Q2" s="16"/>
      <c r="S2" s="16"/>
      <c r="U2" s="16"/>
      <c r="W2" s="16"/>
      <c r="X2" s="16"/>
    </row>
    <row r="3" spans="1:24" s="14" customFormat="1" ht="28.15" customHeight="1" x14ac:dyDescent="0.4">
      <c r="A3" s="15"/>
      <c r="B3" s="15"/>
      <c r="C3" s="16"/>
      <c r="D3" s="15"/>
      <c r="E3" s="16"/>
      <c r="F3" s="15"/>
      <c r="G3" s="16"/>
      <c r="H3" s="15"/>
      <c r="I3" s="16"/>
      <c r="J3" s="15"/>
      <c r="K3" s="16"/>
      <c r="L3" s="15"/>
      <c r="M3" s="16"/>
      <c r="N3" s="15"/>
      <c r="O3" s="16"/>
      <c r="P3" s="15"/>
      <c r="Q3" s="16"/>
      <c r="R3" s="15"/>
      <c r="S3" s="16"/>
      <c r="T3" s="15"/>
      <c r="U3" s="16"/>
      <c r="V3" s="15"/>
      <c r="W3" s="16"/>
      <c r="X3" s="16"/>
    </row>
    <row r="4" spans="1:24" ht="21" x14ac:dyDescent="0.4">
      <c r="A4" s="15"/>
      <c r="B4" s="15"/>
      <c r="C4" s="16"/>
      <c r="D4" s="15"/>
      <c r="E4" s="16"/>
      <c r="F4" s="15"/>
      <c r="G4" s="16"/>
      <c r="H4" s="15"/>
      <c r="I4" s="16"/>
      <c r="J4" s="15"/>
      <c r="K4" s="16"/>
      <c r="L4" s="15"/>
      <c r="M4" s="16"/>
      <c r="N4" s="15"/>
      <c r="O4" s="16"/>
      <c r="P4" s="15"/>
      <c r="Q4" s="16"/>
      <c r="R4" s="15"/>
      <c r="S4" s="16"/>
      <c r="T4" s="15"/>
      <c r="U4" s="16"/>
      <c r="V4" s="15"/>
      <c r="W4" s="16"/>
      <c r="X4" s="16"/>
    </row>
    <row r="5" spans="1:24" s="4" customFormat="1" ht="41.45" customHeight="1" x14ac:dyDescent="0.25">
      <c r="A5" s="84" t="s">
        <v>52</v>
      </c>
      <c r="B5" s="84"/>
      <c r="C5" s="84"/>
      <c r="D5" s="84"/>
      <c r="E5" s="8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24" s="4" customFormat="1" ht="41.45" customHeight="1" thickBot="1" x14ac:dyDescent="0.3">
      <c r="A6" s="106" t="s">
        <v>0</v>
      </c>
      <c r="B6" s="106"/>
      <c r="C6" s="106"/>
      <c r="D6" s="106"/>
      <c r="E6" s="106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 ht="16.149999999999999" customHeight="1" thickTop="1" x14ac:dyDescent="0.25">
      <c r="A7" s="100" t="s">
        <v>2</v>
      </c>
      <c r="B7" s="102" t="s">
        <v>3</v>
      </c>
      <c r="C7" s="87" t="s">
        <v>74</v>
      </c>
      <c r="D7" s="85" t="s">
        <v>46</v>
      </c>
      <c r="E7" s="87" t="s">
        <v>19</v>
      </c>
      <c r="G7" s="2"/>
      <c r="I7" s="2"/>
      <c r="K7" s="2"/>
      <c r="M7" s="2"/>
      <c r="O7" s="2"/>
      <c r="Q7" s="2"/>
      <c r="S7" s="2"/>
      <c r="U7" s="2"/>
      <c r="W7" s="2"/>
      <c r="X7" s="2"/>
    </row>
    <row r="8" spans="1:24" ht="19.149999999999999" customHeight="1" thickBot="1" x14ac:dyDescent="0.3">
      <c r="A8" s="101"/>
      <c r="B8" s="103"/>
      <c r="C8" s="88"/>
      <c r="D8" s="86"/>
      <c r="E8" s="88"/>
      <c r="G8" s="2"/>
      <c r="I8" s="2"/>
      <c r="K8" s="2"/>
      <c r="M8" s="2"/>
      <c r="O8" s="2"/>
      <c r="Q8" s="2"/>
      <c r="S8" s="2"/>
      <c r="U8" s="2"/>
      <c r="W8" s="2"/>
      <c r="X8" s="2"/>
    </row>
    <row r="9" spans="1:24" s="1" customFormat="1" ht="19.899999999999999" customHeight="1" thickTop="1" x14ac:dyDescent="0.25">
      <c r="A9" s="6" t="s">
        <v>20</v>
      </c>
      <c r="B9" s="7" t="s">
        <v>38</v>
      </c>
      <c r="C9" s="8">
        <f>SUM(E9)-D9</f>
        <v>205732</v>
      </c>
      <c r="D9" s="10">
        <v>75057</v>
      </c>
      <c r="E9" s="5">
        <v>280789</v>
      </c>
    </row>
    <row r="10" spans="1:24" x14ac:dyDescent="0.25">
      <c r="A10" s="104" t="s">
        <v>21</v>
      </c>
      <c r="B10" s="105"/>
      <c r="C10" s="12">
        <f>SUM(C9:C9)</f>
        <v>205732</v>
      </c>
      <c r="D10" s="13">
        <f>SUM(D9:D9)</f>
        <v>75057</v>
      </c>
      <c r="E10" s="13">
        <f t="shared" ref="E10:E16" si="0">SUM(C10)+D10</f>
        <v>280789</v>
      </c>
      <c r="G10" s="2"/>
      <c r="I10" s="2"/>
      <c r="K10" s="2"/>
      <c r="M10" s="2"/>
      <c r="O10" s="2"/>
      <c r="Q10" s="2"/>
      <c r="S10" s="2"/>
      <c r="U10" s="2"/>
      <c r="W10" s="2"/>
      <c r="X10" s="2"/>
    </row>
    <row r="11" spans="1:24" x14ac:dyDescent="0.25">
      <c r="A11" s="6" t="s">
        <v>68</v>
      </c>
      <c r="B11" s="7" t="s">
        <v>69</v>
      </c>
      <c r="C11" s="8">
        <f>SUM(E11)-D11</f>
        <v>21000000</v>
      </c>
      <c r="D11" s="10">
        <v>535000</v>
      </c>
      <c r="E11" s="5">
        <v>21535000</v>
      </c>
      <c r="G11" s="2"/>
      <c r="I11" s="2"/>
      <c r="K11" s="2"/>
      <c r="M11" s="2"/>
      <c r="O11" s="2"/>
      <c r="Q11" s="2"/>
      <c r="S11" s="2"/>
      <c r="U11" s="2"/>
      <c r="W11" s="2"/>
      <c r="X11" s="2"/>
    </row>
    <row r="12" spans="1:24" s="1" customFormat="1" ht="19.899999999999999" customHeight="1" x14ac:dyDescent="0.25">
      <c r="A12" s="6" t="s">
        <v>22</v>
      </c>
      <c r="B12" s="7" t="s">
        <v>39</v>
      </c>
      <c r="C12" s="8">
        <f>SUM(E12)-D12</f>
        <v>212000</v>
      </c>
      <c r="D12" s="10">
        <v>50000</v>
      </c>
      <c r="E12" s="5">
        <v>262000</v>
      </c>
    </row>
    <row r="13" spans="1:24" x14ac:dyDescent="0.25">
      <c r="A13" s="104" t="s">
        <v>23</v>
      </c>
      <c r="B13" s="105"/>
      <c r="C13" s="12">
        <f>SUM(C11:C12)</f>
        <v>21212000</v>
      </c>
      <c r="D13" s="13">
        <f>SUM(D11:D12)</f>
        <v>585000</v>
      </c>
      <c r="E13" s="13">
        <f t="shared" si="0"/>
        <v>21797000</v>
      </c>
      <c r="G13" s="2"/>
      <c r="I13" s="2"/>
      <c r="K13" s="2"/>
      <c r="M13" s="2"/>
      <c r="O13" s="2"/>
      <c r="Q13" s="2"/>
      <c r="S13" s="2"/>
      <c r="U13" s="2"/>
      <c r="W13" s="2"/>
      <c r="X13" s="2"/>
    </row>
    <row r="14" spans="1:24" x14ac:dyDescent="0.25">
      <c r="A14" s="6" t="s">
        <v>70</v>
      </c>
      <c r="B14" s="7" t="s">
        <v>71</v>
      </c>
      <c r="C14" s="8">
        <f t="shared" ref="C14:C15" si="1">SUM(E14)-D14</f>
        <v>182000</v>
      </c>
      <c r="D14" s="10">
        <v>800000</v>
      </c>
      <c r="E14" s="5">
        <v>982000</v>
      </c>
      <c r="G14" s="2"/>
      <c r="I14" s="2"/>
      <c r="K14" s="6"/>
      <c r="M14" s="2"/>
      <c r="O14" s="2"/>
      <c r="Q14" s="2"/>
      <c r="S14" s="2"/>
      <c r="U14" s="2"/>
      <c r="W14" s="2"/>
      <c r="X14" s="2"/>
    </row>
    <row r="15" spans="1:24" x14ac:dyDescent="0.25">
      <c r="A15" s="6" t="s">
        <v>24</v>
      </c>
      <c r="B15" s="7" t="s">
        <v>40</v>
      </c>
      <c r="C15" s="8">
        <f t="shared" si="1"/>
        <v>78000</v>
      </c>
      <c r="D15" s="10">
        <v>50000</v>
      </c>
      <c r="E15" s="5">
        <v>128000</v>
      </c>
      <c r="G15" s="2"/>
      <c r="I15" s="2"/>
      <c r="K15" s="2"/>
      <c r="M15" s="2"/>
      <c r="O15" s="2"/>
      <c r="Q15" s="2"/>
      <c r="S15" s="2"/>
      <c r="U15" s="2"/>
      <c r="W15" s="2"/>
      <c r="X15" s="2"/>
    </row>
    <row r="16" spans="1:24" s="1" customFormat="1" ht="19.899999999999999" customHeight="1" thickBot="1" x14ac:dyDescent="0.3">
      <c r="A16" s="89" t="s">
        <v>25</v>
      </c>
      <c r="B16" s="90"/>
      <c r="C16" s="42">
        <f>SUM(C15:C15)</f>
        <v>78000</v>
      </c>
      <c r="D16" s="43">
        <f>SUM(D15:D15)</f>
        <v>50000</v>
      </c>
      <c r="E16" s="43">
        <f t="shared" si="0"/>
        <v>128000</v>
      </c>
    </row>
    <row r="17" spans="1:24" ht="17.45" thickTop="1" thickBot="1" x14ac:dyDescent="0.35">
      <c r="A17" s="55"/>
      <c r="B17" s="55"/>
      <c r="C17" s="56"/>
      <c r="D17" s="56"/>
      <c r="E17" s="56"/>
      <c r="G17" s="2"/>
      <c r="I17" s="2"/>
      <c r="K17" s="2"/>
      <c r="M17" s="2"/>
      <c r="O17" s="2"/>
      <c r="Q17" s="2"/>
      <c r="S17" s="2"/>
      <c r="U17" s="2"/>
      <c r="W17" s="2"/>
      <c r="X17" s="2"/>
    </row>
    <row r="18" spans="1:24" ht="16.5" thickTop="1" x14ac:dyDescent="0.25">
      <c r="A18" s="91" t="s">
        <v>50</v>
      </c>
      <c r="B18" s="92"/>
      <c r="C18" s="92"/>
      <c r="D18" s="92"/>
      <c r="E18" s="93"/>
      <c r="G18" s="2"/>
      <c r="I18" s="2"/>
      <c r="K18" s="2"/>
      <c r="M18" s="2"/>
      <c r="O18" s="2"/>
      <c r="Q18" s="2"/>
      <c r="S18" s="2"/>
      <c r="U18" s="2"/>
      <c r="W18" s="2"/>
      <c r="X18" s="2"/>
    </row>
    <row r="19" spans="1:24" ht="16.5" thickBot="1" x14ac:dyDescent="0.3">
      <c r="A19" s="94" t="s">
        <v>51</v>
      </c>
      <c r="B19" s="95"/>
      <c r="C19" s="95"/>
      <c r="D19" s="95"/>
      <c r="E19" s="96"/>
      <c r="G19" s="2"/>
      <c r="I19" s="2"/>
      <c r="K19" s="2"/>
      <c r="M19" s="2"/>
      <c r="O19" s="2"/>
      <c r="Q19" s="2"/>
      <c r="S19" s="2"/>
      <c r="U19" s="2"/>
      <c r="W19" s="2"/>
      <c r="X19" s="2"/>
    </row>
    <row r="20" spans="1:24" ht="16.149999999999999" customHeight="1" thickTop="1" x14ac:dyDescent="0.25">
      <c r="A20" s="100" t="s">
        <v>2</v>
      </c>
      <c r="B20" s="102" t="s">
        <v>3</v>
      </c>
      <c r="C20" s="87" t="s">
        <v>74</v>
      </c>
      <c r="D20" s="85" t="s">
        <v>46</v>
      </c>
      <c r="E20" s="87" t="s">
        <v>19</v>
      </c>
      <c r="G20" s="2"/>
      <c r="I20" s="2"/>
      <c r="K20" s="2"/>
      <c r="M20" s="2"/>
      <c r="O20" s="2"/>
      <c r="Q20" s="2"/>
      <c r="S20" s="2"/>
      <c r="U20" s="2"/>
      <c r="W20" s="2"/>
      <c r="X20" s="2"/>
    </row>
    <row r="21" spans="1:24" ht="19.149999999999999" customHeight="1" thickBot="1" x14ac:dyDescent="0.3">
      <c r="A21" s="101"/>
      <c r="B21" s="103"/>
      <c r="C21" s="88"/>
      <c r="D21" s="86"/>
      <c r="E21" s="88"/>
      <c r="G21" s="2"/>
      <c r="I21" s="2"/>
      <c r="K21" s="2"/>
      <c r="M21" s="2"/>
      <c r="O21" s="2"/>
      <c r="Q21" s="2"/>
      <c r="S21" s="2"/>
      <c r="U21" s="2"/>
      <c r="W21" s="2"/>
      <c r="X21" s="2"/>
    </row>
    <row r="22" spans="1:24" s="1" customFormat="1" ht="25.9" customHeight="1" thickTop="1" x14ac:dyDescent="0.25">
      <c r="A22" s="6" t="s">
        <v>41</v>
      </c>
      <c r="B22" s="7" t="s">
        <v>44</v>
      </c>
      <c r="C22" s="8">
        <f>SUM(E22)-D22</f>
        <v>41745558</v>
      </c>
      <c r="D22" s="10">
        <v>579577</v>
      </c>
      <c r="E22" s="5">
        <v>42325135</v>
      </c>
    </row>
    <row r="23" spans="1:24" ht="16.5" thickBot="1" x14ac:dyDescent="0.3">
      <c r="A23" s="89" t="s">
        <v>26</v>
      </c>
      <c r="B23" s="90"/>
      <c r="C23" s="42">
        <f>SUM(C22:C22)</f>
        <v>41745558</v>
      </c>
      <c r="D23" s="43">
        <f>SUM(D22:D22)</f>
        <v>579577</v>
      </c>
      <c r="E23" s="43">
        <f>SUM(C23+D23)</f>
        <v>42325135</v>
      </c>
      <c r="G23" s="2"/>
      <c r="I23" s="2"/>
      <c r="K23" s="2"/>
      <c r="M23" s="2"/>
      <c r="O23" s="2"/>
      <c r="Q23" s="2"/>
      <c r="S23" s="2"/>
      <c r="U23" s="2"/>
      <c r="W23" s="2"/>
      <c r="X23" s="2"/>
    </row>
    <row r="24" spans="1:24" ht="16.899999999999999" thickTop="1" thickBot="1" x14ac:dyDescent="0.35"/>
    <row r="25" spans="1:24" ht="17.25" thickTop="1" thickBot="1" x14ac:dyDescent="0.3">
      <c r="A25" s="97" t="s">
        <v>49</v>
      </c>
      <c r="B25" s="98"/>
      <c r="C25" s="98"/>
      <c r="D25" s="98"/>
      <c r="E25" s="99"/>
      <c r="G25" s="2"/>
      <c r="I25" s="2"/>
      <c r="K25" s="2"/>
      <c r="M25" s="2"/>
      <c r="O25" s="2"/>
      <c r="Q25" s="2"/>
      <c r="S25" s="2"/>
      <c r="U25" s="2"/>
      <c r="W25" s="2"/>
      <c r="X25" s="2"/>
    </row>
    <row r="26" spans="1:24" ht="16.149999999999999" customHeight="1" thickTop="1" x14ac:dyDescent="0.25">
      <c r="A26" s="100" t="s">
        <v>2</v>
      </c>
      <c r="B26" s="102" t="s">
        <v>3</v>
      </c>
      <c r="C26" s="87" t="s">
        <v>74</v>
      </c>
      <c r="D26" s="85" t="s">
        <v>46</v>
      </c>
      <c r="E26" s="87" t="s">
        <v>19</v>
      </c>
      <c r="G26" s="2"/>
      <c r="I26" s="2"/>
      <c r="K26" s="2"/>
      <c r="M26" s="2"/>
      <c r="O26" s="2"/>
      <c r="Q26" s="2"/>
      <c r="S26" s="2"/>
      <c r="U26" s="2"/>
      <c r="W26" s="2"/>
      <c r="X26" s="2"/>
    </row>
    <row r="27" spans="1:24" ht="19.149999999999999" customHeight="1" thickBot="1" x14ac:dyDescent="0.3">
      <c r="A27" s="101"/>
      <c r="B27" s="103"/>
      <c r="C27" s="88"/>
      <c r="D27" s="86"/>
      <c r="E27" s="88"/>
      <c r="G27" s="2"/>
      <c r="I27" s="2"/>
      <c r="K27" s="2"/>
      <c r="M27" s="2"/>
      <c r="O27" s="2"/>
      <c r="Q27" s="2"/>
      <c r="S27" s="2"/>
      <c r="U27" s="2"/>
      <c r="W27" s="2"/>
      <c r="X27" s="2"/>
    </row>
    <row r="28" spans="1:24" ht="16.5" thickTop="1" x14ac:dyDescent="0.25">
      <c r="A28" s="6" t="s">
        <v>41</v>
      </c>
      <c r="B28" s="7" t="s">
        <v>44</v>
      </c>
      <c r="C28" s="8">
        <f>SUM(E28)-D28</f>
        <v>36660530</v>
      </c>
      <c r="D28" s="9">
        <v>15494</v>
      </c>
      <c r="E28" s="10">
        <v>36676024</v>
      </c>
    </row>
    <row r="29" spans="1:24" ht="16.5" thickBot="1" x14ac:dyDescent="0.3">
      <c r="A29" s="89" t="s">
        <v>26</v>
      </c>
      <c r="B29" s="90"/>
      <c r="C29" s="42">
        <f>SUM(C28:C28)</f>
        <v>36660530</v>
      </c>
      <c r="D29" s="43">
        <f>SUM(D28:D28)</f>
        <v>15494</v>
      </c>
      <c r="E29" s="43">
        <f>SUM(C29+D29)</f>
        <v>36676024</v>
      </c>
    </row>
    <row r="30" spans="1:24" ht="16.149999999999999" thickTop="1" x14ac:dyDescent="0.3"/>
  </sheetData>
  <mergeCells count="25">
    <mergeCell ref="A5:E5"/>
    <mergeCell ref="D7:D8"/>
    <mergeCell ref="A20:A21"/>
    <mergeCell ref="B20:B21"/>
    <mergeCell ref="C20:C21"/>
    <mergeCell ref="D20:D21"/>
    <mergeCell ref="A10:B10"/>
    <mergeCell ref="A13:B13"/>
    <mergeCell ref="A16:B16"/>
    <mergeCell ref="E7:E8"/>
    <mergeCell ref="A6:E6"/>
    <mergeCell ref="A7:A8"/>
    <mergeCell ref="B7:B8"/>
    <mergeCell ref="C7:C8"/>
    <mergeCell ref="D26:D27"/>
    <mergeCell ref="E26:E27"/>
    <mergeCell ref="A29:B29"/>
    <mergeCell ref="E20:E21"/>
    <mergeCell ref="A18:E18"/>
    <mergeCell ref="A19:E19"/>
    <mergeCell ref="A23:B23"/>
    <mergeCell ref="A25:E25"/>
    <mergeCell ref="A26:A27"/>
    <mergeCell ref="B26:B27"/>
    <mergeCell ref="C26:C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Kiadás</vt:lpstr>
      <vt:lpstr>Bevétel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Pénzügyi csoport</dc:creator>
  <cp:lastModifiedBy>Deákné</cp:lastModifiedBy>
  <cp:lastPrinted>2016-05-11T09:04:11Z</cp:lastPrinted>
  <dcterms:created xsi:type="dcterms:W3CDTF">2016-02-19T14:12:49Z</dcterms:created>
  <dcterms:modified xsi:type="dcterms:W3CDTF">2016-06-07T13:47:08Z</dcterms:modified>
</cp:coreProperties>
</file>