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1700" windowHeight="6480" tabRatio="727" activeTab="0"/>
  </bookViews>
  <sheets>
    <sheet name="1.1.sz.mell." sheetId="1" r:id="rId1"/>
    <sheet name="2.sz.mell" sheetId="2" r:id="rId2"/>
    <sheet name="2.1. sz. mell" sheetId="3" r:id="rId3"/>
    <sheet name="2.2. mell" sheetId="4" r:id="rId4"/>
    <sheet name="2.3. sz. mell" sheetId="5" r:id="rId5"/>
    <sheet name="3. sz. mell" sheetId="6" r:id="rId6"/>
    <sheet name="4. melléklet" sheetId="7" r:id="rId7"/>
  </sheets>
  <definedNames>
    <definedName name="_xlnm.Print_Titles" localSheetId="2">'2.1. sz. mell'!$1:$6</definedName>
    <definedName name="_xlnm.Print_Titles" localSheetId="3">'2.2. mell'!$1:$6</definedName>
    <definedName name="_xlnm.Print_Titles" localSheetId="4">'2.3. sz. mell'!$1:$6</definedName>
    <definedName name="_xlnm.Print_Titles" localSheetId="1">'2.sz.mell'!$1:$6</definedName>
    <definedName name="_xlnm.Print_Area" localSheetId="0">'1.1.sz.mell.'!$A$1:$F$142</definedName>
  </definedNames>
  <calcPr fullCalcOnLoad="1"/>
</workbook>
</file>

<file path=xl/sharedStrings.xml><?xml version="1.0" encoding="utf-8"?>
<sst xmlns="http://schemas.openxmlformats.org/spreadsheetml/2006/main" count="779" uniqueCount="349">
  <si>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</si>
  <si>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</si>
  <si>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</si>
  <si>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</si>
  <si>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</si>
  <si>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</si>
  <si>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</si>
  <si>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</si>
  <si>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</si>
  <si>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</si>
  <si>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</si>
  <si>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</si>
  <si>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</si>
  <si>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</si>
  <si>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</si>
  <si>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</si>
  <si>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</si>
  <si>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</si>
  <si>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</si>
  <si>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</si>
  <si>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</si>
  <si>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</si>
  <si>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</si>
  <si>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</si>
  <si>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</si>
  <si>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</si>
  <si>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</si>
  <si>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</si>
  <si>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</si>
  <si>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</si>
  <si>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</si>
  <si>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</si>
  <si>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</si>
  <si>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</si>
  <si>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</si>
  <si>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</si>
  <si>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</si>
  <si>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</si>
  <si>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</si>
  <si>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</si>
  <si>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</si>
  <si>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</si>
  <si>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</si>
  <si>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</si>
  <si>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</si>
  <si>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</si>
  <si>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</si>
  <si>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</si>
  <si>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</si>
  <si>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</si>
  <si>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</si>
  <si>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</si>
  <si>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</si>
  <si>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</si>
  <si>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</si>
  <si>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</si>
  <si>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</si>
  <si>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</si>
  <si>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</si>
  <si>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</si>
  <si>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</si>
  <si>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</si>
  <si>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</si>
  <si>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</si>
  <si>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</si>
  <si>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</si>
  <si>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</si>
  <si>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</si>
  <si>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</si>
  <si>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</si>
  <si>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01</t>
  </si>
  <si>
    <t>--------</t>
  </si>
  <si>
    <t>Ezer forintban !</t>
  </si>
  <si>
    <t>Előirányzat-csoport, kiemelt előirányzat megnevezése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</si>
  <si>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</si>
  <si>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</si>
  <si>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</si>
  <si>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</si>
  <si>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</si>
  <si>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</si>
  <si>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</si>
  <si>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</si>
  <si>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</si>
  <si>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</si>
  <si>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</si>
  <si>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</si>
  <si>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</si>
  <si>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</si>
  <si>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</si>
  <si>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</si>
  <si>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</si>
  <si>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</si>
  <si>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</si>
  <si>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</si>
  <si>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</si>
  <si>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</si>
  <si>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</si>
  <si>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</si>
  <si>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</si>
  <si>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</si>
  <si>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</si>
  <si>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</si>
  <si>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</si>
  <si>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</si>
  <si>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</si>
  <si>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</si>
  <si>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</si>
  <si>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</si>
  <si>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</si>
  <si>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</si>
  <si>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</si>
  <si>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</si>
  <si>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</si>
  <si>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</si>
  <si>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</si>
  <si>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</si>
  <si>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</si>
  <si>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</si>
  <si>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</si>
  <si>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</si>
  <si>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</si>
  <si>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</si>
  <si>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</si>
  <si>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</si>
  <si>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</si>
  <si>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Működési célú pénzeszköz átvétel államháztartáson kívülről</t>
  </si>
  <si>
    <t>1.5.</t>
  </si>
  <si>
    <t>11.1.</t>
  </si>
  <si>
    <t>11.2.</t>
  </si>
  <si>
    <t>1. sz. táblázat</t>
  </si>
  <si>
    <t>2. sz. táblázat</t>
  </si>
  <si>
    <t>3. sz. táblázat</t>
  </si>
  <si>
    <t>4. sz. táblázat</t>
  </si>
  <si>
    <t>KÖLTSÉGVETÉSI KIADÁSOK ÖSSZESEN (1+2+3+4)</t>
  </si>
  <si>
    <t>KÖLTSÉGVETÉSI BEVÉTELEK ÉS KIADÁSOK EGYENLEGE</t>
  </si>
  <si>
    <t>I. Önkormányzat működési bevételei (2+3+4)</t>
  </si>
  <si>
    <t>Bírságok, díjak, pótlékok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</si>
  <si>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</si>
  <si>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</si>
  <si>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</si>
  <si>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</si>
  <si>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</si>
  <si>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</si>
  <si>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</si>
  <si>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</si>
  <si>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</si>
  <si>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</si>
  <si>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</si>
  <si>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</si>
  <si>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</si>
  <si>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</si>
  <si>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</si>
  <si>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</si>
  <si>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</si>
  <si>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</si>
  <si>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</si>
  <si>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</si>
  <si>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</si>
  <si>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</si>
  <si>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</si>
  <si>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</si>
  <si>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</si>
  <si>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</si>
  <si>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</si>
  <si>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</si>
  <si>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</si>
  <si>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</si>
  <si>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</si>
  <si>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</si>
  <si>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</si>
  <si>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</si>
  <si>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</si>
  <si>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</si>
  <si>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</si>
  <si>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</si>
  <si>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</si>
  <si>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</si>
  <si>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</si>
  <si>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</si>
  <si>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</si>
  <si>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</si>
  <si>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</si>
  <si>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</si>
  <si>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</si>
  <si>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</si>
  <si>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</si>
  <si>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</si>
  <si>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</si>
  <si>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</si>
  <si>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</si>
  <si>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</si>
  <si>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</si>
  <si>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</si>
  <si>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</si>
  <si>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</si>
  <si>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</si>
  <si>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</si>
  <si>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</si>
  <si>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Költségvetési szerv megnevezése</t>
  </si>
  <si>
    <t>Száma</t>
  </si>
  <si>
    <t>I. Önkormányzatok működési bevételei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</si>
  <si>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</si>
  <si>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</si>
  <si>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</si>
  <si>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</si>
  <si>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Önkormányzat</t>
  </si>
  <si>
    <t>megnevezése</t>
  </si>
  <si>
    <t>7.1</t>
  </si>
  <si>
    <t>V. Költségvetési szervek finanszírozása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</si>
  <si>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</si>
  <si>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</si>
  <si>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</si>
  <si>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</si>
  <si>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</si>
  <si>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</si>
  <si>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</si>
  <si>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</si>
  <si>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</si>
  <si>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</si>
  <si>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</si>
  <si>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</si>
  <si>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</si>
  <si>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</si>
  <si>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</si>
  <si>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</si>
  <si>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</si>
  <si>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</si>
  <si>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</si>
  <si>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</si>
  <si>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</si>
  <si>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</si>
  <si>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</si>
  <si>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</si>
  <si>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</si>
  <si>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</si>
  <si>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</si>
  <si>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</si>
  <si>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</si>
  <si>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</si>
  <si>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</si>
  <si>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</si>
  <si>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</si>
  <si>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</si>
  <si>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</si>
  <si>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</si>
  <si>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</si>
  <si>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</si>
  <si>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</si>
  <si>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</si>
  <si>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</si>
  <si>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</si>
  <si>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</si>
  <si>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</si>
  <si>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</si>
  <si>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</si>
  <si>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</si>
  <si>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</si>
  <si>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</si>
  <si>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</si>
  <si>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</si>
  <si>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</si>
  <si>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</si>
  <si>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</si>
  <si>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</si>
  <si>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</si>
  <si>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</si>
  <si>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</si>
  <si>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</si>
  <si>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</si>
  <si>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</si>
  <si>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</si>
  <si>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</si>
  <si>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</si>
  <si>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</si>
  <si>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</si>
  <si>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</si>
  <si>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</si>
  <si>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</si>
  <si>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</si>
  <si>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</si>
  <si>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</si>
  <si>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</si>
  <si>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</si>
  <si>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</si>
  <si>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</si>
  <si>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</si>
  <si>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Költségvetési maradvány igénybevétele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</si>
  <si>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</si>
  <si>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</si>
  <si>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</si>
  <si>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</si>
  <si>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</si>
  <si>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</si>
  <si>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</si>
  <si>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</si>
  <si>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</si>
  <si>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</si>
  <si>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</si>
  <si>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</si>
  <si>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</si>
  <si>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</si>
  <si>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</si>
  <si>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</si>
  <si>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</si>
  <si>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</si>
  <si>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Csiri-Biri Óvoda</t>
  </si>
  <si>
    <t>Művelődési Ház</t>
  </si>
  <si>
    <t>2013. évi előirányzat eredeti</t>
  </si>
  <si>
    <t>2013. évi előirányzat módosított</t>
  </si>
  <si>
    <t>Előirányzat eredeti</t>
  </si>
  <si>
    <t>Előirányzat módosított</t>
  </si>
  <si>
    <t xml:space="preserve"> </t>
  </si>
  <si>
    <t>2013. évi előirányzat        eredeti</t>
  </si>
  <si>
    <t>2013. évi előirányzat teljesítés</t>
  </si>
  <si>
    <t>Teljesítés      %-ban</t>
  </si>
  <si>
    <t>Gépjárműadó</t>
  </si>
  <si>
    <t>Egyéb saját bevétel</t>
  </si>
  <si>
    <t>Működőképpesség megőrzését szolgáló kiegészítő támogatás</t>
  </si>
  <si>
    <t xml:space="preserve">   Előző évi költségvetési kiegészítések</t>
  </si>
  <si>
    <t>Előirányzat teljesítés</t>
  </si>
  <si>
    <t>Teljesítés    %-ban</t>
  </si>
  <si>
    <t>KIADÁSOK ÖSSZESEN: (6+7+8)</t>
  </si>
  <si>
    <t>PÉNZESZKÖZÖK VÁLTOZÁSÁNAK LEVEZETÉSE</t>
  </si>
  <si>
    <t>Megnevezés</t>
  </si>
  <si>
    <t>Összeg  ( E Ft )</t>
  </si>
  <si>
    <t>Bevételek   ( + )</t>
  </si>
  <si>
    <t>Kiadások    ( - )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</si>
  <si>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</si>
  <si>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</si>
  <si>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</si>
  <si>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</si>
  <si>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 xml:space="preserve"> Ezer forintban !</t>
  </si>
  <si>
    <t>Költségvetési szerv neve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</si>
  <si>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</si>
  <si>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</si>
  <si>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</si>
  <si>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</si>
  <si>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</si>
  <si>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</si>
  <si>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Csörög Község Önkormányzata</t>
  </si>
  <si>
    <t>Csörögi Polgármesteri Hivatal</t>
  </si>
  <si>
    <t>Összesen:</t>
  </si>
  <si>
    <t>2. melléklet az 5/2014. (IV.17.) önkormányzati rendelethez</t>
  </si>
  <si>
    <t>2.1. melléklet az 5/2014. (IV. 17.) önkormányzati rendelethez</t>
  </si>
  <si>
    <t>2.2. melléklet az 5/2014. (IV. 17.) önkormányzati rendelethez</t>
  </si>
  <si>
    <t>2.3. melléklet az 5/2014. (IV. 17.) önkormányzati rendelethez</t>
  </si>
  <si>
    <t>3. melléklet az 5/2014.(IV.17.) önkormányzati rendelethez</t>
  </si>
  <si>
    <t>4. melléklet az 5/2014. (IV. 17.) önkormányzati rendelethez</t>
  </si>
  <si>
    <t>Helyesbített pénzmaradvány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</si>
</sst>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0000000"/>
    <numFmt numFmtId="172" formatCode="0.00000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#__"/>
    <numFmt numFmtId="178" formatCode="#"/>
    <numFmt numFmtId="179" formatCode="_-* #,##0\ _F_t_-;\-* #,##0\ _F_t_-;_-* &quot;-&quot;??\ _F_t_-;_-@_-"/>
    <numFmt numFmtId="180" formatCode="#,##0.0"/>
    <numFmt numFmtId="181" formatCode="#,###__;\-#,###__"/>
    <numFmt numFmtId="182" formatCode="00"/>
    <numFmt numFmtId="183" formatCode="#,###\ _F_t;\-#,###\ _F_t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sz val="10"/>
      <name val="Wingdings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14" fillId="0" borderId="25" xfId="58" applyFont="1" applyFill="1" applyBorder="1" applyAlignment="1" applyProtection="1">
      <alignment horizontal="left" vertical="center" wrapText="1" indent="1"/>
      <protection/>
    </xf>
    <xf numFmtId="0" fontId="14" fillId="0" borderId="26" xfId="58" applyFont="1" applyFill="1" applyBorder="1" applyAlignment="1" applyProtection="1">
      <alignment horizontal="left" vertical="center" wrapText="1" inden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6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3" fillId="0" borderId="0" xfId="58" applyFill="1">
      <alignment/>
      <protection/>
    </xf>
    <xf numFmtId="0" fontId="15" fillId="0" borderId="0" xfId="58" applyFont="1" applyFill="1">
      <alignment/>
      <protection/>
    </xf>
    <xf numFmtId="0" fontId="17" fillId="0" borderId="0" xfId="58" applyFont="1" applyFill="1">
      <alignment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4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0" fontId="5" fillId="0" borderId="28" xfId="0" applyFont="1" applyFill="1" applyBorder="1" applyAlignment="1" applyProtection="1">
      <alignment horizontal="right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6" xfId="58" applyFont="1" applyFill="1" applyBorder="1" applyAlignment="1" applyProtection="1">
      <alignment horizontal="left" vertical="center" wrapText="1" indent="6"/>
      <protection/>
    </xf>
    <xf numFmtId="0" fontId="15" fillId="0" borderId="29" xfId="58" applyFont="1" applyFill="1" applyBorder="1" applyAlignment="1" applyProtection="1">
      <alignment horizontal="left" vertical="center" wrapText="1" indent="6"/>
      <protection/>
    </xf>
    <xf numFmtId="49" fontId="15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49" fontId="15" fillId="0" borderId="16" xfId="0" applyNumberFormat="1" applyFont="1" applyFill="1" applyBorder="1" applyAlignment="1" applyProtection="1">
      <alignment horizontal="center" vertical="center" wrapText="1"/>
      <protection/>
    </xf>
    <xf numFmtId="49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4" fillId="0" borderId="34" xfId="0" applyFont="1" applyBorder="1" applyAlignment="1" applyProtection="1">
      <alignment horizontal="center" wrapText="1"/>
      <protection/>
    </xf>
    <xf numFmtId="0" fontId="25" fillId="0" borderId="3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35" xfId="58" applyFont="1" applyFill="1" applyBorder="1" applyAlignment="1" applyProtection="1">
      <alignment horizontal="left" vertical="center" wrapText="1" indent="1"/>
      <protection/>
    </xf>
    <xf numFmtId="49" fontId="15" fillId="0" borderId="3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3" fillId="0" borderId="0" xfId="58" applyFill="1" applyAlignment="1">
      <alignment horizontal="left" vertical="center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indent="1"/>
      <protection/>
    </xf>
    <xf numFmtId="0" fontId="19" fillId="0" borderId="29" xfId="0" applyFont="1" applyBorder="1" applyAlignment="1" applyProtection="1">
      <alignment horizontal="left" vertical="center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49" fontId="19" fillId="0" borderId="18" xfId="0" applyNumberFormat="1" applyFont="1" applyBorder="1" applyAlignment="1" applyProtection="1">
      <alignment horizontal="left" vertical="center" wrapText="1" indent="2"/>
      <protection/>
    </xf>
    <xf numFmtId="49" fontId="20" fillId="0" borderId="18" xfId="0" applyNumberFormat="1" applyFont="1" applyBorder="1" applyAlignment="1" applyProtection="1">
      <alignment horizontal="left" vertical="center" wrapText="1" indent="1"/>
      <protection/>
    </xf>
    <xf numFmtId="49" fontId="19" fillId="0" borderId="23" xfId="0" applyNumberFormat="1" applyFont="1" applyBorder="1" applyAlignment="1" applyProtection="1">
      <alignment horizontal="left" vertical="center" wrapText="1" indent="2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2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49" fontId="19" fillId="0" borderId="21" xfId="0" applyNumberFormat="1" applyFont="1" applyBorder="1" applyAlignment="1" applyProtection="1">
      <alignment horizontal="left" vertical="center" wrapText="1" indent="2"/>
      <protection/>
    </xf>
    <xf numFmtId="0" fontId="19" fillId="0" borderId="16" xfId="0" applyFont="1" applyBorder="1" applyAlignment="1" applyProtection="1">
      <alignment horizontal="left" vertical="center" wrapText="1" indent="1"/>
      <protection/>
    </xf>
    <xf numFmtId="0" fontId="20" fillId="0" borderId="19" xfId="0" applyFont="1" applyBorder="1" applyAlignment="1" applyProtection="1">
      <alignment horizontal="left" vertical="center" wrapText="1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27" fillId="0" borderId="24" xfId="0" applyNumberFormat="1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0" xfId="58" applyFill="1" applyAlignment="1">
      <alignment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left" vertical="center" wrapText="1" indent="1"/>
      <protection/>
    </xf>
    <xf numFmtId="0" fontId="15" fillId="0" borderId="43" xfId="58" applyFont="1" applyFill="1" applyBorder="1" applyAlignment="1" applyProtection="1">
      <alignment horizontal="left" vertical="center" wrapText="1" indent="1"/>
      <protection/>
    </xf>
    <xf numFmtId="0" fontId="15" fillId="0" borderId="43" xfId="58" applyFont="1" applyFill="1" applyBorder="1" applyAlignment="1" applyProtection="1">
      <alignment horizontal="left" indent="7"/>
      <protection/>
    </xf>
    <xf numFmtId="0" fontId="15" fillId="0" borderId="44" xfId="58" applyFont="1" applyFill="1" applyBorder="1" applyAlignment="1" applyProtection="1">
      <alignment horizontal="left" vertical="center" wrapText="1" indent="6"/>
      <protection/>
    </xf>
    <xf numFmtId="0" fontId="15" fillId="0" borderId="43" xfId="58" applyFont="1" applyFill="1" applyBorder="1" applyAlignment="1" applyProtection="1">
      <alignment horizontal="left" vertical="center" wrapText="1" indent="6"/>
      <protection/>
    </xf>
    <xf numFmtId="0" fontId="15" fillId="0" borderId="45" xfId="58" applyFont="1" applyFill="1" applyBorder="1" applyAlignment="1" applyProtection="1">
      <alignment horizontal="left" vertical="center" wrapText="1" indent="6"/>
      <protection/>
    </xf>
    <xf numFmtId="0" fontId="14" fillId="0" borderId="39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left" vertical="center" wrapText="1" indent="1"/>
      <protection/>
    </xf>
    <xf numFmtId="0" fontId="19" fillId="0" borderId="44" xfId="0" applyFont="1" applyBorder="1" applyAlignment="1" applyProtection="1">
      <alignment horizontal="left" vertical="center" wrapText="1" indent="1"/>
      <protection/>
    </xf>
    <xf numFmtId="0" fontId="19" fillId="0" borderId="43" xfId="0" applyFont="1" applyBorder="1" applyAlignment="1" applyProtection="1">
      <alignment horizontal="left" vertical="center" wrapText="1" indent="1"/>
      <protection/>
    </xf>
    <xf numFmtId="0" fontId="19" fillId="0" borderId="45" xfId="0" applyFont="1" applyBorder="1" applyAlignment="1" applyProtection="1">
      <alignment horizontal="left" vertical="center" wrapText="1" indent="1"/>
      <protection/>
    </xf>
    <xf numFmtId="0" fontId="19" fillId="0" borderId="47" xfId="0" applyFont="1" applyBorder="1" applyAlignment="1" applyProtection="1">
      <alignment horizontal="left" vertical="center" wrapText="1" indent="1"/>
      <protection/>
    </xf>
    <xf numFmtId="0" fontId="27" fillId="0" borderId="43" xfId="0" applyFont="1" applyBorder="1" applyAlignment="1" applyProtection="1">
      <alignment horizontal="left" vertical="center" wrapText="1" indent="1"/>
      <protection/>
    </xf>
    <xf numFmtId="0" fontId="19" fillId="0" borderId="43" xfId="0" applyFont="1" applyBorder="1" applyAlignment="1" applyProtection="1">
      <alignment horizontal="left" vertical="center" wrapText="1" indent="6"/>
      <protection/>
    </xf>
    <xf numFmtId="0" fontId="20" fillId="0" borderId="48" xfId="0" applyFont="1" applyBorder="1" applyAlignment="1" applyProtection="1">
      <alignment horizontal="left" vertical="center" wrapText="1" indent="1"/>
      <protection/>
    </xf>
    <xf numFmtId="0" fontId="19" fillId="0" borderId="49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3" fillId="0" borderId="34" xfId="0" applyFont="1" applyBorder="1" applyAlignment="1" applyProtection="1">
      <alignment horizontal="center" wrapTex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left" vertical="center" wrapText="1" inden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7" fillId="0" borderId="13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 quotePrefix="1">
      <alignment horizontal="left" vertical="center" wrapText="1" indent="6"/>
      <protection/>
    </xf>
    <xf numFmtId="0" fontId="19" fillId="0" borderId="29" xfId="0" applyFont="1" applyBorder="1" applyAlignment="1" applyProtection="1" quotePrefix="1">
      <alignment horizontal="left" vertical="center" wrapText="1" indent="6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right" vertical="center" inden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right" vertical="center" indent="1"/>
      <protection/>
    </xf>
    <xf numFmtId="0" fontId="27" fillId="0" borderId="44" xfId="0" applyFont="1" applyBorder="1" applyAlignment="1" applyProtection="1">
      <alignment horizontal="left" vertical="center" wrapText="1" indent="1"/>
      <protection/>
    </xf>
    <xf numFmtId="0" fontId="19" fillId="0" borderId="42" xfId="0" applyFont="1" applyBorder="1" applyAlignment="1" applyProtection="1">
      <alignment horizontal="left" vertical="center" wrapText="1" indent="1"/>
      <protection/>
    </xf>
    <xf numFmtId="0" fontId="19" fillId="0" borderId="46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9" fillId="0" borderId="45" xfId="0" applyFont="1" applyBorder="1" applyAlignment="1" applyProtection="1">
      <alignment horizontal="left" vertical="center" wrapText="1" indent="6"/>
      <protection/>
    </xf>
    <xf numFmtId="0" fontId="20" fillId="0" borderId="51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164" fontId="7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3" xfId="0" applyFont="1" applyFill="1" applyBorder="1" applyAlignment="1" applyProtection="1" quotePrefix="1">
      <alignment horizontal="right" vertical="center" indent="1"/>
      <protection/>
    </xf>
    <xf numFmtId="0" fontId="7" fillId="0" borderId="28" xfId="0" applyFont="1" applyFill="1" applyBorder="1" applyAlignment="1" applyProtection="1">
      <alignment horizontal="right" vertical="center" indent="1"/>
      <protection/>
    </xf>
    <xf numFmtId="0" fontId="7" fillId="0" borderId="40" xfId="58" applyFont="1" applyFill="1" applyBorder="1" applyAlignment="1" applyProtection="1">
      <alignment horizontal="center" vertical="center" wrapText="1"/>
      <protection/>
    </xf>
    <xf numFmtId="0" fontId="14" fillId="0" borderId="40" xfId="58" applyFont="1" applyFill="1" applyBorder="1" applyAlignment="1" applyProtection="1">
      <alignment horizontal="center" vertical="center" wrapText="1"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56" xfId="0" applyFont="1" applyBorder="1" applyAlignment="1" applyProtection="1">
      <alignment horizontal="right" vertical="center" wrapText="1" indent="1"/>
      <protection locked="0"/>
    </xf>
    <xf numFmtId="0" fontId="19" fillId="0" borderId="41" xfId="0" applyFont="1" applyBorder="1" applyAlignment="1" applyProtection="1">
      <alignment horizontal="right" vertical="center" wrapText="1" indent="1"/>
      <protection locked="0"/>
    </xf>
    <xf numFmtId="0" fontId="19" fillId="0" borderId="54" xfId="0" applyFont="1" applyBorder="1" applyAlignment="1" applyProtection="1">
      <alignment horizontal="right" vertical="center" wrapText="1" indent="1"/>
      <protection locked="0"/>
    </xf>
    <xf numFmtId="164" fontId="20" fillId="0" borderId="40" xfId="0" applyNumberFormat="1" applyFont="1" applyBorder="1" applyAlignment="1" applyProtection="1">
      <alignment horizontal="right" vertical="center" wrapText="1" indent="1"/>
      <protection/>
    </xf>
    <xf numFmtId="0" fontId="18" fillId="0" borderId="40" xfId="0" applyFont="1" applyBorder="1" applyAlignment="1" applyProtection="1" quotePrefix="1">
      <alignment horizontal="right" vertical="center" wrapText="1" indent="1"/>
      <protection locked="0"/>
    </xf>
    <xf numFmtId="164" fontId="19" fillId="0" borderId="40" xfId="0" applyNumberFormat="1" applyFont="1" applyBorder="1" applyAlignment="1" applyProtection="1">
      <alignment horizontal="right" vertical="center" wrapText="1" indent="1"/>
      <protection/>
    </xf>
    <xf numFmtId="0" fontId="19" fillId="0" borderId="40" xfId="0" applyFont="1" applyBorder="1" applyAlignment="1" applyProtection="1">
      <alignment horizontal="right" vertical="center" wrapText="1" indent="1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6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7" fillId="0" borderId="42" xfId="0" applyFont="1" applyFill="1" applyBorder="1" applyAlignment="1" applyProtection="1" quotePrefix="1">
      <alignment horizontal="right" vertical="center" indent="1"/>
      <protection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164" fontId="14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43" xfId="0" applyNumberFormat="1" applyFont="1" applyBorder="1" applyAlignment="1" applyProtection="1">
      <alignment horizontal="right" vertical="center" wrapText="1" indent="1"/>
      <protection/>
    </xf>
    <xf numFmtId="164" fontId="20" fillId="0" borderId="39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>
      <alignment horizontal="right" vertical="center" wrapText="1" indent="1"/>
      <protection/>
    </xf>
    <xf numFmtId="0" fontId="0" fillId="0" borderId="57" xfId="0" applyFont="1" applyBorder="1" applyAlignment="1" applyProtection="1">
      <alignment horizontal="right" vertical="center" inden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57" xfId="58" applyFont="1" applyFill="1" applyBorder="1" applyAlignment="1" applyProtection="1">
      <alignment horizontal="right" vertical="center" indent="1"/>
      <protection/>
    </xf>
    <xf numFmtId="0" fontId="12" fillId="0" borderId="0" xfId="0" applyFont="1" applyBorder="1" applyAlignment="1" applyProtection="1">
      <alignment horizontal="left" vertical="center" indent="1"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6" xfId="0" applyFont="1" applyFill="1" applyBorder="1" applyAlignment="1">
      <alignment vertical="center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43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5" fillId="0" borderId="6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vertical="center"/>
    </xf>
    <xf numFmtId="0" fontId="7" fillId="0" borderId="62" xfId="58" applyFont="1" applyFill="1" applyBorder="1" applyAlignment="1">
      <alignment horizontal="center" vertical="justify"/>
      <protection/>
    </xf>
    <xf numFmtId="0" fontId="7" fillId="0" borderId="57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0" fontId="14" fillId="0" borderId="39" xfId="58" applyFont="1" applyFill="1" applyBorder="1" applyAlignment="1">
      <alignment horizontal="center"/>
      <protection/>
    </xf>
    <xf numFmtId="164" fontId="20" fillId="0" borderId="41" xfId="0" applyNumberFormat="1" applyFont="1" applyBorder="1" applyAlignment="1" applyProtection="1">
      <alignment horizontal="right" vertical="center" wrapText="1" indent="1"/>
      <protection/>
    </xf>
    <xf numFmtId="164" fontId="20" fillId="0" borderId="55" xfId="0" applyNumberFormat="1" applyFont="1" applyBorder="1" applyAlignment="1" applyProtection="1">
      <alignment horizontal="right" vertical="center" wrapText="1" indent="1"/>
      <protection/>
    </xf>
    <xf numFmtId="2" fontId="15" fillId="0" borderId="39" xfId="58" applyNumberFormat="1" applyFont="1" applyFill="1" applyBorder="1">
      <alignment/>
      <protection/>
    </xf>
    <xf numFmtId="2" fontId="15" fillId="0" borderId="44" xfId="58" applyNumberFormat="1" applyFont="1" applyFill="1" applyBorder="1">
      <alignment/>
      <protection/>
    </xf>
    <xf numFmtId="2" fontId="15" fillId="0" borderId="51" xfId="58" applyNumberFormat="1" applyFont="1" applyFill="1" applyBorder="1">
      <alignment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49" fontId="7" fillId="0" borderId="60" xfId="0" applyNumberFormat="1" applyFont="1" applyFill="1" applyBorder="1" applyAlignment="1" applyProtection="1">
      <alignment horizontal="right" vertical="center"/>
      <protection locked="0"/>
    </xf>
    <xf numFmtId="49" fontId="7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53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3" fontId="15" fillId="0" borderId="16" xfId="0" applyNumberFormat="1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2" fontId="15" fillId="0" borderId="39" xfId="0" applyNumberFormat="1" applyFont="1" applyFill="1" applyBorder="1" applyAlignment="1">
      <alignment vertical="center" wrapText="1"/>
    </xf>
    <xf numFmtId="2" fontId="14" fillId="0" borderId="39" xfId="0" applyNumberFormat="1" applyFont="1" applyFill="1" applyBorder="1" applyAlignment="1">
      <alignment vertical="center" wrapText="1"/>
    </xf>
    <xf numFmtId="2" fontId="15" fillId="0" borderId="43" xfId="0" applyNumberFormat="1" applyFont="1" applyFill="1" applyBorder="1" applyAlignment="1">
      <alignment vertical="center" wrapText="1"/>
    </xf>
    <xf numFmtId="2" fontId="14" fillId="0" borderId="46" xfId="0" applyNumberFormat="1" applyFont="1" applyFill="1" applyBorder="1" applyAlignment="1">
      <alignment vertical="center" wrapText="1"/>
    </xf>
    <xf numFmtId="2" fontId="15" fillId="0" borderId="44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3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9" fillId="0" borderId="66" xfId="0" applyFont="1" applyFill="1" applyBorder="1" applyAlignment="1">
      <alignment vertical="center" wrapText="1"/>
    </xf>
    <xf numFmtId="49" fontId="7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right" vertical="center" wrapText="1"/>
    </xf>
    <xf numFmtId="2" fontId="14" fillId="0" borderId="63" xfId="0" applyNumberFormat="1" applyFont="1" applyFill="1" applyBorder="1" applyAlignment="1">
      <alignment vertical="center" wrapText="1"/>
    </xf>
    <xf numFmtId="2" fontId="15" fillId="0" borderId="65" xfId="0" applyNumberFormat="1" applyFont="1" applyFill="1" applyBorder="1" applyAlignment="1">
      <alignment vertical="center" wrapText="1"/>
    </xf>
    <xf numFmtId="2" fontId="14" fillId="0" borderId="63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2" fontId="15" fillId="0" borderId="42" xfId="0" applyNumberFormat="1" applyFont="1" applyFill="1" applyBorder="1" applyAlignment="1">
      <alignment vertical="center" wrapText="1"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42" xfId="0" applyFont="1" applyFill="1" applyBorder="1" applyAlignment="1">
      <alignment vertical="center" wrapText="1"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5" xfId="0" applyFill="1" applyBorder="1" applyAlignment="1" applyProtection="1">
      <alignment horizontal="right" vertical="center" wrapText="1" indent="1"/>
      <protection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2" fontId="14" fillId="0" borderId="45" xfId="0" applyNumberFormat="1" applyFont="1" applyFill="1" applyBorder="1" applyAlignment="1">
      <alignment vertical="center" wrapText="1"/>
    </xf>
    <xf numFmtId="2" fontId="14" fillId="0" borderId="51" xfId="0" applyNumberFormat="1" applyFon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7" fillId="0" borderId="55" xfId="0" applyFont="1" applyFill="1" applyBorder="1" applyAlignment="1" applyProtection="1">
      <alignment horizontal="right" vertical="center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/>
    </xf>
    <xf numFmtId="2" fontId="14" fillId="0" borderId="39" xfId="0" applyNumberFormat="1" applyFont="1" applyFill="1" applyBorder="1" applyAlignment="1">
      <alignment horizontal="right" vertical="center" wrapText="1"/>
    </xf>
    <xf numFmtId="2" fontId="15" fillId="0" borderId="46" xfId="58" applyNumberFormat="1" applyFont="1" applyFill="1" applyBorder="1">
      <alignment/>
      <protection/>
    </xf>
    <xf numFmtId="2" fontId="15" fillId="0" borderId="42" xfId="58" applyNumberFormat="1" applyFont="1" applyFill="1" applyBorder="1">
      <alignment/>
      <protection/>
    </xf>
    <xf numFmtId="2" fontId="15" fillId="0" borderId="43" xfId="58" applyNumberFormat="1" applyFont="1" applyFill="1" applyBorder="1">
      <alignment/>
      <protection/>
    </xf>
    <xf numFmtId="2" fontId="14" fillId="0" borderId="39" xfId="58" applyNumberFormat="1" applyFont="1" applyFill="1" applyBorder="1">
      <alignment/>
      <protection/>
    </xf>
    <xf numFmtId="164" fontId="15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2" fontId="15" fillId="0" borderId="45" xfId="58" applyNumberFormat="1" applyFont="1" applyFill="1" applyBorder="1">
      <alignment/>
      <protection/>
    </xf>
    <xf numFmtId="2" fontId="15" fillId="0" borderId="47" xfId="58" applyNumberFormat="1" applyFont="1" applyFill="1" applyBorder="1">
      <alignment/>
      <protection/>
    </xf>
    <xf numFmtId="2" fontId="16" fillId="0" borderId="39" xfId="58" applyNumberFormat="1" applyFont="1" applyFill="1" applyBorder="1">
      <alignment/>
      <protection/>
    </xf>
    <xf numFmtId="2" fontId="14" fillId="0" borderId="62" xfId="58" applyNumberFormat="1" applyFont="1" applyFill="1" applyBorder="1">
      <alignment/>
      <protection/>
    </xf>
    <xf numFmtId="2" fontId="15" fillId="0" borderId="62" xfId="58" applyNumberFormat="1" applyFont="1" applyFill="1" applyBorder="1">
      <alignment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49" fontId="15" fillId="0" borderId="12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1" xfId="0" applyFill="1" applyBorder="1" applyAlignment="1">
      <alignment vertical="center" wrapText="1"/>
    </xf>
    <xf numFmtId="0" fontId="19" fillId="0" borderId="51" xfId="0" applyFont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2" fontId="16" fillId="0" borderId="39" xfId="0" applyNumberFormat="1" applyFont="1" applyFill="1" applyBorder="1" applyAlignment="1">
      <alignment vertical="center" wrapText="1"/>
    </xf>
    <xf numFmtId="0" fontId="3" fillId="0" borderId="39" xfId="58" applyFill="1" applyBorder="1">
      <alignment/>
      <protection/>
    </xf>
    <xf numFmtId="0" fontId="7" fillId="0" borderId="60" xfId="58" applyFont="1" applyFill="1" applyBorder="1" applyAlignment="1" applyProtection="1">
      <alignment horizontal="center" vertical="center" wrapText="1"/>
      <protection/>
    </xf>
    <xf numFmtId="0" fontId="18" fillId="0" borderId="52" xfId="0" applyFont="1" applyBorder="1" applyAlignment="1" applyProtection="1" quotePrefix="1">
      <alignment horizontal="right" vertical="center" wrapText="1" indent="1"/>
      <protection locked="0"/>
    </xf>
    <xf numFmtId="0" fontId="7" fillId="0" borderId="67" xfId="58" applyFont="1" applyFill="1" applyBorder="1" applyAlignment="1">
      <alignment horizontal="center" vertical="justify"/>
      <protection/>
    </xf>
    <xf numFmtId="0" fontId="14" fillId="0" borderId="63" xfId="58" applyFont="1" applyFill="1" applyBorder="1" applyAlignment="1">
      <alignment horizontal="center"/>
      <protection/>
    </xf>
    <xf numFmtId="2" fontId="15" fillId="0" borderId="63" xfId="58" applyNumberFormat="1" applyFont="1" applyFill="1" applyBorder="1">
      <alignment/>
      <protection/>
    </xf>
    <xf numFmtId="2" fontId="15" fillId="0" borderId="64" xfId="58" applyNumberFormat="1" applyFont="1" applyFill="1" applyBorder="1">
      <alignment/>
      <protection/>
    </xf>
    <xf numFmtId="2" fontId="15" fillId="0" borderId="65" xfId="58" applyNumberFormat="1" applyFont="1" applyFill="1" applyBorder="1">
      <alignment/>
      <protection/>
    </xf>
    <xf numFmtId="2" fontId="15" fillId="0" borderId="66" xfId="58" applyNumberFormat="1" applyFont="1" applyFill="1" applyBorder="1">
      <alignment/>
      <protection/>
    </xf>
    <xf numFmtId="164" fontId="21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3" xfId="0" applyFont="1" applyBorder="1" applyAlignment="1" applyProtection="1">
      <alignment horizontal="right" vertical="center" wrapText="1" indent="1"/>
      <protection locked="0"/>
    </xf>
    <xf numFmtId="0" fontId="19" fillId="0" borderId="11" xfId="0" applyFont="1" applyBorder="1" applyAlignment="1" applyProtection="1">
      <alignment horizontal="right" vertical="center" wrapText="1" indent="1"/>
      <protection locked="0"/>
    </xf>
    <xf numFmtId="0" fontId="19" fillId="0" borderId="16" xfId="0" applyFont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Border="1" applyAlignment="1" applyProtection="1">
      <alignment horizontal="right" vertical="center" wrapText="1" indent="1"/>
      <protection/>
    </xf>
    <xf numFmtId="0" fontId="18" fillId="0" borderId="10" xfId="0" applyFont="1" applyBorder="1" applyAlignment="1" applyProtection="1" quotePrefix="1">
      <alignment horizontal="right" vertical="center" wrapText="1" indent="1"/>
      <protection locked="0"/>
    </xf>
    <xf numFmtId="0" fontId="33" fillId="0" borderId="0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33" fillId="0" borderId="52" xfId="0" applyFont="1" applyFill="1" applyBorder="1" applyAlignment="1">
      <alignment horizontal="center"/>
    </xf>
    <xf numFmtId="0" fontId="33" fillId="0" borderId="68" xfId="0" applyFont="1" applyFill="1" applyBorder="1" applyAlignment="1">
      <alignment horizontal="center"/>
    </xf>
    <xf numFmtId="0" fontId="32" fillId="0" borderId="69" xfId="0" applyFont="1" applyFill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54" xfId="0" applyFill="1" applyBorder="1" applyAlignment="1">
      <alignment/>
    </xf>
    <xf numFmtId="0" fontId="33" fillId="0" borderId="25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34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>
      <alignment/>
    </xf>
    <xf numFmtId="0" fontId="16" fillId="0" borderId="68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7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177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center" vertical="center"/>
    </xf>
    <xf numFmtId="177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center" vertical="center"/>
    </xf>
    <xf numFmtId="177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right" vertical="center" wrapText="1" indent="1"/>
      <protection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horizontal="right" vertical="center" wrapText="1" indent="1"/>
      <protection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43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12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wrapText="1" indent="1"/>
      <protection/>
    </xf>
    <xf numFmtId="164" fontId="22" fillId="0" borderId="28" xfId="58" applyNumberFormat="1" applyFont="1" applyFill="1" applyBorder="1" applyAlignment="1" applyProtection="1">
      <alignment horizontal="left" vertical="center"/>
      <protection/>
    </xf>
    <xf numFmtId="164" fontId="22" fillId="0" borderId="2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 indent="1"/>
      <protection/>
    </xf>
    <xf numFmtId="0" fontId="7" fillId="0" borderId="34" xfId="0" applyFont="1" applyFill="1" applyBorder="1" applyAlignment="1" applyProtection="1">
      <alignment horizontal="left" vertical="center" wrapText="1" inden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33" fillId="0" borderId="52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68" xfId="0" applyFont="1" applyFill="1" applyBorder="1" applyAlignment="1" applyProtection="1">
      <alignment horizontal="center" vertical="top" wrapTex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Layout" zoomScaleNormal="120" zoomScaleSheetLayoutView="100" workbookViewId="0" topLeftCell="A1">
      <selection activeCell="F124" sqref="F124"/>
    </sheetView>
  </sheetViews>
  <sheetFormatPr defaultColWidth="9.375" defaultRowHeight="12.75"/>
  <cols>
    <col min="1" max="1" width="9.50390625" style="199" customWidth="1"/>
    <col min="2" max="2" width="61.375" style="199" customWidth="1"/>
    <col min="3" max="5" width="15.50390625" style="200" customWidth="1"/>
    <col min="6" max="6" width="9.625" style="33" customWidth="1"/>
    <col min="7" max="16384" width="9.375" style="33" customWidth="1"/>
  </cols>
  <sheetData>
    <row r="1" spans="1:5" ht="15.75" customHeight="1">
      <c r="A1" s="553" t="s">
        <v>50</v>
      </c>
      <c r="B1" s="553"/>
      <c r="C1" s="553"/>
      <c r="D1" s="215"/>
      <c r="E1" s="215" t="s">
        <v>311</v>
      </c>
    </row>
    <row r="2" spans="1:5" ht="15.75" customHeight="1" thickBot="1">
      <c r="A2" s="555" t="s">
        <v>129</v>
      </c>
      <c r="B2" s="555"/>
      <c r="C2" s="139" t="s">
        <v>266</v>
      </c>
      <c r="D2" s="140"/>
      <c r="E2" s="140"/>
    </row>
    <row r="3" spans="1:6" ht="37.5" customHeight="1" thickBot="1">
      <c r="A3" s="27" t="s">
        <v>83</v>
      </c>
      <c r="B3" s="28" t="s">
        <v>52</v>
      </c>
      <c r="C3" s="250" t="s">
        <v>312</v>
      </c>
      <c r="D3" s="348" t="s">
        <v>308</v>
      </c>
      <c r="E3" s="341" t="s">
        <v>313</v>
      </c>
      <c r="F3" s="340" t="s">
        <v>314</v>
      </c>
    </row>
    <row r="4" spans="1:6" s="34" customFormat="1" ht="12" customHeight="1" thickBot="1">
      <c r="A4" s="31">
        <v>1</v>
      </c>
      <c r="B4" s="32">
        <v>2</v>
      </c>
      <c r="C4" s="251">
        <v>3</v>
      </c>
      <c r="D4" s="32">
        <v>4</v>
      </c>
      <c r="E4" s="342">
        <v>5</v>
      </c>
      <c r="F4" s="362">
        <v>6</v>
      </c>
    </row>
    <row r="5" spans="1:6" s="1" customFormat="1" ht="12" customHeight="1" thickBot="1">
      <c r="A5" s="24" t="s">
        <v>53</v>
      </c>
      <c r="B5" s="23" t="s">
        <v>135</v>
      </c>
      <c r="C5" s="252">
        <f>+C6+C11+C20</f>
        <v>32023</v>
      </c>
      <c r="D5" s="349">
        <f>+D6+D11+D20</f>
        <v>33648</v>
      </c>
      <c r="E5" s="253">
        <f>+E6+E11+E20</f>
        <v>35127</v>
      </c>
      <c r="F5" s="365">
        <f>E5/D5*100</f>
        <v>104.39550641940085</v>
      </c>
    </row>
    <row r="6" spans="1:6" s="1" customFormat="1" ht="12" customHeight="1" thickBot="1">
      <c r="A6" s="22" t="s">
        <v>54</v>
      </c>
      <c r="B6" s="116" t="s">
        <v>287</v>
      </c>
      <c r="C6" s="253">
        <v>25690</v>
      </c>
      <c r="D6" s="349">
        <f>SUM(D7:D10)</f>
        <v>25730</v>
      </c>
      <c r="E6" s="343">
        <f>SUM(E7:E10)</f>
        <v>28398</v>
      </c>
      <c r="F6" s="365">
        <f>E6/D6*100</f>
        <v>110.36921881072679</v>
      </c>
    </row>
    <row r="7" spans="1:6" s="1" customFormat="1" ht="12" customHeight="1">
      <c r="A7" s="15" t="s">
        <v>111</v>
      </c>
      <c r="B7" s="181" t="s">
        <v>75</v>
      </c>
      <c r="C7" s="254">
        <v>18870</v>
      </c>
      <c r="D7" s="350">
        <v>18910</v>
      </c>
      <c r="E7" s="267">
        <v>22928</v>
      </c>
      <c r="F7" s="366">
        <f>E7/D7*100</f>
        <v>121.24801692226335</v>
      </c>
    </row>
    <row r="8" spans="1:6" s="1" customFormat="1" ht="12" customHeight="1">
      <c r="A8" s="15" t="s">
        <v>112</v>
      </c>
      <c r="B8" s="129" t="s">
        <v>84</v>
      </c>
      <c r="C8" s="254">
        <v>0</v>
      </c>
      <c r="D8" s="351"/>
      <c r="E8" s="254"/>
      <c r="F8" s="366"/>
    </row>
    <row r="9" spans="1:6" s="1" customFormat="1" ht="12" customHeight="1">
      <c r="A9" s="15" t="s">
        <v>113</v>
      </c>
      <c r="B9" s="129" t="s">
        <v>136</v>
      </c>
      <c r="C9" s="254">
        <v>1420</v>
      </c>
      <c r="D9" s="351">
        <v>1420</v>
      </c>
      <c r="E9" s="254">
        <v>769</v>
      </c>
      <c r="F9" s="366">
        <f>E9/D9*100</f>
        <v>54.154929577464785</v>
      </c>
    </row>
    <row r="10" spans="1:6" s="1" customFormat="1" ht="12" customHeight="1" thickBot="1">
      <c r="A10" s="15" t="s">
        <v>114</v>
      </c>
      <c r="B10" s="182" t="s">
        <v>315</v>
      </c>
      <c r="C10" s="254">
        <v>5400</v>
      </c>
      <c r="D10" s="352">
        <v>5400</v>
      </c>
      <c r="E10" s="278">
        <v>4701</v>
      </c>
      <c r="F10" s="366">
        <f>E10/D10*100</f>
        <v>87.05555555555556</v>
      </c>
    </row>
    <row r="11" spans="1:6" s="1" customFormat="1" ht="12" customHeight="1" thickBot="1">
      <c r="A11" s="22" t="s">
        <v>55</v>
      </c>
      <c r="B11" s="23" t="s">
        <v>137</v>
      </c>
      <c r="C11" s="138">
        <f>SUM(C12:C19)</f>
        <v>6333</v>
      </c>
      <c r="D11" s="349">
        <f>SUM(D12:D19)</f>
        <v>7918</v>
      </c>
      <c r="E11" s="253">
        <f>SUM(E12:E19)</f>
        <v>6729</v>
      </c>
      <c r="F11" s="365">
        <f>E11/D11*100</f>
        <v>84.98358171255369</v>
      </c>
    </row>
    <row r="12" spans="1:6" s="1" customFormat="1" ht="12" customHeight="1">
      <c r="A12" s="19" t="s">
        <v>85</v>
      </c>
      <c r="B12" s="8" t="s">
        <v>143</v>
      </c>
      <c r="C12" s="255"/>
      <c r="D12" s="350"/>
      <c r="E12" s="267">
        <v>226</v>
      </c>
      <c r="F12" s="366"/>
    </row>
    <row r="13" spans="1:6" s="1" customFormat="1" ht="12" customHeight="1">
      <c r="A13" s="15" t="s">
        <v>86</v>
      </c>
      <c r="B13" s="8" t="s">
        <v>316</v>
      </c>
      <c r="C13" s="256">
        <v>3500</v>
      </c>
      <c r="D13" s="351">
        <v>3500</v>
      </c>
      <c r="E13" s="254">
        <v>4420</v>
      </c>
      <c r="F13" s="366"/>
    </row>
    <row r="14" spans="1:6" s="1" customFormat="1" ht="12" customHeight="1">
      <c r="A14" s="15" t="s">
        <v>87</v>
      </c>
      <c r="B14" s="8" t="s">
        <v>144</v>
      </c>
      <c r="C14" s="256">
        <v>1731</v>
      </c>
      <c r="D14" s="351"/>
      <c r="E14" s="254">
        <v>259</v>
      </c>
      <c r="F14" s="366"/>
    </row>
    <row r="15" spans="1:6" s="1" customFormat="1" ht="12" customHeight="1">
      <c r="A15" s="15" t="s">
        <v>88</v>
      </c>
      <c r="B15" s="8" t="s">
        <v>145</v>
      </c>
      <c r="C15" s="256">
        <v>962</v>
      </c>
      <c r="D15" s="351">
        <v>4298</v>
      </c>
      <c r="E15" s="254">
        <v>1457</v>
      </c>
      <c r="F15" s="366">
        <f>E15/D15*100</f>
        <v>33.89948813401582</v>
      </c>
    </row>
    <row r="16" spans="1:6" s="1" customFormat="1" ht="12" customHeight="1">
      <c r="A16" s="14" t="s">
        <v>138</v>
      </c>
      <c r="B16" s="7" t="s">
        <v>146</v>
      </c>
      <c r="C16" s="257">
        <v>0</v>
      </c>
      <c r="D16" s="351"/>
      <c r="E16" s="254"/>
      <c r="F16" s="366"/>
    </row>
    <row r="17" spans="1:6" s="1" customFormat="1" ht="12" customHeight="1">
      <c r="A17" s="15" t="s">
        <v>139</v>
      </c>
      <c r="B17" s="8" t="s">
        <v>210</v>
      </c>
      <c r="C17" s="256">
        <v>120</v>
      </c>
      <c r="D17" s="351">
        <v>120</v>
      </c>
      <c r="E17" s="254">
        <v>145</v>
      </c>
      <c r="F17" s="366">
        <f>E17/D17*100</f>
        <v>120.83333333333333</v>
      </c>
    </row>
    <row r="18" spans="1:6" s="1" customFormat="1" ht="12" customHeight="1">
      <c r="A18" s="15" t="s">
        <v>140</v>
      </c>
      <c r="B18" s="8" t="s">
        <v>148</v>
      </c>
      <c r="C18" s="256">
        <v>20</v>
      </c>
      <c r="D18" s="351"/>
      <c r="E18" s="254">
        <v>222</v>
      </c>
      <c r="F18" s="366"/>
    </row>
    <row r="19" spans="1:6" s="1" customFormat="1" ht="12" customHeight="1" thickBot="1">
      <c r="A19" s="16" t="s">
        <v>141</v>
      </c>
      <c r="B19" s="9" t="s">
        <v>149</v>
      </c>
      <c r="C19" s="258"/>
      <c r="D19" s="352"/>
      <c r="E19" s="278"/>
      <c r="F19" s="367"/>
    </row>
    <row r="20" spans="1:6" s="1" customFormat="1" ht="12" customHeight="1" thickBot="1">
      <c r="A20" s="22" t="s">
        <v>150</v>
      </c>
      <c r="B20" s="23" t="s">
        <v>211</v>
      </c>
      <c r="C20" s="259"/>
      <c r="D20" s="353"/>
      <c r="E20" s="279"/>
      <c r="F20" s="365"/>
    </row>
    <row r="21" spans="1:6" s="1" customFormat="1" ht="12" customHeight="1" thickBot="1">
      <c r="A21" s="22" t="s">
        <v>57</v>
      </c>
      <c r="B21" s="23" t="s">
        <v>151</v>
      </c>
      <c r="C21" s="138">
        <f>+C22+C23+C24+C25+C26+C27+C28+C29</f>
        <v>92525</v>
      </c>
      <c r="D21" s="349">
        <f>SUM(D22:D29)</f>
        <v>116829</v>
      </c>
      <c r="E21" s="253">
        <f>SUM(E22:E29)</f>
        <v>116829</v>
      </c>
      <c r="F21" s="365">
        <f>E21/D21*100</f>
        <v>100</v>
      </c>
    </row>
    <row r="22" spans="1:6" s="1" customFormat="1" ht="12" customHeight="1">
      <c r="A22" s="17" t="s">
        <v>89</v>
      </c>
      <c r="B22" s="10" t="s">
        <v>157</v>
      </c>
      <c r="C22" s="260">
        <v>80192</v>
      </c>
      <c r="D22" s="350">
        <v>110881</v>
      </c>
      <c r="E22" s="267">
        <v>110881</v>
      </c>
      <c r="F22" s="366">
        <f>E22/D22*100</f>
        <v>100</v>
      </c>
    </row>
    <row r="23" spans="1:6" s="1" customFormat="1" ht="12" customHeight="1">
      <c r="A23" s="15" t="s">
        <v>90</v>
      </c>
      <c r="B23" s="8" t="s">
        <v>158</v>
      </c>
      <c r="C23" s="256">
        <v>0</v>
      </c>
      <c r="D23" s="351"/>
      <c r="E23" s="254"/>
      <c r="F23" s="366"/>
    </row>
    <row r="24" spans="1:6" s="1" customFormat="1" ht="12" customHeight="1">
      <c r="A24" s="15" t="s">
        <v>91</v>
      </c>
      <c r="B24" s="8" t="s">
        <v>159</v>
      </c>
      <c r="C24" s="256">
        <v>122</v>
      </c>
      <c r="D24" s="351">
        <v>748</v>
      </c>
      <c r="E24" s="254">
        <v>748</v>
      </c>
      <c r="F24" s="366">
        <f>E24/D24*100</f>
        <v>100</v>
      </c>
    </row>
    <row r="25" spans="1:6" s="1" customFormat="1" ht="12" customHeight="1">
      <c r="A25" s="18" t="s">
        <v>152</v>
      </c>
      <c r="B25" s="8" t="s">
        <v>94</v>
      </c>
      <c r="C25" s="261"/>
      <c r="D25" s="351"/>
      <c r="E25" s="254"/>
      <c r="F25" s="366"/>
    </row>
    <row r="26" spans="1:6" s="1" customFormat="1" ht="12" customHeight="1">
      <c r="A26" s="18" t="s">
        <v>153</v>
      </c>
      <c r="B26" s="8" t="s">
        <v>160</v>
      </c>
      <c r="C26" s="261"/>
      <c r="D26" s="351"/>
      <c r="E26" s="254"/>
      <c r="F26" s="366"/>
    </row>
    <row r="27" spans="1:6" s="1" customFormat="1" ht="12" customHeight="1">
      <c r="A27" s="15" t="s">
        <v>154</v>
      </c>
      <c r="B27" s="8" t="s">
        <v>161</v>
      </c>
      <c r="C27" s="256"/>
      <c r="D27" s="351"/>
      <c r="E27" s="254"/>
      <c r="F27" s="366"/>
    </row>
    <row r="28" spans="1:6" s="1" customFormat="1" ht="12" customHeight="1">
      <c r="A28" s="15" t="s">
        <v>155</v>
      </c>
      <c r="B28" s="8" t="s">
        <v>212</v>
      </c>
      <c r="C28" s="262"/>
      <c r="D28" s="354"/>
      <c r="E28" s="264"/>
      <c r="F28" s="366"/>
    </row>
    <row r="29" spans="1:6" s="1" customFormat="1" ht="12" customHeight="1" thickBot="1">
      <c r="A29" s="15" t="s">
        <v>156</v>
      </c>
      <c r="B29" s="13" t="s">
        <v>317</v>
      </c>
      <c r="C29" s="262">
        <v>12211</v>
      </c>
      <c r="D29" s="355">
        <v>5200</v>
      </c>
      <c r="E29" s="266">
        <v>5200</v>
      </c>
      <c r="F29" s="367">
        <f>E29/D29*100</f>
        <v>100</v>
      </c>
    </row>
    <row r="30" spans="1:6" s="1" customFormat="1" ht="12" customHeight="1" thickBot="1">
      <c r="A30" s="109" t="s">
        <v>58</v>
      </c>
      <c r="B30" s="23" t="s">
        <v>288</v>
      </c>
      <c r="C30" s="253">
        <v>5669</v>
      </c>
      <c r="D30" s="349">
        <f>D31+D37</f>
        <v>11292</v>
      </c>
      <c r="E30" s="253">
        <f>E31+E37</f>
        <v>14102</v>
      </c>
      <c r="F30" s="365">
        <f>E30/D30*100</f>
        <v>124.8848742472547</v>
      </c>
    </row>
    <row r="31" spans="1:6" s="1" customFormat="1" ht="12" customHeight="1">
      <c r="A31" s="110" t="s">
        <v>92</v>
      </c>
      <c r="B31" s="183" t="s">
        <v>289</v>
      </c>
      <c r="C31" s="263">
        <v>5663</v>
      </c>
      <c r="D31" s="356">
        <f>SUM(D32:D36)</f>
        <v>11292</v>
      </c>
      <c r="E31" s="263">
        <f>SUM(E32:E36)</f>
        <v>14102</v>
      </c>
      <c r="F31" s="366">
        <f>E31/D31*100</f>
        <v>124.8848742472547</v>
      </c>
    </row>
    <row r="32" spans="1:6" s="1" customFormat="1" ht="12" customHeight="1">
      <c r="A32" s="111" t="s">
        <v>95</v>
      </c>
      <c r="B32" s="117" t="s">
        <v>213</v>
      </c>
      <c r="C32" s="264">
        <v>3274</v>
      </c>
      <c r="D32" s="354">
        <v>3274</v>
      </c>
      <c r="E32" s="264">
        <v>3134</v>
      </c>
      <c r="F32" s="366">
        <f>E32/D32*100</f>
        <v>95.72388515577276</v>
      </c>
    </row>
    <row r="33" spans="1:6" s="1" customFormat="1" ht="12" customHeight="1">
      <c r="A33" s="111" t="s">
        <v>96</v>
      </c>
      <c r="B33" s="117" t="s">
        <v>214</v>
      </c>
      <c r="C33" s="264"/>
      <c r="D33" s="354"/>
      <c r="E33" s="264"/>
      <c r="F33" s="366"/>
    </row>
    <row r="34" spans="1:6" s="1" customFormat="1" ht="12" customHeight="1">
      <c r="A34" s="111" t="s">
        <v>97</v>
      </c>
      <c r="B34" s="117" t="s">
        <v>215</v>
      </c>
      <c r="C34" s="264"/>
      <c r="D34" s="354"/>
      <c r="E34" s="264"/>
      <c r="F34" s="366"/>
    </row>
    <row r="35" spans="1:6" s="1" customFormat="1" ht="12" customHeight="1">
      <c r="A35" s="111" t="s">
        <v>98</v>
      </c>
      <c r="B35" s="117" t="s">
        <v>318</v>
      </c>
      <c r="C35" s="264"/>
      <c r="D35" s="354"/>
      <c r="E35" s="264">
        <v>3624</v>
      </c>
      <c r="F35" s="366"/>
    </row>
    <row r="36" spans="1:6" s="1" customFormat="1" ht="12" customHeight="1">
      <c r="A36" s="111" t="s">
        <v>163</v>
      </c>
      <c r="B36" s="117" t="s">
        <v>290</v>
      </c>
      <c r="C36" s="264">
        <v>2395</v>
      </c>
      <c r="D36" s="354">
        <v>8018</v>
      </c>
      <c r="E36" s="264">
        <v>7344</v>
      </c>
      <c r="F36" s="366">
        <f>E36/D36*100</f>
        <v>91.59391369418807</v>
      </c>
    </row>
    <row r="37" spans="1:6" s="1" customFormat="1" ht="12" customHeight="1">
      <c r="A37" s="111" t="s">
        <v>93</v>
      </c>
      <c r="B37" s="118" t="s">
        <v>291</v>
      </c>
      <c r="C37" s="265">
        <f>+C38+C39+C40+C41+C42</f>
        <v>0</v>
      </c>
      <c r="D37" s="357"/>
      <c r="E37" s="265"/>
      <c r="F37" s="366"/>
    </row>
    <row r="38" spans="1:6" s="1" customFormat="1" ht="12" customHeight="1">
      <c r="A38" s="111" t="s">
        <v>101</v>
      </c>
      <c r="B38" s="117" t="s">
        <v>213</v>
      </c>
      <c r="C38" s="264"/>
      <c r="D38" s="354"/>
      <c r="E38" s="264"/>
      <c r="F38" s="366"/>
    </row>
    <row r="39" spans="1:6" s="1" customFormat="1" ht="12" customHeight="1">
      <c r="A39" s="111" t="s">
        <v>102</v>
      </c>
      <c r="B39" s="117" t="s">
        <v>214</v>
      </c>
      <c r="C39" s="264"/>
      <c r="D39" s="354"/>
      <c r="E39" s="264"/>
      <c r="F39" s="366"/>
    </row>
    <row r="40" spans="1:6" s="1" customFormat="1" ht="12" customHeight="1">
      <c r="A40" s="111" t="s">
        <v>103</v>
      </c>
      <c r="B40" s="117" t="s">
        <v>215</v>
      </c>
      <c r="C40" s="264"/>
      <c r="D40" s="354"/>
      <c r="E40" s="264"/>
      <c r="F40" s="366"/>
    </row>
    <row r="41" spans="1:6" s="1" customFormat="1" ht="12" customHeight="1">
      <c r="A41" s="111" t="s">
        <v>104</v>
      </c>
      <c r="B41" s="119" t="s">
        <v>216</v>
      </c>
      <c r="C41" s="264"/>
      <c r="D41" s="354"/>
      <c r="E41" s="264"/>
      <c r="F41" s="366"/>
    </row>
    <row r="42" spans="1:6" s="1" customFormat="1" ht="12" customHeight="1" thickBot="1">
      <c r="A42" s="112" t="s">
        <v>164</v>
      </c>
      <c r="B42" s="120" t="s">
        <v>292</v>
      </c>
      <c r="C42" s="266"/>
      <c r="D42" s="355"/>
      <c r="E42" s="266"/>
      <c r="F42" s="367"/>
    </row>
    <row r="43" spans="1:6" s="1" customFormat="1" ht="12" customHeight="1" thickBot="1">
      <c r="A43" s="22" t="s">
        <v>165</v>
      </c>
      <c r="B43" s="184" t="s">
        <v>217</v>
      </c>
      <c r="C43" s="253">
        <v>1000</v>
      </c>
      <c r="D43" s="349">
        <f>D44+D45</f>
        <v>1958</v>
      </c>
      <c r="E43" s="349">
        <f>E44+E45</f>
        <v>1773</v>
      </c>
      <c r="F43" s="365">
        <f>E43/D43*100</f>
        <v>90.55158324821247</v>
      </c>
    </row>
    <row r="44" spans="1:6" s="1" customFormat="1" ht="12" customHeight="1">
      <c r="A44" s="17" t="s">
        <v>99</v>
      </c>
      <c r="B44" s="129" t="s">
        <v>218</v>
      </c>
      <c r="C44" s="267">
        <v>1000</v>
      </c>
      <c r="D44" s="350">
        <v>1315</v>
      </c>
      <c r="E44" s="267">
        <v>1130</v>
      </c>
      <c r="F44" s="366">
        <f>E44/D44*100</f>
        <v>85.93155893536122</v>
      </c>
    </row>
    <row r="45" spans="1:6" s="1" customFormat="1" ht="12" customHeight="1" thickBot="1">
      <c r="A45" s="14" t="s">
        <v>100</v>
      </c>
      <c r="B45" s="125" t="s">
        <v>222</v>
      </c>
      <c r="C45" s="216"/>
      <c r="D45" s="352">
        <v>643</v>
      </c>
      <c r="E45" s="278">
        <v>643</v>
      </c>
      <c r="F45" s="366">
        <f>E45/D45*100</f>
        <v>100</v>
      </c>
    </row>
    <row r="46" spans="1:6" s="1" customFormat="1" ht="12" customHeight="1" thickBot="1">
      <c r="A46" s="22" t="s">
        <v>60</v>
      </c>
      <c r="B46" s="184" t="s">
        <v>221</v>
      </c>
      <c r="C46" s="253">
        <f>+C47+C48+C49</f>
        <v>6154</v>
      </c>
      <c r="D46" s="349">
        <v>6154</v>
      </c>
      <c r="E46" s="253">
        <v>1450</v>
      </c>
      <c r="F46" s="365">
        <f>E46/D46*100</f>
        <v>23.561910952226196</v>
      </c>
    </row>
    <row r="47" spans="1:6" s="1" customFormat="1" ht="12" customHeight="1">
      <c r="A47" s="17" t="s">
        <v>168</v>
      </c>
      <c r="B47" s="129" t="s">
        <v>166</v>
      </c>
      <c r="C47" s="268">
        <v>6154</v>
      </c>
      <c r="D47" s="358">
        <v>6154</v>
      </c>
      <c r="E47" s="268">
        <v>1450</v>
      </c>
      <c r="F47" s="366">
        <f>E47/D47*100</f>
        <v>23.561910952226196</v>
      </c>
    </row>
    <row r="48" spans="1:6" s="1" customFormat="1" ht="12" customHeight="1">
      <c r="A48" s="15" t="s">
        <v>169</v>
      </c>
      <c r="B48" s="117" t="s">
        <v>167</v>
      </c>
      <c r="C48" s="262"/>
      <c r="D48" s="354"/>
      <c r="E48" s="264"/>
      <c r="F48" s="366"/>
    </row>
    <row r="49" spans="1:6" s="1" customFormat="1" ht="12" customHeight="1" thickBot="1">
      <c r="A49" s="14" t="s">
        <v>275</v>
      </c>
      <c r="B49" s="125" t="s">
        <v>219</v>
      </c>
      <c r="C49" s="217"/>
      <c r="D49" s="355"/>
      <c r="E49" s="266"/>
      <c r="F49" s="367"/>
    </row>
    <row r="50" spans="1:7" s="1" customFormat="1" ht="17.25" customHeight="1" thickBot="1">
      <c r="A50" s="22" t="s">
        <v>170</v>
      </c>
      <c r="B50" s="185" t="s">
        <v>220</v>
      </c>
      <c r="C50" s="269"/>
      <c r="D50" s="353"/>
      <c r="E50" s="279"/>
      <c r="F50" s="365"/>
      <c r="G50" s="35"/>
    </row>
    <row r="51" spans="1:6" s="1" customFormat="1" ht="12" customHeight="1" thickBot="1">
      <c r="A51" s="22" t="s">
        <v>62</v>
      </c>
      <c r="B51" s="26" t="s">
        <v>171</v>
      </c>
      <c r="C51" s="270">
        <f>+C6+C11+C20+C21+C30+C43+C46+C50</f>
        <v>137371</v>
      </c>
      <c r="D51" s="359">
        <f>+D6+D11+D20+D21+D30+D43+D46+D50</f>
        <v>169881</v>
      </c>
      <c r="E51" s="344">
        <f>+E6+E11+E20+E21+E30+E43+E46+E50</f>
        <v>169281</v>
      </c>
      <c r="F51" s="365">
        <f>E51/D51*100</f>
        <v>99.64681159164356</v>
      </c>
    </row>
    <row r="52" spans="1:6" s="1" customFormat="1" ht="12" customHeight="1" thickBot="1">
      <c r="A52" s="121" t="s">
        <v>63</v>
      </c>
      <c r="B52" s="116" t="s">
        <v>223</v>
      </c>
      <c r="C52" s="271">
        <f>+C53+C59</f>
        <v>103880</v>
      </c>
      <c r="D52" s="360">
        <f>+D53+D59</f>
        <v>103880</v>
      </c>
      <c r="E52" s="345">
        <f>+E53+E59</f>
        <v>0</v>
      </c>
      <c r="F52" s="365">
        <f>E52/D52*100</f>
        <v>0</v>
      </c>
    </row>
    <row r="53" spans="1:6" s="1" customFormat="1" ht="12" customHeight="1">
      <c r="A53" s="186" t="s">
        <v>127</v>
      </c>
      <c r="B53" s="183" t="s">
        <v>285</v>
      </c>
      <c r="C53" s="272">
        <f>+C54+C55+C56+C57+C58</f>
        <v>23880</v>
      </c>
      <c r="D53" s="356">
        <v>23880</v>
      </c>
      <c r="E53" s="263"/>
      <c r="F53" s="366">
        <f>E53/D53*100</f>
        <v>0</v>
      </c>
    </row>
    <row r="54" spans="1:6" s="1" customFormat="1" ht="12" customHeight="1">
      <c r="A54" s="122" t="s">
        <v>235</v>
      </c>
      <c r="B54" s="117" t="s">
        <v>224</v>
      </c>
      <c r="C54" s="262">
        <v>23880</v>
      </c>
      <c r="D54" s="354">
        <v>23880</v>
      </c>
      <c r="E54" s="264"/>
      <c r="F54" s="366">
        <f>E54/D54*100</f>
        <v>0</v>
      </c>
    </row>
    <row r="55" spans="1:6" s="1" customFormat="1" ht="12" customHeight="1">
      <c r="A55" s="122" t="s">
        <v>236</v>
      </c>
      <c r="B55" s="117" t="s">
        <v>225</v>
      </c>
      <c r="C55" s="262"/>
      <c r="D55" s="354"/>
      <c r="E55" s="264"/>
      <c r="F55" s="366"/>
    </row>
    <row r="56" spans="1:6" s="1" customFormat="1" ht="12" customHeight="1">
      <c r="A56" s="122" t="s">
        <v>237</v>
      </c>
      <c r="B56" s="117" t="s">
        <v>226</v>
      </c>
      <c r="C56" s="262"/>
      <c r="D56" s="354"/>
      <c r="E56" s="264"/>
      <c r="F56" s="366"/>
    </row>
    <row r="57" spans="1:6" s="1" customFormat="1" ht="12" customHeight="1">
      <c r="A57" s="122" t="s">
        <v>238</v>
      </c>
      <c r="B57" s="117" t="s">
        <v>227</v>
      </c>
      <c r="C57" s="262"/>
      <c r="D57" s="354"/>
      <c r="E57" s="264"/>
      <c r="F57" s="366"/>
    </row>
    <row r="58" spans="1:6" s="1" customFormat="1" ht="12" customHeight="1">
      <c r="A58" s="122" t="s">
        <v>239</v>
      </c>
      <c r="B58" s="117" t="s">
        <v>228</v>
      </c>
      <c r="C58" s="262"/>
      <c r="D58" s="354"/>
      <c r="E58" s="264"/>
      <c r="F58" s="366"/>
    </row>
    <row r="59" spans="1:6" s="1" customFormat="1" ht="12" customHeight="1">
      <c r="A59" s="123" t="s">
        <v>128</v>
      </c>
      <c r="B59" s="118" t="s">
        <v>284</v>
      </c>
      <c r="C59" s="273">
        <f>+C60+C61+C62+C63+C64</f>
        <v>80000</v>
      </c>
      <c r="D59" s="357">
        <v>80000</v>
      </c>
      <c r="E59" s="265"/>
      <c r="F59" s="366">
        <f>E59/D59*100</f>
        <v>0</v>
      </c>
    </row>
    <row r="60" spans="1:6" s="1" customFormat="1" ht="12" customHeight="1">
      <c r="A60" s="122" t="s">
        <v>240</v>
      </c>
      <c r="B60" s="117" t="s">
        <v>229</v>
      </c>
      <c r="C60" s="262">
        <v>80000</v>
      </c>
      <c r="D60" s="354">
        <v>80000</v>
      </c>
      <c r="E60" s="264"/>
      <c r="F60" s="366">
        <f>E60/D60*100</f>
        <v>0</v>
      </c>
    </row>
    <row r="61" spans="1:6" s="1" customFormat="1" ht="12" customHeight="1">
      <c r="A61" s="122" t="s">
        <v>241</v>
      </c>
      <c r="B61" s="117" t="s">
        <v>230</v>
      </c>
      <c r="C61" s="262"/>
      <c r="D61" s="354"/>
      <c r="E61" s="264"/>
      <c r="F61" s="366"/>
    </row>
    <row r="62" spans="1:6" s="1" customFormat="1" ht="12" customHeight="1">
      <c r="A62" s="122" t="s">
        <v>242</v>
      </c>
      <c r="B62" s="117" t="s">
        <v>231</v>
      </c>
      <c r="C62" s="262"/>
      <c r="D62" s="354"/>
      <c r="E62" s="264"/>
      <c r="F62" s="366"/>
    </row>
    <row r="63" spans="1:6" s="1" customFormat="1" ht="12" customHeight="1">
      <c r="A63" s="122" t="s">
        <v>243</v>
      </c>
      <c r="B63" s="117" t="s">
        <v>232</v>
      </c>
      <c r="C63" s="262"/>
      <c r="D63" s="354"/>
      <c r="E63" s="264"/>
      <c r="F63" s="366"/>
    </row>
    <row r="64" spans="1:6" s="1" customFormat="1" ht="12" customHeight="1" thickBot="1">
      <c r="A64" s="124" t="s">
        <v>244</v>
      </c>
      <c r="B64" s="125" t="s">
        <v>233</v>
      </c>
      <c r="C64" s="274"/>
      <c r="D64" s="355"/>
      <c r="E64" s="266"/>
      <c r="F64" s="367"/>
    </row>
    <row r="65" spans="1:6" s="1" customFormat="1" ht="24" customHeight="1" thickBot="1">
      <c r="A65" s="126" t="s">
        <v>64</v>
      </c>
      <c r="B65" s="187" t="s">
        <v>282</v>
      </c>
      <c r="C65" s="271">
        <f>+C51+C52</f>
        <v>241251</v>
      </c>
      <c r="D65" s="360">
        <f>+D51+D52</f>
        <v>273761</v>
      </c>
      <c r="E65" s="345">
        <f>+E51+E52</f>
        <v>169281</v>
      </c>
      <c r="F65" s="365">
        <f>E65/D65*100</f>
        <v>61.835323512114584</v>
      </c>
    </row>
    <row r="66" spans="1:6" s="1" customFormat="1" ht="13.5" customHeight="1" thickBot="1">
      <c r="A66" s="127" t="s">
        <v>65</v>
      </c>
      <c r="B66" s="188" t="s">
        <v>234</v>
      </c>
      <c r="C66" s="275"/>
      <c r="D66" s="361"/>
      <c r="E66" s="346">
        <v>-696</v>
      </c>
      <c r="F66" s="365"/>
    </row>
    <row r="67" spans="1:6" s="1" customFormat="1" ht="12" customHeight="1" thickBot="1">
      <c r="A67" s="126" t="s">
        <v>66</v>
      </c>
      <c r="B67" s="187" t="s">
        <v>283</v>
      </c>
      <c r="C67" s="276">
        <f>+C65+C66</f>
        <v>241251</v>
      </c>
      <c r="D67" s="314">
        <f>+D65+D66</f>
        <v>273761</v>
      </c>
      <c r="E67" s="347">
        <f>+E65+E66</f>
        <v>168585</v>
      </c>
      <c r="F67" s="365">
        <f>E67/D67*100</f>
        <v>61.58108715266236</v>
      </c>
    </row>
    <row r="68" spans="1:6" s="1" customFormat="1" ht="83.25" customHeight="1">
      <c r="A68" s="5"/>
      <c r="B68" s="6"/>
      <c r="C68" s="137"/>
      <c r="D68" s="137"/>
      <c r="E68" s="137"/>
      <c r="F68" s="137"/>
    </row>
    <row r="69" spans="1:5" ht="16.5" customHeight="1">
      <c r="A69" s="553" t="s">
        <v>67</v>
      </c>
      <c r="B69" s="553"/>
      <c r="C69" s="553"/>
      <c r="D69" s="215"/>
      <c r="E69" s="215"/>
    </row>
    <row r="70" spans="1:5" s="141" customFormat="1" ht="16.5" customHeight="1" thickBot="1">
      <c r="A70" s="556" t="s">
        <v>130</v>
      </c>
      <c r="B70" s="556"/>
      <c r="C70" s="44" t="s">
        <v>266</v>
      </c>
      <c r="D70" s="218"/>
      <c r="E70" s="218"/>
    </row>
    <row r="71" spans="1:6" ht="37.5" customHeight="1" thickBot="1">
      <c r="A71" s="27" t="s">
        <v>51</v>
      </c>
      <c r="B71" s="28" t="s">
        <v>68</v>
      </c>
      <c r="C71" s="250" t="s">
        <v>307</v>
      </c>
      <c r="D71" s="495" t="s">
        <v>308</v>
      </c>
      <c r="E71" s="348" t="s">
        <v>308</v>
      </c>
      <c r="F71" s="497" t="s">
        <v>314</v>
      </c>
    </row>
    <row r="72" spans="1:6" s="34" customFormat="1" ht="12" customHeight="1" thickBot="1">
      <c r="A72" s="31">
        <v>1</v>
      </c>
      <c r="B72" s="32">
        <v>2</v>
      </c>
      <c r="C72" s="251">
        <v>3</v>
      </c>
      <c r="D72" s="251">
        <v>4</v>
      </c>
      <c r="E72" s="32">
        <v>5</v>
      </c>
      <c r="F72" s="498">
        <v>6</v>
      </c>
    </row>
    <row r="73" spans="1:6" ht="12" customHeight="1" thickBot="1">
      <c r="A73" s="24" t="s">
        <v>53</v>
      </c>
      <c r="B73" s="30" t="s">
        <v>172</v>
      </c>
      <c r="C73" s="252">
        <f>+C74+C75+C76+C77+C78</f>
        <v>153547</v>
      </c>
      <c r="D73" s="138">
        <f>+D74+D75+D76+D77+D78</f>
        <v>184959</v>
      </c>
      <c r="E73" s="349">
        <f>+E74+E75+E76+E77+E78</f>
        <v>176504</v>
      </c>
      <c r="F73" s="499">
        <f aca="true" t="shared" si="0" ref="F73:F78">E73/D73*100</f>
        <v>95.42871663449738</v>
      </c>
    </row>
    <row r="74" spans="1:6" ht="12" customHeight="1">
      <c r="A74" s="19" t="s">
        <v>105</v>
      </c>
      <c r="B74" s="11" t="s">
        <v>69</v>
      </c>
      <c r="C74" s="255">
        <v>67254</v>
      </c>
      <c r="D74" s="260">
        <v>72726</v>
      </c>
      <c r="E74" s="350">
        <v>70507</v>
      </c>
      <c r="F74" s="500">
        <f t="shared" si="0"/>
        <v>96.94882160437808</v>
      </c>
    </row>
    <row r="75" spans="1:6" ht="12" customHeight="1">
      <c r="A75" s="15" t="s">
        <v>106</v>
      </c>
      <c r="B75" s="8" t="s">
        <v>173</v>
      </c>
      <c r="C75" s="256">
        <v>18099</v>
      </c>
      <c r="D75" s="256">
        <v>18517</v>
      </c>
      <c r="E75" s="351">
        <v>16420</v>
      </c>
      <c r="F75" s="501">
        <f t="shared" si="0"/>
        <v>88.67527137225252</v>
      </c>
    </row>
    <row r="76" spans="1:6" ht="12" customHeight="1">
      <c r="A76" s="15" t="s">
        <v>107</v>
      </c>
      <c r="B76" s="8" t="s">
        <v>124</v>
      </c>
      <c r="C76" s="261">
        <v>44021</v>
      </c>
      <c r="D76" s="256">
        <v>43791</v>
      </c>
      <c r="E76" s="351">
        <v>43146</v>
      </c>
      <c r="F76" s="501">
        <f t="shared" si="0"/>
        <v>98.52709460848119</v>
      </c>
    </row>
    <row r="77" spans="1:6" ht="12" customHeight="1">
      <c r="A77" s="15" t="s">
        <v>108</v>
      </c>
      <c r="B77" s="12" t="s">
        <v>174</v>
      </c>
      <c r="C77" s="261">
        <v>7023</v>
      </c>
      <c r="D77" s="256">
        <v>32775</v>
      </c>
      <c r="E77" s="351">
        <v>29188</v>
      </c>
      <c r="F77" s="501">
        <f t="shared" si="0"/>
        <v>89.0556826849733</v>
      </c>
    </row>
    <row r="78" spans="1:6" ht="12" customHeight="1">
      <c r="A78" s="15" t="s">
        <v>116</v>
      </c>
      <c r="B78" s="21" t="s">
        <v>175</v>
      </c>
      <c r="C78" s="261">
        <v>17150</v>
      </c>
      <c r="D78" s="256">
        <v>17150</v>
      </c>
      <c r="E78" s="351">
        <f>SUM(E79:E85)</f>
        <v>17243</v>
      </c>
      <c r="F78" s="501">
        <f t="shared" si="0"/>
        <v>100.54227405247813</v>
      </c>
    </row>
    <row r="79" spans="1:6" ht="12" customHeight="1">
      <c r="A79" s="15" t="s">
        <v>109</v>
      </c>
      <c r="B79" s="8" t="s">
        <v>191</v>
      </c>
      <c r="C79" s="261"/>
      <c r="D79" s="256"/>
      <c r="E79" s="351"/>
      <c r="F79" s="501"/>
    </row>
    <row r="80" spans="1:6" ht="12" customHeight="1">
      <c r="A80" s="15" t="s">
        <v>110</v>
      </c>
      <c r="B80" s="47" t="s">
        <v>192</v>
      </c>
      <c r="C80" s="261"/>
      <c r="D80" s="256"/>
      <c r="E80" s="351"/>
      <c r="F80" s="501"/>
    </row>
    <row r="81" spans="1:6" ht="12" customHeight="1">
      <c r="A81" s="15" t="s">
        <v>117</v>
      </c>
      <c r="B81" s="47" t="s">
        <v>245</v>
      </c>
      <c r="C81" s="261">
        <v>17650</v>
      </c>
      <c r="D81" s="256">
        <v>17150</v>
      </c>
      <c r="E81" s="351">
        <v>17243</v>
      </c>
      <c r="F81" s="501">
        <f>E81/D81*100</f>
        <v>100.54227405247813</v>
      </c>
    </row>
    <row r="82" spans="1:6" ht="12" customHeight="1">
      <c r="A82" s="15" t="s">
        <v>118</v>
      </c>
      <c r="B82" s="48" t="s">
        <v>193</v>
      </c>
      <c r="C82" s="261"/>
      <c r="D82" s="256"/>
      <c r="E82" s="351"/>
      <c r="F82" s="501"/>
    </row>
    <row r="83" spans="1:6" ht="12" customHeight="1">
      <c r="A83" s="14" t="s">
        <v>119</v>
      </c>
      <c r="B83" s="49" t="s">
        <v>194</v>
      </c>
      <c r="C83" s="261"/>
      <c r="D83" s="256"/>
      <c r="E83" s="351"/>
      <c r="F83" s="501"/>
    </row>
    <row r="84" spans="1:6" ht="12" customHeight="1">
      <c r="A84" s="15" t="s">
        <v>120</v>
      </c>
      <c r="B84" s="49" t="s">
        <v>195</v>
      </c>
      <c r="C84" s="261"/>
      <c r="D84" s="256"/>
      <c r="E84" s="351"/>
      <c r="F84" s="501"/>
    </row>
    <row r="85" spans="1:6" ht="12" customHeight="1" thickBot="1">
      <c r="A85" s="20" t="s">
        <v>122</v>
      </c>
      <c r="B85" s="50" t="s">
        <v>196</v>
      </c>
      <c r="C85" s="277"/>
      <c r="D85" s="261"/>
      <c r="E85" s="352"/>
      <c r="F85" s="502"/>
    </row>
    <row r="86" spans="1:6" ht="12" customHeight="1" thickBot="1">
      <c r="A86" s="22" t="s">
        <v>54</v>
      </c>
      <c r="B86" s="29" t="s">
        <v>276</v>
      </c>
      <c r="C86" s="138">
        <v>87204</v>
      </c>
      <c r="D86" s="138">
        <f>SUM(D87:D89)</f>
        <v>87004</v>
      </c>
      <c r="E86" s="349">
        <f>SUM(E87:E89)</f>
        <v>5011</v>
      </c>
      <c r="F86" s="499">
        <f>E86/D86*100</f>
        <v>5.759505310100685</v>
      </c>
    </row>
    <row r="87" spans="1:6" ht="12" customHeight="1">
      <c r="A87" s="17" t="s">
        <v>111</v>
      </c>
      <c r="B87" s="8" t="s">
        <v>246</v>
      </c>
      <c r="C87" s="260">
        <v>86154</v>
      </c>
      <c r="D87" s="260">
        <v>85954</v>
      </c>
      <c r="E87" s="350">
        <v>3950</v>
      </c>
      <c r="F87" s="500">
        <f>E87/D87*100</f>
        <v>4.595481303953277</v>
      </c>
    </row>
    <row r="88" spans="1:6" ht="12" customHeight="1">
      <c r="A88" s="17" t="s">
        <v>112</v>
      </c>
      <c r="B88" s="13" t="s">
        <v>177</v>
      </c>
      <c r="C88" s="256"/>
      <c r="D88" s="256"/>
      <c r="E88" s="351"/>
      <c r="F88" s="501"/>
    </row>
    <row r="89" spans="1:6" ht="12" customHeight="1">
      <c r="A89" s="17" t="s">
        <v>113</v>
      </c>
      <c r="B89" s="117" t="s">
        <v>277</v>
      </c>
      <c r="C89" s="254"/>
      <c r="D89" s="256">
        <f>SUM(D90:D96)</f>
        <v>1050</v>
      </c>
      <c r="E89" s="351">
        <f>SUM(E90:E96)</f>
        <v>1061</v>
      </c>
      <c r="F89" s="501">
        <f>E89/D89*100</f>
        <v>101.04761904761905</v>
      </c>
    </row>
    <row r="90" spans="1:6" ht="12" customHeight="1">
      <c r="A90" s="17" t="s">
        <v>114</v>
      </c>
      <c r="B90" s="117" t="s">
        <v>293</v>
      </c>
      <c r="C90" s="254"/>
      <c r="D90" s="256"/>
      <c r="E90" s="351"/>
      <c r="F90" s="501"/>
    </row>
    <row r="91" spans="1:6" ht="12" customHeight="1">
      <c r="A91" s="17" t="s">
        <v>115</v>
      </c>
      <c r="B91" s="117" t="s">
        <v>278</v>
      </c>
      <c r="C91" s="254">
        <v>1050</v>
      </c>
      <c r="D91" s="256">
        <v>1050</v>
      </c>
      <c r="E91" s="351">
        <v>1050</v>
      </c>
      <c r="F91" s="501">
        <f>E91/D91*100</f>
        <v>100</v>
      </c>
    </row>
    <row r="92" spans="1:6" ht="15">
      <c r="A92" s="17" t="s">
        <v>121</v>
      </c>
      <c r="B92" s="117" t="s">
        <v>279</v>
      </c>
      <c r="C92" s="254"/>
      <c r="D92" s="256"/>
      <c r="E92" s="351">
        <v>11</v>
      </c>
      <c r="F92" s="501"/>
    </row>
    <row r="93" spans="1:6" ht="12" customHeight="1">
      <c r="A93" s="17" t="s">
        <v>123</v>
      </c>
      <c r="B93" s="189" t="s">
        <v>250</v>
      </c>
      <c r="C93" s="254"/>
      <c r="D93" s="256"/>
      <c r="E93" s="351"/>
      <c r="F93" s="501"/>
    </row>
    <row r="94" spans="1:6" ht="12" customHeight="1">
      <c r="A94" s="17" t="s">
        <v>178</v>
      </c>
      <c r="B94" s="189" t="s">
        <v>251</v>
      </c>
      <c r="C94" s="254"/>
      <c r="D94" s="256"/>
      <c r="E94" s="351"/>
      <c r="F94" s="501"/>
    </row>
    <row r="95" spans="1:6" ht="12" customHeight="1">
      <c r="A95" s="17" t="s">
        <v>179</v>
      </c>
      <c r="B95" s="189" t="s">
        <v>249</v>
      </c>
      <c r="C95" s="254"/>
      <c r="D95" s="256"/>
      <c r="E95" s="351"/>
      <c r="F95" s="501"/>
    </row>
    <row r="96" spans="1:6" ht="24" customHeight="1" thickBot="1">
      <c r="A96" s="14" t="s">
        <v>180</v>
      </c>
      <c r="B96" s="190" t="s">
        <v>248</v>
      </c>
      <c r="C96" s="278"/>
      <c r="D96" s="261"/>
      <c r="E96" s="352"/>
      <c r="F96" s="502"/>
    </row>
    <row r="97" spans="1:6" ht="12" customHeight="1" thickBot="1">
      <c r="A97" s="22" t="s">
        <v>55</v>
      </c>
      <c r="B97" s="42" t="s">
        <v>280</v>
      </c>
      <c r="C97" s="138">
        <f>+C98+C99</f>
        <v>500</v>
      </c>
      <c r="D97" s="138">
        <f>+D98+D99</f>
        <v>1798</v>
      </c>
      <c r="E97" s="349"/>
      <c r="F97" s="499"/>
    </row>
    <row r="98" spans="1:6" ht="12" customHeight="1">
      <c r="A98" s="17" t="s">
        <v>85</v>
      </c>
      <c r="B98" s="10" t="s">
        <v>78</v>
      </c>
      <c r="C98" s="260">
        <v>500</v>
      </c>
      <c r="D98" s="260">
        <v>1798</v>
      </c>
      <c r="E98" s="350"/>
      <c r="F98" s="500"/>
    </row>
    <row r="99" spans="1:6" ht="12" customHeight="1" thickBot="1">
      <c r="A99" s="18" t="s">
        <v>86</v>
      </c>
      <c r="B99" s="13" t="s">
        <v>79</v>
      </c>
      <c r="C99" s="261"/>
      <c r="D99" s="261"/>
      <c r="E99" s="352"/>
      <c r="F99" s="502"/>
    </row>
    <row r="100" spans="1:6" s="115" customFormat="1" ht="12" customHeight="1" thickBot="1">
      <c r="A100" s="121" t="s">
        <v>56</v>
      </c>
      <c r="B100" s="116" t="s">
        <v>252</v>
      </c>
      <c r="C100" s="279"/>
      <c r="D100" s="269"/>
      <c r="E100" s="353"/>
      <c r="F100" s="499"/>
    </row>
    <row r="101" spans="1:6" ht="12" customHeight="1" thickBot="1">
      <c r="A101" s="113" t="s">
        <v>57</v>
      </c>
      <c r="B101" s="114" t="s">
        <v>133</v>
      </c>
      <c r="C101" s="252">
        <f>+C73+C86+C97+C100</f>
        <v>241251</v>
      </c>
      <c r="D101" s="138">
        <f>+D73+D86+D97+D100</f>
        <v>273761</v>
      </c>
      <c r="E101" s="349">
        <f>+E73+E86+E97+E100</f>
        <v>181515</v>
      </c>
      <c r="F101" s="499">
        <f>E101/D101*100</f>
        <v>66.30418503731357</v>
      </c>
    </row>
    <row r="102" spans="1:6" ht="12" customHeight="1" thickBot="1">
      <c r="A102" s="121" t="s">
        <v>58</v>
      </c>
      <c r="B102" s="116" t="s">
        <v>294</v>
      </c>
      <c r="C102" s="138">
        <f>+C103+C111</f>
        <v>0</v>
      </c>
      <c r="D102" s="138"/>
      <c r="E102" s="349"/>
      <c r="F102" s="499"/>
    </row>
    <row r="103" spans="1:6" ht="12" customHeight="1" thickBot="1">
      <c r="A103" s="136" t="s">
        <v>92</v>
      </c>
      <c r="B103" s="191" t="s">
        <v>295</v>
      </c>
      <c r="C103" s="280">
        <f>+C104+C105+C106+C107+C108+C109+C110</f>
        <v>0</v>
      </c>
      <c r="D103" s="280"/>
      <c r="E103" s="503"/>
      <c r="F103" s="499"/>
    </row>
    <row r="104" spans="1:6" ht="12" customHeight="1">
      <c r="A104" s="128" t="s">
        <v>95</v>
      </c>
      <c r="B104" s="129" t="s">
        <v>253</v>
      </c>
      <c r="C104" s="281"/>
      <c r="D104" s="281"/>
      <c r="E104" s="504"/>
      <c r="F104" s="500"/>
    </row>
    <row r="105" spans="1:6" ht="12" customHeight="1">
      <c r="A105" s="122" t="s">
        <v>96</v>
      </c>
      <c r="B105" s="117" t="s">
        <v>254</v>
      </c>
      <c r="C105" s="282"/>
      <c r="D105" s="282"/>
      <c r="E105" s="505"/>
      <c r="F105" s="501"/>
    </row>
    <row r="106" spans="1:6" ht="12" customHeight="1">
      <c r="A106" s="122" t="s">
        <v>97</v>
      </c>
      <c r="B106" s="117" t="s">
        <v>255</v>
      </c>
      <c r="C106" s="282"/>
      <c r="D106" s="282"/>
      <c r="E106" s="505"/>
      <c r="F106" s="501"/>
    </row>
    <row r="107" spans="1:6" ht="12" customHeight="1">
      <c r="A107" s="122" t="s">
        <v>98</v>
      </c>
      <c r="B107" s="117" t="s">
        <v>256</v>
      </c>
      <c r="C107" s="282"/>
      <c r="D107" s="282"/>
      <c r="E107" s="505"/>
      <c r="F107" s="501"/>
    </row>
    <row r="108" spans="1:6" ht="12" customHeight="1">
      <c r="A108" s="122" t="s">
        <v>163</v>
      </c>
      <c r="B108" s="117" t="s">
        <v>257</v>
      </c>
      <c r="C108" s="282"/>
      <c r="D108" s="282"/>
      <c r="E108" s="505"/>
      <c r="F108" s="501"/>
    </row>
    <row r="109" spans="1:6" ht="12" customHeight="1">
      <c r="A109" s="122" t="s">
        <v>181</v>
      </c>
      <c r="B109" s="117" t="s">
        <v>258</v>
      </c>
      <c r="C109" s="282"/>
      <c r="D109" s="282"/>
      <c r="E109" s="505"/>
      <c r="F109" s="501"/>
    </row>
    <row r="110" spans="1:6" ht="12" customHeight="1" thickBot="1">
      <c r="A110" s="130" t="s">
        <v>182</v>
      </c>
      <c r="B110" s="131" t="s">
        <v>259</v>
      </c>
      <c r="C110" s="283"/>
      <c r="D110" s="283"/>
      <c r="E110" s="506"/>
      <c r="F110" s="502"/>
    </row>
    <row r="111" spans="1:6" ht="12" customHeight="1" thickBot="1">
      <c r="A111" s="136" t="s">
        <v>93</v>
      </c>
      <c r="B111" s="191" t="s">
        <v>296</v>
      </c>
      <c r="C111" s="280">
        <f>+C112+C113+C114+C115+C116+C117+C118+C119</f>
        <v>0</v>
      </c>
      <c r="D111" s="280"/>
      <c r="E111" s="503"/>
      <c r="F111" s="499"/>
    </row>
    <row r="112" spans="1:6" ht="12" customHeight="1">
      <c r="A112" s="128" t="s">
        <v>101</v>
      </c>
      <c r="B112" s="129" t="s">
        <v>253</v>
      </c>
      <c r="C112" s="281"/>
      <c r="D112" s="281"/>
      <c r="E112" s="504"/>
      <c r="F112" s="500"/>
    </row>
    <row r="113" spans="1:6" ht="12" customHeight="1">
      <c r="A113" s="122" t="s">
        <v>102</v>
      </c>
      <c r="B113" s="117" t="s">
        <v>260</v>
      </c>
      <c r="C113" s="282"/>
      <c r="D113" s="282"/>
      <c r="E113" s="505"/>
      <c r="F113" s="501"/>
    </row>
    <row r="114" spans="1:6" ht="12" customHeight="1">
      <c r="A114" s="122" t="s">
        <v>103</v>
      </c>
      <c r="B114" s="117" t="s">
        <v>255</v>
      </c>
      <c r="C114" s="282"/>
      <c r="D114" s="282"/>
      <c r="E114" s="505"/>
      <c r="F114" s="501"/>
    </row>
    <row r="115" spans="1:6" ht="12" customHeight="1">
      <c r="A115" s="122" t="s">
        <v>104</v>
      </c>
      <c r="B115" s="117" t="s">
        <v>256</v>
      </c>
      <c r="C115" s="282"/>
      <c r="D115" s="282"/>
      <c r="E115" s="505"/>
      <c r="F115" s="501"/>
    </row>
    <row r="116" spans="1:6" ht="12" customHeight="1">
      <c r="A116" s="122" t="s">
        <v>164</v>
      </c>
      <c r="B116" s="117" t="s">
        <v>257</v>
      </c>
      <c r="C116" s="282"/>
      <c r="D116" s="282"/>
      <c r="E116" s="505"/>
      <c r="F116" s="501"/>
    </row>
    <row r="117" spans="1:6" ht="12" customHeight="1">
      <c r="A117" s="122" t="s">
        <v>183</v>
      </c>
      <c r="B117" s="117" t="s">
        <v>261</v>
      </c>
      <c r="C117" s="282"/>
      <c r="D117" s="282"/>
      <c r="E117" s="505"/>
      <c r="F117" s="501"/>
    </row>
    <row r="118" spans="1:6" ht="12" customHeight="1">
      <c r="A118" s="122" t="s">
        <v>184</v>
      </c>
      <c r="B118" s="117" t="s">
        <v>259</v>
      </c>
      <c r="C118" s="282"/>
      <c r="D118" s="282"/>
      <c r="E118" s="505"/>
      <c r="F118" s="501"/>
    </row>
    <row r="119" spans="1:6" ht="12" customHeight="1" thickBot="1">
      <c r="A119" s="130" t="s">
        <v>185</v>
      </c>
      <c r="B119" s="131" t="s">
        <v>297</v>
      </c>
      <c r="C119" s="283"/>
      <c r="D119" s="283"/>
      <c r="E119" s="506"/>
      <c r="F119" s="502"/>
    </row>
    <row r="120" spans="1:6" ht="12" customHeight="1" thickBot="1">
      <c r="A120" s="121" t="s">
        <v>59</v>
      </c>
      <c r="B120" s="187" t="s">
        <v>262</v>
      </c>
      <c r="C120" s="284">
        <f>+C101+C102</f>
        <v>241251</v>
      </c>
      <c r="D120" s="284">
        <f>+D101+D102</f>
        <v>273761</v>
      </c>
      <c r="E120" s="507">
        <f>+E101+E102</f>
        <v>181515</v>
      </c>
      <c r="F120" s="499">
        <f>E120/D120*100</f>
        <v>66.30418503731357</v>
      </c>
    </row>
    <row r="121" spans="1:11" ht="15" customHeight="1" thickBot="1">
      <c r="A121" s="121" t="s">
        <v>60</v>
      </c>
      <c r="B121" s="187" t="s">
        <v>263</v>
      </c>
      <c r="C121" s="285"/>
      <c r="D121" s="496"/>
      <c r="E121" s="508">
        <v>943</v>
      </c>
      <c r="F121" s="499"/>
      <c r="H121" s="35"/>
      <c r="I121" s="43"/>
      <c r="J121" s="43"/>
      <c r="K121" s="43"/>
    </row>
    <row r="122" spans="1:6" s="1" customFormat="1" ht="12.75" customHeight="1" thickBot="1">
      <c r="A122" s="132" t="s">
        <v>61</v>
      </c>
      <c r="B122" s="188" t="s">
        <v>264</v>
      </c>
      <c r="C122" s="271">
        <f>+C120+C121</f>
        <v>241251</v>
      </c>
      <c r="D122" s="271">
        <f>+D120+D121</f>
        <v>273761</v>
      </c>
      <c r="E122" s="360">
        <f>+E120+E121</f>
        <v>182458</v>
      </c>
      <c r="F122" s="499">
        <f>E122/D122*100</f>
        <v>66.64864608180127</v>
      </c>
    </row>
    <row r="123" spans="1:5" ht="7.5" customHeight="1">
      <c r="A123" s="192"/>
      <c r="B123" s="192"/>
      <c r="C123" s="193"/>
      <c r="D123" s="193"/>
      <c r="E123" s="320"/>
    </row>
    <row r="124" spans="1:5" ht="15">
      <c r="A124" s="557" t="s">
        <v>134</v>
      </c>
      <c r="B124" s="557"/>
      <c r="C124" s="557"/>
      <c r="D124" s="324"/>
      <c r="E124" s="322"/>
    </row>
    <row r="125" spans="1:5" ht="15" customHeight="1" thickBot="1">
      <c r="A125" s="555" t="s">
        <v>131</v>
      </c>
      <c r="B125" s="555"/>
      <c r="C125" s="139" t="s">
        <v>266</v>
      </c>
      <c r="D125" s="139"/>
      <c r="E125" s="139"/>
    </row>
    <row r="126" spans="1:6" ht="13.5" customHeight="1" thickBot="1">
      <c r="A126" s="22">
        <v>1</v>
      </c>
      <c r="B126" s="29" t="s">
        <v>186</v>
      </c>
      <c r="C126" s="138">
        <f>+C51-C101</f>
        <v>-103880</v>
      </c>
      <c r="D126" s="138">
        <f>+D51-D101</f>
        <v>-103880</v>
      </c>
      <c r="E126" s="138">
        <f>+E51-E101</f>
        <v>-12234</v>
      </c>
      <c r="F126" s="313">
        <f>+F51-F101</f>
        <v>33.34262655432998</v>
      </c>
    </row>
    <row r="127" spans="1:5" ht="7.5" customHeight="1">
      <c r="A127" s="192"/>
      <c r="B127" s="192"/>
      <c r="C127" s="193"/>
      <c r="D127" s="193"/>
      <c r="E127" s="320"/>
    </row>
    <row r="128" spans="1:7" ht="15">
      <c r="A128" s="551" t="s">
        <v>265</v>
      </c>
      <c r="B128" s="551"/>
      <c r="C128" s="551"/>
      <c r="D128" s="194"/>
      <c r="E128" s="321"/>
      <c r="F128"/>
      <c r="G128"/>
    </row>
    <row r="129" spans="1:5" ht="12.75" customHeight="1" thickBot="1">
      <c r="A129" s="554" t="s">
        <v>132</v>
      </c>
      <c r="B129" s="554"/>
      <c r="C129" s="140" t="s">
        <v>266</v>
      </c>
      <c r="D129" s="140"/>
      <c r="E129" s="139"/>
    </row>
    <row r="130" spans="1:6" ht="13.5" customHeight="1" thickBot="1">
      <c r="A130" s="121" t="s">
        <v>53</v>
      </c>
      <c r="B130" s="133" t="s">
        <v>298</v>
      </c>
      <c r="C130" s="284"/>
      <c r="D130" s="284"/>
      <c r="E130" s="284"/>
      <c r="F130" s="316"/>
    </row>
    <row r="131" spans="1:6" ht="13.5" customHeight="1" thickBot="1">
      <c r="A131" s="121" t="s">
        <v>54</v>
      </c>
      <c r="B131" s="133" t="s">
        <v>299</v>
      </c>
      <c r="C131" s="284">
        <v>80000</v>
      </c>
      <c r="D131" s="284">
        <v>80000</v>
      </c>
      <c r="E131" s="363">
        <v>80000</v>
      </c>
      <c r="F131" s="315"/>
    </row>
    <row r="132" spans="1:6" ht="13.5" customHeight="1" thickBot="1">
      <c r="A132" s="121" t="s">
        <v>55</v>
      </c>
      <c r="B132" s="133" t="s">
        <v>281</v>
      </c>
      <c r="C132" s="284"/>
      <c r="D132" s="284"/>
      <c r="E132" s="364">
        <f>E131+E130</f>
        <v>80000</v>
      </c>
      <c r="F132" s="317"/>
    </row>
    <row r="133" spans="1:5" ht="7.5" customHeight="1">
      <c r="A133" s="194"/>
      <c r="B133" s="195"/>
      <c r="C133" s="196"/>
      <c r="D133" s="196"/>
      <c r="E133" s="318"/>
    </row>
    <row r="134" spans="1:5" ht="15">
      <c r="A134" s="552" t="s">
        <v>267</v>
      </c>
      <c r="B134" s="552"/>
      <c r="C134" s="552"/>
      <c r="D134" s="323"/>
      <c r="E134" s="319"/>
    </row>
    <row r="135" spans="1:5" ht="12.75" customHeight="1" thickBot="1">
      <c r="A135" s="554" t="s">
        <v>268</v>
      </c>
      <c r="B135" s="554"/>
      <c r="C135" s="140" t="s">
        <v>266</v>
      </c>
      <c r="D135" s="140"/>
      <c r="E135" s="139"/>
    </row>
    <row r="136" spans="1:6" ht="12.75" customHeight="1" thickBot="1">
      <c r="A136" s="121" t="s">
        <v>53</v>
      </c>
      <c r="B136" s="133" t="s">
        <v>300</v>
      </c>
      <c r="C136" s="284">
        <f>+C137-C140</f>
        <v>103880</v>
      </c>
      <c r="D136" s="284">
        <f>+D137-D140</f>
        <v>103880</v>
      </c>
      <c r="E136" s="284">
        <f>+E137-E140</f>
        <v>103880</v>
      </c>
      <c r="F136" s="494"/>
    </row>
    <row r="137" spans="1:6" ht="12.75" customHeight="1" thickBot="1">
      <c r="A137" s="135" t="s">
        <v>105</v>
      </c>
      <c r="B137" s="197" t="s">
        <v>269</v>
      </c>
      <c r="C137" s="286">
        <f>+C52</f>
        <v>103880</v>
      </c>
      <c r="D137" s="286">
        <f>+D52</f>
        <v>103880</v>
      </c>
      <c r="E137" s="286">
        <v>103880</v>
      </c>
      <c r="F137" s="494"/>
    </row>
    <row r="138" spans="1:6" ht="12.75" customHeight="1" thickBot="1">
      <c r="A138" s="136" t="s">
        <v>187</v>
      </c>
      <c r="B138" s="198" t="s">
        <v>270</v>
      </c>
      <c r="C138" s="287"/>
      <c r="D138" s="287"/>
      <c r="E138" s="287">
        <v>23880</v>
      </c>
      <c r="F138" s="494"/>
    </row>
    <row r="139" spans="1:6" ht="12.75" customHeight="1" thickBot="1">
      <c r="A139" s="136" t="s">
        <v>188</v>
      </c>
      <c r="B139" s="198" t="s">
        <v>271</v>
      </c>
      <c r="C139" s="287"/>
      <c r="D139" s="287"/>
      <c r="E139" s="287">
        <v>80000</v>
      </c>
      <c r="F139" s="494"/>
    </row>
    <row r="140" spans="1:6" ht="12.75" customHeight="1" thickBot="1">
      <c r="A140" s="135" t="s">
        <v>106</v>
      </c>
      <c r="B140" s="197" t="s">
        <v>272</v>
      </c>
      <c r="C140" s="286">
        <f>+C102</f>
        <v>0</v>
      </c>
      <c r="D140" s="286"/>
      <c r="E140" s="286"/>
      <c r="F140" s="494"/>
    </row>
    <row r="141" spans="1:6" ht="12.75" customHeight="1" thickBot="1">
      <c r="A141" s="136" t="s">
        <v>189</v>
      </c>
      <c r="B141" s="198" t="s">
        <v>273</v>
      </c>
      <c r="C141" s="287"/>
      <c r="D141" s="287"/>
      <c r="E141" s="287">
        <v>0</v>
      </c>
      <c r="F141" s="494"/>
    </row>
    <row r="142" spans="1:6" ht="12.75" customHeight="1" thickBot="1">
      <c r="A142" s="136" t="s">
        <v>190</v>
      </c>
      <c r="B142" s="198" t="s">
        <v>274</v>
      </c>
      <c r="C142" s="287"/>
      <c r="D142" s="287"/>
      <c r="E142" s="287">
        <v>0</v>
      </c>
      <c r="F142" s="494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Csörög Község Önkormányzat
2013. ÉVI KÖLTSÉGVETÉSÉNEK ÖSSZEVONT MÉRLEGE&amp;10
&amp;R&amp;"Times New Roman CE,Félkövér dőlt"&amp;11 1.1. melléklet az 5/2014. (IV.17.) önkormányzati rendelethez</oddHeader>
  </headerFooter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1">
      <selection activeCell="D1" sqref="D1"/>
    </sheetView>
  </sheetViews>
  <sheetFormatPr defaultColWidth="9.375" defaultRowHeight="12.75"/>
  <cols>
    <col min="1" max="1" width="9.625" style="211" customWidth="1"/>
    <col min="2" max="2" width="9.625" style="212" customWidth="1"/>
    <col min="3" max="3" width="60.75390625" style="212" customWidth="1"/>
    <col min="4" max="6" width="16.75390625" style="213" customWidth="1"/>
    <col min="7" max="7" width="12.00390625" style="4" customWidth="1"/>
    <col min="8" max="8" width="11.625" style="4" bestFit="1" customWidth="1"/>
    <col min="9" max="9" width="9.75390625" style="4" bestFit="1" customWidth="1"/>
    <col min="10" max="16384" width="9.375" style="4" customWidth="1"/>
  </cols>
  <sheetData>
    <row r="1" spans="1:6" s="2" customFormat="1" ht="16.5" customHeight="1" thickBot="1">
      <c r="A1" s="61"/>
      <c r="B1" s="62"/>
      <c r="C1" s="63"/>
      <c r="D1" s="106" t="s">
        <v>342</v>
      </c>
      <c r="E1" s="106"/>
      <c r="F1" s="106"/>
    </row>
    <row r="2" spans="1:7" s="37" customFormat="1" ht="25.5" customHeight="1">
      <c r="A2" s="558" t="s">
        <v>206</v>
      </c>
      <c r="B2" s="559"/>
      <c r="C2" s="153" t="s">
        <v>205</v>
      </c>
      <c r="D2" s="248"/>
      <c r="E2" s="248"/>
      <c r="F2" s="248"/>
      <c r="G2" s="310" t="s">
        <v>70</v>
      </c>
    </row>
    <row r="3" spans="1:7" s="37" customFormat="1" ht="15.75" thickBot="1">
      <c r="A3" s="64"/>
      <c r="B3" s="65"/>
      <c r="C3" s="154"/>
      <c r="D3" s="249" t="s">
        <v>71</v>
      </c>
      <c r="E3" s="249"/>
      <c r="F3" s="464"/>
      <c r="G3" s="402"/>
    </row>
    <row r="4" spans="1:7" s="38" customFormat="1" ht="15.75" customHeight="1" thickBot="1">
      <c r="A4" s="66"/>
      <c r="B4" s="66"/>
      <c r="C4" s="66"/>
      <c r="F4" s="67" t="s">
        <v>72</v>
      </c>
      <c r="G4" s="327"/>
    </row>
    <row r="5" spans="1:7" ht="27" thickBot="1">
      <c r="A5" s="560" t="s">
        <v>199</v>
      </c>
      <c r="B5" s="561"/>
      <c r="C5" s="68" t="s">
        <v>73</v>
      </c>
      <c r="D5" s="290" t="s">
        <v>309</v>
      </c>
      <c r="E5" s="368" t="s">
        <v>310</v>
      </c>
      <c r="F5" s="435" t="s">
        <v>319</v>
      </c>
      <c r="G5" s="436" t="s">
        <v>320</v>
      </c>
    </row>
    <row r="6" spans="1:7" s="36" customFormat="1" ht="12.75" customHeight="1" thickBot="1">
      <c r="A6" s="58">
        <v>1</v>
      </c>
      <c r="B6" s="59">
        <v>2</v>
      </c>
      <c r="C6" s="59">
        <v>3</v>
      </c>
      <c r="D6" s="219">
        <v>4</v>
      </c>
      <c r="E6" s="219">
        <v>5</v>
      </c>
      <c r="F6" s="411">
        <v>6</v>
      </c>
      <c r="G6" s="412">
        <v>7</v>
      </c>
    </row>
    <row r="7" spans="1:7" s="36" customFormat="1" ht="15.75" customHeight="1" thickBot="1">
      <c r="A7" s="69"/>
      <c r="B7" s="70"/>
      <c r="C7" s="70" t="s">
        <v>74</v>
      </c>
      <c r="D7" s="220"/>
      <c r="E7" s="465"/>
      <c r="F7" s="468"/>
      <c r="G7" s="385"/>
    </row>
    <row r="8" spans="1:7" s="36" customFormat="1" ht="12" customHeight="1" thickBot="1">
      <c r="A8" s="58" t="s">
        <v>53</v>
      </c>
      <c r="B8" s="71"/>
      <c r="C8" s="134" t="s">
        <v>200</v>
      </c>
      <c r="D8" s="221">
        <f>+D9+D14</f>
        <v>31770</v>
      </c>
      <c r="E8" s="221">
        <f>+E9+E14</f>
        <v>31770</v>
      </c>
      <c r="F8" s="419">
        <f>+F9+F14</f>
        <v>33929</v>
      </c>
      <c r="G8" s="472">
        <f>F8/E8*100</f>
        <v>106.79571923197986</v>
      </c>
    </row>
    <row r="9" spans="1:7" s="39" customFormat="1" ht="12" customHeight="1" thickBot="1">
      <c r="A9" s="58" t="s">
        <v>54</v>
      </c>
      <c r="B9" s="71"/>
      <c r="C9" s="155" t="s">
        <v>0</v>
      </c>
      <c r="D9" s="221">
        <v>25690</v>
      </c>
      <c r="E9" s="221">
        <f>SUM(E10:E13)</f>
        <v>25710</v>
      </c>
      <c r="F9" s="221">
        <f>SUM(F10:F13)</f>
        <v>28398</v>
      </c>
      <c r="G9" s="472">
        <f>F9/E9*100</f>
        <v>110.45507584597433</v>
      </c>
    </row>
    <row r="10" spans="1:7" s="40" customFormat="1" ht="12" customHeight="1">
      <c r="A10" s="73"/>
      <c r="B10" s="74" t="s">
        <v>111</v>
      </c>
      <c r="C10" s="156" t="s">
        <v>75</v>
      </c>
      <c r="D10" s="142">
        <v>24270</v>
      </c>
      <c r="E10" s="230">
        <v>18890</v>
      </c>
      <c r="F10" s="477">
        <v>22928</v>
      </c>
      <c r="G10" s="366">
        <f>F10/E10*100</f>
        <v>121.37638962413975</v>
      </c>
    </row>
    <row r="11" spans="1:7" s="40" customFormat="1" ht="12" customHeight="1">
      <c r="A11" s="73"/>
      <c r="B11" s="74" t="s">
        <v>112</v>
      </c>
      <c r="C11" s="157" t="s">
        <v>84</v>
      </c>
      <c r="D11" s="142"/>
      <c r="E11" s="142"/>
      <c r="F11" s="351"/>
      <c r="G11" s="366"/>
    </row>
    <row r="12" spans="1:7" s="40" customFormat="1" ht="12" customHeight="1">
      <c r="A12" s="73"/>
      <c r="B12" s="74" t="s">
        <v>113</v>
      </c>
      <c r="C12" s="157" t="s">
        <v>136</v>
      </c>
      <c r="D12" s="142">
        <v>1420</v>
      </c>
      <c r="E12" s="142">
        <v>1420</v>
      </c>
      <c r="F12" s="351">
        <v>769</v>
      </c>
      <c r="G12" s="366">
        <f aca="true" t="shared" si="0" ref="G12:G59">F12/E12*100</f>
        <v>54.154929577464785</v>
      </c>
    </row>
    <row r="13" spans="1:7" s="40" customFormat="1" ht="12" customHeight="1" thickBot="1">
      <c r="A13" s="73"/>
      <c r="B13" s="74" t="s">
        <v>114</v>
      </c>
      <c r="C13" s="182" t="s">
        <v>315</v>
      </c>
      <c r="D13" s="142">
        <v>5400</v>
      </c>
      <c r="E13" s="223">
        <v>5400</v>
      </c>
      <c r="F13" s="478">
        <v>4701</v>
      </c>
      <c r="G13" s="367">
        <f t="shared" si="0"/>
        <v>87.05555555555556</v>
      </c>
    </row>
    <row r="14" spans="1:7" s="39" customFormat="1" ht="12" customHeight="1" thickBot="1">
      <c r="A14" s="58" t="s">
        <v>55</v>
      </c>
      <c r="B14" s="71"/>
      <c r="C14" s="155" t="s">
        <v>137</v>
      </c>
      <c r="D14" s="221">
        <v>6080</v>
      </c>
      <c r="E14" s="221">
        <v>6060</v>
      </c>
      <c r="F14" s="419">
        <f>SUM(F15:F22)</f>
        <v>5531</v>
      </c>
      <c r="G14" s="476">
        <f t="shared" si="0"/>
        <v>91.27062706270627</v>
      </c>
    </row>
    <row r="15" spans="1:7" s="39" customFormat="1" ht="12" customHeight="1">
      <c r="A15" s="75"/>
      <c r="B15" s="74" t="s">
        <v>85</v>
      </c>
      <c r="C15" s="8" t="s">
        <v>143</v>
      </c>
      <c r="D15" s="222"/>
      <c r="E15" s="230"/>
      <c r="F15" s="448">
        <v>226</v>
      </c>
      <c r="G15" s="474"/>
    </row>
    <row r="16" spans="1:7" s="39" customFormat="1" ht="12" customHeight="1">
      <c r="A16" s="73"/>
      <c r="B16" s="74" t="s">
        <v>86</v>
      </c>
      <c r="C16" s="8" t="s">
        <v>316</v>
      </c>
      <c r="D16" s="142">
        <v>3500</v>
      </c>
      <c r="E16" s="142">
        <v>3500</v>
      </c>
      <c r="F16" s="449">
        <v>4302</v>
      </c>
      <c r="G16" s="475">
        <f t="shared" si="0"/>
        <v>122.91428571428571</v>
      </c>
    </row>
    <row r="17" spans="1:7" s="39" customFormat="1" ht="12" customHeight="1">
      <c r="A17" s="73"/>
      <c r="B17" s="74" t="s">
        <v>87</v>
      </c>
      <c r="C17" s="157" t="s">
        <v>144</v>
      </c>
      <c r="D17" s="142">
        <v>1731</v>
      </c>
      <c r="E17" s="142"/>
      <c r="F17" s="449">
        <v>259</v>
      </c>
      <c r="G17" s="475"/>
    </row>
    <row r="18" spans="1:7" s="39" customFormat="1" ht="12" customHeight="1">
      <c r="A18" s="73"/>
      <c r="B18" s="74" t="s">
        <v>88</v>
      </c>
      <c r="C18" s="157" t="s">
        <v>145</v>
      </c>
      <c r="D18" s="142">
        <v>709</v>
      </c>
      <c r="E18" s="142">
        <v>2440</v>
      </c>
      <c r="F18" s="449">
        <v>516</v>
      </c>
      <c r="G18" s="475">
        <f t="shared" si="0"/>
        <v>21.147540983606557</v>
      </c>
    </row>
    <row r="19" spans="1:7" s="39" customFormat="1" ht="12" customHeight="1">
      <c r="A19" s="73"/>
      <c r="B19" s="74" t="s">
        <v>138</v>
      </c>
      <c r="C19" s="157" t="s">
        <v>146</v>
      </c>
      <c r="D19" s="142"/>
      <c r="E19" s="142"/>
      <c r="F19" s="449"/>
      <c r="G19" s="475"/>
    </row>
    <row r="20" spans="1:7" s="39" customFormat="1" ht="12" customHeight="1">
      <c r="A20" s="76"/>
      <c r="B20" s="74" t="s">
        <v>139</v>
      </c>
      <c r="C20" s="157" t="s">
        <v>210</v>
      </c>
      <c r="D20" s="214">
        <v>120</v>
      </c>
      <c r="E20" s="142">
        <v>120</v>
      </c>
      <c r="F20" s="449">
        <v>8</v>
      </c>
      <c r="G20" s="475">
        <f t="shared" si="0"/>
        <v>6.666666666666667</v>
      </c>
    </row>
    <row r="21" spans="1:7" s="40" customFormat="1" ht="12" customHeight="1">
      <c r="A21" s="73"/>
      <c r="B21" s="74" t="s">
        <v>140</v>
      </c>
      <c r="C21" s="157" t="s">
        <v>148</v>
      </c>
      <c r="D21" s="142">
        <v>20</v>
      </c>
      <c r="E21" s="142"/>
      <c r="F21" s="449">
        <v>220</v>
      </c>
      <c r="G21" s="475"/>
    </row>
    <row r="22" spans="1:7" s="40" customFormat="1" ht="12" customHeight="1" thickBot="1">
      <c r="A22" s="77"/>
      <c r="B22" s="78" t="s">
        <v>141</v>
      </c>
      <c r="C22" s="158" t="s">
        <v>149</v>
      </c>
      <c r="D22" s="223">
        <v>4500</v>
      </c>
      <c r="E22" s="223"/>
      <c r="F22" s="450"/>
      <c r="G22" s="473"/>
    </row>
    <row r="23" spans="1:7" s="40" customFormat="1" ht="12" customHeight="1" thickBot="1">
      <c r="A23" s="58" t="s">
        <v>56</v>
      </c>
      <c r="B23" s="79"/>
      <c r="C23" s="155" t="s">
        <v>211</v>
      </c>
      <c r="D23" s="224"/>
      <c r="E23" s="224"/>
      <c r="F23" s="453"/>
      <c r="G23" s="365"/>
    </row>
    <row r="24" spans="1:7" s="39" customFormat="1" ht="12" customHeight="1" thickBot="1">
      <c r="A24" s="58" t="s">
        <v>57</v>
      </c>
      <c r="B24" s="71"/>
      <c r="C24" s="155" t="s">
        <v>1</v>
      </c>
      <c r="D24" s="221">
        <f>SUM(D25:D32)</f>
        <v>92525</v>
      </c>
      <c r="E24" s="221">
        <f>SUM(E25:E32)</f>
        <v>116829</v>
      </c>
      <c r="F24" s="419">
        <f>SUM(F25:F32)</f>
        <v>116829</v>
      </c>
      <c r="G24" s="365">
        <f t="shared" si="0"/>
        <v>100</v>
      </c>
    </row>
    <row r="25" spans="1:7" s="40" customFormat="1" ht="12" customHeight="1">
      <c r="A25" s="73"/>
      <c r="B25" s="74" t="s">
        <v>89</v>
      </c>
      <c r="C25" s="156" t="s">
        <v>2</v>
      </c>
      <c r="D25" s="225">
        <v>80192</v>
      </c>
      <c r="E25" s="241">
        <v>110881</v>
      </c>
      <c r="F25" s="451">
        <v>110881</v>
      </c>
      <c r="G25" s="474">
        <f t="shared" si="0"/>
        <v>100</v>
      </c>
    </row>
    <row r="26" spans="1:7" s="40" customFormat="1" ht="12" customHeight="1">
      <c r="A26" s="73"/>
      <c r="B26" s="74" t="s">
        <v>90</v>
      </c>
      <c r="C26" s="157" t="s">
        <v>159</v>
      </c>
      <c r="D26" s="225">
        <v>122</v>
      </c>
      <c r="E26" s="225">
        <v>748</v>
      </c>
      <c r="F26" s="455">
        <v>748</v>
      </c>
      <c r="G26" s="475">
        <f t="shared" si="0"/>
        <v>100</v>
      </c>
    </row>
    <row r="27" spans="1:7" s="40" customFormat="1" ht="12" customHeight="1">
      <c r="A27" s="73"/>
      <c r="B27" s="74" t="s">
        <v>91</v>
      </c>
      <c r="C27" s="157" t="s">
        <v>94</v>
      </c>
      <c r="D27" s="225"/>
      <c r="E27" s="225"/>
      <c r="F27" s="455"/>
      <c r="G27" s="475"/>
    </row>
    <row r="28" spans="1:7" s="40" customFormat="1" ht="12" customHeight="1">
      <c r="A28" s="73"/>
      <c r="B28" s="74" t="s">
        <v>152</v>
      </c>
      <c r="C28" s="157" t="s">
        <v>160</v>
      </c>
      <c r="D28" s="225"/>
      <c r="E28" s="225"/>
      <c r="F28" s="455"/>
      <c r="G28" s="475"/>
    </row>
    <row r="29" spans="1:7" s="40" customFormat="1" ht="12" customHeight="1">
      <c r="A29" s="73"/>
      <c r="B29" s="74" t="s">
        <v>153</v>
      </c>
      <c r="C29" s="157" t="s">
        <v>161</v>
      </c>
      <c r="D29" s="225"/>
      <c r="E29" s="225"/>
      <c r="F29" s="455"/>
      <c r="G29" s="475"/>
    </row>
    <row r="30" spans="1:7" s="40" customFormat="1" ht="12" customHeight="1">
      <c r="A30" s="73"/>
      <c r="B30" s="74" t="s">
        <v>154</v>
      </c>
      <c r="C30" s="157" t="s">
        <v>162</v>
      </c>
      <c r="D30" s="225"/>
      <c r="E30" s="225"/>
      <c r="F30" s="455"/>
      <c r="G30" s="475"/>
    </row>
    <row r="31" spans="1:7" s="40" customFormat="1" ht="12" customHeight="1">
      <c r="A31" s="73"/>
      <c r="B31" s="74" t="s">
        <v>155</v>
      </c>
      <c r="C31" s="157" t="s">
        <v>212</v>
      </c>
      <c r="D31" s="225"/>
      <c r="E31" s="225"/>
      <c r="F31" s="455"/>
      <c r="G31" s="475"/>
    </row>
    <row r="32" spans="1:7" s="40" customFormat="1" ht="12" customHeight="1" thickBot="1">
      <c r="A32" s="77"/>
      <c r="B32" s="78" t="s">
        <v>156</v>
      </c>
      <c r="C32" s="159" t="s">
        <v>317</v>
      </c>
      <c r="D32" s="226">
        <v>12211</v>
      </c>
      <c r="E32" s="226">
        <v>5200</v>
      </c>
      <c r="F32" s="452">
        <v>5200</v>
      </c>
      <c r="G32" s="473">
        <f t="shared" si="0"/>
        <v>100</v>
      </c>
    </row>
    <row r="33" spans="1:7" s="40" customFormat="1" ht="12" customHeight="1" thickBot="1">
      <c r="A33" s="60" t="s">
        <v>58</v>
      </c>
      <c r="B33" s="42"/>
      <c r="C33" s="134" t="s">
        <v>301</v>
      </c>
      <c r="D33" s="221">
        <v>5669</v>
      </c>
      <c r="E33" s="221">
        <f>E34</f>
        <v>11292</v>
      </c>
      <c r="F33" s="221">
        <f>F34+F39</f>
        <v>14102</v>
      </c>
      <c r="G33" s="476">
        <f t="shared" si="0"/>
        <v>124.8848742472547</v>
      </c>
    </row>
    <row r="34" spans="1:7" s="40" customFormat="1" ht="12" customHeight="1">
      <c r="A34" s="75"/>
      <c r="B34" s="53" t="s">
        <v>92</v>
      </c>
      <c r="C34" s="201" t="s">
        <v>289</v>
      </c>
      <c r="D34" s="227">
        <v>5669</v>
      </c>
      <c r="E34" s="466">
        <v>11292</v>
      </c>
      <c r="F34" s="469">
        <f>SUM(F35:F38)</f>
        <v>6758</v>
      </c>
      <c r="G34" s="474">
        <f t="shared" si="0"/>
        <v>59.84767977329083</v>
      </c>
    </row>
    <row r="35" spans="1:7" s="40" customFormat="1" ht="12" customHeight="1">
      <c r="A35" s="73"/>
      <c r="B35" s="51" t="s">
        <v>95</v>
      </c>
      <c r="C35" s="157" t="s">
        <v>213</v>
      </c>
      <c r="D35" s="142">
        <v>3274</v>
      </c>
      <c r="E35" s="142">
        <v>3274</v>
      </c>
      <c r="F35" s="449">
        <v>3134</v>
      </c>
      <c r="G35" s="475">
        <f t="shared" si="0"/>
        <v>95.72388515577276</v>
      </c>
    </row>
    <row r="36" spans="1:7" s="40" customFormat="1" ht="12" customHeight="1">
      <c r="A36" s="73"/>
      <c r="B36" s="51" t="s">
        <v>96</v>
      </c>
      <c r="C36" s="157" t="s">
        <v>214</v>
      </c>
      <c r="D36" s="142"/>
      <c r="E36" s="142"/>
      <c r="F36" s="449"/>
      <c r="G36" s="475"/>
    </row>
    <row r="37" spans="1:7" s="40" customFormat="1" ht="12" customHeight="1">
      <c r="A37" s="73"/>
      <c r="B37" s="51" t="s">
        <v>97</v>
      </c>
      <c r="C37" s="157" t="s">
        <v>215</v>
      </c>
      <c r="D37" s="142"/>
      <c r="E37" s="142"/>
      <c r="F37" s="449"/>
      <c r="G37" s="475"/>
    </row>
    <row r="38" spans="1:7" s="40" customFormat="1" ht="12" customHeight="1">
      <c r="A38" s="73"/>
      <c r="B38" s="51" t="s">
        <v>98</v>
      </c>
      <c r="C38" s="117" t="s">
        <v>318</v>
      </c>
      <c r="D38" s="142"/>
      <c r="E38" s="142"/>
      <c r="F38" s="449">
        <v>3624</v>
      </c>
      <c r="G38" s="475"/>
    </row>
    <row r="39" spans="1:7" s="40" customFormat="1" ht="12" customHeight="1">
      <c r="A39" s="73"/>
      <c r="B39" s="51" t="s">
        <v>163</v>
      </c>
      <c r="C39" s="157" t="s">
        <v>290</v>
      </c>
      <c r="D39" s="142">
        <v>2395</v>
      </c>
      <c r="E39" s="142">
        <v>8018</v>
      </c>
      <c r="F39" s="449">
        <v>7344</v>
      </c>
      <c r="G39" s="475">
        <f t="shared" si="0"/>
        <v>91.59391369418807</v>
      </c>
    </row>
    <row r="40" spans="1:7" s="40" customFormat="1" ht="12" customHeight="1">
      <c r="A40" s="73"/>
      <c r="B40" s="51" t="s">
        <v>93</v>
      </c>
      <c r="C40" s="160" t="s">
        <v>291</v>
      </c>
      <c r="D40" s="228">
        <f>SUM(D41:D45)</f>
        <v>0</v>
      </c>
      <c r="E40" s="228"/>
      <c r="F40" s="470"/>
      <c r="G40" s="475"/>
    </row>
    <row r="41" spans="1:7" s="40" customFormat="1" ht="12" customHeight="1">
      <c r="A41" s="73"/>
      <c r="B41" s="51" t="s">
        <v>101</v>
      </c>
      <c r="C41" s="157" t="s">
        <v>213</v>
      </c>
      <c r="D41" s="142"/>
      <c r="E41" s="142"/>
      <c r="F41" s="449"/>
      <c r="G41" s="475"/>
    </row>
    <row r="42" spans="1:7" s="40" customFormat="1" ht="12" customHeight="1">
      <c r="A42" s="73"/>
      <c r="B42" s="51" t="s">
        <v>102</v>
      </c>
      <c r="C42" s="157" t="s">
        <v>214</v>
      </c>
      <c r="D42" s="142"/>
      <c r="E42" s="142"/>
      <c r="F42" s="449"/>
      <c r="G42" s="475"/>
    </row>
    <row r="43" spans="1:7" s="40" customFormat="1" ht="12" customHeight="1">
      <c r="A43" s="73"/>
      <c r="B43" s="51" t="s">
        <v>103</v>
      </c>
      <c r="C43" s="157" t="s">
        <v>215</v>
      </c>
      <c r="D43" s="142"/>
      <c r="E43" s="142"/>
      <c r="F43" s="449"/>
      <c r="G43" s="475"/>
    </row>
    <row r="44" spans="1:7" s="40" customFormat="1" ht="12" customHeight="1">
      <c r="A44" s="73"/>
      <c r="B44" s="51" t="s">
        <v>104</v>
      </c>
      <c r="C44" s="157" t="s">
        <v>216</v>
      </c>
      <c r="D44" s="142"/>
      <c r="E44" s="142"/>
      <c r="F44" s="449"/>
      <c r="G44" s="475"/>
    </row>
    <row r="45" spans="1:7" s="40" customFormat="1" ht="12" customHeight="1" thickBot="1">
      <c r="A45" s="80"/>
      <c r="B45" s="54" t="s">
        <v>164</v>
      </c>
      <c r="C45" s="158" t="s">
        <v>292</v>
      </c>
      <c r="D45" s="229"/>
      <c r="E45" s="223"/>
      <c r="F45" s="450"/>
      <c r="G45" s="479"/>
    </row>
    <row r="46" spans="1:7" s="39" customFormat="1" ht="12" customHeight="1" thickBot="1">
      <c r="A46" s="60" t="s">
        <v>59</v>
      </c>
      <c r="B46" s="71"/>
      <c r="C46" s="155" t="s">
        <v>217</v>
      </c>
      <c r="D46" s="221">
        <v>1000</v>
      </c>
      <c r="E46" s="221">
        <f>E47+E48</f>
        <v>1958</v>
      </c>
      <c r="F46" s="221">
        <f>F47+F48</f>
        <v>1773</v>
      </c>
      <c r="G46" s="476">
        <f t="shared" si="0"/>
        <v>90.55158324821247</v>
      </c>
    </row>
    <row r="47" spans="1:7" s="40" customFormat="1" ht="12" customHeight="1">
      <c r="A47" s="73"/>
      <c r="B47" s="51" t="s">
        <v>99</v>
      </c>
      <c r="C47" s="156" t="s">
        <v>125</v>
      </c>
      <c r="D47" s="142">
        <v>1000</v>
      </c>
      <c r="E47" s="230">
        <v>1315</v>
      </c>
      <c r="F47" s="448">
        <v>1130</v>
      </c>
      <c r="G47" s="483">
        <f t="shared" si="0"/>
        <v>85.93155893536122</v>
      </c>
    </row>
    <row r="48" spans="1:7" s="40" customFormat="1" ht="12" customHeight="1" thickBot="1">
      <c r="A48" s="73"/>
      <c r="B48" s="51" t="s">
        <v>100</v>
      </c>
      <c r="C48" s="158" t="s">
        <v>4</v>
      </c>
      <c r="D48" s="142"/>
      <c r="E48" s="223">
        <v>643</v>
      </c>
      <c r="F48" s="450">
        <v>643</v>
      </c>
      <c r="G48" s="479">
        <f t="shared" si="0"/>
        <v>100</v>
      </c>
    </row>
    <row r="49" spans="1:7" s="40" customFormat="1" ht="12" customHeight="1" thickBot="1">
      <c r="A49" s="58" t="s">
        <v>60</v>
      </c>
      <c r="B49" s="71"/>
      <c r="C49" s="155" t="s">
        <v>3</v>
      </c>
      <c r="D49" s="221">
        <f>+D50+D51+D52</f>
        <v>6154</v>
      </c>
      <c r="E49" s="221">
        <f>+E50+E51+E52</f>
        <v>6154</v>
      </c>
      <c r="F49" s="419">
        <f>+F50+F51+F52</f>
        <v>1450</v>
      </c>
      <c r="G49" s="476">
        <f t="shared" si="0"/>
        <v>23.561910952226196</v>
      </c>
    </row>
    <row r="50" spans="1:7" s="40" customFormat="1" ht="12" customHeight="1">
      <c r="A50" s="81"/>
      <c r="B50" s="51" t="s">
        <v>168</v>
      </c>
      <c r="C50" s="156" t="s">
        <v>166</v>
      </c>
      <c r="D50" s="230">
        <v>6154</v>
      </c>
      <c r="E50" s="230">
        <v>6154</v>
      </c>
      <c r="F50" s="448">
        <v>1450</v>
      </c>
      <c r="G50" s="366">
        <f t="shared" si="0"/>
        <v>23.561910952226196</v>
      </c>
    </row>
    <row r="51" spans="1:7" s="40" customFormat="1" ht="12" customHeight="1">
      <c r="A51" s="81"/>
      <c r="B51" s="51" t="s">
        <v>169</v>
      </c>
      <c r="C51" s="157" t="s">
        <v>167</v>
      </c>
      <c r="D51" s="230"/>
      <c r="E51" s="142"/>
      <c r="F51" s="449"/>
      <c r="G51" s="475"/>
    </row>
    <row r="52" spans="1:7" s="40" customFormat="1" ht="12" customHeight="1" thickBot="1">
      <c r="A52" s="73"/>
      <c r="B52" s="51" t="s">
        <v>275</v>
      </c>
      <c r="C52" s="159" t="s">
        <v>219</v>
      </c>
      <c r="D52" s="142"/>
      <c r="E52" s="223"/>
      <c r="F52" s="450"/>
      <c r="G52" s="480"/>
    </row>
    <row r="53" spans="1:7" s="40" customFormat="1" ht="12" customHeight="1" thickBot="1">
      <c r="A53" s="60" t="s">
        <v>61</v>
      </c>
      <c r="B53" s="82"/>
      <c r="C53" s="134" t="s">
        <v>220</v>
      </c>
      <c r="D53" s="231"/>
      <c r="E53" s="224"/>
      <c r="F53" s="453"/>
      <c r="G53" s="365"/>
    </row>
    <row r="54" spans="1:7" s="39" customFormat="1" ht="12" customHeight="1" thickBot="1">
      <c r="A54" s="83" t="s">
        <v>62</v>
      </c>
      <c r="B54" s="84"/>
      <c r="C54" s="134" t="s">
        <v>302</v>
      </c>
      <c r="D54" s="232">
        <f>+D9+D14+D23+D24+D33+D46+D49+D53</f>
        <v>137118</v>
      </c>
      <c r="E54" s="467">
        <f>+E9+E14+E23+E24+E33+E46+E49+E53</f>
        <v>168003</v>
      </c>
      <c r="F54" s="471">
        <f>+F9+F14+F23+F24+F33+F46+F49+F53</f>
        <v>168083</v>
      </c>
      <c r="G54" s="481">
        <f t="shared" si="0"/>
        <v>100.04761819729409</v>
      </c>
    </row>
    <row r="55" spans="1:7" s="39" customFormat="1" ht="12" customHeight="1" thickBot="1">
      <c r="A55" s="58" t="s">
        <v>63</v>
      </c>
      <c r="B55" s="55"/>
      <c r="C55" s="134" t="s">
        <v>223</v>
      </c>
      <c r="D55" s="233">
        <f>+D56+D57</f>
        <v>103880</v>
      </c>
      <c r="E55" s="221">
        <v>103880</v>
      </c>
      <c r="F55" s="419"/>
      <c r="G55" s="482">
        <f t="shared" si="0"/>
        <v>0</v>
      </c>
    </row>
    <row r="56" spans="1:7" s="39" customFormat="1" ht="12" customHeight="1">
      <c r="A56" s="75"/>
      <c r="B56" s="53" t="s">
        <v>127</v>
      </c>
      <c r="C56" s="202" t="s">
        <v>5</v>
      </c>
      <c r="D56" s="234">
        <v>23880</v>
      </c>
      <c r="E56" s="241">
        <v>23880</v>
      </c>
      <c r="F56" s="451"/>
      <c r="G56" s="474">
        <f t="shared" si="0"/>
        <v>0</v>
      </c>
    </row>
    <row r="57" spans="1:7" s="39" customFormat="1" ht="12" customHeight="1" thickBot="1">
      <c r="A57" s="80"/>
      <c r="B57" s="54" t="s">
        <v>128</v>
      </c>
      <c r="C57" s="203" t="s">
        <v>6</v>
      </c>
      <c r="D57" s="235">
        <v>80000</v>
      </c>
      <c r="E57" s="226">
        <v>80000</v>
      </c>
      <c r="F57" s="452"/>
      <c r="G57" s="473">
        <f t="shared" si="0"/>
        <v>0</v>
      </c>
    </row>
    <row r="58" spans="1:7" s="39" customFormat="1" ht="12" customHeight="1" thickBot="1">
      <c r="A58" s="484" t="s">
        <v>64</v>
      </c>
      <c r="B58" s="485"/>
      <c r="C58" s="188" t="s">
        <v>234</v>
      </c>
      <c r="D58" s="292"/>
      <c r="E58" s="486"/>
      <c r="F58" s="487">
        <v>-696</v>
      </c>
      <c r="G58" s="473"/>
    </row>
    <row r="59" spans="1:7" s="40" customFormat="1" ht="12" customHeight="1" thickBot="1">
      <c r="A59" s="85" t="s">
        <v>64</v>
      </c>
      <c r="B59" s="204"/>
      <c r="C59" s="205" t="s">
        <v>7</v>
      </c>
      <c r="D59" s="221">
        <f>+D54+D55</f>
        <v>240998</v>
      </c>
      <c r="E59" s="221">
        <f>+E54+E55</f>
        <v>271883</v>
      </c>
      <c r="F59" s="419">
        <f>+F54+F55+F58</f>
        <v>167387</v>
      </c>
      <c r="G59" s="476">
        <f t="shared" si="0"/>
        <v>61.565820591945794</v>
      </c>
    </row>
    <row r="60" spans="1:6" s="40" customFormat="1" ht="15" customHeight="1">
      <c r="A60" s="88"/>
      <c r="B60" s="88"/>
      <c r="C60" s="89"/>
      <c r="D60" s="167"/>
      <c r="E60" s="167"/>
      <c r="F60" s="167"/>
    </row>
    <row r="61" spans="1:6" ht="13.5" thickBot="1">
      <c r="A61" s="90"/>
      <c r="B61" s="91"/>
      <c r="C61" s="91"/>
      <c r="D61" s="168"/>
      <c r="E61" s="168"/>
      <c r="F61" s="168"/>
    </row>
    <row r="62" spans="1:7" s="36" customFormat="1" ht="16.5" customHeight="1" thickBot="1">
      <c r="A62" s="92"/>
      <c r="B62" s="93"/>
      <c r="C62" s="94" t="s">
        <v>76</v>
      </c>
      <c r="D62" s="236"/>
      <c r="E62" s="325"/>
      <c r="F62" s="328"/>
      <c r="G62" s="331"/>
    </row>
    <row r="63" spans="1:7" s="41" customFormat="1" ht="12" customHeight="1" thickBot="1">
      <c r="A63" s="60" t="s">
        <v>53</v>
      </c>
      <c r="B63" s="23"/>
      <c r="C63" s="42" t="s">
        <v>27</v>
      </c>
      <c r="D63" s="221">
        <f>SUM(D64:D68)</f>
        <v>50725</v>
      </c>
      <c r="E63" s="299">
        <f>SUM(E64:E68)</f>
        <v>71255</v>
      </c>
      <c r="F63" s="221">
        <f>SUM(F64:F68)</f>
        <v>67446</v>
      </c>
      <c r="G63" s="413">
        <f aca="true" t="shared" si="1" ref="G63:G68">F63/E63*100</f>
        <v>94.65441021682689</v>
      </c>
    </row>
    <row r="64" spans="1:7" ht="12" customHeight="1">
      <c r="A64" s="95"/>
      <c r="B64" s="52" t="s">
        <v>105</v>
      </c>
      <c r="C64" s="146" t="s">
        <v>69</v>
      </c>
      <c r="D64" s="237">
        <v>6804</v>
      </c>
      <c r="E64" s="298">
        <v>11437</v>
      </c>
      <c r="F64" s="230">
        <v>11111</v>
      </c>
      <c r="G64" s="417">
        <f t="shared" si="1"/>
        <v>97.1496021684008</v>
      </c>
    </row>
    <row r="65" spans="1:7" ht="12" customHeight="1">
      <c r="A65" s="96"/>
      <c r="B65" s="51" t="s">
        <v>106</v>
      </c>
      <c r="C65" s="147" t="s">
        <v>173</v>
      </c>
      <c r="D65" s="238">
        <v>1832</v>
      </c>
      <c r="E65" s="296">
        <v>2330</v>
      </c>
      <c r="F65" s="142">
        <v>2332</v>
      </c>
      <c r="G65" s="415">
        <f t="shared" si="1"/>
        <v>100.08583690987125</v>
      </c>
    </row>
    <row r="66" spans="1:7" ht="12" customHeight="1">
      <c r="A66" s="96"/>
      <c r="B66" s="51" t="s">
        <v>107</v>
      </c>
      <c r="C66" s="147" t="s">
        <v>124</v>
      </c>
      <c r="D66" s="239">
        <v>21849</v>
      </c>
      <c r="E66" s="296">
        <v>22513</v>
      </c>
      <c r="F66" s="142">
        <v>22209</v>
      </c>
      <c r="G66" s="415">
        <f t="shared" si="1"/>
        <v>98.64966908008707</v>
      </c>
    </row>
    <row r="67" spans="1:7" ht="12" customHeight="1">
      <c r="A67" s="96"/>
      <c r="B67" s="51" t="s">
        <v>108</v>
      </c>
      <c r="C67" s="147" t="s">
        <v>174</v>
      </c>
      <c r="D67" s="239">
        <v>3090</v>
      </c>
      <c r="E67" s="296">
        <v>17825</v>
      </c>
      <c r="F67" s="142">
        <v>14551</v>
      </c>
      <c r="G67" s="415">
        <f t="shared" si="1"/>
        <v>81.63253856942497</v>
      </c>
    </row>
    <row r="68" spans="1:7" ht="12" customHeight="1">
      <c r="A68" s="96"/>
      <c r="B68" s="51" t="s">
        <v>116</v>
      </c>
      <c r="C68" s="147" t="s">
        <v>175</v>
      </c>
      <c r="D68" s="239">
        <v>17150</v>
      </c>
      <c r="E68" s="296">
        <v>17150</v>
      </c>
      <c r="F68" s="142">
        <v>17243</v>
      </c>
      <c r="G68" s="415">
        <f t="shared" si="1"/>
        <v>100.54227405247813</v>
      </c>
    </row>
    <row r="69" spans="1:7" ht="12" customHeight="1">
      <c r="A69" s="96"/>
      <c r="B69" s="51" t="s">
        <v>109</v>
      </c>
      <c r="C69" s="147" t="s">
        <v>191</v>
      </c>
      <c r="D69" s="238"/>
      <c r="E69" s="297"/>
      <c r="F69" s="225"/>
      <c r="G69" s="332"/>
    </row>
    <row r="70" spans="1:7" ht="12" customHeight="1">
      <c r="A70" s="96"/>
      <c r="B70" s="51" t="s">
        <v>110</v>
      </c>
      <c r="C70" s="148" t="s">
        <v>8</v>
      </c>
      <c r="D70" s="239"/>
      <c r="E70" s="296"/>
      <c r="F70" s="142"/>
      <c r="G70" s="330"/>
    </row>
    <row r="71" spans="1:7" ht="12" customHeight="1">
      <c r="A71" s="96"/>
      <c r="B71" s="51" t="s">
        <v>117</v>
      </c>
      <c r="C71" s="161" t="s">
        <v>303</v>
      </c>
      <c r="D71" s="239"/>
      <c r="E71" s="296"/>
      <c r="F71" s="142"/>
      <c r="G71" s="330"/>
    </row>
    <row r="72" spans="1:7" ht="12" customHeight="1">
      <c r="A72" s="96"/>
      <c r="B72" s="51" t="s">
        <v>118</v>
      </c>
      <c r="C72" s="161" t="s">
        <v>9</v>
      </c>
      <c r="D72" s="239"/>
      <c r="E72" s="296"/>
      <c r="F72" s="142"/>
      <c r="G72" s="330"/>
    </row>
    <row r="73" spans="1:7" ht="12" customHeight="1">
      <c r="A73" s="96"/>
      <c r="B73" s="51" t="s">
        <v>119</v>
      </c>
      <c r="C73" s="161" t="s">
        <v>304</v>
      </c>
      <c r="D73" s="239"/>
      <c r="E73" s="296"/>
      <c r="F73" s="142"/>
      <c r="G73" s="330"/>
    </row>
    <row r="74" spans="1:7" ht="12" customHeight="1">
      <c r="A74" s="96"/>
      <c r="B74" s="51" t="s">
        <v>120</v>
      </c>
      <c r="C74" s="149" t="s">
        <v>10</v>
      </c>
      <c r="D74" s="239"/>
      <c r="E74" s="296"/>
      <c r="F74" s="142"/>
      <c r="G74" s="330"/>
    </row>
    <row r="75" spans="1:7" ht="12" customHeight="1">
      <c r="A75" s="96"/>
      <c r="B75" s="51" t="s">
        <v>122</v>
      </c>
      <c r="C75" s="150" t="s">
        <v>11</v>
      </c>
      <c r="D75" s="239"/>
      <c r="E75" s="296"/>
      <c r="F75" s="142"/>
      <c r="G75" s="330"/>
    </row>
    <row r="76" spans="1:7" ht="12" customHeight="1" thickBot="1">
      <c r="A76" s="97"/>
      <c r="B76" s="56" t="s">
        <v>176</v>
      </c>
      <c r="C76" s="151" t="s">
        <v>12</v>
      </c>
      <c r="D76" s="240"/>
      <c r="E76" s="300"/>
      <c r="F76" s="223"/>
      <c r="G76" s="334"/>
    </row>
    <row r="77" spans="1:7" ht="12" customHeight="1" thickBot="1">
      <c r="A77" s="60" t="s">
        <v>54</v>
      </c>
      <c r="B77" s="23"/>
      <c r="C77" s="152" t="s">
        <v>26</v>
      </c>
      <c r="D77" s="233">
        <f>SUM(D78:D82)</f>
        <v>86524</v>
      </c>
      <c r="E77" s="299">
        <f>SUM(E78:E82)</f>
        <v>86524</v>
      </c>
      <c r="F77" s="221">
        <f>SUM(F78:F82)</f>
        <v>5011</v>
      </c>
      <c r="G77" s="414">
        <f>F77/E77*100</f>
        <v>5.791456705653922</v>
      </c>
    </row>
    <row r="78" spans="1:7" s="41" customFormat="1" ht="12" customHeight="1">
      <c r="A78" s="95"/>
      <c r="B78" s="52" t="s">
        <v>111</v>
      </c>
      <c r="C78" s="202" t="s">
        <v>13</v>
      </c>
      <c r="D78" s="241">
        <v>85474</v>
      </c>
      <c r="E78" s="301">
        <v>85474</v>
      </c>
      <c r="F78" s="241">
        <v>3950</v>
      </c>
      <c r="G78" s="443">
        <f>F78/E78*100</f>
        <v>4.6212883449938</v>
      </c>
    </row>
    <row r="79" spans="1:7" ht="12" customHeight="1">
      <c r="A79" s="96"/>
      <c r="B79" s="51" t="s">
        <v>112</v>
      </c>
      <c r="C79" s="157" t="s">
        <v>177</v>
      </c>
      <c r="D79" s="225"/>
      <c r="E79" s="297"/>
      <c r="F79" s="225"/>
      <c r="G79" s="332"/>
    </row>
    <row r="80" spans="1:7" ht="12" customHeight="1">
      <c r="A80" s="96"/>
      <c r="B80" s="51" t="s">
        <v>113</v>
      </c>
      <c r="C80" s="157" t="s">
        <v>247</v>
      </c>
      <c r="D80" s="225"/>
      <c r="E80" s="297"/>
      <c r="F80" s="225"/>
      <c r="G80" s="330"/>
    </row>
    <row r="81" spans="1:7" ht="12" customHeight="1">
      <c r="A81" s="96"/>
      <c r="B81" s="51" t="s">
        <v>114</v>
      </c>
      <c r="C81" s="157" t="s">
        <v>14</v>
      </c>
      <c r="D81" s="225"/>
      <c r="E81" s="297"/>
      <c r="F81" s="225"/>
      <c r="G81" s="330"/>
    </row>
    <row r="82" spans="1:7" ht="12" customHeight="1">
      <c r="A82" s="96"/>
      <c r="B82" s="51" t="s">
        <v>115</v>
      </c>
      <c r="C82" s="161" t="s">
        <v>19</v>
      </c>
      <c r="D82" s="225">
        <v>1050</v>
      </c>
      <c r="E82" s="297">
        <v>1050</v>
      </c>
      <c r="F82" s="225">
        <v>1061</v>
      </c>
      <c r="G82" s="330"/>
    </row>
    <row r="83" spans="1:7" ht="12" customHeight="1">
      <c r="A83" s="96"/>
      <c r="B83" s="51" t="s">
        <v>121</v>
      </c>
      <c r="C83" s="161" t="s">
        <v>18</v>
      </c>
      <c r="D83" s="225"/>
      <c r="E83" s="297"/>
      <c r="F83" s="225"/>
      <c r="G83" s="330"/>
    </row>
    <row r="84" spans="1:7" ht="12" customHeight="1">
      <c r="A84" s="96"/>
      <c r="B84" s="51" t="s">
        <v>123</v>
      </c>
      <c r="C84" s="161" t="s">
        <v>17</v>
      </c>
      <c r="D84" s="225"/>
      <c r="E84" s="297"/>
      <c r="F84" s="225"/>
      <c r="G84" s="330"/>
    </row>
    <row r="85" spans="1:7" s="41" customFormat="1" ht="12" customHeight="1">
      <c r="A85" s="96"/>
      <c r="B85" s="51" t="s">
        <v>178</v>
      </c>
      <c r="C85" s="161" t="s">
        <v>16</v>
      </c>
      <c r="D85" s="225"/>
      <c r="E85" s="297"/>
      <c r="F85" s="225"/>
      <c r="G85" s="329"/>
    </row>
    <row r="86" spans="1:14" ht="12" customHeight="1">
      <c r="A86" s="96"/>
      <c r="B86" s="51" t="s">
        <v>179</v>
      </c>
      <c r="C86" s="161" t="s">
        <v>15</v>
      </c>
      <c r="D86" s="225"/>
      <c r="E86" s="297"/>
      <c r="F86" s="225"/>
      <c r="G86" s="330"/>
      <c r="N86" s="107"/>
    </row>
    <row r="87" spans="1:7" ht="21" customHeight="1" thickBot="1">
      <c r="A87" s="96"/>
      <c r="B87" s="51" t="s">
        <v>180</v>
      </c>
      <c r="C87" s="206" t="s">
        <v>20</v>
      </c>
      <c r="D87" s="225"/>
      <c r="E87" s="302"/>
      <c r="F87" s="226"/>
      <c r="G87" s="334"/>
    </row>
    <row r="88" spans="1:7" ht="12" customHeight="1" thickBot="1">
      <c r="A88" s="143" t="s">
        <v>55</v>
      </c>
      <c r="B88" s="25"/>
      <c r="C88" s="162" t="s">
        <v>21</v>
      </c>
      <c r="D88" s="242">
        <f>+D89+D90</f>
        <v>500</v>
      </c>
      <c r="E88" s="299">
        <v>1798</v>
      </c>
      <c r="F88" s="221"/>
      <c r="G88" s="336"/>
    </row>
    <row r="89" spans="1:7" s="41" customFormat="1" ht="12" customHeight="1">
      <c r="A89" s="144"/>
      <c r="B89" s="53" t="s">
        <v>85</v>
      </c>
      <c r="C89" s="163" t="s">
        <v>78</v>
      </c>
      <c r="D89" s="243">
        <v>500</v>
      </c>
      <c r="E89" s="301">
        <v>1590</v>
      </c>
      <c r="F89" s="241"/>
      <c r="G89" s="335"/>
    </row>
    <row r="90" spans="1:7" s="41" customFormat="1" ht="12" customHeight="1" thickBot="1">
      <c r="A90" s="145"/>
      <c r="B90" s="54" t="s">
        <v>86</v>
      </c>
      <c r="C90" s="164" t="s">
        <v>79</v>
      </c>
      <c r="D90" s="229"/>
      <c r="E90" s="300"/>
      <c r="F90" s="223"/>
      <c r="G90" s="337"/>
    </row>
    <row r="91" spans="1:7" s="41" customFormat="1" ht="12" customHeight="1" thickBot="1">
      <c r="A91" s="165" t="s">
        <v>56</v>
      </c>
      <c r="B91" s="166"/>
      <c r="C91" s="155" t="s">
        <v>252</v>
      </c>
      <c r="D91" s="244"/>
      <c r="E91" s="303"/>
      <c r="F91" s="224"/>
      <c r="G91" s="333"/>
    </row>
    <row r="92" spans="1:7" s="41" customFormat="1" ht="12" customHeight="1" thickBot="1">
      <c r="A92" s="60" t="s">
        <v>57</v>
      </c>
      <c r="B92" s="57"/>
      <c r="C92" s="207" t="s">
        <v>208</v>
      </c>
      <c r="D92" s="224"/>
      <c r="E92" s="303"/>
      <c r="F92" s="224"/>
      <c r="G92" s="333"/>
    </row>
    <row r="93" spans="1:7" s="41" customFormat="1" ht="12" customHeight="1" thickBot="1">
      <c r="A93" s="60" t="s">
        <v>58</v>
      </c>
      <c r="B93" s="23"/>
      <c r="C93" s="134" t="s">
        <v>22</v>
      </c>
      <c r="D93" s="245">
        <f>+D63+D77+D88+D91+D92</f>
        <v>137749</v>
      </c>
      <c r="E93" s="311">
        <f>+E63+E77+E88+E91+E92</f>
        <v>159577</v>
      </c>
      <c r="F93" s="245">
        <f>+F63+F77+F88+F91+F92</f>
        <v>72457</v>
      </c>
      <c r="G93" s="493">
        <f>F93/E93*100</f>
        <v>45.40566623009582</v>
      </c>
    </row>
    <row r="94" spans="1:7" s="41" customFormat="1" ht="12" customHeight="1" thickBot="1">
      <c r="A94" s="60" t="s">
        <v>59</v>
      </c>
      <c r="B94" s="23"/>
      <c r="C94" s="134" t="s">
        <v>25</v>
      </c>
      <c r="D94" s="221">
        <f>+D95+D96</f>
        <v>103249</v>
      </c>
      <c r="E94" s="221">
        <f>+E95+E96</f>
        <v>112306</v>
      </c>
      <c r="F94" s="221">
        <f>+F95+F96</f>
        <v>108451</v>
      </c>
      <c r="G94" s="413">
        <f>F94/E94*100</f>
        <v>96.56741402952647</v>
      </c>
    </row>
    <row r="95" spans="1:7" ht="12.75" customHeight="1">
      <c r="A95" s="95"/>
      <c r="B95" s="51" t="s">
        <v>207</v>
      </c>
      <c r="C95" s="202" t="s">
        <v>24</v>
      </c>
      <c r="D95" s="230">
        <v>103249</v>
      </c>
      <c r="E95" s="298">
        <v>112306</v>
      </c>
      <c r="F95" s="230">
        <v>108451</v>
      </c>
      <c r="G95" s="443">
        <f>F95/E95*100</f>
        <v>96.56741402952647</v>
      </c>
    </row>
    <row r="96" spans="1:7" ht="12" customHeight="1" thickBot="1">
      <c r="A96" s="97"/>
      <c r="B96" s="56" t="s">
        <v>100</v>
      </c>
      <c r="C96" s="489" t="s">
        <v>23</v>
      </c>
      <c r="D96" s="490"/>
      <c r="E96" s="300"/>
      <c r="F96" s="223"/>
      <c r="G96" s="488"/>
    </row>
    <row r="97" spans="1:7" ht="12" customHeight="1" thickBot="1">
      <c r="A97" s="60" t="s">
        <v>60</v>
      </c>
      <c r="B97" s="57"/>
      <c r="C97" s="187" t="s">
        <v>263</v>
      </c>
      <c r="D97" s="491"/>
      <c r="E97" s="492"/>
      <c r="F97" s="224">
        <v>943</v>
      </c>
      <c r="G97" s="336"/>
    </row>
    <row r="98" spans="1:7" ht="15" customHeight="1" thickBot="1">
      <c r="A98" s="60" t="s">
        <v>61</v>
      </c>
      <c r="B98" s="82"/>
      <c r="C98" s="134" t="s">
        <v>321</v>
      </c>
      <c r="D98" s="246">
        <f>+D93+D94</f>
        <v>240998</v>
      </c>
      <c r="E98" s="304">
        <f>+E93+E94</f>
        <v>271883</v>
      </c>
      <c r="F98" s="246">
        <f>+F93+F94+F97</f>
        <v>181851</v>
      </c>
      <c r="G98" s="414">
        <f>F98/E98*100</f>
        <v>66.88575600534054</v>
      </c>
    </row>
    <row r="99" spans="1:7" ht="13.5" thickBot="1">
      <c r="A99" s="208"/>
      <c r="B99" s="209"/>
      <c r="C99" s="209"/>
      <c r="D99" s="210"/>
      <c r="E99" s="312"/>
      <c r="F99" s="312"/>
      <c r="G99" s="336"/>
    </row>
    <row r="100" spans="1:7" ht="15" customHeight="1" thickBot="1">
      <c r="A100" s="101" t="s">
        <v>201</v>
      </c>
      <c r="B100" s="102"/>
      <c r="C100" s="103"/>
      <c r="D100" s="247">
        <v>4</v>
      </c>
      <c r="E100" s="305">
        <v>4</v>
      </c>
      <c r="F100" s="247">
        <v>4</v>
      </c>
      <c r="G100" s="336"/>
    </row>
    <row r="101" spans="1:7" ht="14.25" customHeight="1" thickBot="1">
      <c r="A101" s="101" t="s">
        <v>202</v>
      </c>
      <c r="B101" s="102"/>
      <c r="C101" s="103"/>
      <c r="D101" s="247">
        <v>4</v>
      </c>
      <c r="E101" s="306">
        <v>4</v>
      </c>
      <c r="F101" s="326">
        <v>4</v>
      </c>
      <c r="G101" s="33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1" sqref="D1"/>
    </sheetView>
  </sheetViews>
  <sheetFormatPr defaultColWidth="9.375" defaultRowHeight="12.75"/>
  <cols>
    <col min="1" max="1" width="9.625" style="99" customWidth="1"/>
    <col min="2" max="2" width="9.625" style="100" customWidth="1"/>
    <col min="3" max="3" width="63.50390625" style="100" customWidth="1"/>
    <col min="4" max="6" width="14.125" style="100" customWidth="1"/>
    <col min="7" max="7" width="14.125" style="4" customWidth="1"/>
    <col min="8" max="16384" width="9.375" style="4" customWidth="1"/>
  </cols>
  <sheetData>
    <row r="1" spans="1:6" s="2" customFormat="1" ht="21" customHeight="1" thickBot="1">
      <c r="A1" s="61"/>
      <c r="B1" s="62"/>
      <c r="C1" s="63"/>
      <c r="D1" s="106" t="s">
        <v>343</v>
      </c>
      <c r="E1" s="106"/>
      <c r="F1" s="106"/>
    </row>
    <row r="2" spans="1:7" s="37" customFormat="1" ht="25.5" customHeight="1">
      <c r="A2" s="558" t="s">
        <v>198</v>
      </c>
      <c r="B2" s="559"/>
      <c r="C2" s="153" t="s">
        <v>204</v>
      </c>
      <c r="D2" s="288"/>
      <c r="E2" s="288"/>
      <c r="F2" s="288"/>
      <c r="G2" s="288" t="s">
        <v>80</v>
      </c>
    </row>
    <row r="3" spans="1:7" s="37" customFormat="1" ht="15.75" thickBot="1">
      <c r="A3" s="64"/>
      <c r="B3" s="65"/>
      <c r="C3" s="178"/>
      <c r="D3" s="289"/>
      <c r="E3" s="289"/>
      <c r="F3" s="444"/>
      <c r="G3" s="402"/>
    </row>
    <row r="4" spans="1:7" s="38" customFormat="1" ht="15.75" customHeight="1" thickBot="1">
      <c r="A4" s="66"/>
      <c r="B4" s="66"/>
      <c r="C4" s="66"/>
      <c r="D4" s="67" t="s">
        <v>72</v>
      </c>
      <c r="E4" s="67"/>
      <c r="F4" s="338"/>
      <c r="G4" s="339"/>
    </row>
    <row r="5" spans="1:7" ht="27" thickBot="1">
      <c r="A5" s="560" t="s">
        <v>199</v>
      </c>
      <c r="B5" s="561"/>
      <c r="C5" s="68" t="s">
        <v>73</v>
      </c>
      <c r="D5" s="290" t="s">
        <v>309</v>
      </c>
      <c r="E5" s="368" t="s">
        <v>310</v>
      </c>
      <c r="F5" s="435" t="s">
        <v>319</v>
      </c>
      <c r="G5" s="436" t="s">
        <v>320</v>
      </c>
    </row>
    <row r="6" spans="1:7" s="36" customFormat="1" ht="12.75" customHeight="1" thickBot="1">
      <c r="A6" s="58">
        <v>1</v>
      </c>
      <c r="B6" s="59">
        <v>2</v>
      </c>
      <c r="C6" s="59">
        <v>3</v>
      </c>
      <c r="D6" s="219">
        <v>4</v>
      </c>
      <c r="E6" s="219">
        <v>5</v>
      </c>
      <c r="F6" s="411">
        <v>6</v>
      </c>
      <c r="G6" s="412">
        <v>7</v>
      </c>
    </row>
    <row r="7" spans="1:7" s="36" customFormat="1" ht="15.75" customHeight="1" thickBot="1">
      <c r="A7" s="69"/>
      <c r="B7" s="70"/>
      <c r="C7" s="70" t="s">
        <v>74</v>
      </c>
      <c r="D7" s="291"/>
      <c r="E7" s="369"/>
      <c r="F7" s="447"/>
      <c r="G7" s="385"/>
    </row>
    <row r="8" spans="1:7" s="39" customFormat="1" ht="12" customHeight="1" thickBot="1">
      <c r="A8" s="58" t="s">
        <v>53</v>
      </c>
      <c r="B8" s="71"/>
      <c r="C8" s="72" t="s">
        <v>203</v>
      </c>
      <c r="D8" s="221">
        <f>SUM(D9:D16)</f>
        <v>20</v>
      </c>
      <c r="E8" s="221">
        <f>SUM(E9:E16)</f>
        <v>20</v>
      </c>
      <c r="F8" s="419"/>
      <c r="G8" s="391"/>
    </row>
    <row r="9" spans="1:7" s="39" customFormat="1" ht="12" customHeight="1">
      <c r="A9" s="75"/>
      <c r="B9" s="74" t="s">
        <v>105</v>
      </c>
      <c r="C9" s="11" t="s">
        <v>142</v>
      </c>
      <c r="D9" s="222"/>
      <c r="E9" s="230"/>
      <c r="F9" s="448"/>
      <c r="G9" s="397"/>
    </row>
    <row r="10" spans="1:7" s="39" customFormat="1" ht="12" customHeight="1">
      <c r="A10" s="73"/>
      <c r="B10" s="74" t="s">
        <v>106</v>
      </c>
      <c r="C10" s="8" t="s">
        <v>143</v>
      </c>
      <c r="D10" s="142">
        <v>20</v>
      </c>
      <c r="E10" s="142">
        <v>20</v>
      </c>
      <c r="F10" s="449"/>
      <c r="G10" s="373"/>
    </row>
    <row r="11" spans="1:7" s="39" customFormat="1" ht="12" customHeight="1">
      <c r="A11" s="73"/>
      <c r="B11" s="74" t="s">
        <v>107</v>
      </c>
      <c r="C11" s="8" t="s">
        <v>144</v>
      </c>
      <c r="D11" s="142"/>
      <c r="E11" s="142"/>
      <c r="F11" s="449"/>
      <c r="G11" s="373"/>
    </row>
    <row r="12" spans="1:7" s="39" customFormat="1" ht="12" customHeight="1">
      <c r="A12" s="73"/>
      <c r="B12" s="74" t="s">
        <v>108</v>
      </c>
      <c r="C12" s="8" t="s">
        <v>145</v>
      </c>
      <c r="D12" s="142"/>
      <c r="E12" s="142"/>
      <c r="F12" s="449"/>
      <c r="G12" s="373"/>
    </row>
    <row r="13" spans="1:7" s="39" customFormat="1" ht="12" customHeight="1">
      <c r="A13" s="73"/>
      <c r="B13" s="74" t="s">
        <v>126</v>
      </c>
      <c r="C13" s="7" t="s">
        <v>146</v>
      </c>
      <c r="D13" s="142"/>
      <c r="E13" s="142"/>
      <c r="F13" s="449"/>
      <c r="G13" s="373"/>
    </row>
    <row r="14" spans="1:7" s="39" customFormat="1" ht="12" customHeight="1">
      <c r="A14" s="76"/>
      <c r="B14" s="74" t="s">
        <v>109</v>
      </c>
      <c r="C14" s="8" t="s">
        <v>147</v>
      </c>
      <c r="D14" s="214"/>
      <c r="E14" s="142"/>
      <c r="F14" s="449"/>
      <c r="G14" s="373"/>
    </row>
    <row r="15" spans="1:7" s="40" customFormat="1" ht="12" customHeight="1">
      <c r="A15" s="73"/>
      <c r="B15" s="74" t="s">
        <v>110</v>
      </c>
      <c r="C15" s="8" t="s">
        <v>31</v>
      </c>
      <c r="D15" s="142"/>
      <c r="E15" s="142"/>
      <c r="F15" s="449"/>
      <c r="G15" s="375"/>
    </row>
    <row r="16" spans="1:7" s="40" customFormat="1" ht="12" customHeight="1" thickBot="1">
      <c r="A16" s="77"/>
      <c r="B16" s="78" t="s">
        <v>117</v>
      </c>
      <c r="C16" s="7" t="s">
        <v>197</v>
      </c>
      <c r="D16" s="223"/>
      <c r="E16" s="223"/>
      <c r="F16" s="450"/>
      <c r="G16" s="395"/>
    </row>
    <row r="17" spans="1:7" s="39" customFormat="1" ht="12" customHeight="1" thickBot="1">
      <c r="A17" s="58" t="s">
        <v>54</v>
      </c>
      <c r="B17" s="71"/>
      <c r="C17" s="72" t="s">
        <v>32</v>
      </c>
      <c r="D17" s="221">
        <f>SUM(D18:D21)</f>
        <v>0</v>
      </c>
      <c r="E17" s="221"/>
      <c r="F17" s="419"/>
      <c r="G17" s="391"/>
    </row>
    <row r="18" spans="1:7" s="40" customFormat="1" ht="12" customHeight="1">
      <c r="A18" s="73"/>
      <c r="B18" s="74" t="s">
        <v>111</v>
      </c>
      <c r="C18" s="10" t="s">
        <v>28</v>
      </c>
      <c r="D18" s="142"/>
      <c r="E18" s="230"/>
      <c r="F18" s="448"/>
      <c r="G18" s="389"/>
    </row>
    <row r="19" spans="1:7" s="40" customFormat="1" ht="12" customHeight="1">
      <c r="A19" s="73"/>
      <c r="B19" s="74" t="s">
        <v>112</v>
      </c>
      <c r="C19" s="8" t="s">
        <v>29</v>
      </c>
      <c r="D19" s="142"/>
      <c r="E19" s="142"/>
      <c r="F19" s="449"/>
      <c r="G19" s="375"/>
    </row>
    <row r="20" spans="1:7" s="40" customFormat="1" ht="12" customHeight="1">
      <c r="A20" s="73"/>
      <c r="B20" s="74" t="s">
        <v>113</v>
      </c>
      <c r="C20" s="8" t="s">
        <v>30</v>
      </c>
      <c r="D20" s="142"/>
      <c r="E20" s="142"/>
      <c r="F20" s="449"/>
      <c r="G20" s="375"/>
    </row>
    <row r="21" spans="1:7" s="40" customFormat="1" ht="12" customHeight="1" thickBot="1">
      <c r="A21" s="73"/>
      <c r="B21" s="74" t="s">
        <v>114</v>
      </c>
      <c r="C21" s="8" t="s">
        <v>29</v>
      </c>
      <c r="D21" s="142"/>
      <c r="E21" s="223"/>
      <c r="F21" s="450"/>
      <c r="G21" s="395"/>
    </row>
    <row r="22" spans="1:7" s="40" customFormat="1" ht="12" customHeight="1" thickBot="1">
      <c r="A22" s="60" t="s">
        <v>55</v>
      </c>
      <c r="B22" s="42"/>
      <c r="C22" s="42" t="s">
        <v>33</v>
      </c>
      <c r="D22" s="221">
        <f>+D23+D24</f>
        <v>0</v>
      </c>
      <c r="E22" s="221"/>
      <c r="F22" s="419"/>
      <c r="G22" s="393"/>
    </row>
    <row r="23" spans="1:7" s="40" customFormat="1" ht="12" customHeight="1">
      <c r="A23" s="144"/>
      <c r="B23" s="177" t="s">
        <v>85</v>
      </c>
      <c r="C23" s="45" t="s">
        <v>218</v>
      </c>
      <c r="D23" s="243"/>
      <c r="E23" s="241"/>
      <c r="F23" s="451"/>
      <c r="G23" s="389"/>
    </row>
    <row r="24" spans="1:7" s="40" customFormat="1" ht="12" customHeight="1" thickBot="1">
      <c r="A24" s="175"/>
      <c r="B24" s="176" t="s">
        <v>86</v>
      </c>
      <c r="C24" s="46" t="s">
        <v>222</v>
      </c>
      <c r="D24" s="292"/>
      <c r="E24" s="226"/>
      <c r="F24" s="452"/>
      <c r="G24" s="395"/>
    </row>
    <row r="25" spans="1:7" s="40" customFormat="1" ht="12" customHeight="1" thickBot="1">
      <c r="A25" s="60" t="s">
        <v>56</v>
      </c>
      <c r="B25" s="42"/>
      <c r="C25" s="42" t="s">
        <v>209</v>
      </c>
      <c r="D25" s="224"/>
      <c r="E25" s="224"/>
      <c r="F25" s="453"/>
      <c r="G25" s="393"/>
    </row>
    <row r="26" spans="1:7" s="39" customFormat="1" ht="12" customHeight="1" thickBot="1">
      <c r="A26" s="60" t="s">
        <v>57</v>
      </c>
      <c r="B26" s="71"/>
      <c r="C26" s="42" t="s">
        <v>34</v>
      </c>
      <c r="D26" s="224">
        <v>64263</v>
      </c>
      <c r="E26" s="224">
        <v>75403</v>
      </c>
      <c r="F26" s="453">
        <v>71548</v>
      </c>
      <c r="G26" s="414">
        <f>F26/E26*100</f>
        <v>94.88747132076973</v>
      </c>
    </row>
    <row r="27" spans="1:7" s="39" customFormat="1" ht="12" customHeight="1" thickBot="1">
      <c r="A27" s="58" t="s">
        <v>58</v>
      </c>
      <c r="B27" s="55"/>
      <c r="C27" s="42" t="s">
        <v>39</v>
      </c>
      <c r="D27" s="233">
        <f>+D8+D17+D22+D25+D26</f>
        <v>64283</v>
      </c>
      <c r="E27" s="221">
        <f>+E8+E17+E22+E25+E26</f>
        <v>75423</v>
      </c>
      <c r="F27" s="419">
        <f>+F8+F17+F22+F25+F26</f>
        <v>71548</v>
      </c>
      <c r="G27" s="414">
        <f>F27/E27*100</f>
        <v>94.8623099054665</v>
      </c>
    </row>
    <row r="28" spans="1:7" s="39" customFormat="1" ht="12" customHeight="1" thickBot="1">
      <c r="A28" s="172" t="s">
        <v>59</v>
      </c>
      <c r="B28" s="179"/>
      <c r="C28" s="174" t="s">
        <v>35</v>
      </c>
      <c r="D28" s="293">
        <f>+D29+D30</f>
        <v>0</v>
      </c>
      <c r="E28" s="221"/>
      <c r="F28" s="419"/>
      <c r="G28" s="414"/>
    </row>
    <row r="29" spans="1:7" s="39" customFormat="1" ht="12" customHeight="1">
      <c r="A29" s="75"/>
      <c r="B29" s="53" t="s">
        <v>99</v>
      </c>
      <c r="C29" s="45" t="s">
        <v>286</v>
      </c>
      <c r="D29" s="243"/>
      <c r="E29" s="241"/>
      <c r="F29" s="451"/>
      <c r="G29" s="462"/>
    </row>
    <row r="30" spans="1:7" s="40" customFormat="1" ht="12" customHeight="1" thickBot="1">
      <c r="A30" s="180"/>
      <c r="B30" s="54" t="s">
        <v>100</v>
      </c>
      <c r="C30" s="173" t="s">
        <v>36</v>
      </c>
      <c r="D30" s="235"/>
      <c r="E30" s="226"/>
      <c r="F30" s="452"/>
      <c r="G30" s="461"/>
    </row>
    <row r="31" spans="1:7" s="40" customFormat="1" ht="12" customHeight="1" thickBot="1">
      <c r="A31" s="85" t="s">
        <v>60</v>
      </c>
      <c r="B31" s="170"/>
      <c r="C31" s="171" t="s">
        <v>37</v>
      </c>
      <c r="D31" s="231"/>
      <c r="E31" s="224"/>
      <c r="F31" s="453"/>
      <c r="G31" s="414"/>
    </row>
    <row r="32" spans="1:7" s="40" customFormat="1" ht="15" customHeight="1" thickBot="1">
      <c r="A32" s="85" t="s">
        <v>61</v>
      </c>
      <c r="B32" s="86"/>
      <c r="C32" s="87" t="s">
        <v>38</v>
      </c>
      <c r="D32" s="236">
        <f>+D27+D28+D31</f>
        <v>64283</v>
      </c>
      <c r="E32" s="246">
        <f>+E27+E28+E31</f>
        <v>75423</v>
      </c>
      <c r="F32" s="454">
        <f>+F27+F28+F31</f>
        <v>71548</v>
      </c>
      <c r="G32" s="414">
        <f>F32/E32*100</f>
        <v>94.8623099054665</v>
      </c>
    </row>
    <row r="33" spans="1:6" s="40" customFormat="1" ht="15" customHeight="1">
      <c r="A33" s="88"/>
      <c r="B33" s="88"/>
      <c r="C33" s="89"/>
      <c r="D33" s="167"/>
      <c r="E33" s="167"/>
      <c r="F33" s="167"/>
    </row>
    <row r="34" spans="1:6" ht="13.5" thickBot="1">
      <c r="A34" s="90"/>
      <c r="B34" s="91"/>
      <c r="C34" s="91"/>
      <c r="D34" s="168"/>
      <c r="E34" s="168"/>
      <c r="F34" s="168"/>
    </row>
    <row r="35" spans="1:7" s="36" customFormat="1" ht="16.5" customHeight="1" thickBot="1">
      <c r="A35" s="92"/>
      <c r="B35" s="93"/>
      <c r="C35" s="94" t="s">
        <v>76</v>
      </c>
      <c r="D35" s="236"/>
      <c r="E35" s="236"/>
      <c r="F35" s="246"/>
      <c r="G35" s="385"/>
    </row>
    <row r="36" spans="1:8" s="41" customFormat="1" ht="12" customHeight="1" thickBot="1">
      <c r="A36" s="60" t="s">
        <v>53</v>
      </c>
      <c r="B36" s="23"/>
      <c r="C36" s="42" t="s">
        <v>27</v>
      </c>
      <c r="D36" s="221">
        <f>SUM(D37:D41)</f>
        <v>63803</v>
      </c>
      <c r="E36" s="221">
        <f>SUM(E37:E41)</f>
        <v>74943</v>
      </c>
      <c r="F36" s="419">
        <f>SUM(F37:F41)</f>
        <v>70957</v>
      </c>
      <c r="G36" s="414">
        <f>F36/E36*100</f>
        <v>94.68129111458042</v>
      </c>
      <c r="H36" s="309"/>
    </row>
    <row r="37" spans="1:8" ht="12" customHeight="1">
      <c r="A37" s="95"/>
      <c r="B37" s="52" t="s">
        <v>105</v>
      </c>
      <c r="C37" s="10" t="s">
        <v>69</v>
      </c>
      <c r="D37" s="241">
        <v>38716</v>
      </c>
      <c r="E37" s="241">
        <v>38801</v>
      </c>
      <c r="F37" s="451">
        <v>36918</v>
      </c>
      <c r="G37" s="443">
        <f>F37/E37*100</f>
        <v>95.14703229298213</v>
      </c>
      <c r="H37" s="308"/>
    </row>
    <row r="38" spans="1:8" ht="12" customHeight="1">
      <c r="A38" s="96"/>
      <c r="B38" s="51" t="s">
        <v>106</v>
      </c>
      <c r="C38" s="8" t="s">
        <v>173</v>
      </c>
      <c r="D38" s="225">
        <v>10506</v>
      </c>
      <c r="E38" s="225">
        <v>10506</v>
      </c>
      <c r="F38" s="455">
        <v>8726</v>
      </c>
      <c r="G38" s="415">
        <f>F38/E38*100</f>
        <v>83.05730059013896</v>
      </c>
      <c r="H38" s="308"/>
    </row>
    <row r="39" spans="1:8" ht="12" customHeight="1">
      <c r="A39" s="96"/>
      <c r="B39" s="51" t="s">
        <v>107</v>
      </c>
      <c r="C39" s="8" t="s">
        <v>124</v>
      </c>
      <c r="D39" s="225">
        <v>10686</v>
      </c>
      <c r="E39" s="225">
        <v>10686</v>
      </c>
      <c r="F39" s="455">
        <v>10676</v>
      </c>
      <c r="G39" s="415">
        <f>F39/E39*100</f>
        <v>99.90641961444882</v>
      </c>
      <c r="H39" s="308"/>
    </row>
    <row r="40" spans="1:7" ht="12" customHeight="1">
      <c r="A40" s="96"/>
      <c r="B40" s="51" t="s">
        <v>108</v>
      </c>
      <c r="C40" s="8" t="s">
        <v>174</v>
      </c>
      <c r="D40" s="225">
        <v>3895</v>
      </c>
      <c r="E40" s="225">
        <v>14950</v>
      </c>
      <c r="F40" s="455">
        <v>14637</v>
      </c>
      <c r="G40" s="415">
        <f>F40/E40*100</f>
        <v>97.90635451505017</v>
      </c>
    </row>
    <row r="41" spans="1:7" ht="12" customHeight="1" thickBot="1">
      <c r="A41" s="96"/>
      <c r="B41" s="51" t="s">
        <v>116</v>
      </c>
      <c r="C41" s="8" t="s">
        <v>175</v>
      </c>
      <c r="D41" s="225"/>
      <c r="E41" s="226"/>
      <c r="F41" s="452"/>
      <c r="G41" s="463"/>
    </row>
    <row r="42" spans="1:7" ht="12" customHeight="1" thickBot="1">
      <c r="A42" s="60" t="s">
        <v>54</v>
      </c>
      <c r="B42" s="23"/>
      <c r="C42" s="42" t="s">
        <v>43</v>
      </c>
      <c r="D42" s="221">
        <f>SUM(D43:D46)</f>
        <v>480</v>
      </c>
      <c r="E42" s="221">
        <f>SUM(E43:E46)</f>
        <v>480</v>
      </c>
      <c r="F42" s="419">
        <f>SUM(F43:F46)</f>
        <v>0</v>
      </c>
      <c r="G42" s="336"/>
    </row>
    <row r="43" spans="1:7" s="41" customFormat="1" ht="12" customHeight="1">
      <c r="A43" s="95"/>
      <c r="B43" s="52" t="s">
        <v>111</v>
      </c>
      <c r="C43" s="10" t="s">
        <v>246</v>
      </c>
      <c r="D43" s="241">
        <v>480</v>
      </c>
      <c r="E43" s="241">
        <v>480</v>
      </c>
      <c r="F43" s="451"/>
      <c r="G43" s="446"/>
    </row>
    <row r="44" spans="1:7" ht="12" customHeight="1">
      <c r="A44" s="96"/>
      <c r="B44" s="51" t="s">
        <v>112</v>
      </c>
      <c r="C44" s="8" t="s">
        <v>177</v>
      </c>
      <c r="D44" s="225"/>
      <c r="E44" s="225"/>
      <c r="F44" s="455"/>
      <c r="G44" s="330"/>
    </row>
    <row r="45" spans="1:7" ht="12" customHeight="1">
      <c r="A45" s="96"/>
      <c r="B45" s="51" t="s">
        <v>115</v>
      </c>
      <c r="C45" s="8" t="s">
        <v>77</v>
      </c>
      <c r="D45" s="225"/>
      <c r="E45" s="225"/>
      <c r="F45" s="455"/>
      <c r="G45" s="330"/>
    </row>
    <row r="46" spans="1:7" ht="12" customHeight="1" thickBot="1">
      <c r="A46" s="96"/>
      <c r="B46" s="51" t="s">
        <v>123</v>
      </c>
      <c r="C46" s="8" t="s">
        <v>40</v>
      </c>
      <c r="D46" s="225"/>
      <c r="E46" s="226"/>
      <c r="F46" s="452"/>
      <c r="G46" s="380"/>
    </row>
    <row r="47" spans="1:7" ht="12" customHeight="1" thickBot="1">
      <c r="A47" s="60" t="s">
        <v>55</v>
      </c>
      <c r="B47" s="23"/>
      <c r="C47" s="23" t="s">
        <v>41</v>
      </c>
      <c r="D47" s="224"/>
      <c r="E47" s="224"/>
      <c r="F47" s="453"/>
      <c r="G47" s="336"/>
    </row>
    <row r="48" spans="1:7" s="40" customFormat="1" ht="12" customHeight="1" thickBot="1">
      <c r="A48" s="85" t="s">
        <v>56</v>
      </c>
      <c r="B48" s="170"/>
      <c r="C48" s="171" t="s">
        <v>44</v>
      </c>
      <c r="D48" s="231"/>
      <c r="E48" s="224"/>
      <c r="F48" s="453"/>
      <c r="G48" s="393"/>
    </row>
    <row r="49" spans="1:7" ht="15" customHeight="1" thickBot="1">
      <c r="A49" s="60" t="s">
        <v>57</v>
      </c>
      <c r="B49" s="82"/>
      <c r="C49" s="98" t="s">
        <v>42</v>
      </c>
      <c r="D49" s="246">
        <f>+D36+D42+D47+D48</f>
        <v>64283</v>
      </c>
      <c r="E49" s="445">
        <f>+E36+E42+E47+E48</f>
        <v>75423</v>
      </c>
      <c r="F49" s="456">
        <f>+F36+F42+F47+F48</f>
        <v>70957</v>
      </c>
      <c r="G49" s="414">
        <f>F49/E49*100</f>
        <v>94.07872930008088</v>
      </c>
    </row>
    <row r="50" spans="4:7" ht="13.5" thickBot="1">
      <c r="D50" s="169"/>
      <c r="E50" s="377"/>
      <c r="F50" s="457"/>
      <c r="G50" s="336"/>
    </row>
    <row r="51" spans="1:7" ht="15" customHeight="1" thickBot="1">
      <c r="A51" s="101" t="s">
        <v>201</v>
      </c>
      <c r="B51" s="102"/>
      <c r="C51" s="103"/>
      <c r="D51" s="247">
        <v>10</v>
      </c>
      <c r="E51" s="459">
        <v>10</v>
      </c>
      <c r="F51" s="460">
        <v>10</v>
      </c>
      <c r="G51" s="336"/>
    </row>
    <row r="52" spans="1:7" ht="14.25" customHeight="1" thickBot="1">
      <c r="A52" s="101" t="s">
        <v>202</v>
      </c>
      <c r="B52" s="102"/>
      <c r="C52" s="103"/>
      <c r="D52" s="247"/>
      <c r="E52" s="247"/>
      <c r="F52" s="458"/>
      <c r="G52" s="33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1" sqref="D1"/>
    </sheetView>
  </sheetViews>
  <sheetFormatPr defaultColWidth="9.375" defaultRowHeight="12.75"/>
  <cols>
    <col min="1" max="1" width="9.625" style="3" customWidth="1"/>
    <col min="2" max="2" width="9.625" style="4" customWidth="1"/>
    <col min="3" max="3" width="72.00390625" style="4" customWidth="1"/>
    <col min="4" max="7" width="14.00390625" style="4" customWidth="1"/>
    <col min="8" max="16384" width="9.375" style="4" customWidth="1"/>
  </cols>
  <sheetData>
    <row r="1" spans="1:5" s="2" customFormat="1" ht="21" customHeight="1" thickBot="1">
      <c r="A1" s="61"/>
      <c r="B1" s="62"/>
      <c r="C1" s="108"/>
      <c r="D1" s="106" t="s">
        <v>344</v>
      </c>
      <c r="E1" s="106"/>
    </row>
    <row r="2" spans="1:7" s="37" customFormat="1" ht="25.5" customHeight="1">
      <c r="A2" s="558" t="s">
        <v>198</v>
      </c>
      <c r="B2" s="559"/>
      <c r="C2" s="104" t="s">
        <v>305</v>
      </c>
      <c r="D2" s="410"/>
      <c r="E2" s="398"/>
      <c r="F2" s="400"/>
      <c r="G2" s="294" t="s">
        <v>81</v>
      </c>
    </row>
    <row r="3" spans="1:7" s="37" customFormat="1" ht="15.75" thickBot="1">
      <c r="A3" s="64"/>
      <c r="B3" s="65"/>
      <c r="C3" s="105"/>
      <c r="D3" s="295"/>
      <c r="E3" s="399"/>
      <c r="F3" s="401"/>
      <c r="G3" s="402"/>
    </row>
    <row r="4" spans="1:5" s="38" customFormat="1" ht="15.75" customHeight="1" thickBot="1">
      <c r="A4" s="66"/>
      <c r="B4" s="66"/>
      <c r="C4" s="66"/>
      <c r="E4" s="67" t="s">
        <v>72</v>
      </c>
    </row>
    <row r="5" spans="1:7" ht="27" thickBot="1">
      <c r="A5" s="560" t="s">
        <v>199</v>
      </c>
      <c r="B5" s="561"/>
      <c r="C5" s="68" t="s">
        <v>73</v>
      </c>
      <c r="D5" s="290" t="s">
        <v>309</v>
      </c>
      <c r="E5" s="368" t="s">
        <v>310</v>
      </c>
      <c r="F5" s="435" t="s">
        <v>319</v>
      </c>
      <c r="G5" s="436" t="s">
        <v>320</v>
      </c>
    </row>
    <row r="6" spans="1:7" s="36" customFormat="1" ht="12.75" customHeight="1" thickBot="1">
      <c r="A6" s="58">
        <v>1</v>
      </c>
      <c r="B6" s="59">
        <v>2</v>
      </c>
      <c r="C6" s="59">
        <v>3</v>
      </c>
      <c r="D6" s="219">
        <v>4</v>
      </c>
      <c r="E6" s="219">
        <v>5</v>
      </c>
      <c r="F6" s="411">
        <v>6</v>
      </c>
      <c r="G6" s="412">
        <v>7</v>
      </c>
    </row>
    <row r="7" spans="1:7" s="36" customFormat="1" ht="15.75" customHeight="1" thickBot="1">
      <c r="A7" s="69"/>
      <c r="B7" s="70"/>
      <c r="C7" s="70" t="s">
        <v>74</v>
      </c>
      <c r="D7" s="291"/>
      <c r="E7" s="369"/>
      <c r="F7" s="384"/>
      <c r="G7" s="385"/>
    </row>
    <row r="8" spans="1:7" s="39" customFormat="1" ht="12" customHeight="1" thickBot="1">
      <c r="A8" s="58" t="s">
        <v>53</v>
      </c>
      <c r="B8" s="71"/>
      <c r="C8" s="72" t="s">
        <v>203</v>
      </c>
      <c r="D8" s="221">
        <f>SUM(D9:D16)</f>
        <v>150</v>
      </c>
      <c r="E8" s="221">
        <f>SUM(E9:E16)</f>
        <v>1767</v>
      </c>
      <c r="F8" s="221">
        <f>SUM(F9:F16)</f>
        <v>1107</v>
      </c>
      <c r="G8" s="414">
        <f>F8/E8*100</f>
        <v>62.64855687606112</v>
      </c>
    </row>
    <row r="9" spans="1:7" s="39" customFormat="1" ht="12" customHeight="1">
      <c r="A9" s="75"/>
      <c r="B9" s="74" t="s">
        <v>105</v>
      </c>
      <c r="C9" s="11" t="s">
        <v>142</v>
      </c>
      <c r="D9" s="222"/>
      <c r="E9" s="230"/>
      <c r="F9" s="396"/>
      <c r="G9" s="397"/>
    </row>
    <row r="10" spans="1:7" s="39" customFormat="1" ht="12" customHeight="1">
      <c r="A10" s="73"/>
      <c r="B10" s="74" t="s">
        <v>106</v>
      </c>
      <c r="C10" s="8" t="s">
        <v>143</v>
      </c>
      <c r="D10" s="142"/>
      <c r="E10" s="142"/>
      <c r="F10" s="372"/>
      <c r="G10" s="373"/>
    </row>
    <row r="11" spans="1:7" s="39" customFormat="1" ht="12" customHeight="1">
      <c r="A11" s="73"/>
      <c r="B11" s="74" t="s">
        <v>107</v>
      </c>
      <c r="C11" s="8" t="s">
        <v>144</v>
      </c>
      <c r="D11" s="142"/>
      <c r="E11" s="142"/>
      <c r="F11" s="372"/>
      <c r="G11" s="373"/>
    </row>
    <row r="12" spans="1:7" s="39" customFormat="1" ht="12" customHeight="1">
      <c r="A12" s="73"/>
      <c r="B12" s="74" t="s">
        <v>108</v>
      </c>
      <c r="C12" s="8" t="s">
        <v>145</v>
      </c>
      <c r="D12" s="142">
        <v>150</v>
      </c>
      <c r="E12" s="142">
        <v>1767</v>
      </c>
      <c r="F12" s="404">
        <v>1107</v>
      </c>
      <c r="G12" s="415">
        <f>F12/E12*100</f>
        <v>62.64855687606112</v>
      </c>
    </row>
    <row r="13" spans="1:7" s="39" customFormat="1" ht="12" customHeight="1">
      <c r="A13" s="73"/>
      <c r="B13" s="74" t="s">
        <v>126</v>
      </c>
      <c r="C13" s="7" t="s">
        <v>146</v>
      </c>
      <c r="D13" s="142"/>
      <c r="E13" s="142"/>
      <c r="F13" s="372"/>
      <c r="G13" s="373"/>
    </row>
    <row r="14" spans="1:7" s="39" customFormat="1" ht="12" customHeight="1">
      <c r="A14" s="76"/>
      <c r="B14" s="74" t="s">
        <v>109</v>
      </c>
      <c r="C14" s="8" t="s">
        <v>147</v>
      </c>
      <c r="D14" s="214"/>
      <c r="E14" s="142"/>
      <c r="F14" s="372"/>
      <c r="G14" s="373"/>
    </row>
    <row r="15" spans="1:7" s="40" customFormat="1" ht="12" customHeight="1">
      <c r="A15" s="73"/>
      <c r="B15" s="74" t="s">
        <v>110</v>
      </c>
      <c r="C15" s="8" t="s">
        <v>31</v>
      </c>
      <c r="D15" s="142"/>
      <c r="E15" s="142"/>
      <c r="F15" s="374"/>
      <c r="G15" s="375"/>
    </row>
    <row r="16" spans="1:7" s="40" customFormat="1" ht="12" customHeight="1" thickBot="1">
      <c r="A16" s="77"/>
      <c r="B16" s="78" t="s">
        <v>117</v>
      </c>
      <c r="C16" s="7" t="s">
        <v>197</v>
      </c>
      <c r="D16" s="223"/>
      <c r="E16" s="223"/>
      <c r="F16" s="394"/>
      <c r="G16" s="395"/>
    </row>
    <row r="17" spans="1:7" s="39" customFormat="1" ht="12" customHeight="1" thickBot="1">
      <c r="A17" s="58" t="s">
        <v>54</v>
      </c>
      <c r="B17" s="71"/>
      <c r="C17" s="72" t="s">
        <v>32</v>
      </c>
      <c r="D17" s="221">
        <f>SUM(D18:D21)</f>
        <v>0</v>
      </c>
      <c r="E17" s="221"/>
      <c r="F17" s="390"/>
      <c r="G17" s="391"/>
    </row>
    <row r="18" spans="1:7" s="40" customFormat="1" ht="12" customHeight="1">
      <c r="A18" s="73"/>
      <c r="B18" s="74" t="s">
        <v>111</v>
      </c>
      <c r="C18" s="10" t="s">
        <v>28</v>
      </c>
      <c r="D18" s="142"/>
      <c r="E18" s="230"/>
      <c r="F18" s="388"/>
      <c r="G18" s="389"/>
    </row>
    <row r="19" spans="1:7" s="40" customFormat="1" ht="12" customHeight="1">
      <c r="A19" s="73"/>
      <c r="B19" s="74" t="s">
        <v>112</v>
      </c>
      <c r="C19" s="8" t="s">
        <v>29</v>
      </c>
      <c r="D19" s="142"/>
      <c r="E19" s="142"/>
      <c r="F19" s="374"/>
      <c r="G19" s="375"/>
    </row>
    <row r="20" spans="1:7" s="40" customFormat="1" ht="12" customHeight="1">
      <c r="A20" s="73"/>
      <c r="B20" s="74" t="s">
        <v>113</v>
      </c>
      <c r="C20" s="8" t="s">
        <v>30</v>
      </c>
      <c r="D20" s="142"/>
      <c r="E20" s="142"/>
      <c r="F20" s="374"/>
      <c r="G20" s="375"/>
    </row>
    <row r="21" spans="1:7" s="40" customFormat="1" ht="12" customHeight="1" thickBot="1">
      <c r="A21" s="73"/>
      <c r="B21" s="74" t="s">
        <v>114</v>
      </c>
      <c r="C21" s="8" t="s">
        <v>29</v>
      </c>
      <c r="D21" s="142"/>
      <c r="E21" s="223"/>
      <c r="F21" s="394"/>
      <c r="G21" s="395"/>
    </row>
    <row r="22" spans="1:7" s="40" customFormat="1" ht="12" customHeight="1" thickBot="1">
      <c r="A22" s="60" t="s">
        <v>55</v>
      </c>
      <c r="B22" s="42"/>
      <c r="C22" s="42" t="s">
        <v>33</v>
      </c>
      <c r="D22" s="221">
        <f>+D23+D24</f>
        <v>0</v>
      </c>
      <c r="E22" s="221"/>
      <c r="F22" s="392"/>
      <c r="G22" s="393"/>
    </row>
    <row r="23" spans="1:7" s="39" customFormat="1" ht="12" customHeight="1">
      <c r="A23" s="144"/>
      <c r="B23" s="177" t="s">
        <v>85</v>
      </c>
      <c r="C23" s="45" t="s">
        <v>218</v>
      </c>
      <c r="D23" s="243"/>
      <c r="E23" s="241"/>
      <c r="F23" s="405"/>
      <c r="G23" s="397"/>
    </row>
    <row r="24" spans="1:7" s="39" customFormat="1" ht="12" customHeight="1" thickBot="1">
      <c r="A24" s="175"/>
      <c r="B24" s="176" t="s">
        <v>86</v>
      </c>
      <c r="C24" s="46" t="s">
        <v>222</v>
      </c>
      <c r="D24" s="292"/>
      <c r="E24" s="226"/>
      <c r="F24" s="406"/>
      <c r="G24" s="387"/>
    </row>
    <row r="25" spans="1:7" s="39" customFormat="1" ht="12" customHeight="1" thickBot="1">
      <c r="A25" s="60" t="s">
        <v>56</v>
      </c>
      <c r="B25" s="71"/>
      <c r="C25" s="42" t="s">
        <v>49</v>
      </c>
      <c r="D25" s="224">
        <v>36628</v>
      </c>
      <c r="E25" s="224">
        <v>34699</v>
      </c>
      <c r="F25" s="407">
        <v>34699</v>
      </c>
      <c r="G25" s="414">
        <f>F25/E25*100</f>
        <v>100</v>
      </c>
    </row>
    <row r="26" spans="1:7" s="40" customFormat="1" ht="12" customHeight="1" thickBot="1">
      <c r="A26" s="58" t="s">
        <v>57</v>
      </c>
      <c r="B26" s="55"/>
      <c r="C26" s="42" t="s">
        <v>45</v>
      </c>
      <c r="D26" s="233">
        <v>36778</v>
      </c>
      <c r="E26" s="221">
        <f>E8+E25</f>
        <v>36466</v>
      </c>
      <c r="F26" s="221">
        <f>F8+F25</f>
        <v>35806</v>
      </c>
      <c r="G26" s="414">
        <f>F26/E26*100</f>
        <v>98.19009488290462</v>
      </c>
    </row>
    <row r="27" spans="1:7" s="40" customFormat="1" ht="15" customHeight="1" thickBot="1">
      <c r="A27" s="172" t="s">
        <v>58</v>
      </c>
      <c r="B27" s="179"/>
      <c r="C27" s="174" t="s">
        <v>47</v>
      </c>
      <c r="D27" s="293">
        <f>+D28+D29</f>
        <v>0</v>
      </c>
      <c r="E27" s="221"/>
      <c r="F27" s="407"/>
      <c r="G27" s="393"/>
    </row>
    <row r="28" spans="1:7" s="40" customFormat="1" ht="15" customHeight="1">
      <c r="A28" s="75"/>
      <c r="B28" s="53" t="s">
        <v>92</v>
      </c>
      <c r="C28" s="45" t="s">
        <v>286</v>
      </c>
      <c r="D28" s="243"/>
      <c r="E28" s="241"/>
      <c r="F28" s="405"/>
      <c r="G28" s="389"/>
    </row>
    <row r="29" spans="1:7" ht="14.25" thickBot="1">
      <c r="A29" s="180"/>
      <c r="B29" s="54" t="s">
        <v>93</v>
      </c>
      <c r="C29" s="173" t="s">
        <v>36</v>
      </c>
      <c r="D29" s="235"/>
      <c r="E29" s="226"/>
      <c r="F29" s="406"/>
      <c r="G29" s="334"/>
    </row>
    <row r="30" spans="1:7" s="36" customFormat="1" ht="16.5" customHeight="1" thickBot="1">
      <c r="A30" s="85" t="s">
        <v>59</v>
      </c>
      <c r="B30" s="170"/>
      <c r="C30" s="171" t="s">
        <v>48</v>
      </c>
      <c r="D30" s="231"/>
      <c r="E30" s="224"/>
      <c r="F30" s="408"/>
      <c r="G30" s="385"/>
    </row>
    <row r="31" spans="1:7" s="41" customFormat="1" ht="12" customHeight="1" thickBot="1">
      <c r="A31" s="85" t="s">
        <v>60</v>
      </c>
      <c r="B31" s="86"/>
      <c r="C31" s="87" t="s">
        <v>46</v>
      </c>
      <c r="D31" s="236">
        <f>+D26+D27+D30</f>
        <v>36778</v>
      </c>
      <c r="E31" s="246">
        <f>+E26+E27+E30</f>
        <v>36466</v>
      </c>
      <c r="F31" s="246">
        <f>+F26+F27+F30</f>
        <v>35806</v>
      </c>
      <c r="G31" s="416">
        <f>F31/E31*100</f>
        <v>98.19009488290462</v>
      </c>
    </row>
    <row r="32" spans="1:5" ht="12" customHeight="1">
      <c r="A32" s="88"/>
      <c r="B32" s="88"/>
      <c r="C32" s="89"/>
      <c r="D32" s="167"/>
      <c r="E32" s="167"/>
    </row>
    <row r="33" spans="1:5" ht="12" customHeight="1" thickBot="1">
      <c r="A33" s="90"/>
      <c r="B33" s="91"/>
      <c r="C33" s="91"/>
      <c r="D33" s="168"/>
      <c r="E33" s="168"/>
    </row>
    <row r="34" spans="1:7" ht="12" customHeight="1" thickBot="1">
      <c r="A34" s="92"/>
      <c r="B34" s="93"/>
      <c r="C34" s="94" t="s">
        <v>76</v>
      </c>
      <c r="D34" s="236"/>
      <c r="E34" s="246"/>
      <c r="F34" s="383"/>
      <c r="G34" s="336"/>
    </row>
    <row r="35" spans="1:7" ht="12" customHeight="1" thickBot="1">
      <c r="A35" s="60" t="s">
        <v>53</v>
      </c>
      <c r="B35" s="23"/>
      <c r="C35" s="42" t="s">
        <v>27</v>
      </c>
      <c r="D35" s="221">
        <f>SUM(D36:D40)</f>
        <v>36578</v>
      </c>
      <c r="E35" s="221">
        <f>SUM(E36:E40)</f>
        <v>36466</v>
      </c>
      <c r="F35" s="221">
        <f>SUM(F36:F40)</f>
        <v>35806</v>
      </c>
      <c r="G35" s="414">
        <f>F35/E35*100</f>
        <v>98.19009488290462</v>
      </c>
    </row>
    <row r="36" spans="1:7" ht="12" customHeight="1">
      <c r="A36" s="95"/>
      <c r="B36" s="52" t="s">
        <v>105</v>
      </c>
      <c r="C36" s="10" t="s">
        <v>69</v>
      </c>
      <c r="D36" s="241">
        <v>20269</v>
      </c>
      <c r="E36" s="241">
        <v>21089</v>
      </c>
      <c r="F36" s="405">
        <v>21089</v>
      </c>
      <c r="G36" s="417">
        <f>F36/E36*100</f>
        <v>100</v>
      </c>
    </row>
    <row r="37" spans="1:7" ht="12" customHeight="1">
      <c r="A37" s="96"/>
      <c r="B37" s="51" t="s">
        <v>106</v>
      </c>
      <c r="C37" s="8" t="s">
        <v>173</v>
      </c>
      <c r="D37" s="225">
        <v>5363</v>
      </c>
      <c r="E37" s="225">
        <v>5363</v>
      </c>
      <c r="F37" s="404">
        <v>5051</v>
      </c>
      <c r="G37" s="417">
        <f>F37/E37*100</f>
        <v>94.1823606190565</v>
      </c>
    </row>
    <row r="38" spans="1:7" s="41" customFormat="1" ht="12" customHeight="1">
      <c r="A38" s="96"/>
      <c r="B38" s="51" t="s">
        <v>107</v>
      </c>
      <c r="C38" s="8" t="s">
        <v>124</v>
      </c>
      <c r="D38" s="225">
        <v>10908</v>
      </c>
      <c r="E38" s="225">
        <v>10014</v>
      </c>
      <c r="F38" s="409">
        <v>9666</v>
      </c>
      <c r="G38" s="417">
        <f>F38/E38*100</f>
        <v>96.52486518873576</v>
      </c>
    </row>
    <row r="39" spans="1:7" ht="12" customHeight="1">
      <c r="A39" s="96"/>
      <c r="B39" s="51" t="s">
        <v>108</v>
      </c>
      <c r="C39" s="8" t="s">
        <v>174</v>
      </c>
      <c r="D39" s="225">
        <v>38</v>
      </c>
      <c r="E39" s="225"/>
      <c r="F39" s="376"/>
      <c r="G39" s="330"/>
    </row>
    <row r="40" spans="1:7" ht="12" customHeight="1" thickBot="1">
      <c r="A40" s="96"/>
      <c r="B40" s="51" t="s">
        <v>116</v>
      </c>
      <c r="C40" s="8" t="s">
        <v>175</v>
      </c>
      <c r="D40" s="225"/>
      <c r="E40" s="226"/>
      <c r="F40" s="381"/>
      <c r="G40" s="334"/>
    </row>
    <row r="41" spans="1:7" ht="12" customHeight="1" thickBot="1">
      <c r="A41" s="60" t="s">
        <v>54</v>
      </c>
      <c r="B41" s="23"/>
      <c r="C41" s="42" t="s">
        <v>43</v>
      </c>
      <c r="D41" s="221">
        <f>SUM(D42:D45)</f>
        <v>200</v>
      </c>
      <c r="E41" s="221"/>
      <c r="F41" s="383"/>
      <c r="G41" s="336"/>
    </row>
    <row r="42" spans="1:7" ht="12" customHeight="1">
      <c r="A42" s="95"/>
      <c r="B42" s="52" t="s">
        <v>111</v>
      </c>
      <c r="C42" s="10" t="s">
        <v>246</v>
      </c>
      <c r="D42" s="241">
        <v>200</v>
      </c>
      <c r="E42" s="241"/>
      <c r="F42" s="382"/>
      <c r="G42" s="332"/>
    </row>
    <row r="43" spans="1:7" ht="15" customHeight="1">
      <c r="A43" s="96"/>
      <c r="B43" s="51" t="s">
        <v>112</v>
      </c>
      <c r="C43" s="8" t="s">
        <v>177</v>
      </c>
      <c r="D43" s="225"/>
      <c r="E43" s="225"/>
      <c r="F43" s="376"/>
      <c r="G43" s="330"/>
    </row>
    <row r="44" spans="1:7" ht="12.75">
      <c r="A44" s="96"/>
      <c r="B44" s="51" t="s">
        <v>115</v>
      </c>
      <c r="C44" s="8" t="s">
        <v>77</v>
      </c>
      <c r="D44" s="225"/>
      <c r="E44" s="225"/>
      <c r="F44" s="376"/>
      <c r="G44" s="330"/>
    </row>
    <row r="45" spans="1:7" ht="15" customHeight="1" thickBot="1">
      <c r="A45" s="96"/>
      <c r="B45" s="51" t="s">
        <v>123</v>
      </c>
      <c r="C45" s="8" t="s">
        <v>40</v>
      </c>
      <c r="D45" s="225"/>
      <c r="E45" s="226"/>
      <c r="F45" s="381"/>
      <c r="G45" s="334"/>
    </row>
    <row r="46" spans="1:7" ht="14.25" customHeight="1" thickBot="1">
      <c r="A46" s="60" t="s">
        <v>55</v>
      </c>
      <c r="B46" s="23"/>
      <c r="C46" s="23" t="s">
        <v>41</v>
      </c>
      <c r="D46" s="224"/>
      <c r="E46" s="224"/>
      <c r="F46" s="383"/>
      <c r="G46" s="336"/>
    </row>
    <row r="47" spans="1:7" ht="13.5" thickBot="1">
      <c r="A47" s="85" t="s">
        <v>56</v>
      </c>
      <c r="B47" s="170"/>
      <c r="C47" s="171" t="s">
        <v>44</v>
      </c>
      <c r="D47" s="231"/>
      <c r="E47" s="224"/>
      <c r="F47" s="383"/>
      <c r="G47" s="336"/>
    </row>
    <row r="48" spans="1:7" ht="13.5" thickBot="1">
      <c r="A48" s="60" t="s">
        <v>57</v>
      </c>
      <c r="B48" s="82"/>
      <c r="C48" s="98" t="s">
        <v>42</v>
      </c>
      <c r="D48" s="246">
        <f>+D35+D41+D46+D47</f>
        <v>36778</v>
      </c>
      <c r="E48" s="246">
        <f>+E35+E41+E46+E47</f>
        <v>36466</v>
      </c>
      <c r="F48" s="246">
        <f>+F35+F41+F46+F47</f>
        <v>35806</v>
      </c>
      <c r="G48" s="414">
        <f>F48/E48*100</f>
        <v>98.19009488290462</v>
      </c>
    </row>
    <row r="49" spans="1:7" ht="13.5" thickBot="1">
      <c r="A49" s="99"/>
      <c r="B49" s="100"/>
      <c r="C49" s="100"/>
      <c r="D49" s="169"/>
      <c r="E49" s="377"/>
      <c r="F49" s="383"/>
      <c r="G49" s="336"/>
    </row>
    <row r="50" spans="1:7" ht="13.5" thickBot="1">
      <c r="A50" s="101" t="s">
        <v>201</v>
      </c>
      <c r="B50" s="102"/>
      <c r="C50" s="103"/>
      <c r="D50" s="247">
        <v>11</v>
      </c>
      <c r="E50" s="247">
        <v>10</v>
      </c>
      <c r="F50" s="418">
        <v>10</v>
      </c>
      <c r="G50" s="336"/>
    </row>
    <row r="51" spans="1:7" ht="13.5" thickBot="1">
      <c r="A51" s="101" t="s">
        <v>202</v>
      </c>
      <c r="B51" s="102"/>
      <c r="C51" s="103"/>
      <c r="D51" s="247">
        <v>0</v>
      </c>
      <c r="E51" s="326">
        <v>0</v>
      </c>
      <c r="F51" s="383"/>
      <c r="G51" s="33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B1">
      <selection activeCell="D1" sqref="D1"/>
    </sheetView>
  </sheetViews>
  <sheetFormatPr defaultColWidth="9.375" defaultRowHeight="12.75"/>
  <cols>
    <col min="1" max="1" width="9.625" style="3" customWidth="1"/>
    <col min="2" max="2" width="9.625" style="4" customWidth="1"/>
    <col min="3" max="3" width="65.375" style="4" customWidth="1"/>
    <col min="4" max="7" width="14.625" style="4" customWidth="1"/>
    <col min="8" max="16384" width="9.375" style="4" customWidth="1"/>
  </cols>
  <sheetData>
    <row r="1" spans="1:5" s="2" customFormat="1" ht="21" customHeight="1" thickBot="1">
      <c r="A1" s="61"/>
      <c r="B1" s="62"/>
      <c r="C1" s="108"/>
      <c r="D1" s="106" t="s">
        <v>345</v>
      </c>
      <c r="E1" s="106"/>
    </row>
    <row r="2" spans="1:7" s="37" customFormat="1" ht="25.5" customHeight="1">
      <c r="A2" s="558" t="s">
        <v>198</v>
      </c>
      <c r="B2" s="559"/>
      <c r="C2" s="104" t="s">
        <v>306</v>
      </c>
      <c r="D2" s="294"/>
      <c r="E2" s="294"/>
      <c r="F2" s="410"/>
      <c r="G2" s="294" t="s">
        <v>82</v>
      </c>
    </row>
    <row r="3" spans="1:7" s="37" customFormat="1" ht="15.75" thickBot="1">
      <c r="A3" s="64"/>
      <c r="B3" s="65"/>
      <c r="C3" s="105"/>
      <c r="D3" s="295"/>
      <c r="E3" s="433"/>
      <c r="F3" s="434"/>
      <c r="G3" s="402"/>
    </row>
    <row r="4" spans="1:5" s="38" customFormat="1" ht="15.75" customHeight="1" thickBot="1">
      <c r="A4" s="66"/>
      <c r="B4" s="66"/>
      <c r="C4" s="66"/>
      <c r="E4" s="307" t="s">
        <v>72</v>
      </c>
    </row>
    <row r="5" spans="1:7" ht="27" thickBot="1">
      <c r="A5" s="560" t="s">
        <v>199</v>
      </c>
      <c r="B5" s="561"/>
      <c r="C5" s="68" t="s">
        <v>73</v>
      </c>
      <c r="D5" s="290" t="s">
        <v>309</v>
      </c>
      <c r="E5" s="422" t="s">
        <v>310</v>
      </c>
      <c r="F5" s="435" t="s">
        <v>319</v>
      </c>
      <c r="G5" s="436" t="s">
        <v>320</v>
      </c>
    </row>
    <row r="6" spans="1:7" s="36" customFormat="1" ht="12.75" customHeight="1" thickBot="1">
      <c r="A6" s="58">
        <v>1</v>
      </c>
      <c r="B6" s="59">
        <v>2</v>
      </c>
      <c r="C6" s="59">
        <v>3</v>
      </c>
      <c r="D6" s="219">
        <v>4</v>
      </c>
      <c r="E6" s="219">
        <v>5</v>
      </c>
      <c r="F6" s="411">
        <v>6</v>
      </c>
      <c r="G6" s="412">
        <v>7</v>
      </c>
    </row>
    <row r="7" spans="1:7" s="36" customFormat="1" ht="15.75" customHeight="1" thickBot="1">
      <c r="A7" s="69"/>
      <c r="B7" s="70"/>
      <c r="C7" s="70" t="s">
        <v>74</v>
      </c>
      <c r="D7" s="291"/>
      <c r="E7" s="369"/>
      <c r="F7" s="384"/>
      <c r="G7" s="424"/>
    </row>
    <row r="8" spans="1:7" s="39" customFormat="1" ht="12" customHeight="1" thickBot="1">
      <c r="A8" s="58" t="s">
        <v>53</v>
      </c>
      <c r="B8" s="71"/>
      <c r="C8" s="72" t="s">
        <v>203</v>
      </c>
      <c r="D8" s="221">
        <f>SUM(D9:D16)</f>
        <v>83</v>
      </c>
      <c r="E8" s="221">
        <f>SUM(E9:E16)</f>
        <v>91</v>
      </c>
      <c r="F8" s="221">
        <f>SUM(F9:F16)</f>
        <v>91</v>
      </c>
      <c r="G8" s="439">
        <f>F8/E8*100</f>
        <v>100</v>
      </c>
    </row>
    <row r="9" spans="1:7" s="39" customFormat="1" ht="12" customHeight="1">
      <c r="A9" s="75"/>
      <c r="B9" s="74" t="s">
        <v>105</v>
      </c>
      <c r="C9" s="11" t="s">
        <v>142</v>
      </c>
      <c r="D9" s="222"/>
      <c r="E9" s="230"/>
      <c r="F9" s="396"/>
      <c r="G9" s="426"/>
    </row>
    <row r="10" spans="1:7" s="39" customFormat="1" ht="12" customHeight="1">
      <c r="A10" s="73"/>
      <c r="B10" s="74" t="s">
        <v>106</v>
      </c>
      <c r="C10" s="8" t="s">
        <v>143</v>
      </c>
      <c r="D10" s="142">
        <v>83</v>
      </c>
      <c r="E10" s="142">
        <v>91</v>
      </c>
      <c r="F10" s="403">
        <v>91</v>
      </c>
      <c r="G10" s="440">
        <v>100</v>
      </c>
    </row>
    <row r="11" spans="1:7" s="39" customFormat="1" ht="12" customHeight="1">
      <c r="A11" s="73"/>
      <c r="B11" s="74" t="s">
        <v>107</v>
      </c>
      <c r="C11" s="8" t="s">
        <v>144</v>
      </c>
      <c r="D11" s="142"/>
      <c r="E11" s="142"/>
      <c r="F11" s="372"/>
      <c r="G11" s="427"/>
    </row>
    <row r="12" spans="1:7" s="39" customFormat="1" ht="12" customHeight="1">
      <c r="A12" s="73"/>
      <c r="B12" s="74" t="s">
        <v>108</v>
      </c>
      <c r="C12" s="8" t="s">
        <v>145</v>
      </c>
      <c r="D12" s="142"/>
      <c r="E12" s="142"/>
      <c r="F12" s="372"/>
      <c r="G12" s="427"/>
    </row>
    <row r="13" spans="1:7" s="39" customFormat="1" ht="12" customHeight="1">
      <c r="A13" s="73"/>
      <c r="B13" s="74" t="s">
        <v>126</v>
      </c>
      <c r="C13" s="7" t="s">
        <v>146</v>
      </c>
      <c r="D13" s="142"/>
      <c r="E13" s="142"/>
      <c r="F13" s="372"/>
      <c r="G13" s="427"/>
    </row>
    <row r="14" spans="1:7" s="39" customFormat="1" ht="12" customHeight="1">
      <c r="A14" s="76"/>
      <c r="B14" s="74" t="s">
        <v>109</v>
      </c>
      <c r="C14" s="8" t="s">
        <v>147</v>
      </c>
      <c r="D14" s="214"/>
      <c r="E14" s="142"/>
      <c r="F14" s="372"/>
      <c r="G14" s="427"/>
    </row>
    <row r="15" spans="1:7" s="40" customFormat="1" ht="12" customHeight="1">
      <c r="A15" s="73"/>
      <c r="B15" s="74" t="s">
        <v>110</v>
      </c>
      <c r="C15" s="8" t="s">
        <v>31</v>
      </c>
      <c r="D15" s="142"/>
      <c r="E15" s="142"/>
      <c r="F15" s="374"/>
      <c r="G15" s="428"/>
    </row>
    <row r="16" spans="1:7" s="40" customFormat="1" ht="12" customHeight="1" thickBot="1">
      <c r="A16" s="77"/>
      <c r="B16" s="78" t="s">
        <v>117</v>
      </c>
      <c r="C16" s="7" t="s">
        <v>197</v>
      </c>
      <c r="D16" s="223"/>
      <c r="E16" s="223"/>
      <c r="F16" s="394"/>
      <c r="G16" s="429"/>
    </row>
    <row r="17" spans="1:7" s="39" customFormat="1" ht="12" customHeight="1" thickBot="1">
      <c r="A17" s="58" t="s">
        <v>54</v>
      </c>
      <c r="B17" s="71"/>
      <c r="C17" s="72" t="s">
        <v>32</v>
      </c>
      <c r="D17" s="221">
        <f>SUM(D18:D21)</f>
        <v>0</v>
      </c>
      <c r="E17" s="221"/>
      <c r="F17" s="390"/>
      <c r="G17" s="425"/>
    </row>
    <row r="18" spans="1:7" s="40" customFormat="1" ht="12" customHeight="1">
      <c r="A18" s="73"/>
      <c r="B18" s="74" t="s">
        <v>111</v>
      </c>
      <c r="C18" s="10" t="s">
        <v>28</v>
      </c>
      <c r="D18" s="142"/>
      <c r="E18" s="230"/>
      <c r="F18" s="388"/>
      <c r="G18" s="430"/>
    </row>
    <row r="19" spans="1:7" s="40" customFormat="1" ht="12" customHeight="1">
      <c r="A19" s="73"/>
      <c r="B19" s="74" t="s">
        <v>112</v>
      </c>
      <c r="C19" s="8" t="s">
        <v>29</v>
      </c>
      <c r="D19" s="142"/>
      <c r="E19" s="142"/>
      <c r="F19" s="374"/>
      <c r="G19" s="428"/>
    </row>
    <row r="20" spans="1:7" s="40" customFormat="1" ht="12" customHeight="1">
      <c r="A20" s="73"/>
      <c r="B20" s="74" t="s">
        <v>113</v>
      </c>
      <c r="C20" s="8" t="s">
        <v>30</v>
      </c>
      <c r="D20" s="142"/>
      <c r="E20" s="142"/>
      <c r="F20" s="374"/>
      <c r="G20" s="428"/>
    </row>
    <row r="21" spans="1:7" s="40" customFormat="1" ht="12" customHeight="1" thickBot="1">
      <c r="A21" s="73"/>
      <c r="B21" s="74" t="s">
        <v>114</v>
      </c>
      <c r="C21" s="8" t="s">
        <v>29</v>
      </c>
      <c r="D21" s="142"/>
      <c r="E21" s="223"/>
      <c r="F21" s="394"/>
      <c r="G21" s="429"/>
    </row>
    <row r="22" spans="1:7" s="40" customFormat="1" ht="12" customHeight="1" thickBot="1">
      <c r="A22" s="60" t="s">
        <v>55</v>
      </c>
      <c r="B22" s="42"/>
      <c r="C22" s="42" t="s">
        <v>33</v>
      </c>
      <c r="D22" s="221">
        <f>+D23+D24</f>
        <v>0</v>
      </c>
      <c r="E22" s="221"/>
      <c r="F22" s="392"/>
      <c r="G22" s="431"/>
    </row>
    <row r="23" spans="1:7" s="39" customFormat="1" ht="12" customHeight="1">
      <c r="A23" s="144"/>
      <c r="B23" s="177" t="s">
        <v>85</v>
      </c>
      <c r="C23" s="45" t="s">
        <v>218</v>
      </c>
      <c r="D23" s="243"/>
      <c r="E23" s="241"/>
      <c r="F23" s="396"/>
      <c r="G23" s="426"/>
    </row>
    <row r="24" spans="1:7" s="39" customFormat="1" ht="12" customHeight="1" thickBot="1">
      <c r="A24" s="175"/>
      <c r="B24" s="176" t="s">
        <v>86</v>
      </c>
      <c r="C24" s="46" t="s">
        <v>222</v>
      </c>
      <c r="D24" s="292"/>
      <c r="E24" s="226"/>
      <c r="F24" s="386"/>
      <c r="G24" s="432"/>
    </row>
    <row r="25" spans="1:7" s="39" customFormat="1" ht="12" customHeight="1" thickBot="1">
      <c r="A25" s="60" t="s">
        <v>56</v>
      </c>
      <c r="B25" s="71"/>
      <c r="C25" s="42" t="s">
        <v>49</v>
      </c>
      <c r="D25" s="224">
        <v>2358</v>
      </c>
      <c r="E25" s="224">
        <v>2204</v>
      </c>
      <c r="F25" s="437">
        <v>2204</v>
      </c>
      <c r="G25" s="439">
        <v>100</v>
      </c>
    </row>
    <row r="26" spans="1:7" s="39" customFormat="1" ht="12" customHeight="1" thickBot="1">
      <c r="A26" s="58" t="s">
        <v>57</v>
      </c>
      <c r="B26" s="55"/>
      <c r="C26" s="42" t="s">
        <v>45</v>
      </c>
      <c r="D26" s="233">
        <v>2358</v>
      </c>
      <c r="E26" s="221">
        <v>2460</v>
      </c>
      <c r="F26" s="437">
        <v>2295</v>
      </c>
      <c r="G26" s="439">
        <v>100</v>
      </c>
    </row>
    <row r="27" spans="1:7" s="40" customFormat="1" ht="12" customHeight="1" thickBot="1">
      <c r="A27" s="172" t="s">
        <v>58</v>
      </c>
      <c r="B27" s="179"/>
      <c r="C27" s="174" t="s">
        <v>47</v>
      </c>
      <c r="D27" s="293">
        <f>+D28+D29</f>
        <v>0</v>
      </c>
      <c r="E27" s="221"/>
      <c r="F27" s="392"/>
      <c r="G27" s="431"/>
    </row>
    <row r="28" spans="1:7" s="40" customFormat="1" ht="15" customHeight="1">
      <c r="A28" s="75"/>
      <c r="B28" s="53" t="s">
        <v>92</v>
      </c>
      <c r="C28" s="45" t="s">
        <v>286</v>
      </c>
      <c r="D28" s="243"/>
      <c r="E28" s="241"/>
      <c r="F28" s="388"/>
      <c r="G28" s="430"/>
    </row>
    <row r="29" spans="1:7" s="40" customFormat="1" ht="15" customHeight="1" thickBot="1">
      <c r="A29" s="180"/>
      <c r="B29" s="54" t="s">
        <v>93</v>
      </c>
      <c r="C29" s="173" t="s">
        <v>36</v>
      </c>
      <c r="D29" s="235"/>
      <c r="E29" s="226"/>
      <c r="F29" s="394"/>
      <c r="G29" s="429"/>
    </row>
    <row r="30" spans="1:7" ht="13.5" thickBot="1">
      <c r="A30" s="85" t="s">
        <v>59</v>
      </c>
      <c r="B30" s="170"/>
      <c r="C30" s="171" t="s">
        <v>48</v>
      </c>
      <c r="D30" s="231"/>
      <c r="E30" s="224"/>
      <c r="F30" s="383"/>
      <c r="G30" s="420"/>
    </row>
    <row r="31" spans="1:7" s="36" customFormat="1" ht="16.5" customHeight="1" thickBot="1">
      <c r="A31" s="85" t="s">
        <v>60</v>
      </c>
      <c r="B31" s="86"/>
      <c r="C31" s="87" t="s">
        <v>46</v>
      </c>
      <c r="D31" s="236">
        <v>2441</v>
      </c>
      <c r="E31" s="423">
        <v>2543</v>
      </c>
      <c r="F31" s="438">
        <v>2295</v>
      </c>
      <c r="G31" s="441">
        <v>100</v>
      </c>
    </row>
    <row r="32" spans="1:5" s="41" customFormat="1" ht="12" customHeight="1">
      <c r="A32" s="88"/>
      <c r="B32" s="88"/>
      <c r="C32" s="89"/>
      <c r="D32" s="167"/>
      <c r="E32" s="167"/>
    </row>
    <row r="33" spans="1:5" ht="12" customHeight="1" thickBot="1">
      <c r="A33" s="90"/>
      <c r="B33" s="91"/>
      <c r="C33" s="91"/>
      <c r="D33" s="168"/>
      <c r="E33" s="168"/>
    </row>
    <row r="34" spans="1:7" ht="12" customHeight="1" thickBot="1">
      <c r="A34" s="92"/>
      <c r="B34" s="93"/>
      <c r="C34" s="94" t="s">
        <v>76</v>
      </c>
      <c r="D34" s="236"/>
      <c r="E34" s="328"/>
      <c r="F34" s="383"/>
      <c r="G34" s="336"/>
    </row>
    <row r="35" spans="1:7" ht="12" customHeight="1" thickBot="1">
      <c r="A35" s="60" t="s">
        <v>53</v>
      </c>
      <c r="B35" s="23"/>
      <c r="C35" s="42" t="s">
        <v>27</v>
      </c>
      <c r="D35" s="221">
        <f>SUM(D36:D40)</f>
        <v>2441</v>
      </c>
      <c r="E35" s="221">
        <f>SUM(E36:E40)</f>
        <v>2295</v>
      </c>
      <c r="F35" s="221">
        <f>SUM(F36:F40)</f>
        <v>2295</v>
      </c>
      <c r="G35" s="414">
        <v>100</v>
      </c>
    </row>
    <row r="36" spans="1:7" ht="12" customHeight="1" thickBot="1">
      <c r="A36" s="95"/>
      <c r="B36" s="52" t="s">
        <v>105</v>
      </c>
      <c r="C36" s="10" t="s">
        <v>69</v>
      </c>
      <c r="D36" s="241">
        <v>1465</v>
      </c>
      <c r="E36" s="241">
        <v>1399</v>
      </c>
      <c r="F36" s="442">
        <v>1389</v>
      </c>
      <c r="G36" s="443">
        <f>F36/E36*100</f>
        <v>99.28520371694067</v>
      </c>
    </row>
    <row r="37" spans="1:7" ht="12" customHeight="1" thickBot="1">
      <c r="A37" s="96"/>
      <c r="B37" s="51" t="s">
        <v>106</v>
      </c>
      <c r="C37" s="8" t="s">
        <v>173</v>
      </c>
      <c r="D37" s="225">
        <v>398</v>
      </c>
      <c r="E37" s="225">
        <v>318</v>
      </c>
      <c r="F37" s="376">
        <v>311</v>
      </c>
      <c r="G37" s="443">
        <f>F37/E37*100</f>
        <v>97.79874213836479</v>
      </c>
    </row>
    <row r="38" spans="1:7" ht="12" customHeight="1">
      <c r="A38" s="96"/>
      <c r="B38" s="51" t="s">
        <v>107</v>
      </c>
      <c r="C38" s="8" t="s">
        <v>124</v>
      </c>
      <c r="D38" s="225">
        <v>578</v>
      </c>
      <c r="E38" s="225">
        <v>578</v>
      </c>
      <c r="F38" s="376">
        <v>595</v>
      </c>
      <c r="G38" s="443">
        <f>F38/E38*100</f>
        <v>102.94117647058823</v>
      </c>
    </row>
    <row r="39" spans="1:7" s="41" customFormat="1" ht="12" customHeight="1">
      <c r="A39" s="96"/>
      <c r="B39" s="51" t="s">
        <v>108</v>
      </c>
      <c r="C39" s="8" t="s">
        <v>174</v>
      </c>
      <c r="D39" s="225"/>
      <c r="E39" s="225"/>
      <c r="F39" s="378"/>
      <c r="G39" s="329"/>
    </row>
    <row r="40" spans="1:7" ht="12" customHeight="1" thickBot="1">
      <c r="A40" s="96"/>
      <c r="B40" s="51" t="s">
        <v>116</v>
      </c>
      <c r="C40" s="8" t="s">
        <v>175</v>
      </c>
      <c r="D40" s="225"/>
      <c r="E40" s="226"/>
      <c r="F40" s="379"/>
      <c r="G40" s="380"/>
    </row>
    <row r="41" spans="1:7" ht="12" customHeight="1" thickBot="1">
      <c r="A41" s="60" t="s">
        <v>54</v>
      </c>
      <c r="B41" s="23"/>
      <c r="C41" s="42" t="s">
        <v>43</v>
      </c>
      <c r="D41" s="221">
        <f>SUM(D42:D45)</f>
        <v>0</v>
      </c>
      <c r="E41" s="419"/>
      <c r="F41" s="421"/>
      <c r="G41" s="336"/>
    </row>
    <row r="42" spans="1:7" ht="12" customHeight="1">
      <c r="A42" s="95"/>
      <c r="B42" s="52" t="s">
        <v>111</v>
      </c>
      <c r="C42" s="10" t="s">
        <v>246</v>
      </c>
      <c r="D42" s="241"/>
      <c r="E42" s="241"/>
      <c r="F42" s="370"/>
      <c r="G42" s="371"/>
    </row>
    <row r="43" spans="1:7" ht="12" customHeight="1">
      <c r="A43" s="96"/>
      <c r="B43" s="51" t="s">
        <v>112</v>
      </c>
      <c r="C43" s="8" t="s">
        <v>177</v>
      </c>
      <c r="D43" s="225"/>
      <c r="E43" s="225"/>
      <c r="F43" s="376"/>
      <c r="G43" s="330"/>
    </row>
    <row r="44" spans="1:7" ht="15" customHeight="1">
      <c r="A44" s="96"/>
      <c r="B44" s="51" t="s">
        <v>115</v>
      </c>
      <c r="C44" s="8" t="s">
        <v>77</v>
      </c>
      <c r="D44" s="225"/>
      <c r="E44" s="225"/>
      <c r="F44" s="376"/>
      <c r="G44" s="330"/>
    </row>
    <row r="45" spans="1:7" ht="13.5" thickBot="1">
      <c r="A45" s="96"/>
      <c r="B45" s="51" t="s">
        <v>123</v>
      </c>
      <c r="C45" s="8" t="s">
        <v>40</v>
      </c>
      <c r="D45" s="225"/>
      <c r="E45" s="226"/>
      <c r="F45" s="379"/>
      <c r="G45" s="380"/>
    </row>
    <row r="46" spans="1:7" ht="15" customHeight="1" thickBot="1">
      <c r="A46" s="60" t="s">
        <v>55</v>
      </c>
      <c r="B46" s="23"/>
      <c r="C46" s="23" t="s">
        <v>41</v>
      </c>
      <c r="D46" s="224"/>
      <c r="E46" s="224"/>
      <c r="F46" s="383"/>
      <c r="G46" s="420"/>
    </row>
    <row r="47" spans="1:7" ht="14.25" customHeight="1" thickBot="1">
      <c r="A47" s="85" t="s">
        <v>56</v>
      </c>
      <c r="B47" s="170"/>
      <c r="C47" s="171" t="s">
        <v>44</v>
      </c>
      <c r="D47" s="231"/>
      <c r="E47" s="224"/>
      <c r="F47" s="383"/>
      <c r="G47" s="420"/>
    </row>
    <row r="48" spans="1:7" ht="13.5" thickBot="1">
      <c r="A48" s="60" t="s">
        <v>57</v>
      </c>
      <c r="B48" s="82"/>
      <c r="C48" s="98" t="s">
        <v>42</v>
      </c>
      <c r="D48" s="246">
        <f>+D35+D41+D46+D47</f>
        <v>2441</v>
      </c>
      <c r="E48" s="246">
        <f>+E35+E41+E46+E47</f>
        <v>2295</v>
      </c>
      <c r="F48" s="246">
        <f>+F35+F41+F46+F47</f>
        <v>2295</v>
      </c>
      <c r="G48" s="414">
        <v>100</v>
      </c>
    </row>
    <row r="49" spans="1:7" ht="13.5" thickBot="1">
      <c r="A49" s="99"/>
      <c r="B49" s="100"/>
      <c r="C49" s="100"/>
      <c r="D49" s="169"/>
      <c r="E49" s="377"/>
      <c r="F49" s="383"/>
      <c r="G49" s="420"/>
    </row>
    <row r="50" spans="1:7" ht="13.5" thickBot="1">
      <c r="A50" s="101" t="s">
        <v>201</v>
      </c>
      <c r="B50" s="102"/>
      <c r="C50" s="103"/>
      <c r="D50" s="247">
        <v>1</v>
      </c>
      <c r="E50" s="247">
        <v>1</v>
      </c>
      <c r="F50" s="418">
        <v>1</v>
      </c>
      <c r="G50" s="420"/>
    </row>
    <row r="51" spans="1:7" ht="13.5" thickBot="1">
      <c r="A51" s="101" t="s">
        <v>202</v>
      </c>
      <c r="B51" s="102"/>
      <c r="C51" s="103"/>
      <c r="D51" s="247"/>
      <c r="E51" s="326"/>
      <c r="F51" s="383"/>
      <c r="G51" s="420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4" sqref="C4:C5"/>
    </sheetView>
  </sheetViews>
  <sheetFormatPr defaultColWidth="9.00390625" defaultRowHeight="12.75"/>
  <cols>
    <col min="1" max="1" width="5.375" style="0" customWidth="1"/>
    <col min="2" max="2" width="40.50390625" style="0" customWidth="1"/>
    <col min="3" max="3" width="16.50390625" style="0" customWidth="1"/>
  </cols>
  <sheetData>
    <row r="1" spans="2:3" ht="12.75">
      <c r="B1" s="550" t="s">
        <v>346</v>
      </c>
      <c r="C1" s="550"/>
    </row>
    <row r="3" spans="1:7" ht="14.25" thickBot="1">
      <c r="A3" s="534"/>
      <c r="B3" s="100"/>
      <c r="C3" s="100"/>
      <c r="D3" s="100"/>
      <c r="E3" s="100"/>
      <c r="F3" s="100"/>
      <c r="G3" s="535" t="s">
        <v>331</v>
      </c>
    </row>
    <row r="4" spans="1:7" ht="27" customHeight="1" thickBot="1">
      <c r="A4" s="564" t="s">
        <v>51</v>
      </c>
      <c r="B4" s="566" t="s">
        <v>332</v>
      </c>
      <c r="C4" s="566" t="s">
        <v>348</v>
      </c>
      <c r="D4" s="566" t="s">
        <v>333</v>
      </c>
      <c r="E4" s="568" t="s">
        <v>334</v>
      </c>
      <c r="F4" s="568"/>
      <c r="G4" s="569"/>
    </row>
    <row r="5" spans="1:7" ht="34.5" thickBot="1">
      <c r="A5" s="565"/>
      <c r="B5" s="567"/>
      <c r="C5" s="567"/>
      <c r="D5" s="567"/>
      <c r="E5" s="536" t="s">
        <v>335</v>
      </c>
      <c r="F5" s="536" t="s">
        <v>336</v>
      </c>
      <c r="G5" s="537" t="s">
        <v>337</v>
      </c>
    </row>
    <row r="6" spans="1:7" ht="13.5" thickBot="1">
      <c r="A6" s="58">
        <v>1</v>
      </c>
      <c r="B6" s="59">
        <v>2</v>
      </c>
      <c r="C6" s="59">
        <v>3</v>
      </c>
      <c r="D6" s="59">
        <v>4</v>
      </c>
      <c r="E6" s="59" t="s">
        <v>338</v>
      </c>
      <c r="F6" s="59">
        <v>6</v>
      </c>
      <c r="G6" s="538">
        <v>7</v>
      </c>
    </row>
    <row r="7" spans="1:7" ht="12.75">
      <c r="A7" s="539" t="s">
        <v>53</v>
      </c>
      <c r="B7" s="540" t="s">
        <v>339</v>
      </c>
      <c r="C7" s="541">
        <v>8158</v>
      </c>
      <c r="D7" s="541">
        <v>-4918</v>
      </c>
      <c r="E7" s="542">
        <f>C7+D7</f>
        <v>3240</v>
      </c>
      <c r="F7" s="541">
        <v>3240</v>
      </c>
      <c r="G7" s="543"/>
    </row>
    <row r="8" spans="1:7" ht="20.25" customHeight="1" thickBot="1">
      <c r="A8" s="544" t="s">
        <v>54</v>
      </c>
      <c r="B8" s="545" t="s">
        <v>340</v>
      </c>
      <c r="C8" s="546">
        <v>591</v>
      </c>
      <c r="D8" s="546">
        <v>3855</v>
      </c>
      <c r="E8" s="542">
        <f>C8+D8</f>
        <v>4446</v>
      </c>
      <c r="F8" s="546">
        <v>4446</v>
      </c>
      <c r="G8" s="547"/>
    </row>
    <row r="9" spans="1:7" ht="13.5" thickBot="1">
      <c r="A9" s="562" t="s">
        <v>341</v>
      </c>
      <c r="B9" s="563"/>
      <c r="C9" s="548">
        <f>SUM(C7:C8)</f>
        <v>8749</v>
      </c>
      <c r="D9" s="548">
        <f>SUM(D7:D8)</f>
        <v>-1063</v>
      </c>
      <c r="E9" s="548">
        <f>SUM(E7:E8)</f>
        <v>7686</v>
      </c>
      <c r="F9" s="548">
        <f>SUM(F7:F8)</f>
        <v>7686</v>
      </c>
      <c r="G9" s="549">
        <f>SUM(G7:G8)</f>
        <v>0</v>
      </c>
    </row>
  </sheetData>
  <sheetProtection/>
  <mergeCells count="6">
    <mergeCell ref="A9:B9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375" style="0" customWidth="1"/>
    <col min="2" max="2" width="40.00390625" style="0" customWidth="1"/>
    <col min="3" max="3" width="14.375" style="0" customWidth="1"/>
  </cols>
  <sheetData>
    <row r="1" spans="1:3" ht="14.25">
      <c r="A1" s="515"/>
      <c r="B1" s="514"/>
      <c r="C1" s="513" t="s">
        <v>347</v>
      </c>
    </row>
    <row r="2" spans="1:3" ht="13.5">
      <c r="A2" s="511"/>
      <c r="B2" s="509"/>
      <c r="C2" s="512"/>
    </row>
    <row r="3" spans="1:3" ht="13.5">
      <c r="A3" s="570" t="s">
        <v>322</v>
      </c>
      <c r="B3" s="571"/>
      <c r="C3" s="572"/>
    </row>
    <row r="4" spans="1:3" ht="13.5" thickBot="1">
      <c r="A4" s="510"/>
      <c r="B4" s="522"/>
      <c r="C4" s="523"/>
    </row>
    <row r="5" spans="1:3" ht="27" thickBot="1">
      <c r="A5" s="524" t="s">
        <v>51</v>
      </c>
      <c r="B5" s="516" t="s">
        <v>323</v>
      </c>
      <c r="C5" s="525" t="s">
        <v>324</v>
      </c>
    </row>
    <row r="6" spans="1:3" ht="33" customHeight="1">
      <c r="A6" s="526" t="s">
        <v>53</v>
      </c>
      <c r="B6" s="517" t="s">
        <v>327</v>
      </c>
      <c r="C6" s="527">
        <f>C7+C8</f>
        <v>23907</v>
      </c>
    </row>
    <row r="7" spans="1:3" ht="12.75">
      <c r="A7" s="528" t="s">
        <v>54</v>
      </c>
      <c r="B7" s="518" t="s">
        <v>328</v>
      </c>
      <c r="C7" s="529">
        <v>23880</v>
      </c>
    </row>
    <row r="8" spans="1:3" ht="12.75">
      <c r="A8" s="528" t="s">
        <v>55</v>
      </c>
      <c r="B8" s="518" t="s">
        <v>329</v>
      </c>
      <c r="C8" s="529">
        <v>27</v>
      </c>
    </row>
    <row r="9" spans="1:3" ht="12.75">
      <c r="A9" s="528" t="s">
        <v>56</v>
      </c>
      <c r="B9" s="519" t="s">
        <v>325</v>
      </c>
      <c r="C9" s="529">
        <v>168585</v>
      </c>
    </row>
    <row r="10" spans="1:3" ht="13.5" thickBot="1">
      <c r="A10" s="530" t="s">
        <v>57</v>
      </c>
      <c r="B10" s="520" t="s">
        <v>326</v>
      </c>
      <c r="C10" s="531">
        <v>182458</v>
      </c>
    </row>
    <row r="11" spans="1:3" ht="28.5" customHeight="1">
      <c r="A11" s="532" t="s">
        <v>58</v>
      </c>
      <c r="B11" s="521" t="s">
        <v>330</v>
      </c>
      <c r="C11" s="533">
        <f>C6+C9-C10</f>
        <v>10034</v>
      </c>
    </row>
    <row r="12" spans="1:3" ht="12.75">
      <c r="A12" s="528" t="s">
        <v>59</v>
      </c>
      <c r="B12" s="518" t="s">
        <v>328</v>
      </c>
      <c r="C12" s="529">
        <v>10013</v>
      </c>
    </row>
    <row r="13" spans="1:3" ht="12.75">
      <c r="A13" s="528" t="s">
        <v>60</v>
      </c>
      <c r="B13" s="518" t="s">
        <v>329</v>
      </c>
      <c r="C13" s="529">
        <v>21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2014-05-22T07:37:32Z</cp:lastPrinted>
  <dcterms:created xsi:type="dcterms:W3CDTF">1999-10-30T10:30:45Z</dcterms:created>
  <dcterms:modified xsi:type="dcterms:W3CDTF">2014-05-22T07:37:36Z</dcterms:modified>
  <cp:category/>
  <cp:version/>
  <cp:contentType/>
  <cp:contentStatus/>
</cp:coreProperties>
</file>