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</sheets>
  <definedNames>
    <definedName name="_xlnm.Print_Area" localSheetId="0">'1.'!$A$1:$I$36</definedName>
    <definedName name="_xlnm.Print_Area" localSheetId="3">'2.'!$A$1:$P$128</definedName>
    <definedName name="_xlnm.Print_Area" localSheetId="6">'5.'!$A$1:$E$51</definedName>
  </definedNames>
  <calcPr fullCalcOnLoad="1"/>
</workbook>
</file>

<file path=xl/sharedStrings.xml><?xml version="1.0" encoding="utf-8"?>
<sst xmlns="http://schemas.openxmlformats.org/spreadsheetml/2006/main" count="535" uniqueCount="312">
  <si>
    <r>
      <t xml:space="preserve">Harta Nagyközség Önkormányzat 2015.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</si>
  <si>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B E V É T E L E K</t>
  </si>
  <si>
    <t>E Ft</t>
  </si>
  <si>
    <t>K I A D Á S O K</t>
  </si>
  <si>
    <t>1. sz. melléklet</t>
  </si>
  <si>
    <t>Sor-
szám</t>
  </si>
  <si>
    <t>Bevételi jogcím</t>
  </si>
  <si>
    <t>2015. évi előirányzat</t>
  </si>
  <si>
    <t>Mód.I.</t>
  </si>
  <si>
    <t>Mód.II.</t>
  </si>
  <si>
    <t>Kiadási jogcímek</t>
  </si>
  <si>
    <t>A</t>
  </si>
  <si>
    <t>B</t>
  </si>
  <si>
    <t>C</t>
  </si>
  <si>
    <t>D</t>
  </si>
  <si>
    <t>E</t>
  </si>
  <si>
    <t>F</t>
  </si>
  <si>
    <t>G</t>
  </si>
  <si>
    <t>H</t>
  </si>
  <si>
    <t>1</t>
  </si>
  <si>
    <t>1. Működési célú támogatások ÁH-n belülről</t>
  </si>
  <si>
    <t>1. Személyi juttatások</t>
  </si>
  <si>
    <t>2</t>
  </si>
  <si>
    <t xml:space="preserve">     1.1. Önkormányzatok működési támogatásai</t>
  </si>
  <si>
    <t>2. Munkaadókat terhelő járulékok és szoc. hozzájárulási adó</t>
  </si>
  <si>
    <t>3</t>
  </si>
  <si>
    <t xml:space="preserve">     1.2. Egyéb működési célú támogatások ÁH-n belülről</t>
  </si>
  <si>
    <t>3. Dologi kiadások</t>
  </si>
  <si>
    <t>4</t>
  </si>
  <si>
    <t>2. Felhalmozási célú támogatások ÁH-n belülről</t>
  </si>
  <si>
    <t>4. Ellátottak pénzbeli juttatásai</t>
  </si>
  <si>
    <t>5</t>
  </si>
  <si>
    <t>3. Közhatalmi bevételek</t>
  </si>
  <si>
    <t>5. Egyéb működési célú kiadások</t>
  </si>
  <si>
    <t>6</t>
  </si>
  <si>
    <t xml:space="preserve">     3.1. Vagyoni típusú adók</t>
  </si>
  <si>
    <t xml:space="preserve">     5.1. Elvonások és befizetések</t>
  </si>
  <si>
    <t>7</t>
  </si>
  <si>
    <t xml:space="preserve">     3.2. Termékek és szolgáltatások adói</t>
  </si>
  <si>
    <t xml:space="preserve">     5.2. Egyéb működési célú támogatások ÁH-n belülre</t>
  </si>
  <si>
    <t>8</t>
  </si>
  <si>
    <t xml:space="preserve">     3.3. Egyéb közhatalmi bevételek</t>
  </si>
  <si>
    <t xml:space="preserve">     5.3. Egyéb működési célú támogatások ÁH-n kívülre</t>
  </si>
  <si>
    <t>9</t>
  </si>
  <si>
    <t>4. Működési bevételek</t>
  </si>
  <si>
    <t xml:space="preserve">     5.4. Tartalékok</t>
  </si>
  <si>
    <t>10</t>
  </si>
  <si>
    <t>5. Felhalmozási bevételek</t>
  </si>
  <si>
    <t>6. Beruházások</t>
  </si>
  <si>
    <t>11</t>
  </si>
  <si>
    <t>6. Működési célú átvett pénzeszközök</t>
  </si>
  <si>
    <t>7. Felújítások</t>
  </si>
  <si>
    <t>12</t>
  </si>
  <si>
    <t>7. Felhalmozási célú átvett pénzeszközök</t>
  </si>
  <si>
    <t>8. Egyéb felhalmozási célú kiadások</t>
  </si>
  <si>
    <t>13</t>
  </si>
  <si>
    <t xml:space="preserve">     8.1. Egyéb felhalmozási célú támogatások ÁH-n belülre</t>
  </si>
  <si>
    <t>14</t>
  </si>
  <si>
    <t xml:space="preserve">     8.2. Egyéb felhalmozási célú támogatások ÁH-n kívülre</t>
  </si>
  <si>
    <t>15</t>
  </si>
  <si>
    <t>I. Működési költségvetés (1+3+4+6)</t>
  </si>
  <si>
    <t>I. Működési költségvetés (1+2+3+4+5)</t>
  </si>
  <si>
    <t>16</t>
  </si>
  <si>
    <t>II. Felhalmozási költségvetés (2+5+7)</t>
  </si>
  <si>
    <t>II. Felhalmozási költségvetés (6+7+8)</t>
  </si>
  <si>
    <t>A/ TÁRGYÉVI KÖLTSÉGVETÉSI BEVÉTELEK (I+II)</t>
  </si>
  <si>
    <t>A/ TÁRGYÉVI KÖLTSÉGVETÉSI KIADÁSOK (I+II)</t>
  </si>
  <si>
    <t>18</t>
  </si>
  <si>
    <t>Működési célú finanszírozási kiadás</t>
  </si>
  <si>
    <t>19</t>
  </si>
  <si>
    <t>Felhalmozási célú finanszírozási kiadás</t>
  </si>
  <si>
    <t>20</t>
  </si>
  <si>
    <t>ÁH-n kívüli megelőlegezések visszafizetése</t>
  </si>
  <si>
    <t>21</t>
  </si>
  <si>
    <t>B/ FINANSZÍROZÁSI CÉLÚ BEVÉTELEK</t>
  </si>
  <si>
    <t>B/ FINANSZÍROZÁSI CÉLÚ KIADÁSOK</t>
  </si>
  <si>
    <t>22</t>
  </si>
  <si>
    <t>Hiány finanszírozásának módja</t>
  </si>
  <si>
    <t>TÁRGYÉVI KÖLTSÉGVETÉSI BEVÉTELEK ÉS KIADÁSOK EGYENLEGE</t>
  </si>
  <si>
    <t>23</t>
  </si>
  <si>
    <t>1. Belső forrásból (Előző évi maradvány igénybevétele)</t>
  </si>
  <si>
    <t xml:space="preserve">    - működési célú</t>
  </si>
  <si>
    <t>24</t>
  </si>
  <si>
    <t>1. Költségvetési maradvány működési célra</t>
  </si>
  <si>
    <t xml:space="preserve">    - felhalmozási célú</t>
  </si>
  <si>
    <t>25</t>
  </si>
  <si>
    <t>2. Költségvetési maradvány felhalmozási célra</t>
  </si>
  <si>
    <t>26</t>
  </si>
  <si>
    <t>2. Külső forrásból (Hitelek felvétele)</t>
  </si>
  <si>
    <t>27</t>
  </si>
  <si>
    <t>1. Működési célú hitel felvétel</t>
  </si>
  <si>
    <t>28</t>
  </si>
  <si>
    <t>2. Felhalmozási célú hitel felvétel</t>
  </si>
  <si>
    <t>Államháztartáson belüli megelőlegezések</t>
  </si>
  <si>
    <t>30</t>
  </si>
  <si>
    <t xml:space="preserve"> BEVÉTELEK ÖSSZESEN: (A+B)</t>
  </si>
  <si>
    <t xml:space="preserve"> KIADÁSOK ÖSSZESEN: (A+B)</t>
  </si>
  <si>
    <t>31</t>
  </si>
  <si>
    <t xml:space="preserve">    Működési célú bevételek</t>
  </si>
  <si>
    <t xml:space="preserve">    Működési célú kiadások</t>
  </si>
  <si>
    <t>32</t>
  </si>
  <si>
    <t>Felhalmozási célú bevételek</t>
  </si>
  <si>
    <t>Felhalmozási célú kiadások</t>
  </si>
  <si>
    <t>Harta Nagyközség Önkormányzat</t>
  </si>
  <si>
    <t>2015. évi költségvetése kiadásainak és bevételeinek előirányzat módosítása</t>
  </si>
  <si>
    <t>2.sz. melléklet</t>
  </si>
  <si>
    <t>Sorszám</t>
  </si>
  <si>
    <t>KIADÁSOK</t>
  </si>
  <si>
    <t>Eredeti ei.</t>
  </si>
  <si>
    <t>Mód.III.</t>
  </si>
  <si>
    <t>Mód.III. előirányzat megbontása</t>
  </si>
  <si>
    <t>kötelező feladat ei.</t>
  </si>
  <si>
    <t>önként vállalt fea. ei.</t>
  </si>
  <si>
    <t>állami feladat ei.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</si>
  <si>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</si>
  <si>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</si>
  <si>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</si>
  <si>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</si>
  <si>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</si>
  <si>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</si>
  <si>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</si>
  <si>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3.1</t>
  </si>
  <si>
    <t>Készletbeszerzés</t>
  </si>
  <si>
    <t xml:space="preserve"> - Szakmai anyagok beszerzése</t>
  </si>
  <si>
    <t xml:space="preserve"> - Üzemeltetési anyagok beszerzése</t>
  </si>
  <si>
    <t xml:space="preserve"> - Eladásra szánt készlet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</si>
  <si>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</si>
  <si>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</si>
  <si>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</si>
  <si>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</si>
  <si>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</si>
  <si>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</si>
  <si>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</si>
  <si>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</si>
  <si>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</si>
  <si>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</si>
  <si>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</si>
  <si>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</si>
  <si>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</si>
  <si>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</si>
  <si>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</si>
  <si>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</si>
  <si>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</si>
  <si>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</si>
  <si>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</si>
  <si>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</si>
  <si>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</si>
  <si>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</t>
  </si>
  <si>
    <t>Ellátottak pénzbeli juttatásai</t>
  </si>
  <si>
    <t>4.1</t>
  </si>
  <si>
    <t>Betegséggel kapcsolatos ellátások</t>
  </si>
  <si>
    <t>4.2</t>
  </si>
  <si>
    <t>Foglalkoztatással, munkanélküliséggel kapcs.ellátások</t>
  </si>
  <si>
    <t>4.3</t>
  </si>
  <si>
    <t>Lakhatással kapcsolatos ellátások</t>
  </si>
  <si>
    <t>4.4</t>
  </si>
  <si>
    <t>Intézményi ellátottak pénzbeli juttatásai</t>
  </si>
  <si>
    <t>4.5</t>
  </si>
  <si>
    <t>Egyéb nem intézményi ellátások</t>
  </si>
  <si>
    <t>4.6</t>
  </si>
  <si>
    <t>Gyermekvédelmi támogatás</t>
  </si>
  <si>
    <t>5.</t>
  </si>
  <si>
    <t>Egyéb működési célú kiadások</t>
  </si>
  <si>
    <t>5.1</t>
  </si>
  <si>
    <t>Egyéb működési célú támogatások áht. belülre</t>
  </si>
  <si>
    <t xml:space="preserve"> - Intézményfenntartó társulásnak átadott pée.</t>
  </si>
  <si>
    <t xml:space="preserve"> - Kliknek átadott pée.</t>
  </si>
  <si>
    <t xml:space="preserve"> - Német nemzetiségi önk.támogatása</t>
  </si>
  <si>
    <t>5.2</t>
  </si>
  <si>
    <t>Egyéb működési célú támogatások áht. kívülre</t>
  </si>
  <si>
    <t xml:space="preserve"> - Civil szervezetek támogatása</t>
  </si>
  <si>
    <t xml:space="preserve"> - Babakötvény</t>
  </si>
  <si>
    <t xml:space="preserve"> - Munkahelyteremtés</t>
  </si>
  <si>
    <t>5.3</t>
  </si>
  <si>
    <t>Tartalékok</t>
  </si>
  <si>
    <t>5.4</t>
  </si>
  <si>
    <t>Elvonások, befizetések</t>
  </si>
  <si>
    <t>II. FELHALMOZÁSI KIADÁSOK</t>
  </si>
  <si>
    <t>Beruházások</t>
  </si>
  <si>
    <t>Felújítások</t>
  </si>
  <si>
    <t>Egyéb felhalmozási célú kiadások</t>
  </si>
  <si>
    <t xml:space="preserve"> - Felhalm. célú pénzeszköz átadás áht. belülre</t>
  </si>
  <si>
    <t xml:space="preserve"> - Felhalm. célú pénzeszköz átadás áht. kívülre</t>
  </si>
  <si>
    <t xml:space="preserve"> - Lakástámogatás</t>
  </si>
  <si>
    <t>A/KÖLTSÉGVETÉSI KIADÁSOK ÖSSZESEN</t>
  </si>
  <si>
    <t>III. FINANSZÍROZÁSI KIADÁSOK</t>
  </si>
  <si>
    <t>Központi, irányítószervi támogatás folyósítása</t>
  </si>
  <si>
    <t>ÁHB megelőlegezés visszafizetése</t>
  </si>
  <si>
    <t>B/FINANSZÍROZÁSI KIADÁSOK</t>
  </si>
  <si>
    <t>KIADÁSOK ÖSSZESEN (A+B)</t>
  </si>
  <si>
    <t>BEVÉTELEK</t>
  </si>
  <si>
    <t>I. MŰKÖDÉSI BEVÉTELEK</t>
  </si>
  <si>
    <t>Működési célú támogatások ÁH-n belülről</t>
  </si>
  <si>
    <t>1.1</t>
  </si>
  <si>
    <t>Önkormányzatok működési támogatásai</t>
  </si>
  <si>
    <t xml:space="preserve"> - Helyi önk.-ok működésének általános támogatása</t>
  </si>
  <si>
    <t xml:space="preserve"> - Települési önk.ok egyes köznevelési feladatainak tám</t>
  </si>
  <si>
    <t xml:space="preserve"> - Szoc.-is, gyermekjóléti és gyermekétkeztetési fel.tám</t>
  </si>
  <si>
    <t xml:space="preserve"> - Tel.önk.-ok kulturális feladatainak támogatása</t>
  </si>
  <si>
    <t xml:space="preserve"> - Működési célú kiegészítő támogatás</t>
  </si>
  <si>
    <t>1.2</t>
  </si>
  <si>
    <t>Egyéb működési célú támogatások ÁH-n belülről</t>
  </si>
  <si>
    <t xml:space="preserve"> - OEP finanszírozás</t>
  </si>
  <si>
    <t xml:space="preserve"> - Dunatetétlen község társulási feladatok támogatása</t>
  </si>
  <si>
    <t xml:space="preserve"> - Építésügyi feladatok támogatása</t>
  </si>
  <si>
    <t xml:space="preserve"> - Rehab. pályázat támogatása</t>
  </si>
  <si>
    <t xml:space="preserve"> - Közfoglalkoztatási program támogatása</t>
  </si>
  <si>
    <t xml:space="preserve"> - DAOP Belvíz pályázat támogatása</t>
  </si>
  <si>
    <t xml:space="preserve"> - Gyermekvédelmi támogatás</t>
  </si>
  <si>
    <t xml:space="preserve"> - KEOP napkollektor pályázat</t>
  </si>
  <si>
    <t>Közhatalmi bevételek</t>
  </si>
  <si>
    <t>2.1</t>
  </si>
  <si>
    <t>Vagyoni típusú adók</t>
  </si>
  <si>
    <t xml:space="preserve"> - Építményadó</t>
  </si>
  <si>
    <t>2.2</t>
  </si>
  <si>
    <t>Értékesítési és forgalmi adók</t>
  </si>
  <si>
    <t xml:space="preserve"> - Helyi iparűzési adó - állandó</t>
  </si>
  <si>
    <t xml:space="preserve"> - Helyi iparűzési adó - ideiglenes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</si>
  <si>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</si>
  <si>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</si>
  <si>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</si>
  <si>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</si>
  <si>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</si>
  <si>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</si>
  <si>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 xml:space="preserve"> - Talajterhelési díj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</si>
  <si>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</si>
  <si>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</si>
  <si>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</si>
  <si>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</si>
  <si>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</si>
  <si>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</si>
  <si>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</si>
  <si>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</si>
  <si>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Készletértékesítés</t>
  </si>
  <si>
    <t>ÁFA visszatérülés</t>
  </si>
  <si>
    <t>3.6</t>
  </si>
  <si>
    <t>Egyéb működési bevételek</t>
  </si>
  <si>
    <t>3.7</t>
  </si>
  <si>
    <t>Kamat</t>
  </si>
  <si>
    <t>3.8</t>
  </si>
  <si>
    <t>Biztosító kártérítése</t>
  </si>
  <si>
    <t xml:space="preserve"> II. FELHALMOZÁSI BEVÉTELEK</t>
  </si>
  <si>
    <t>Felhalmozási célú támogatások ÁH-n belülről</t>
  </si>
  <si>
    <t>Egyéb felhalmozási célú támogatások ÁH-n belülről</t>
  </si>
  <si>
    <t xml:space="preserve"> - Zarándok pályázat</t>
  </si>
  <si>
    <t xml:space="preserve"> - KEOP Napkollektor pályázat támogatása</t>
  </si>
  <si>
    <t>Felhalmozási bevételek</t>
  </si>
  <si>
    <t>Ingatlanok értékesítése</t>
  </si>
  <si>
    <t xml:space="preserve"> - Kukásautó értékesítése</t>
  </si>
  <si>
    <t xml:space="preserve"> - Ingatlan értékesítés</t>
  </si>
  <si>
    <t>Imm.javak értékesítése</t>
  </si>
  <si>
    <t xml:space="preserve"> - Közműfejlesztési hozzájárulás</t>
  </si>
  <si>
    <t>Felhalmozási célú átvett pénzeszközök</t>
  </si>
  <si>
    <t>Egyéb felhalmozási célú átvett pénzeszközök</t>
  </si>
  <si>
    <t xml:space="preserve"> - JETA Faluház pályázat</t>
  </si>
  <si>
    <t>A/KÖLTSÉGVETÉSI BEVÉTELEK ÖSSZESEN:</t>
  </si>
  <si>
    <t>III. FINANSZÍROZÁSI BEVÉTELEK</t>
  </si>
  <si>
    <t>Maradvány igénybevétele</t>
  </si>
  <si>
    <t>B/FINANSZÍROZÁSI BEVÉTELEK</t>
  </si>
  <si>
    <t>BEVÉTELEK ÖSSZESEN (A+B)</t>
  </si>
  <si>
    <t>Hartai Közös Önkormányzati Hivatal</t>
  </si>
  <si>
    <t>3.sz. melléklet</t>
  </si>
  <si>
    <t xml:space="preserve"> - Házasságkötési díj</t>
  </si>
  <si>
    <t xml:space="preserve"> - Telefon térítés</t>
  </si>
  <si>
    <t xml:space="preserve"> -Forgótőke elszámolás</t>
  </si>
  <si>
    <t>Harta Nagyközség Önkormányzat 2015. évben tervezett tartalékai</t>
  </si>
  <si>
    <t>4.sz.melléklet</t>
  </si>
  <si>
    <t>Általános tartalék</t>
  </si>
  <si>
    <t>2015. évi eredeti előirányzat</t>
  </si>
  <si>
    <t>Általános tartalék összesen:</t>
  </si>
  <si>
    <t>Pünkösdi rendezvény</t>
  </si>
  <si>
    <t>Egyesületek-vállalkozók napja</t>
  </si>
  <si>
    <t>Augusztus 20-i rendezvények</t>
  </si>
  <si>
    <t>Nyugdíjas nap</t>
  </si>
  <si>
    <t>Munkahely-teremtés</t>
  </si>
  <si>
    <t>KEOP Napelem pályázat</t>
  </si>
  <si>
    <t>Pályázati, fejlesztési tartalék</t>
  </si>
  <si>
    <t>Céltartalék összesen:</t>
  </si>
  <si>
    <t>TARTALÉKOK ÖSSZESEN:</t>
  </si>
  <si>
    <t>5.sz.melléklet</t>
  </si>
  <si>
    <t>Harta Nagyközség Önkormányzata 2015. évi beruházási kiadásainak előirányzat módosítása</t>
  </si>
  <si>
    <t>Beruházások  megnevezése</t>
  </si>
  <si>
    <t>ÖNKORMÁNYZAT</t>
  </si>
  <si>
    <t>Ingatlanok beszerzése, létesítése</t>
  </si>
  <si>
    <t xml:space="preserve">DAOP Belvíz pályázat </t>
  </si>
  <si>
    <t>Duna-parti telekvásárlás</t>
  </si>
  <si>
    <t>Ingatlanvásárlás (Bajcsy-Zs.u.13.)</t>
  </si>
  <si>
    <t>Buszmegálló építés</t>
  </si>
  <si>
    <t>Temető - urnafal</t>
  </si>
  <si>
    <t>Szeméttároló paraván</t>
  </si>
  <si>
    <t>Egyéb tárgyi eszközök beszerzése</t>
  </si>
  <si>
    <t>Védőnő - számítógép</t>
  </si>
  <si>
    <t>Védőnő - vérnyomásmérők</t>
  </si>
  <si>
    <t>Közfoglalkoztatás - gyümölcsszeletelő</t>
  </si>
  <si>
    <t>Közfoglalkoztatás - fagyasztó</t>
  </si>
  <si>
    <t>Közfoglalkoztatás - fűkasza</t>
  </si>
  <si>
    <t>Közfoglalkoztatás - talicska</t>
  </si>
  <si>
    <t>Kamerarendszer bővítés</t>
  </si>
  <si>
    <t>Rendezvénysátor</t>
  </si>
  <si>
    <t>KEOP Napkollektor pályázat</t>
  </si>
  <si>
    <t>Közfoglalkoztatás - eszközbeszerzés</t>
  </si>
  <si>
    <t>Kerékpártároló</t>
  </si>
  <si>
    <t>Beruházási célú ÁFA</t>
  </si>
  <si>
    <t>Gyümölcsszeletelő</t>
  </si>
  <si>
    <t>ÖNKORMÁNYZAT BERUHÁZÁS ÖSSZ.:</t>
  </si>
  <si>
    <t>HIVATAL</t>
  </si>
  <si>
    <t>Informatikai eszközök beszerzése, létesítése</t>
  </si>
  <si>
    <t>Számítógép</t>
  </si>
  <si>
    <t>Nyomtató</t>
  </si>
  <si>
    <t>Monitor</t>
  </si>
  <si>
    <t>HIVATAL BERUHÁZÁS ÖSSZ.:</t>
  </si>
  <si>
    <t>BERUHÁZÁS MINDÖSSZESEN: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</si>
</sst>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F_t_-;\-* #,##0.00\ _F_t_-;_-* \-??\ _F_t_-;_-@_-"/>
    <numFmt numFmtId="166" formatCode="_-* #,##0\ _F_t_-;\-* #,##0\ _F_t_-;_-* \-??\ _F_t_-;_-@_-"/>
    <numFmt numFmtId="167" formatCode="#,###"/>
    <numFmt numFmtId="168" formatCode="@"/>
    <numFmt numFmtId="169" formatCode="#,##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 CE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 CE"/>
      <family val="2"/>
    </font>
    <font>
      <b/>
      <sz val="9"/>
      <name val="Times New Roman"/>
      <family val="1"/>
    </font>
    <font>
      <sz val="9"/>
      <name val="Arial CE"/>
      <family val="2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9"/>
      <name val="Arial CE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i/>
      <sz val="11"/>
      <name val="Arial CE"/>
      <family val="2"/>
    </font>
    <font>
      <b/>
      <sz val="13"/>
      <name val="Times New Roman"/>
      <family val="1"/>
    </font>
    <font>
      <sz val="13"/>
      <name val="Arial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 CE"/>
      <family val="1"/>
    </font>
    <font>
      <b/>
      <sz val="12"/>
      <color indexed="8"/>
      <name val="Calibri"/>
      <family val="2"/>
    </font>
    <font>
      <b/>
      <sz val="10"/>
      <name val="Times New Roman CE"/>
      <family val="1"/>
    </font>
    <font>
      <b/>
      <u val="single"/>
      <sz val="12"/>
      <name val="Times New Roman CE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medium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99">
    <xf numFmtId="164" fontId="0" fillId="0" borderId="0" xfId="0" applyAlignment="1">
      <alignment/>
    </xf>
    <xf numFmtId="164" fontId="0" fillId="0" borderId="0" xfId="0" applyAlignment="1">
      <alignment horizontal="center" readingOrder="1"/>
    </xf>
    <xf numFmtId="166" fontId="0" fillId="0" borderId="0" xfId="15" applyNumberFormat="1" applyFont="1" applyFill="1" applyBorder="1" applyAlignment="1" applyProtection="1">
      <alignment horizontal="center"/>
      <protection/>
    </xf>
    <xf numFmtId="164" fontId="3" fillId="0" borderId="0" xfId="0" applyFont="1" applyBorder="1" applyAlignment="1">
      <alignment horizontal="center"/>
    </xf>
    <xf numFmtId="167" fontId="5" fillId="0" borderId="0" xfId="2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Fill="1" applyBorder="1" applyAlignment="1" applyProtection="1">
      <alignment horizontal="center" readingOrder="1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7" fillId="0" borderId="1" xfId="20" applyFont="1" applyFill="1" applyBorder="1" applyAlignment="1" applyProtection="1">
      <alignment horizontal="center" vertical="center" wrapText="1"/>
      <protection/>
    </xf>
    <xf numFmtId="164" fontId="8" fillId="0" borderId="2" xfId="20" applyFont="1" applyFill="1" applyBorder="1" applyAlignment="1" applyProtection="1">
      <alignment horizontal="center" vertical="center" wrapText="1"/>
      <protection/>
    </xf>
    <xf numFmtId="164" fontId="7" fillId="0" borderId="3" xfId="20" applyFont="1" applyFill="1" applyBorder="1" applyAlignment="1" applyProtection="1">
      <alignment horizontal="center" vertical="center" wrapText="1" readingOrder="1"/>
      <protection/>
    </xf>
    <xf numFmtId="164" fontId="7" fillId="0" borderId="4" xfId="20" applyFont="1" applyFill="1" applyBorder="1" applyAlignment="1" applyProtection="1">
      <alignment horizontal="center" vertical="center" wrapText="1" readingOrder="1"/>
      <protection/>
    </xf>
    <xf numFmtId="164" fontId="8" fillId="0" borderId="5" xfId="20" applyFont="1" applyFill="1" applyBorder="1" applyAlignment="1" applyProtection="1">
      <alignment horizontal="center" vertical="center" wrapText="1"/>
      <protection/>
    </xf>
    <xf numFmtId="164" fontId="8" fillId="0" borderId="6" xfId="20" applyFont="1" applyFill="1" applyBorder="1" applyAlignment="1" applyProtection="1">
      <alignment horizontal="center" vertical="center" wrapText="1"/>
      <protection/>
    </xf>
    <xf numFmtId="164" fontId="8" fillId="0" borderId="7" xfId="20" applyFont="1" applyFill="1" applyBorder="1" applyAlignment="1" applyProtection="1">
      <alignment horizontal="center" vertical="center" wrapText="1" readingOrder="1"/>
      <protection/>
    </xf>
    <xf numFmtId="164" fontId="8" fillId="0" borderId="8" xfId="20" applyFont="1" applyFill="1" applyBorder="1" applyAlignment="1" applyProtection="1">
      <alignment horizontal="center" vertical="center" wrapText="1" readingOrder="1"/>
      <protection/>
    </xf>
    <xf numFmtId="164" fontId="8" fillId="0" borderId="9" xfId="20" applyFont="1" applyFill="1" applyBorder="1" applyAlignment="1" applyProtection="1">
      <alignment horizontal="center" vertical="center" wrapText="1" readingOrder="1"/>
      <protection/>
    </xf>
    <xf numFmtId="168" fontId="7" fillId="0" borderId="10" xfId="20" applyNumberFormat="1" applyFont="1" applyFill="1" applyBorder="1" applyAlignment="1" applyProtection="1">
      <alignment horizontal="center" vertical="center" wrapText="1"/>
      <protection/>
    </xf>
    <xf numFmtId="164" fontId="9" fillId="0" borderId="11" xfId="20" applyFont="1" applyFill="1" applyBorder="1" applyAlignment="1" applyProtection="1">
      <alignment horizontal="left" vertical="center" wrapText="1" indent="1"/>
      <protection/>
    </xf>
    <xf numFmtId="167" fontId="9" fillId="0" borderId="9" xfId="20" applyNumberFormat="1" applyFont="1" applyFill="1" applyBorder="1" applyAlignment="1" applyProtection="1">
      <alignment horizontal="right" vertical="center" wrapText="1" readingOrder="1"/>
      <protection locked="0"/>
    </xf>
    <xf numFmtId="167" fontId="9" fillId="0" borderId="12" xfId="20" applyNumberFormat="1" applyFont="1" applyFill="1" applyBorder="1" applyAlignment="1" applyProtection="1">
      <alignment horizontal="right" vertical="center" wrapText="1" readingOrder="1"/>
      <protection locked="0"/>
    </xf>
    <xf numFmtId="164" fontId="0" fillId="0" borderId="0" xfId="0" applyFont="1" applyAlignment="1">
      <alignment/>
    </xf>
    <xf numFmtId="164" fontId="9" fillId="0" borderId="12" xfId="20" applyNumberFormat="1" applyFont="1" applyFill="1" applyBorder="1" applyAlignment="1" applyProtection="1">
      <alignment horizontal="right" vertical="center" wrapText="1" readingOrder="1"/>
      <protection locked="0"/>
    </xf>
    <xf numFmtId="169" fontId="9" fillId="0" borderId="12" xfId="20" applyNumberFormat="1" applyFont="1" applyFill="1" applyBorder="1" applyAlignment="1" applyProtection="1">
      <alignment horizontal="right" vertical="center" wrapText="1" readingOrder="1"/>
      <protection locked="0"/>
    </xf>
    <xf numFmtId="169" fontId="9" fillId="0" borderId="9" xfId="20" applyNumberFormat="1" applyFont="1" applyFill="1" applyBorder="1" applyAlignment="1" applyProtection="1">
      <alignment horizontal="right" vertical="center" wrapText="1" readingOrder="1"/>
      <protection locked="0"/>
    </xf>
    <xf numFmtId="164" fontId="9" fillId="0" borderId="9" xfId="20" applyNumberFormat="1" applyFont="1" applyFill="1" applyBorder="1" applyAlignment="1" applyProtection="1">
      <alignment horizontal="right" vertical="center" wrapText="1" readingOrder="1"/>
      <protection locked="0"/>
    </xf>
    <xf numFmtId="164" fontId="7" fillId="0" borderId="11" xfId="20" applyFont="1" applyFill="1" applyBorder="1" applyAlignment="1" applyProtection="1">
      <alignment horizontal="left" vertical="center" wrapText="1" indent="1"/>
      <protection/>
    </xf>
    <xf numFmtId="167" fontId="7" fillId="0" borderId="9" xfId="20" applyNumberFormat="1" applyFont="1" applyFill="1" applyBorder="1" applyAlignment="1" applyProtection="1">
      <alignment horizontal="right" vertical="center" wrapText="1" readingOrder="1"/>
      <protection locked="0"/>
    </xf>
    <xf numFmtId="167" fontId="7" fillId="0" borderId="12" xfId="20" applyNumberFormat="1" applyFont="1" applyFill="1" applyBorder="1" applyAlignment="1" applyProtection="1">
      <alignment horizontal="right" vertical="center" wrapText="1" readingOrder="1"/>
      <protection locked="0"/>
    </xf>
    <xf numFmtId="164" fontId="7" fillId="2" borderId="10" xfId="20" applyFont="1" applyFill="1" applyBorder="1" applyAlignment="1" applyProtection="1">
      <alignment horizontal="center" vertical="center" wrapText="1"/>
      <protection/>
    </xf>
    <xf numFmtId="164" fontId="7" fillId="2" borderId="11" xfId="20" applyFont="1" applyFill="1" applyBorder="1" applyAlignment="1" applyProtection="1">
      <alignment vertical="center" wrapText="1"/>
      <protection/>
    </xf>
    <xf numFmtId="167" fontId="7" fillId="2" borderId="9" xfId="20" applyNumberFormat="1" applyFont="1" applyFill="1" applyBorder="1" applyAlignment="1" applyProtection="1">
      <alignment horizontal="right" vertical="center" wrapText="1" readingOrder="1"/>
      <protection/>
    </xf>
    <xf numFmtId="164" fontId="7" fillId="2" borderId="11" xfId="20" applyFont="1" applyFill="1" applyBorder="1" applyAlignment="1" applyProtection="1">
      <alignment horizontal="left" vertical="center" wrapText="1" indent="1"/>
      <protection/>
    </xf>
    <xf numFmtId="167" fontId="7" fillId="2" borderId="12" xfId="20" applyNumberFormat="1" applyFont="1" applyFill="1" applyBorder="1" applyAlignment="1" applyProtection="1">
      <alignment horizontal="right" vertical="center" wrapText="1" readingOrder="1"/>
      <protection/>
    </xf>
    <xf numFmtId="164" fontId="0" fillId="2" borderId="0" xfId="0" applyFill="1" applyAlignment="1">
      <alignment/>
    </xf>
    <xf numFmtId="164" fontId="10" fillId="0" borderId="11" xfId="20" applyFont="1" applyFill="1" applyBorder="1" applyAlignment="1" applyProtection="1">
      <alignment horizontal="left" vertical="center" wrapText="1" indent="1"/>
      <protection/>
    </xf>
    <xf numFmtId="167" fontId="9" fillId="0" borderId="9" xfId="20" applyNumberFormat="1" applyFont="1" applyFill="1" applyBorder="1" applyAlignment="1" applyProtection="1">
      <alignment horizontal="right" vertical="center" wrapText="1" readingOrder="1"/>
      <protection/>
    </xf>
    <xf numFmtId="164" fontId="9" fillId="0" borderId="13" xfId="20" applyFont="1" applyFill="1" applyBorder="1" applyAlignment="1" applyProtection="1">
      <alignment horizontal="left" vertical="center" wrapText="1" indent="6"/>
      <protection/>
    </xf>
    <xf numFmtId="164" fontId="9" fillId="0" borderId="11" xfId="20" applyFont="1" applyFill="1" applyBorder="1" applyAlignment="1" applyProtection="1">
      <alignment horizontal="left" vertical="center" wrapText="1" indent="6"/>
      <protection/>
    </xf>
    <xf numFmtId="164" fontId="9" fillId="0" borderId="11" xfId="20" applyFont="1" applyFill="1" applyBorder="1" applyAlignment="1" applyProtection="1">
      <alignment horizontal="left" vertical="center" wrapText="1" indent="2"/>
      <protection/>
    </xf>
    <xf numFmtId="164" fontId="7" fillId="2" borderId="12" xfId="20" applyNumberFormat="1" applyFont="1" applyFill="1" applyBorder="1" applyAlignment="1" applyProtection="1">
      <alignment horizontal="right" vertical="center" wrapText="1" readingOrder="1"/>
      <protection/>
    </xf>
    <xf numFmtId="169" fontId="7" fillId="2" borderId="12" xfId="20" applyNumberFormat="1" applyFont="1" applyFill="1" applyBorder="1" applyAlignment="1" applyProtection="1">
      <alignment horizontal="right" vertical="center" wrapText="1" readingOrder="1"/>
      <protection/>
    </xf>
    <xf numFmtId="169" fontId="7" fillId="2" borderId="9" xfId="20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1" xfId="20" applyFont="1" applyFill="1" applyBorder="1" applyAlignment="1" applyProtection="1">
      <alignment vertical="center" wrapText="1"/>
      <protection/>
    </xf>
    <xf numFmtId="167" fontId="7" fillId="2" borderId="12" xfId="20" applyNumberFormat="1" applyFont="1" applyFill="1" applyBorder="1" applyAlignment="1" applyProtection="1">
      <alignment horizontal="right" vertical="center" wrapText="1" readingOrder="1"/>
      <protection locked="0"/>
    </xf>
    <xf numFmtId="167" fontId="7" fillId="2" borderId="9" xfId="20" applyNumberFormat="1" applyFont="1" applyFill="1" applyBorder="1" applyAlignment="1" applyProtection="1">
      <alignment horizontal="right" vertical="center" wrapText="1" readingOrder="1"/>
      <protection locked="0"/>
    </xf>
    <xf numFmtId="164" fontId="7" fillId="0" borderId="11" xfId="20" applyFont="1" applyFill="1" applyBorder="1" applyAlignment="1" applyProtection="1">
      <alignment horizontal="left" vertical="center" wrapText="1" indent="2"/>
      <protection/>
    </xf>
    <xf numFmtId="164" fontId="9" fillId="0" borderId="12" xfId="20" applyFont="1" applyFill="1" applyBorder="1" applyAlignment="1" applyProtection="1">
      <alignment horizontal="left" vertical="center" wrapText="1" indent="1"/>
      <protection/>
    </xf>
    <xf numFmtId="167" fontId="9" fillId="0" borderId="14" xfId="20" applyNumberFormat="1" applyFont="1" applyFill="1" applyBorder="1" applyAlignment="1" applyProtection="1">
      <alignment horizontal="right" vertical="center" wrapText="1" readingOrder="1"/>
      <protection locked="0"/>
    </xf>
    <xf numFmtId="167" fontId="9" fillId="0" borderId="15" xfId="20" applyNumberFormat="1" applyFont="1" applyFill="1" applyBorder="1" applyAlignment="1" applyProtection="1">
      <alignment horizontal="right" vertical="center" wrapText="1" readingOrder="1"/>
      <protection locked="0"/>
    </xf>
    <xf numFmtId="169" fontId="7" fillId="0" borderId="9" xfId="20" applyNumberFormat="1" applyFont="1" applyFill="1" applyBorder="1" applyAlignment="1" applyProtection="1">
      <alignment horizontal="right" vertical="center" wrapText="1" readingOrder="1"/>
      <protection locked="0"/>
    </xf>
    <xf numFmtId="164" fontId="6" fillId="2" borderId="11" xfId="20" applyFont="1" applyFill="1" applyBorder="1" applyAlignment="1" applyProtection="1">
      <alignment horizontal="left" vertical="center" wrapText="1" indent="1"/>
      <protection/>
    </xf>
    <xf numFmtId="167" fontId="11" fillId="2" borderId="9" xfId="20" applyNumberFormat="1" applyFont="1" applyFill="1" applyBorder="1" applyAlignment="1" applyProtection="1">
      <alignment horizontal="right" vertical="center" wrapText="1" readingOrder="1"/>
      <protection/>
    </xf>
    <xf numFmtId="167" fontId="11" fillId="2" borderId="12" xfId="20" applyNumberFormat="1" applyFont="1" applyFill="1" applyBorder="1" applyAlignment="1" applyProtection="1">
      <alignment horizontal="right" vertical="center" wrapText="1" readingOrder="1"/>
      <protection/>
    </xf>
    <xf numFmtId="168" fontId="7" fillId="0" borderId="16" xfId="20" applyNumberFormat="1" applyFont="1" applyFill="1" applyBorder="1" applyAlignment="1" applyProtection="1">
      <alignment horizontal="center" vertical="center" wrapText="1"/>
      <protection/>
    </xf>
    <xf numFmtId="167" fontId="10" fillId="0" borderId="9" xfId="20" applyNumberFormat="1" applyFont="1" applyFill="1" applyBorder="1" applyAlignment="1" applyProtection="1">
      <alignment horizontal="right" vertical="center" wrapText="1" readingOrder="1"/>
      <protection/>
    </xf>
    <xf numFmtId="168" fontId="7" fillId="0" borderId="17" xfId="20" applyNumberFormat="1" applyFont="1" applyFill="1" applyBorder="1" applyAlignment="1" applyProtection="1">
      <alignment horizontal="center" vertical="center" wrapText="1"/>
      <protection/>
    </xf>
    <xf numFmtId="164" fontId="9" fillId="0" borderId="18" xfId="20" applyFont="1" applyFill="1" applyBorder="1" applyAlignment="1" applyProtection="1">
      <alignment horizontal="left" vertical="center" wrapText="1" indent="2"/>
      <protection/>
    </xf>
    <xf numFmtId="167" fontId="9" fillId="0" borderId="19" xfId="20" applyNumberFormat="1" applyFont="1" applyFill="1" applyBorder="1" applyAlignment="1" applyProtection="1">
      <alignment horizontal="right" vertical="center" wrapText="1" readingOrder="1"/>
      <protection locked="0"/>
    </xf>
    <xf numFmtId="164" fontId="12" fillId="0" borderId="0" xfId="0" applyFont="1" applyBorder="1" applyAlignment="1">
      <alignment/>
    </xf>
    <xf numFmtId="164" fontId="0" fillId="0" borderId="0" xfId="0" applyAlignment="1">
      <alignment/>
    </xf>
    <xf numFmtId="164" fontId="13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vertical="top"/>
    </xf>
    <xf numFmtId="164" fontId="13" fillId="0" borderId="20" xfId="0" applyFont="1" applyBorder="1" applyAlignment="1">
      <alignment horizontal="center" vertical="top"/>
    </xf>
    <xf numFmtId="164" fontId="14" fillId="0" borderId="20" xfId="0" applyFont="1" applyBorder="1" applyAlignment="1">
      <alignment horizontal="right" vertical="top"/>
    </xf>
    <xf numFmtId="164" fontId="1" fillId="0" borderId="11" xfId="0" applyFont="1" applyBorder="1" applyAlignment="1">
      <alignment vertical="center" textRotation="90"/>
    </xf>
    <xf numFmtId="164" fontId="1" fillId="0" borderId="0" xfId="0" applyFont="1" applyAlignment="1">
      <alignment/>
    </xf>
    <xf numFmtId="164" fontId="13" fillId="0" borderId="21" xfId="0" applyFont="1" applyBorder="1" applyAlignment="1">
      <alignment horizontal="center" vertical="center"/>
    </xf>
    <xf numFmtId="164" fontId="13" fillId="0" borderId="11" xfId="0" applyFont="1" applyBorder="1" applyAlignment="1">
      <alignment horizontal="center" vertical="center"/>
    </xf>
    <xf numFmtId="164" fontId="14" fillId="0" borderId="11" xfId="0" applyFont="1" applyBorder="1" applyAlignment="1">
      <alignment horizontal="center" vertical="center"/>
    </xf>
    <xf numFmtId="164" fontId="15" fillId="0" borderId="20" xfId="0" applyFont="1" applyBorder="1" applyAlignment="1">
      <alignment horizontal="center" vertical="center" wrapText="1"/>
    </xf>
    <xf numFmtId="164" fontId="15" fillId="0" borderId="11" xfId="0" applyFont="1" applyBorder="1" applyAlignment="1">
      <alignment horizontal="center" vertical="center" wrapText="1"/>
    </xf>
    <xf numFmtId="164" fontId="15" fillId="0" borderId="22" xfId="0" applyFont="1" applyBorder="1" applyAlignment="1">
      <alignment horizontal="center" vertical="center" wrapText="1"/>
    </xf>
    <xf numFmtId="164" fontId="16" fillId="0" borderId="21" xfId="0" applyFont="1" applyBorder="1" applyAlignment="1">
      <alignment horizontal="center" vertical="center"/>
    </xf>
    <xf numFmtId="164" fontId="14" fillId="0" borderId="11" xfId="0" applyFont="1" applyBorder="1" applyAlignment="1">
      <alignment horizontal="center" vertical="center" wrapText="1"/>
    </xf>
    <xf numFmtId="164" fontId="14" fillId="0" borderId="13" xfId="0" applyFont="1" applyBorder="1" applyAlignment="1">
      <alignment horizontal="center" vertical="center" wrapText="1"/>
    </xf>
    <xf numFmtId="164" fontId="17" fillId="0" borderId="11" xfId="0" applyFont="1" applyBorder="1" applyAlignment="1">
      <alignment horizontal="center"/>
    </xf>
    <xf numFmtId="164" fontId="17" fillId="0" borderId="0" xfId="0" applyFont="1" applyAlignment="1">
      <alignment/>
    </xf>
    <xf numFmtId="164" fontId="18" fillId="0" borderId="11" xfId="0" applyFont="1" applyBorder="1" applyAlignment="1">
      <alignment vertical="center"/>
    </xf>
    <xf numFmtId="169" fontId="18" fillId="0" borderId="11" xfId="0" applyNumberFormat="1" applyFont="1" applyBorder="1" applyAlignment="1">
      <alignment/>
    </xf>
    <xf numFmtId="169" fontId="17" fillId="0" borderId="0" xfId="0" applyNumberFormat="1" applyFont="1" applyAlignment="1">
      <alignment/>
    </xf>
    <xf numFmtId="164" fontId="19" fillId="0" borderId="0" xfId="0" applyFont="1" applyAlignment="1">
      <alignment/>
    </xf>
    <xf numFmtId="164" fontId="20" fillId="0" borderId="11" xfId="0" applyFont="1" applyBorder="1" applyAlignment="1">
      <alignment horizontal="center"/>
    </xf>
    <xf numFmtId="164" fontId="12" fillId="0" borderId="11" xfId="0" applyFont="1" applyBorder="1" applyAlignment="1">
      <alignment/>
    </xf>
    <xf numFmtId="164" fontId="20" fillId="0" borderId="11" xfId="0" applyFont="1" applyBorder="1" applyAlignment="1">
      <alignment/>
    </xf>
    <xf numFmtId="169" fontId="21" fillId="0" borderId="11" xfId="0" applyNumberFormat="1" applyFont="1" applyBorder="1" applyAlignment="1">
      <alignment horizontal="right"/>
    </xf>
    <xf numFmtId="169" fontId="21" fillId="0" borderId="11" xfId="0" applyNumberFormat="1" applyFont="1" applyBorder="1" applyAlignment="1">
      <alignment/>
    </xf>
    <xf numFmtId="169" fontId="19" fillId="0" borderId="0" xfId="0" applyNumberFormat="1" applyFont="1" applyAlignment="1">
      <alignment/>
    </xf>
    <xf numFmtId="168" fontId="22" fillId="0" borderId="11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9" fontId="23" fillId="0" borderId="11" xfId="0" applyNumberFormat="1" applyFont="1" applyBorder="1" applyAlignment="1">
      <alignment/>
    </xf>
    <xf numFmtId="168" fontId="12" fillId="0" borderId="11" xfId="0" applyNumberFormat="1" applyFont="1" applyBorder="1" applyAlignment="1">
      <alignment/>
    </xf>
    <xf numFmtId="169" fontId="24" fillId="0" borderId="11" xfId="0" applyNumberFormat="1" applyFont="1" applyBorder="1" applyAlignment="1">
      <alignment/>
    </xf>
    <xf numFmtId="168" fontId="22" fillId="0" borderId="11" xfId="0" applyNumberFormat="1" applyFont="1" applyBorder="1" applyAlignment="1">
      <alignment horizontal="center"/>
    </xf>
    <xf numFmtId="168" fontId="12" fillId="0" borderId="11" xfId="0" applyNumberFormat="1" applyFont="1" applyBorder="1" applyAlignment="1">
      <alignment horizontal="center"/>
    </xf>
    <xf numFmtId="164" fontId="12" fillId="0" borderId="11" xfId="0" applyFont="1" applyBorder="1" applyAlignment="1">
      <alignment horizontal="center"/>
    </xf>
    <xf numFmtId="164" fontId="25" fillId="0" borderId="13" xfId="0" applyFont="1" applyBorder="1" applyAlignment="1">
      <alignment vertical="center"/>
    </xf>
    <xf numFmtId="164" fontId="25" fillId="0" borderId="23" xfId="0" applyFont="1" applyBorder="1" applyAlignment="1">
      <alignment vertical="center"/>
    </xf>
    <xf numFmtId="164" fontId="25" fillId="0" borderId="21" xfId="0" applyFont="1" applyBorder="1" applyAlignment="1">
      <alignment vertical="center"/>
    </xf>
    <xf numFmtId="164" fontId="26" fillId="0" borderId="11" xfId="0" applyFont="1" applyBorder="1" applyAlignment="1">
      <alignment horizontal="center"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14" fillId="0" borderId="11" xfId="0" applyFont="1" applyBorder="1" applyAlignment="1">
      <alignment/>
    </xf>
    <xf numFmtId="169" fontId="28" fillId="0" borderId="11" xfId="0" applyNumberFormat="1" applyFont="1" applyBorder="1" applyAlignment="1">
      <alignment/>
    </xf>
    <xf numFmtId="164" fontId="29" fillId="0" borderId="0" xfId="0" applyFont="1" applyAlignment="1">
      <alignment/>
    </xf>
    <xf numFmtId="164" fontId="20" fillId="0" borderId="11" xfId="0" applyFont="1" applyBorder="1" applyAlignment="1">
      <alignment horizontal="center" vertical="center"/>
    </xf>
    <xf numFmtId="164" fontId="20" fillId="0" borderId="11" xfId="0" applyFont="1" applyBorder="1" applyAlignment="1">
      <alignment vertical="center"/>
    </xf>
    <xf numFmtId="164" fontId="20" fillId="0" borderId="21" xfId="0" applyFont="1" applyBorder="1" applyAlignment="1">
      <alignment vertical="center"/>
    </xf>
    <xf numFmtId="169" fontId="22" fillId="0" borderId="11" xfId="0" applyNumberFormat="1" applyFont="1" applyBorder="1" applyAlignment="1">
      <alignment/>
    </xf>
    <xf numFmtId="164" fontId="30" fillId="0" borderId="11" xfId="0" applyFont="1" applyBorder="1" applyAlignment="1">
      <alignment/>
    </xf>
    <xf numFmtId="164" fontId="31" fillId="0" borderId="0" xfId="0" applyFont="1" applyAlignment="1">
      <alignment/>
    </xf>
    <xf numFmtId="164" fontId="17" fillId="0" borderId="11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25" fillId="0" borderId="11" xfId="0" applyFont="1" applyBorder="1" applyAlignment="1">
      <alignment vertical="center"/>
    </xf>
    <xf numFmtId="169" fontId="18" fillId="0" borderId="11" xfId="0" applyNumberFormat="1" applyFont="1" applyBorder="1" applyAlignment="1">
      <alignment vertical="center"/>
    </xf>
    <xf numFmtId="169" fontId="17" fillId="0" borderId="0" xfId="0" applyNumberFormat="1" applyFont="1" applyAlignment="1">
      <alignment vertical="center"/>
    </xf>
    <xf numFmtId="164" fontId="32" fillId="0" borderId="0" xfId="0" applyFont="1" applyAlignment="1">
      <alignment/>
    </xf>
    <xf numFmtId="164" fontId="12" fillId="0" borderId="13" xfId="0" applyFont="1" applyBorder="1" applyAlignment="1">
      <alignment/>
    </xf>
    <xf numFmtId="164" fontId="20" fillId="0" borderId="11" xfId="0" applyFont="1" applyBorder="1" applyAlignment="1">
      <alignment/>
    </xf>
    <xf numFmtId="164" fontId="33" fillId="0" borderId="11" xfId="0" applyFont="1" applyBorder="1" applyAlignment="1">
      <alignment horizontal="center"/>
    </xf>
    <xf numFmtId="164" fontId="33" fillId="0" borderId="0" xfId="0" applyFont="1" applyAlignment="1">
      <alignment/>
    </xf>
    <xf numFmtId="169" fontId="14" fillId="0" borderId="11" xfId="0" applyNumberFormat="1" applyFont="1" applyBorder="1" applyAlignment="1">
      <alignment/>
    </xf>
    <xf numFmtId="169" fontId="22" fillId="0" borderId="11" xfId="0" applyNumberFormat="1" applyFont="1" applyBorder="1" applyAlignment="1">
      <alignment vertical="center"/>
    </xf>
    <xf numFmtId="169" fontId="18" fillId="0" borderId="11" xfId="0" applyNumberFormat="1" applyFont="1" applyBorder="1" applyAlignment="1">
      <alignment/>
    </xf>
    <xf numFmtId="169" fontId="21" fillId="0" borderId="11" xfId="0" applyNumberFormat="1" applyFont="1" applyBorder="1" applyAlignment="1">
      <alignment/>
    </xf>
    <xf numFmtId="169" fontId="23" fillId="0" borderId="11" xfId="0" applyNumberFormat="1" applyFont="1" applyBorder="1" applyAlignment="1">
      <alignment/>
    </xf>
    <xf numFmtId="169" fontId="24" fillId="0" borderId="11" xfId="0" applyNumberFormat="1" applyFont="1" applyBorder="1" applyAlignment="1">
      <alignment/>
    </xf>
    <xf numFmtId="169" fontId="28" fillId="0" borderId="11" xfId="0" applyNumberFormat="1" applyFont="1" applyBorder="1" applyAlignment="1">
      <alignment/>
    </xf>
    <xf numFmtId="164" fontId="14" fillId="0" borderId="11" xfId="0" applyFont="1" applyBorder="1" applyAlignment="1">
      <alignment vertical="center"/>
    </xf>
    <xf numFmtId="169" fontId="14" fillId="0" borderId="11" xfId="0" applyNumberFormat="1" applyFont="1" applyBorder="1" applyAlignment="1">
      <alignment vertical="center"/>
    </xf>
    <xf numFmtId="164" fontId="22" fillId="0" borderId="11" xfId="0" applyFont="1" applyBorder="1" applyAlignment="1">
      <alignment vertical="center"/>
    </xf>
    <xf numFmtId="164" fontId="12" fillId="0" borderId="11" xfId="0" applyFont="1" applyBorder="1" applyAlignment="1">
      <alignment vertical="center"/>
    </xf>
    <xf numFmtId="169" fontId="13" fillId="0" borderId="11" xfId="0" applyNumberFormat="1" applyFont="1" applyBorder="1" applyAlignment="1">
      <alignment/>
    </xf>
    <xf numFmtId="169" fontId="30" fillId="0" borderId="11" xfId="0" applyNumberFormat="1" applyFont="1" applyBorder="1" applyAlignment="1">
      <alignment/>
    </xf>
    <xf numFmtId="164" fontId="34" fillId="0" borderId="0" xfId="0" applyFont="1" applyBorder="1" applyAlignment="1">
      <alignment horizontal="center" vertical="center"/>
    </xf>
    <xf numFmtId="164" fontId="34" fillId="0" borderId="0" xfId="0" applyFont="1" applyAlignment="1">
      <alignment/>
    </xf>
    <xf numFmtId="164" fontId="34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right"/>
    </xf>
    <xf numFmtId="164" fontId="0" fillId="0" borderId="0" xfId="0" applyAlignment="1">
      <alignment horizontal="center"/>
    </xf>
    <xf numFmtId="164" fontId="34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28" fillId="0" borderId="11" xfId="0" applyFont="1" applyBorder="1" applyAlignment="1" applyProtection="1">
      <alignment horizontal="center" vertical="center" textRotation="90"/>
      <protection locked="0"/>
    </xf>
    <xf numFmtId="164" fontId="28" fillId="0" borderId="11" xfId="0" applyFont="1" applyBorder="1" applyAlignment="1">
      <alignment horizontal="center" vertical="center" wrapText="1"/>
    </xf>
    <xf numFmtId="164" fontId="28" fillId="0" borderId="13" xfId="0" applyFont="1" applyBorder="1" applyAlignment="1">
      <alignment horizontal="center" vertical="center" wrapText="1"/>
    </xf>
    <xf numFmtId="164" fontId="28" fillId="0" borderId="11" xfId="0" applyFont="1" applyBorder="1" applyAlignment="1">
      <alignment horizontal="center" vertical="center"/>
    </xf>
    <xf numFmtId="164" fontId="35" fillId="0" borderId="11" xfId="0" applyFont="1" applyBorder="1" applyAlignment="1">
      <alignment horizontal="center"/>
    </xf>
    <xf numFmtId="164" fontId="35" fillId="0" borderId="13" xfId="0" applyFont="1" applyBorder="1" applyAlignment="1">
      <alignment horizontal="center"/>
    </xf>
    <xf numFmtId="164" fontId="36" fillId="0" borderId="11" xfId="0" applyFont="1" applyBorder="1" applyAlignment="1">
      <alignment horizontal="center"/>
    </xf>
    <xf numFmtId="169" fontId="36" fillId="0" borderId="11" xfId="0" applyNumberFormat="1" applyFont="1" applyBorder="1" applyAlignment="1">
      <alignment/>
    </xf>
    <xf numFmtId="169" fontId="36" fillId="0" borderId="13" xfId="0" applyNumberFormat="1" applyFont="1" applyBorder="1" applyAlignment="1">
      <alignment/>
    </xf>
    <xf numFmtId="169" fontId="36" fillId="0" borderId="11" xfId="0" applyNumberFormat="1" applyFont="1" applyBorder="1" applyAlignment="1">
      <alignment horizontal="right" vertical="center" wrapText="1"/>
    </xf>
    <xf numFmtId="164" fontId="28" fillId="0" borderId="11" xfId="0" applyFont="1" applyBorder="1" applyAlignment="1">
      <alignment horizontal="center"/>
    </xf>
    <xf numFmtId="169" fontId="28" fillId="0" borderId="13" xfId="0" applyNumberFormat="1" applyFont="1" applyBorder="1" applyAlignment="1">
      <alignment/>
    </xf>
    <xf numFmtId="169" fontId="28" fillId="0" borderId="11" xfId="0" applyNumberFormat="1" applyFont="1" applyBorder="1" applyAlignment="1">
      <alignment vertical="center" wrapText="1"/>
    </xf>
    <xf numFmtId="169" fontId="36" fillId="0" borderId="11" xfId="0" applyNumberFormat="1" applyFont="1" applyBorder="1" applyAlignment="1">
      <alignment horizontal="left"/>
    </xf>
    <xf numFmtId="169" fontId="36" fillId="0" borderId="13" xfId="0" applyNumberFormat="1" applyFont="1" applyBorder="1" applyAlignment="1">
      <alignment horizontal="right"/>
    </xf>
    <xf numFmtId="169" fontId="36" fillId="0" borderId="11" xfId="0" applyNumberFormat="1" applyFont="1" applyBorder="1" applyAlignment="1">
      <alignment vertical="center" wrapText="1"/>
    </xf>
    <xf numFmtId="168" fontId="36" fillId="0" borderId="11" xfId="0" applyNumberFormat="1" applyFont="1" applyBorder="1" applyAlignment="1">
      <alignment horizontal="left"/>
    </xf>
    <xf numFmtId="164" fontId="36" fillId="0" borderId="11" xfId="0" applyFont="1" applyBorder="1" applyAlignment="1">
      <alignment vertical="center" wrapText="1"/>
    </xf>
    <xf numFmtId="169" fontId="37" fillId="0" borderId="11" xfId="0" applyNumberFormat="1" applyFont="1" applyBorder="1" applyAlignment="1">
      <alignment vertical="center" wrapText="1"/>
    </xf>
    <xf numFmtId="169" fontId="35" fillId="0" borderId="11" xfId="0" applyNumberFormat="1" applyFont="1" applyBorder="1" applyAlignment="1">
      <alignment/>
    </xf>
    <xf numFmtId="169" fontId="35" fillId="0" borderId="13" xfId="0" applyNumberFormat="1" applyFont="1" applyBorder="1" applyAlignment="1">
      <alignment horizontal="right"/>
    </xf>
    <xf numFmtId="169" fontId="35" fillId="0" borderId="11" xfId="0" applyNumberFormat="1" applyFont="1" applyBorder="1" applyAlignment="1">
      <alignment/>
    </xf>
    <xf numFmtId="164" fontId="3" fillId="0" borderId="0" xfId="0" applyFont="1" applyAlignment="1">
      <alignment/>
    </xf>
    <xf numFmtId="167" fontId="0" fillId="0" borderId="0" xfId="0" applyNumberFormat="1" applyFill="1" applyAlignment="1">
      <alignment vertical="center" wrapText="1"/>
    </xf>
    <xf numFmtId="167" fontId="0" fillId="0" borderId="0" xfId="0" applyNumberFormat="1" applyFill="1" applyAlignment="1">
      <alignment horizontal="center" vertical="center" wrapText="1"/>
    </xf>
    <xf numFmtId="167" fontId="38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Alignment="1" applyProtection="1">
      <alignment horizontal="center" vertical="center" wrapText="1"/>
      <protection/>
    </xf>
    <xf numFmtId="167" fontId="39" fillId="0" borderId="0" xfId="0" applyNumberFormat="1" applyFont="1" applyFill="1" applyAlignment="1" applyProtection="1">
      <alignment horizontal="center" vertical="center" wrapText="1"/>
      <protection/>
    </xf>
    <xf numFmtId="167" fontId="5" fillId="0" borderId="24" xfId="0" applyNumberFormat="1" applyFont="1" applyFill="1" applyBorder="1" applyAlignment="1">
      <alignment horizontal="center" vertical="center" textRotation="90" wrapText="1"/>
    </xf>
    <xf numFmtId="167" fontId="5" fillId="0" borderId="24" xfId="0" applyNumberFormat="1" applyFont="1" applyFill="1" applyBorder="1" applyAlignment="1" applyProtection="1">
      <alignment horizontal="center" vertical="center" wrapText="1"/>
      <protection/>
    </xf>
    <xf numFmtId="167" fontId="5" fillId="0" borderId="25" xfId="0" applyNumberFormat="1" applyFont="1" applyFill="1" applyBorder="1" applyAlignment="1" applyProtection="1">
      <alignment horizontal="center" vertical="center" wrapText="1"/>
      <protection/>
    </xf>
    <xf numFmtId="167" fontId="40" fillId="0" borderId="0" xfId="0" applyNumberFormat="1" applyFont="1" applyFill="1" applyAlignment="1">
      <alignment horizontal="center" vertical="center" wrapText="1"/>
    </xf>
    <xf numFmtId="167" fontId="2" fillId="0" borderId="24" xfId="0" applyNumberFormat="1" applyFont="1" applyFill="1" applyBorder="1" applyAlignment="1" applyProtection="1">
      <alignment horizontal="center" vertical="center" wrapText="1"/>
      <protection/>
    </xf>
    <xf numFmtId="167" fontId="5" fillId="0" borderId="26" xfId="0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ill="1" applyAlignment="1" applyProtection="1">
      <alignment vertical="center" wrapText="1"/>
      <protection/>
    </xf>
    <xf numFmtId="167" fontId="41" fillId="0" borderId="27" xfId="0" applyNumberFormat="1" applyFont="1" applyFill="1" applyBorder="1" applyAlignment="1" applyProtection="1">
      <alignment horizontal="left" vertical="center" wrapText="1"/>
      <protection/>
    </xf>
    <xf numFmtId="167" fontId="2" fillId="0" borderId="28" xfId="0" applyNumberFormat="1" applyFont="1" applyFill="1" applyBorder="1" applyAlignment="1">
      <alignment horizontal="center" vertical="center" wrapText="1"/>
    </xf>
    <xf numFmtId="167" fontId="5" fillId="0" borderId="29" xfId="0" applyNumberFormat="1" applyFont="1" applyFill="1" applyBorder="1" applyAlignment="1" applyProtection="1">
      <alignment horizontal="left" vertical="center" wrapText="1"/>
      <protection locked="0"/>
    </xf>
    <xf numFmtId="167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167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30" xfId="0" applyNumberFormat="1" applyFont="1" applyFill="1" applyBorder="1" applyAlignment="1">
      <alignment horizontal="center" vertical="center" wrapText="1"/>
    </xf>
    <xf numFmtId="169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31" xfId="0" applyNumberFormat="1" applyFont="1" applyFill="1" applyBorder="1" applyAlignment="1">
      <alignment horizontal="center" vertical="center" wrapText="1"/>
    </xf>
    <xf numFmtId="167" fontId="5" fillId="0" borderId="32" xfId="0" applyNumberFormat="1" applyFont="1" applyFill="1" applyBorder="1" applyAlignment="1">
      <alignment horizontal="center" vertical="center" wrapText="1"/>
    </xf>
    <xf numFmtId="167" fontId="11" fillId="0" borderId="33" xfId="0" applyNumberFormat="1" applyFont="1" applyFill="1" applyBorder="1" applyAlignment="1" applyProtection="1">
      <alignment horizontal="left" vertical="center" wrapText="1"/>
      <protection/>
    </xf>
    <xf numFmtId="167" fontId="11" fillId="0" borderId="24" xfId="0" applyNumberFormat="1" applyFont="1" applyFill="1" applyBorder="1" applyAlignment="1" applyProtection="1">
      <alignment horizontal="right" vertical="center" wrapText="1"/>
      <protection/>
    </xf>
    <xf numFmtId="167" fontId="40" fillId="0" borderId="0" xfId="0" applyNumberFormat="1" applyFont="1" applyFill="1" applyAlignment="1">
      <alignment vertical="center" wrapText="1"/>
    </xf>
    <xf numFmtId="167" fontId="41" fillId="0" borderId="34" xfId="0" applyNumberFormat="1" applyFont="1" applyFill="1" applyBorder="1" applyAlignment="1" applyProtection="1">
      <alignment horizontal="left" vertical="center" wrapText="1"/>
      <protection/>
    </xf>
    <xf numFmtId="169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167" fontId="42" fillId="0" borderId="31" xfId="0" applyNumberFormat="1" applyFont="1" applyFill="1" applyBorder="1" applyAlignment="1">
      <alignment horizontal="center" vertical="center" wrapText="1"/>
    </xf>
    <xf numFmtId="167" fontId="42" fillId="0" borderId="32" xfId="0" applyNumberFormat="1" applyFont="1" applyFill="1" applyBorder="1" applyAlignment="1">
      <alignment horizontal="center" vertical="center" wrapText="1"/>
    </xf>
    <xf numFmtId="169" fontId="11" fillId="0" borderId="24" xfId="0" applyNumberFormat="1" applyFont="1" applyFill="1" applyBorder="1" applyAlignment="1" applyProtection="1">
      <alignment horizontal="right" vertical="center" wrapText="1"/>
      <protection/>
    </xf>
    <xf numFmtId="167" fontId="43" fillId="0" borderId="35" xfId="0" applyNumberFormat="1" applyFont="1" applyFill="1" applyBorder="1" applyAlignment="1">
      <alignment horizontal="left" vertical="center" wrapText="1"/>
    </xf>
    <xf numFmtId="167" fontId="43" fillId="0" borderId="36" xfId="0" applyNumberFormat="1" applyFont="1" applyFill="1" applyBorder="1" applyAlignment="1">
      <alignment horizontal="right" vertical="center" wrapText="1"/>
    </xf>
    <xf numFmtId="167" fontId="43" fillId="0" borderId="37" xfId="0" applyNumberFormat="1" applyFont="1" applyFill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KVRENMUNK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E33" sqref="E33"/>
    </sheetView>
  </sheetViews>
  <sheetFormatPr defaultColWidth="9.140625" defaultRowHeight="15"/>
  <cols>
    <col min="2" max="2" width="48.00390625" style="0" customWidth="1"/>
    <col min="3" max="4" width="13.140625" style="0" customWidth="1"/>
    <col min="5" max="5" width="14.57421875" style="1" customWidth="1"/>
    <col min="6" max="6" width="43.00390625" style="2" customWidth="1"/>
    <col min="7" max="8" width="15.140625" style="2" customWidth="1"/>
    <col min="9" max="9" width="13.140625" style="2" customWidth="1"/>
  </cols>
  <sheetData>
    <row r="1" spans="1:9" ht="13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8" customHeight="1">
      <c r="A2" s="4" t="s">
        <v>1</v>
      </c>
      <c r="B2" s="4"/>
      <c r="C2" s="4"/>
      <c r="D2" s="4"/>
      <c r="E2" s="5" t="s">
        <v>2</v>
      </c>
      <c r="F2" s="6" t="s">
        <v>3</v>
      </c>
      <c r="G2" s="6"/>
      <c r="H2" s="6"/>
      <c r="I2" s="7" t="s">
        <v>4</v>
      </c>
    </row>
    <row r="3" spans="1:9" ht="22.5" customHeight="1">
      <c r="A3" s="8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9" t="s">
        <v>10</v>
      </c>
      <c r="G3" s="11" t="s">
        <v>7</v>
      </c>
      <c r="H3" s="10" t="s">
        <v>8</v>
      </c>
      <c r="I3" s="10" t="s">
        <v>9</v>
      </c>
    </row>
    <row r="4" spans="1:9" ht="11.25" customHeight="1">
      <c r="A4" s="12"/>
      <c r="B4" s="13" t="s">
        <v>11</v>
      </c>
      <c r="C4" s="14" t="s">
        <v>12</v>
      </c>
      <c r="D4" s="14" t="s">
        <v>13</v>
      </c>
      <c r="E4" s="14" t="s">
        <v>14</v>
      </c>
      <c r="F4" s="13" t="s">
        <v>15</v>
      </c>
      <c r="G4" s="15" t="s">
        <v>16</v>
      </c>
      <c r="H4" s="15" t="s">
        <v>17</v>
      </c>
      <c r="I4" s="16" t="s">
        <v>18</v>
      </c>
    </row>
    <row r="5" spans="1:9" ht="15" customHeight="1">
      <c r="A5" s="17" t="s">
        <v>19</v>
      </c>
      <c r="B5" s="18" t="s">
        <v>20</v>
      </c>
      <c r="C5" s="19">
        <f>SUM(C6+C7)</f>
        <v>235686</v>
      </c>
      <c r="D5" s="19">
        <f>SUM(D6+D7)</f>
        <v>281560</v>
      </c>
      <c r="E5" s="19">
        <f>SUM(E6+E7)</f>
        <v>270581</v>
      </c>
      <c r="F5" s="18" t="s">
        <v>21</v>
      </c>
      <c r="G5" s="20">
        <v>100684</v>
      </c>
      <c r="H5" s="20">
        <v>131566</v>
      </c>
      <c r="I5" s="19">
        <v>140061</v>
      </c>
    </row>
    <row r="6" spans="1:9" ht="15" customHeight="1">
      <c r="A6" s="17" t="s">
        <v>22</v>
      </c>
      <c r="B6" s="18" t="s">
        <v>23</v>
      </c>
      <c r="C6" s="19">
        <v>192143</v>
      </c>
      <c r="D6" s="19">
        <v>200028</v>
      </c>
      <c r="E6" s="19">
        <v>176766</v>
      </c>
      <c r="F6" s="18" t="s">
        <v>24</v>
      </c>
      <c r="G6" s="20">
        <v>26258</v>
      </c>
      <c r="H6" s="20">
        <v>30671</v>
      </c>
      <c r="I6" s="19">
        <v>31891</v>
      </c>
    </row>
    <row r="7" spans="1:9" ht="15" customHeight="1">
      <c r="A7" s="17" t="s">
        <v>25</v>
      </c>
      <c r="B7" s="18" t="s">
        <v>26</v>
      </c>
      <c r="C7" s="19">
        <v>43543</v>
      </c>
      <c r="D7" s="19">
        <v>81532</v>
      </c>
      <c r="E7" s="19">
        <v>93815</v>
      </c>
      <c r="F7" s="18" t="s">
        <v>27</v>
      </c>
      <c r="G7" s="20">
        <v>78586</v>
      </c>
      <c r="H7" s="20">
        <v>93620</v>
      </c>
      <c r="I7" s="19">
        <v>97699</v>
      </c>
    </row>
    <row r="8" spans="1:9" s="21" customFormat="1" ht="13.5" customHeight="1">
      <c r="A8" s="17" t="s">
        <v>28</v>
      </c>
      <c r="B8" s="18" t="s">
        <v>29</v>
      </c>
      <c r="C8" s="19">
        <v>33998</v>
      </c>
      <c r="D8" s="19">
        <v>53520</v>
      </c>
      <c r="E8" s="19">
        <v>53180</v>
      </c>
      <c r="F8" s="18" t="s">
        <v>30</v>
      </c>
      <c r="G8" s="20">
        <v>20005</v>
      </c>
      <c r="H8" s="20">
        <v>25623</v>
      </c>
      <c r="I8" s="19">
        <v>28678</v>
      </c>
    </row>
    <row r="9" spans="1:9" ht="12.75" customHeight="1">
      <c r="A9" s="17" t="s">
        <v>31</v>
      </c>
      <c r="B9" s="18" t="s">
        <v>32</v>
      </c>
      <c r="C9" s="19">
        <f>SUM(C10:C12)</f>
        <v>94450</v>
      </c>
      <c r="D9" s="19">
        <f>SUM(D10:D12)</f>
        <v>94450</v>
      </c>
      <c r="E9" s="19">
        <f>SUM(E10:E12)</f>
        <v>103995</v>
      </c>
      <c r="F9" s="18" t="s">
        <v>33</v>
      </c>
      <c r="G9" s="20">
        <f>SUM(G10:G13)</f>
        <v>171486</v>
      </c>
      <c r="H9" s="20">
        <f>SUM(H10:H13)</f>
        <v>162422</v>
      </c>
      <c r="I9" s="19">
        <f>SUM(I10:I13)</f>
        <v>145321</v>
      </c>
    </row>
    <row r="10" spans="1:9" ht="12" customHeight="1">
      <c r="A10" s="17" t="s">
        <v>34</v>
      </c>
      <c r="B10" s="18" t="s">
        <v>35</v>
      </c>
      <c r="C10" s="19">
        <v>9500</v>
      </c>
      <c r="D10" s="19">
        <v>9500</v>
      </c>
      <c r="E10" s="19">
        <v>9500</v>
      </c>
      <c r="F10" s="18" t="s">
        <v>36</v>
      </c>
      <c r="G10" s="22">
        <v>0</v>
      </c>
      <c r="H10" s="23">
        <v>431</v>
      </c>
      <c r="I10" s="24">
        <v>293</v>
      </c>
    </row>
    <row r="11" spans="1:9" ht="12" customHeight="1">
      <c r="A11" s="17" t="s">
        <v>37</v>
      </c>
      <c r="B11" s="18" t="s">
        <v>38</v>
      </c>
      <c r="C11" s="19">
        <v>84200</v>
      </c>
      <c r="D11" s="19">
        <v>84200</v>
      </c>
      <c r="E11" s="19">
        <v>93700</v>
      </c>
      <c r="F11" s="18" t="s">
        <v>39</v>
      </c>
      <c r="G11" s="20">
        <v>111781</v>
      </c>
      <c r="H11" s="20">
        <v>113203</v>
      </c>
      <c r="I11" s="19">
        <v>87452</v>
      </c>
    </row>
    <row r="12" spans="1:9" ht="12.75" customHeight="1">
      <c r="A12" s="17" t="s">
        <v>40</v>
      </c>
      <c r="B12" s="18" t="s">
        <v>41</v>
      </c>
      <c r="C12" s="19">
        <v>750</v>
      </c>
      <c r="D12" s="19">
        <v>750</v>
      </c>
      <c r="E12" s="19">
        <v>795</v>
      </c>
      <c r="F12" s="18" t="s">
        <v>42</v>
      </c>
      <c r="G12" s="20">
        <v>7400</v>
      </c>
      <c r="H12" s="20">
        <v>8350</v>
      </c>
      <c r="I12" s="19">
        <v>9476</v>
      </c>
    </row>
    <row r="13" spans="1:9" ht="14.25" customHeight="1">
      <c r="A13" s="17" t="s">
        <v>43</v>
      </c>
      <c r="B13" s="18" t="s">
        <v>44</v>
      </c>
      <c r="C13" s="19">
        <v>11429</v>
      </c>
      <c r="D13" s="19">
        <v>12654</v>
      </c>
      <c r="E13" s="19">
        <v>17109</v>
      </c>
      <c r="F13" s="18" t="s">
        <v>45</v>
      </c>
      <c r="G13" s="20">
        <v>52305</v>
      </c>
      <c r="H13" s="20">
        <v>40438</v>
      </c>
      <c r="I13" s="19">
        <v>48100</v>
      </c>
    </row>
    <row r="14" spans="1:9" ht="13.5" customHeight="1">
      <c r="A14" s="17" t="s">
        <v>46</v>
      </c>
      <c r="B14" s="18" t="s">
        <v>47</v>
      </c>
      <c r="C14" s="25">
        <v>610</v>
      </c>
      <c r="D14" s="24">
        <v>2977</v>
      </c>
      <c r="E14" s="24">
        <v>2977</v>
      </c>
      <c r="F14" s="18" t="s">
        <v>48</v>
      </c>
      <c r="G14" s="23">
        <v>27460</v>
      </c>
      <c r="H14" s="23">
        <v>51364</v>
      </c>
      <c r="I14" s="24">
        <v>55726</v>
      </c>
    </row>
    <row r="15" spans="1:9" ht="14.25" customHeight="1">
      <c r="A15" s="17" t="s">
        <v>49</v>
      </c>
      <c r="B15" s="18" t="s">
        <v>50</v>
      </c>
      <c r="C15" s="25">
        <v>0</v>
      </c>
      <c r="D15" s="25">
        <v>0</v>
      </c>
      <c r="E15" s="25">
        <v>0</v>
      </c>
      <c r="F15" s="18" t="s">
        <v>51</v>
      </c>
      <c r="G15" s="23">
        <v>857</v>
      </c>
      <c r="H15" s="23">
        <v>2020</v>
      </c>
      <c r="I15" s="24">
        <v>4619</v>
      </c>
    </row>
    <row r="16" spans="1:9" ht="13.5" customHeight="1">
      <c r="A16" s="17" t="s">
        <v>52</v>
      </c>
      <c r="B16" s="18" t="s">
        <v>53</v>
      </c>
      <c r="C16" s="24">
        <v>5996</v>
      </c>
      <c r="D16" s="24">
        <v>5996</v>
      </c>
      <c r="E16" s="24">
        <v>5996</v>
      </c>
      <c r="F16" s="18" t="s">
        <v>54</v>
      </c>
      <c r="G16" s="20">
        <f>SUM(G17+G18)</f>
        <v>1009</v>
      </c>
      <c r="H16" s="20">
        <f>SUM(H17+H18)</f>
        <v>1209</v>
      </c>
      <c r="I16" s="19">
        <f>SUM(I17+I18)</f>
        <v>2009</v>
      </c>
    </row>
    <row r="17" spans="1:9" ht="13.5" customHeight="1">
      <c r="A17" s="17" t="s">
        <v>55</v>
      </c>
      <c r="B17" s="18"/>
      <c r="C17" s="19"/>
      <c r="D17" s="19"/>
      <c r="E17" s="19"/>
      <c r="F17" s="18" t="s">
        <v>56</v>
      </c>
      <c r="G17" s="22">
        <v>0</v>
      </c>
      <c r="H17" s="22">
        <v>0</v>
      </c>
      <c r="I17" s="25">
        <v>0</v>
      </c>
    </row>
    <row r="18" spans="1:9" ht="13.5" customHeight="1">
      <c r="A18" s="17" t="s">
        <v>57</v>
      </c>
      <c r="B18" s="18"/>
      <c r="C18" s="19"/>
      <c r="D18" s="19"/>
      <c r="E18" s="19"/>
      <c r="F18" s="18" t="s">
        <v>58</v>
      </c>
      <c r="G18" s="20">
        <v>1009</v>
      </c>
      <c r="H18" s="20">
        <v>1209</v>
      </c>
      <c r="I18" s="19">
        <v>2009</v>
      </c>
    </row>
    <row r="19" spans="1:9" ht="12.75" customHeight="1">
      <c r="A19" s="17" t="s">
        <v>59</v>
      </c>
      <c r="B19" s="26" t="s">
        <v>60</v>
      </c>
      <c r="C19" s="27">
        <f>SUM(C5+C9+C13+C15)</f>
        <v>341565</v>
      </c>
      <c r="D19" s="27">
        <f>SUM(D5+D9+D13+D15)</f>
        <v>388664</v>
      </c>
      <c r="E19" s="27">
        <f>SUM(E5+E9+E13+E15)</f>
        <v>391685</v>
      </c>
      <c r="F19" s="26" t="s">
        <v>61</v>
      </c>
      <c r="G19" s="28">
        <f>SUM(G5:G9)</f>
        <v>397019</v>
      </c>
      <c r="H19" s="28">
        <f>SUM(H5:H9)</f>
        <v>443902</v>
      </c>
      <c r="I19" s="27">
        <f>SUM(I5:I9)</f>
        <v>443650</v>
      </c>
    </row>
    <row r="20" spans="1:9" ht="13.5" customHeight="1">
      <c r="A20" s="17" t="s">
        <v>62</v>
      </c>
      <c r="B20" s="26" t="s">
        <v>63</v>
      </c>
      <c r="C20" s="27">
        <f>SUM(C8+C14+C16)</f>
        <v>40604</v>
      </c>
      <c r="D20" s="27">
        <f>SUM(D8+D14+D16)</f>
        <v>62493</v>
      </c>
      <c r="E20" s="27">
        <f>SUM(E8+E14+E16)</f>
        <v>62153</v>
      </c>
      <c r="F20" s="26" t="s">
        <v>64</v>
      </c>
      <c r="G20" s="28">
        <f>SUM(G14:G16)</f>
        <v>29326</v>
      </c>
      <c r="H20" s="28">
        <f>SUM(H14:H16)</f>
        <v>54593</v>
      </c>
      <c r="I20" s="27">
        <f>SUM(I14:I16)</f>
        <v>62354</v>
      </c>
    </row>
    <row r="21" spans="1:9" s="34" customFormat="1" ht="12.75" customHeight="1">
      <c r="A21" s="29">
        <v>17</v>
      </c>
      <c r="B21" s="30" t="s">
        <v>65</v>
      </c>
      <c r="C21" s="31">
        <f>SUM(C19+C20)</f>
        <v>382169</v>
      </c>
      <c r="D21" s="31">
        <f>SUM(D19+D20)</f>
        <v>451157</v>
      </c>
      <c r="E21" s="31">
        <f>SUM(E19+E20)</f>
        <v>453838</v>
      </c>
      <c r="F21" s="32" t="s">
        <v>66</v>
      </c>
      <c r="G21" s="33">
        <f>SUM(G19+G20)</f>
        <v>426345</v>
      </c>
      <c r="H21" s="33">
        <f>SUM(H19+H20)</f>
        <v>498495</v>
      </c>
      <c r="I21" s="31">
        <f>SUM(I19+I20)</f>
        <v>506004</v>
      </c>
    </row>
    <row r="22" spans="1:9" ht="14.25" customHeight="1">
      <c r="A22" s="17" t="s">
        <v>67</v>
      </c>
      <c r="B22" s="35"/>
      <c r="C22" s="36"/>
      <c r="D22" s="36"/>
      <c r="E22" s="36"/>
      <c r="F22" s="37" t="s">
        <v>68</v>
      </c>
      <c r="G22" s="23">
        <v>0</v>
      </c>
      <c r="H22" s="23">
        <v>0</v>
      </c>
      <c r="I22" s="24">
        <v>0</v>
      </c>
    </row>
    <row r="23" spans="1:9" ht="14.25" customHeight="1">
      <c r="A23" s="17" t="s">
        <v>69</v>
      </c>
      <c r="B23" s="35"/>
      <c r="C23" s="36"/>
      <c r="D23" s="36"/>
      <c r="E23" s="36"/>
      <c r="F23" s="38" t="s">
        <v>70</v>
      </c>
      <c r="G23" s="22">
        <v>0</v>
      </c>
      <c r="H23" s="22">
        <v>0</v>
      </c>
      <c r="I23" s="25">
        <v>0</v>
      </c>
    </row>
    <row r="24" spans="1:9" ht="13.5" customHeight="1">
      <c r="A24" s="17" t="s">
        <v>71</v>
      </c>
      <c r="B24" s="39"/>
      <c r="C24" s="19"/>
      <c r="D24" s="19"/>
      <c r="E24" s="19"/>
      <c r="F24" s="38" t="s">
        <v>72</v>
      </c>
      <c r="G24" s="22">
        <v>0</v>
      </c>
      <c r="H24" s="23">
        <v>6690</v>
      </c>
      <c r="I24" s="24">
        <v>6690</v>
      </c>
    </row>
    <row r="25" spans="1:9" ht="13.5" customHeight="1">
      <c r="A25" s="17" t="s">
        <v>73</v>
      </c>
      <c r="B25" s="30" t="s">
        <v>74</v>
      </c>
      <c r="C25" s="27">
        <f>SUM(C26+C33)</f>
        <v>44176</v>
      </c>
      <c r="D25" s="27">
        <f>SUM(D26+D33)</f>
        <v>54028</v>
      </c>
      <c r="E25" s="27">
        <f>SUM(E26+E33)</f>
        <v>58856</v>
      </c>
      <c r="F25" s="32" t="s">
        <v>75</v>
      </c>
      <c r="G25" s="40">
        <v>0</v>
      </c>
      <c r="H25" s="41">
        <v>6690</v>
      </c>
      <c r="I25" s="42">
        <v>6690</v>
      </c>
    </row>
    <row r="26" spans="1:9" ht="20.25" customHeight="1">
      <c r="A26" s="17" t="s">
        <v>76</v>
      </c>
      <c r="B26" s="43" t="s">
        <v>77</v>
      </c>
      <c r="C26" s="27">
        <v>44176</v>
      </c>
      <c r="D26" s="27">
        <v>54028</v>
      </c>
      <c r="E26" s="27">
        <v>54028</v>
      </c>
      <c r="F26" s="32" t="s">
        <v>78</v>
      </c>
      <c r="G26" s="44">
        <f>SUM(C21-G21)</f>
        <v>-44176</v>
      </c>
      <c r="H26" s="44">
        <f>SUM(D21-H21)</f>
        <v>-47338</v>
      </c>
      <c r="I26" s="45">
        <f>SUM(E21-I21)</f>
        <v>-52166</v>
      </c>
    </row>
    <row r="27" spans="1:9" ht="15.75" customHeight="1">
      <c r="A27" s="17" t="s">
        <v>79</v>
      </c>
      <c r="B27" s="46" t="s">
        <v>80</v>
      </c>
      <c r="C27" s="27">
        <f>SUM(C28+C29)</f>
        <v>44176</v>
      </c>
      <c r="D27" s="27">
        <f>SUM(D28+D29)</f>
        <v>54028</v>
      </c>
      <c r="E27" s="27">
        <f>SUM(E28+E29)</f>
        <v>54028</v>
      </c>
      <c r="F27" s="47" t="s">
        <v>81</v>
      </c>
      <c r="G27" s="48">
        <f aca="true" t="shared" si="0" ref="G27:G28">SUM(C19-G19)</f>
        <v>-55454</v>
      </c>
      <c r="H27" s="48">
        <f aca="true" t="shared" si="1" ref="H27:H28">SUM(D19-H19)</f>
        <v>-55238</v>
      </c>
      <c r="I27" s="49">
        <f aca="true" t="shared" si="2" ref="I27:I28">SUM(E19-I19)</f>
        <v>-51965</v>
      </c>
    </row>
    <row r="28" spans="1:9" ht="12.75" customHeight="1">
      <c r="A28" s="17" t="s">
        <v>82</v>
      </c>
      <c r="B28" s="39" t="s">
        <v>83</v>
      </c>
      <c r="C28" s="19">
        <v>44176</v>
      </c>
      <c r="D28" s="19">
        <v>54028</v>
      </c>
      <c r="E28" s="19">
        <v>54028</v>
      </c>
      <c r="F28" s="18" t="s">
        <v>84</v>
      </c>
      <c r="G28" s="20">
        <f t="shared" si="0"/>
        <v>11278</v>
      </c>
      <c r="H28" s="20">
        <f t="shared" si="1"/>
        <v>7900</v>
      </c>
      <c r="I28" s="19">
        <f t="shared" si="2"/>
        <v>-201</v>
      </c>
    </row>
    <row r="29" spans="1:9" ht="12.75" customHeight="1">
      <c r="A29" s="17" t="s">
        <v>85</v>
      </c>
      <c r="B29" s="39" t="s">
        <v>86</v>
      </c>
      <c r="C29" s="36">
        <v>0</v>
      </c>
      <c r="D29" s="36">
        <v>0</v>
      </c>
      <c r="E29" s="36">
        <v>0</v>
      </c>
      <c r="F29" s="18"/>
      <c r="G29" s="20"/>
      <c r="H29" s="20"/>
      <c r="I29" s="19"/>
    </row>
    <row r="30" spans="1:9" ht="12.75" customHeight="1">
      <c r="A30" s="17" t="s">
        <v>87</v>
      </c>
      <c r="B30" s="46" t="s">
        <v>88</v>
      </c>
      <c r="C30" s="50">
        <v>0</v>
      </c>
      <c r="D30" s="50">
        <v>0</v>
      </c>
      <c r="E30" s="50">
        <v>0</v>
      </c>
      <c r="F30" s="18"/>
      <c r="G30" s="20"/>
      <c r="H30" s="20"/>
      <c r="I30" s="19"/>
    </row>
    <row r="31" spans="1:9" ht="15.75" customHeight="1">
      <c r="A31" s="17" t="s">
        <v>89</v>
      </c>
      <c r="B31" s="39" t="s">
        <v>90</v>
      </c>
      <c r="C31" s="24">
        <v>0</v>
      </c>
      <c r="D31" s="24">
        <v>0</v>
      </c>
      <c r="E31" s="24">
        <v>0</v>
      </c>
      <c r="F31" s="18"/>
      <c r="G31" s="20"/>
      <c r="H31" s="20"/>
      <c r="I31" s="19"/>
    </row>
    <row r="32" spans="1:9" ht="15.75" customHeight="1">
      <c r="A32" s="17" t="s">
        <v>91</v>
      </c>
      <c r="B32" s="39" t="s">
        <v>92</v>
      </c>
      <c r="C32" s="24">
        <v>0</v>
      </c>
      <c r="D32" s="24">
        <v>0</v>
      </c>
      <c r="E32" s="24">
        <v>0</v>
      </c>
      <c r="F32" s="18"/>
      <c r="G32" s="20"/>
      <c r="H32" s="20"/>
      <c r="I32" s="19"/>
    </row>
    <row r="33" spans="1:9" ht="17.25" customHeight="1">
      <c r="A33" s="29">
        <v>29</v>
      </c>
      <c r="B33" s="43" t="s">
        <v>93</v>
      </c>
      <c r="C33" s="24">
        <v>0</v>
      </c>
      <c r="D33" s="24">
        <v>0</v>
      </c>
      <c r="E33" s="50">
        <v>4828</v>
      </c>
      <c r="F33" s="18"/>
      <c r="G33" s="20"/>
      <c r="H33" s="20"/>
      <c r="I33" s="19"/>
    </row>
    <row r="34" spans="1:9" s="34" customFormat="1" ht="13.5" customHeight="1">
      <c r="A34" s="17" t="s">
        <v>94</v>
      </c>
      <c r="B34" s="51" t="s">
        <v>95</v>
      </c>
      <c r="C34" s="52">
        <f>SUM(C21+C26)</f>
        <v>426345</v>
      </c>
      <c r="D34" s="52">
        <f>SUM(D21+D26)</f>
        <v>505185</v>
      </c>
      <c r="E34" s="52">
        <f>SUM(E21+E25)</f>
        <v>512694</v>
      </c>
      <c r="F34" s="51" t="s">
        <v>96</v>
      </c>
      <c r="G34" s="53">
        <f>SUM(G21+G25)</f>
        <v>426345</v>
      </c>
      <c r="H34" s="53">
        <f>SUM(H21+H25)</f>
        <v>505185</v>
      </c>
      <c r="I34" s="52">
        <f>SUM(I21+I25)</f>
        <v>512694</v>
      </c>
    </row>
    <row r="35" spans="1:9" ht="13.5" customHeight="1">
      <c r="A35" s="54" t="s">
        <v>97</v>
      </c>
      <c r="B35" s="18" t="s">
        <v>98</v>
      </c>
      <c r="C35" s="55">
        <f aca="true" t="shared" si="3" ref="C35:C36">SUM(C19+C28)</f>
        <v>385741</v>
      </c>
      <c r="D35" s="55">
        <f aca="true" t="shared" si="4" ref="D35:D36">SUM(D19+D28)</f>
        <v>442692</v>
      </c>
      <c r="E35" s="55">
        <f>SUM(E19+E28+E33)</f>
        <v>450541</v>
      </c>
      <c r="F35" s="18" t="s">
        <v>99</v>
      </c>
      <c r="G35" s="20">
        <f>SUM(G19+G22)</f>
        <v>397019</v>
      </c>
      <c r="H35" s="20">
        <f>SUM(H19+H22)</f>
        <v>443902</v>
      </c>
      <c r="I35" s="19">
        <f>SUM(I19+I24)</f>
        <v>450340</v>
      </c>
    </row>
    <row r="36" spans="1:9" ht="13.5" customHeight="1">
      <c r="A36" s="56" t="s">
        <v>100</v>
      </c>
      <c r="B36" s="57" t="s">
        <v>101</v>
      </c>
      <c r="C36" s="58">
        <f t="shared" si="3"/>
        <v>40604</v>
      </c>
      <c r="D36" s="58">
        <f t="shared" si="4"/>
        <v>62493</v>
      </c>
      <c r="E36" s="58">
        <f>SUM(E20+E29)</f>
        <v>62153</v>
      </c>
      <c r="F36" s="57" t="s">
        <v>102</v>
      </c>
      <c r="G36" s="58">
        <f>SUM(G20+G24)</f>
        <v>29326</v>
      </c>
      <c r="H36" s="58">
        <f>SUM(H20+H24)</f>
        <v>61283</v>
      </c>
      <c r="I36" s="58">
        <f>SUM(I20)</f>
        <v>62354</v>
      </c>
    </row>
    <row r="37" ht="12.75" customHeight="1"/>
  </sheetData>
  <sheetProtection selectLockedCells="1" selectUnlockedCells="1"/>
  <mergeCells count="2">
    <mergeCell ref="A1:I1"/>
    <mergeCell ref="A2:D2"/>
  </mergeCells>
  <printOptions horizontalCentered="1" verticalCentered="1"/>
  <pageMargins left="0.2361111111111111" right="0.2361111111111111" top="0.7479166666666667" bottom="0.7479166666666667" header="0.5118055555555555" footer="0.5118055555555555"/>
  <pageSetup firstPageNumber="14" useFirstPageNumber="1" horizontalDpi="300" verticalDpi="3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8"/>
  <sheetViews>
    <sheetView workbookViewId="0" topLeftCell="H55">
      <selection activeCell="R72" sqref="R72"/>
    </sheetView>
  </sheetViews>
  <sheetFormatPr defaultColWidth="9.140625" defaultRowHeight="15"/>
  <cols>
    <col min="1" max="1" width="3.8515625" style="0" customWidth="1"/>
    <col min="2" max="7" width="0" style="0" hidden="1" customWidth="1"/>
    <col min="8" max="8" width="3.57421875" style="0" customWidth="1"/>
    <col min="9" max="9" width="4.421875" style="0" customWidth="1"/>
    <col min="10" max="10" width="37.57421875" style="0" customWidth="1"/>
    <col min="11" max="12" width="13.421875" style="0" customWidth="1"/>
    <col min="13" max="13" width="12.57421875" style="0" customWidth="1"/>
    <col min="14" max="14" width="11.57421875" style="0" customWidth="1"/>
    <col min="15" max="15" width="11.28125" style="0" customWidth="1"/>
    <col min="16" max="16" width="12.140625" style="0" customWidth="1"/>
  </cols>
  <sheetData>
    <row r="1" spans="8:17" ht="15"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8:16" s="60" customFormat="1" ht="19.5" customHeight="1">
      <c r="H2" s="61" t="s">
        <v>103</v>
      </c>
      <c r="I2" s="61"/>
      <c r="J2" s="61"/>
      <c r="K2" s="61"/>
      <c r="L2" s="61"/>
      <c r="M2" s="61"/>
      <c r="N2" s="61"/>
      <c r="O2" s="61"/>
      <c r="P2" s="61"/>
    </row>
    <row r="3" spans="8:16" ht="15.75">
      <c r="H3" s="62" t="s">
        <v>104</v>
      </c>
      <c r="I3" s="62"/>
      <c r="J3" s="62"/>
      <c r="K3" s="62"/>
      <c r="L3" s="62"/>
      <c r="M3" s="62"/>
      <c r="N3" s="62"/>
      <c r="O3" s="62"/>
      <c r="P3" s="62"/>
    </row>
    <row r="4" spans="8:16" ht="20.25" customHeight="1">
      <c r="H4" s="63"/>
      <c r="I4" s="63"/>
      <c r="J4" s="63"/>
      <c r="K4" s="63"/>
      <c r="L4" s="63"/>
      <c r="M4" s="63" t="s">
        <v>2</v>
      </c>
      <c r="N4" s="63"/>
      <c r="O4" s="64" t="s">
        <v>105</v>
      </c>
      <c r="P4" s="64"/>
    </row>
    <row r="5" spans="1:16" s="66" customFormat="1" ht="14.25" customHeight="1">
      <c r="A5" s="65" t="s">
        <v>106</v>
      </c>
      <c r="H5" s="67" t="s">
        <v>107</v>
      </c>
      <c r="I5" s="67"/>
      <c r="J5" s="67"/>
      <c r="K5" s="68" t="s">
        <v>108</v>
      </c>
      <c r="L5" s="68" t="s">
        <v>9</v>
      </c>
      <c r="M5" s="68" t="s">
        <v>109</v>
      </c>
      <c r="N5" s="69" t="s">
        <v>110</v>
      </c>
      <c r="O5" s="69"/>
      <c r="P5" s="69"/>
    </row>
    <row r="6" spans="1:16" s="66" customFormat="1" ht="32.25" customHeight="1">
      <c r="A6" s="65"/>
      <c r="H6" s="67"/>
      <c r="I6" s="67"/>
      <c r="J6" s="67"/>
      <c r="K6" s="68"/>
      <c r="L6" s="68"/>
      <c r="M6" s="68"/>
      <c r="N6" s="70" t="s">
        <v>111</v>
      </c>
      <c r="O6" s="71" t="s">
        <v>112</v>
      </c>
      <c r="P6" s="72" t="s">
        <v>113</v>
      </c>
    </row>
    <row r="7" spans="1:16" s="66" customFormat="1" ht="15" customHeight="1">
      <c r="A7" s="65"/>
      <c r="H7" s="69" t="s">
        <v>11</v>
      </c>
      <c r="I7" s="69"/>
      <c r="J7" s="69"/>
      <c r="K7" s="73" t="s">
        <v>12</v>
      </c>
      <c r="L7" s="74" t="s">
        <v>13</v>
      </c>
      <c r="M7" s="74" t="s">
        <v>14</v>
      </c>
      <c r="N7" s="74" t="s">
        <v>15</v>
      </c>
      <c r="O7" s="75" t="s">
        <v>16</v>
      </c>
      <c r="P7" s="74" t="s">
        <v>17</v>
      </c>
    </row>
    <row r="8" spans="1:17" s="77" customFormat="1" ht="12">
      <c r="A8" s="76">
        <v>1</v>
      </c>
      <c r="H8" s="78" t="s">
        <v>114</v>
      </c>
      <c r="I8" s="78"/>
      <c r="J8" s="78"/>
      <c r="K8" s="79">
        <f>SUM(K9+K10+K11+K33+K40)</f>
        <v>332497</v>
      </c>
      <c r="L8" s="79">
        <f>SUM(L9+L10+L11+L33+L40)</f>
        <v>359653</v>
      </c>
      <c r="M8" s="79">
        <f>SUM(M9+M10+M11+M33+M40)</f>
        <v>376556</v>
      </c>
      <c r="N8" s="79">
        <f>SUM(N9+N10+N11+N33+N40)</f>
        <v>339681</v>
      </c>
      <c r="O8" s="79">
        <f>SUM(O9+O10+O11+O33+O40)</f>
        <v>36875</v>
      </c>
      <c r="P8" s="79">
        <f>SUM(P9+P10+P11+P33+P40)</f>
        <v>0</v>
      </c>
      <c r="Q8" s="80"/>
    </row>
    <row r="9" spans="1:17" s="81" customFormat="1" ht="12">
      <c r="A9" s="76">
        <v>2</v>
      </c>
      <c r="H9" s="82" t="s">
        <v>115</v>
      </c>
      <c r="I9" s="83"/>
      <c r="J9" s="84" t="s">
        <v>116</v>
      </c>
      <c r="K9" s="85">
        <v>57776</v>
      </c>
      <c r="L9" s="85">
        <v>94943</v>
      </c>
      <c r="M9" s="85">
        <v>95078</v>
      </c>
      <c r="N9" s="86">
        <v>92137</v>
      </c>
      <c r="O9" s="86">
        <v>2941</v>
      </c>
      <c r="P9" s="86">
        <v>0</v>
      </c>
      <c r="Q9" s="87"/>
    </row>
    <row r="10" spans="1:17" s="81" customFormat="1" ht="12">
      <c r="A10" s="76">
        <v>3</v>
      </c>
      <c r="H10" s="82" t="s">
        <v>117</v>
      </c>
      <c r="I10" s="83"/>
      <c r="J10" s="84" t="s">
        <v>118</v>
      </c>
      <c r="K10" s="86">
        <v>14434</v>
      </c>
      <c r="L10" s="85">
        <v>19506</v>
      </c>
      <c r="M10" s="85">
        <v>19898</v>
      </c>
      <c r="N10" s="86">
        <v>19038</v>
      </c>
      <c r="O10" s="86">
        <v>860</v>
      </c>
      <c r="P10" s="86">
        <v>0</v>
      </c>
      <c r="Q10" s="87"/>
    </row>
    <row r="11" spans="1:17" s="81" customFormat="1" ht="12">
      <c r="A11" s="76">
        <v>4</v>
      </c>
      <c r="H11" s="82" t="s">
        <v>119</v>
      </c>
      <c r="I11" s="83"/>
      <c r="J11" s="84" t="s">
        <v>120</v>
      </c>
      <c r="K11" s="86">
        <f>SUM(K12+K16+K19+K27+K29)</f>
        <v>68796</v>
      </c>
      <c r="L11" s="86">
        <f>SUM(L12+L16+L19+L27+L29)</f>
        <v>85715</v>
      </c>
      <c r="M11" s="86">
        <f>SUM(M12+M16+M19+M27+M29)</f>
        <v>87595</v>
      </c>
      <c r="N11" s="86">
        <f>SUM(N12+N16+N19+N27+N29)</f>
        <v>67042</v>
      </c>
      <c r="O11" s="86">
        <f>SUM(O12+O16+O19+O27+O29)</f>
        <v>20553</v>
      </c>
      <c r="P11" s="86">
        <f>SUM(P12+P16+P19+P27+P29)</f>
        <v>0</v>
      </c>
      <c r="Q11" s="87"/>
    </row>
    <row r="12" spans="1:17" s="81" customFormat="1" ht="12">
      <c r="A12" s="76">
        <v>5</v>
      </c>
      <c r="H12" s="83"/>
      <c r="I12" s="88" t="s">
        <v>121</v>
      </c>
      <c r="J12" s="89" t="s">
        <v>122</v>
      </c>
      <c r="K12" s="90">
        <f>SUM(K13+K14)</f>
        <v>16036</v>
      </c>
      <c r="L12" s="90">
        <f>SUM(L13+L14+L15)</f>
        <v>19260</v>
      </c>
      <c r="M12" s="90">
        <f>SUM(M13+M14+M15)</f>
        <v>19260</v>
      </c>
      <c r="N12" s="90">
        <f>SUM(N13+N14)</f>
        <v>15197</v>
      </c>
      <c r="O12" s="90">
        <f>SUM(O13+O14+O15)</f>
        <v>4063</v>
      </c>
      <c r="P12" s="90">
        <f>SUM(P13+P14)</f>
        <v>0</v>
      </c>
      <c r="Q12" s="87"/>
    </row>
    <row r="13" spans="1:17" s="81" customFormat="1" ht="12">
      <c r="A13" s="76">
        <v>6</v>
      </c>
      <c r="H13" s="83"/>
      <c r="I13" s="91"/>
      <c r="J13" s="83" t="s">
        <v>123</v>
      </c>
      <c r="K13" s="92">
        <v>586</v>
      </c>
      <c r="L13" s="92">
        <v>586</v>
      </c>
      <c r="M13" s="92">
        <v>586</v>
      </c>
      <c r="N13" s="92">
        <v>586</v>
      </c>
      <c r="O13" s="92">
        <v>0</v>
      </c>
      <c r="P13" s="92">
        <v>0</v>
      </c>
      <c r="Q13" s="87"/>
    </row>
    <row r="14" spans="1:17" s="81" customFormat="1" ht="12">
      <c r="A14" s="76">
        <v>7</v>
      </c>
      <c r="H14" s="83"/>
      <c r="I14" s="91"/>
      <c r="J14" s="83" t="s">
        <v>124</v>
      </c>
      <c r="K14" s="92">
        <v>15450</v>
      </c>
      <c r="L14" s="92">
        <v>18619</v>
      </c>
      <c r="M14" s="92">
        <v>18619</v>
      </c>
      <c r="N14" s="92">
        <v>14611</v>
      </c>
      <c r="O14" s="92">
        <v>4008</v>
      </c>
      <c r="P14" s="92">
        <v>0</v>
      </c>
      <c r="Q14" s="87"/>
    </row>
    <row r="15" spans="1:17" s="81" customFormat="1" ht="12">
      <c r="A15" s="76">
        <v>8</v>
      </c>
      <c r="H15" s="83"/>
      <c r="I15" s="91"/>
      <c r="J15" s="83" t="s">
        <v>125</v>
      </c>
      <c r="K15" s="92">
        <v>0</v>
      </c>
      <c r="L15" s="92">
        <v>55</v>
      </c>
      <c r="M15" s="92">
        <v>55</v>
      </c>
      <c r="N15" s="92">
        <v>0</v>
      </c>
      <c r="O15" s="92">
        <v>55</v>
      </c>
      <c r="P15" s="92">
        <v>0</v>
      </c>
      <c r="Q15" s="87"/>
    </row>
    <row r="16" spans="1:17" s="81" customFormat="1" ht="12">
      <c r="A16" s="76">
        <v>9</v>
      </c>
      <c r="H16" s="83"/>
      <c r="I16" s="93" t="s">
        <v>126</v>
      </c>
      <c r="J16" s="89" t="s">
        <v>127</v>
      </c>
      <c r="K16" s="90">
        <f>SUM(K17+K18)</f>
        <v>1305</v>
      </c>
      <c r="L16" s="90">
        <f>SUM(L17+L18)</f>
        <v>1400</v>
      </c>
      <c r="M16" s="90">
        <f>SUM(M17+M18)</f>
        <v>1481</v>
      </c>
      <c r="N16" s="90">
        <v>1431</v>
      </c>
      <c r="O16" s="90">
        <f>SUM(O17+O18)</f>
        <v>50</v>
      </c>
      <c r="P16" s="90">
        <f>SUM(P17+P18)</f>
        <v>0</v>
      </c>
      <c r="Q16" s="87"/>
    </row>
    <row r="17" spans="1:17" s="81" customFormat="1" ht="12">
      <c r="A17" s="76">
        <v>10</v>
      </c>
      <c r="H17" s="83"/>
      <c r="I17" s="94"/>
      <c r="J17" s="83" t="s">
        <v>128</v>
      </c>
      <c r="K17" s="92">
        <v>823</v>
      </c>
      <c r="L17" s="92">
        <v>963</v>
      </c>
      <c r="M17" s="92">
        <v>987</v>
      </c>
      <c r="N17" s="92">
        <v>987</v>
      </c>
      <c r="O17" s="92">
        <v>0</v>
      </c>
      <c r="P17" s="92">
        <v>0</v>
      </c>
      <c r="Q17" s="87"/>
    </row>
    <row r="18" spans="1:17" s="81" customFormat="1" ht="12">
      <c r="A18" s="76">
        <v>11</v>
      </c>
      <c r="H18" s="83"/>
      <c r="I18" s="94"/>
      <c r="J18" s="83" t="s">
        <v>129</v>
      </c>
      <c r="K18" s="92">
        <v>482</v>
      </c>
      <c r="L18" s="92">
        <v>437</v>
      </c>
      <c r="M18" s="92">
        <v>494</v>
      </c>
      <c r="N18" s="92">
        <v>444</v>
      </c>
      <c r="O18" s="92">
        <v>50</v>
      </c>
      <c r="P18" s="92">
        <v>0</v>
      </c>
      <c r="Q18" s="87"/>
    </row>
    <row r="19" spans="1:17" s="81" customFormat="1" ht="12">
      <c r="A19" s="76">
        <v>12</v>
      </c>
      <c r="H19" s="83"/>
      <c r="I19" s="93" t="s">
        <v>130</v>
      </c>
      <c r="J19" s="89" t="s">
        <v>131</v>
      </c>
      <c r="K19" s="90">
        <f>SUM(K20:K26)</f>
        <v>30650</v>
      </c>
      <c r="L19" s="90">
        <f>SUM(L20:L26)</f>
        <v>40609</v>
      </c>
      <c r="M19" s="90">
        <f>SUM(M20:M26)</f>
        <v>43487</v>
      </c>
      <c r="N19" s="90">
        <f>SUM(N20:N26)</f>
        <v>37449</v>
      </c>
      <c r="O19" s="90">
        <f>SUM(O20:O26)</f>
        <v>6038</v>
      </c>
      <c r="P19" s="90">
        <f>SUM(P20:P26)</f>
        <v>0</v>
      </c>
      <c r="Q19" s="87"/>
    </row>
    <row r="20" spans="1:17" s="81" customFormat="1" ht="12">
      <c r="A20" s="76">
        <v>13</v>
      </c>
      <c r="H20" s="83"/>
      <c r="I20" s="94"/>
      <c r="J20" s="83" t="s">
        <v>132</v>
      </c>
      <c r="K20" s="92">
        <v>11080</v>
      </c>
      <c r="L20" s="92">
        <v>10466</v>
      </c>
      <c r="M20" s="92">
        <v>9298</v>
      </c>
      <c r="N20" s="92">
        <v>7168</v>
      </c>
      <c r="O20" s="92">
        <v>2130</v>
      </c>
      <c r="P20" s="92">
        <v>0</v>
      </c>
      <c r="Q20" s="87"/>
    </row>
    <row r="21" spans="1:17" s="81" customFormat="1" ht="12">
      <c r="A21" s="76">
        <v>14</v>
      </c>
      <c r="H21" s="83"/>
      <c r="I21" s="94"/>
      <c r="J21" s="83" t="s">
        <v>133</v>
      </c>
      <c r="K21" s="92">
        <v>206</v>
      </c>
      <c r="L21" s="92">
        <v>1018</v>
      </c>
      <c r="M21" s="92">
        <v>1098</v>
      </c>
      <c r="N21" s="92">
        <v>1098</v>
      </c>
      <c r="O21" s="92">
        <v>0</v>
      </c>
      <c r="P21" s="92">
        <v>0</v>
      </c>
      <c r="Q21" s="87"/>
    </row>
    <row r="22" spans="1:17" s="81" customFormat="1" ht="12">
      <c r="A22" s="76">
        <v>15</v>
      </c>
      <c r="H22" s="83"/>
      <c r="I22" s="94"/>
      <c r="J22" s="83" t="s">
        <v>134</v>
      </c>
      <c r="K22" s="92">
        <v>1553</v>
      </c>
      <c r="L22" s="92">
        <v>2834</v>
      </c>
      <c r="M22" s="92">
        <v>2834</v>
      </c>
      <c r="N22" s="92">
        <v>2834</v>
      </c>
      <c r="O22" s="92">
        <v>0</v>
      </c>
      <c r="P22" s="92">
        <v>0</v>
      </c>
      <c r="Q22" s="87"/>
    </row>
    <row r="23" spans="1:17" s="81" customFormat="1" ht="12">
      <c r="A23" s="76">
        <v>16</v>
      </c>
      <c r="H23" s="83"/>
      <c r="I23" s="94"/>
      <c r="J23" s="83" t="s">
        <v>135</v>
      </c>
      <c r="K23" s="92">
        <v>2091</v>
      </c>
      <c r="L23" s="92">
        <v>4637</v>
      </c>
      <c r="M23" s="92">
        <v>4991</v>
      </c>
      <c r="N23" s="92">
        <v>4391</v>
      </c>
      <c r="O23" s="92">
        <v>600</v>
      </c>
      <c r="P23" s="92">
        <v>0</v>
      </c>
      <c r="Q23" s="87"/>
    </row>
    <row r="24" spans="1:17" s="81" customFormat="1" ht="12">
      <c r="A24" s="76">
        <v>17</v>
      </c>
      <c r="H24" s="83"/>
      <c r="I24" s="94"/>
      <c r="J24" s="83" t="s">
        <v>136</v>
      </c>
      <c r="K24" s="92">
        <v>385</v>
      </c>
      <c r="L24" s="92">
        <v>1016</v>
      </c>
      <c r="M24" s="92">
        <v>1504</v>
      </c>
      <c r="N24" s="92">
        <v>866</v>
      </c>
      <c r="O24" s="92">
        <v>638</v>
      </c>
      <c r="P24" s="92">
        <v>0</v>
      </c>
      <c r="Q24" s="87"/>
    </row>
    <row r="25" spans="1:17" s="81" customFormat="1" ht="12">
      <c r="A25" s="76">
        <v>18</v>
      </c>
      <c r="H25" s="83"/>
      <c r="I25" s="94"/>
      <c r="J25" s="83" t="s">
        <v>137</v>
      </c>
      <c r="K25" s="92">
        <v>4613</v>
      </c>
      <c r="L25" s="92">
        <v>6361</v>
      </c>
      <c r="M25" s="92">
        <v>7739</v>
      </c>
      <c r="N25" s="92">
        <v>6926</v>
      </c>
      <c r="O25" s="92">
        <v>813</v>
      </c>
      <c r="P25" s="92">
        <v>0</v>
      </c>
      <c r="Q25" s="87"/>
    </row>
    <row r="26" spans="1:17" s="81" customFormat="1" ht="12">
      <c r="A26" s="76">
        <v>19</v>
      </c>
      <c r="H26" s="83"/>
      <c r="I26" s="94"/>
      <c r="J26" s="83" t="s">
        <v>138</v>
      </c>
      <c r="K26" s="92">
        <v>10722</v>
      </c>
      <c r="L26" s="92">
        <v>14277</v>
      </c>
      <c r="M26" s="92">
        <v>16023</v>
      </c>
      <c r="N26" s="92">
        <v>14166</v>
      </c>
      <c r="O26" s="92">
        <v>1857</v>
      </c>
      <c r="P26" s="92">
        <v>0</v>
      </c>
      <c r="Q26" s="87"/>
    </row>
    <row r="27" spans="1:17" s="81" customFormat="1" ht="12">
      <c r="A27" s="76">
        <v>20</v>
      </c>
      <c r="H27" s="83"/>
      <c r="I27" s="93" t="s">
        <v>139</v>
      </c>
      <c r="J27" s="89" t="s">
        <v>140</v>
      </c>
      <c r="K27" s="90">
        <v>500</v>
      </c>
      <c r="L27" s="90">
        <v>500</v>
      </c>
      <c r="M27" s="90">
        <v>500</v>
      </c>
      <c r="N27" s="90">
        <v>500</v>
      </c>
      <c r="O27" s="90">
        <v>0</v>
      </c>
      <c r="P27" s="90">
        <v>0</v>
      </c>
      <c r="Q27" s="87"/>
    </row>
    <row r="28" spans="1:17" s="81" customFormat="1" ht="12">
      <c r="A28" s="76">
        <v>21</v>
      </c>
      <c r="H28" s="83"/>
      <c r="I28" s="94"/>
      <c r="J28" s="83" t="s">
        <v>141</v>
      </c>
      <c r="K28" s="92">
        <v>500</v>
      </c>
      <c r="L28" s="92">
        <v>500</v>
      </c>
      <c r="M28" s="92">
        <v>500</v>
      </c>
      <c r="N28" s="92">
        <v>500</v>
      </c>
      <c r="O28" s="92">
        <v>0</v>
      </c>
      <c r="P28" s="92">
        <v>0</v>
      </c>
      <c r="Q28" s="87"/>
    </row>
    <row r="29" spans="1:17" s="81" customFormat="1" ht="12">
      <c r="A29" s="76">
        <v>22</v>
      </c>
      <c r="H29" s="83"/>
      <c r="I29" s="93" t="s">
        <v>142</v>
      </c>
      <c r="J29" s="89" t="s">
        <v>143</v>
      </c>
      <c r="K29" s="90">
        <f>SUM(K30:K32)</f>
        <v>20305</v>
      </c>
      <c r="L29" s="90">
        <f>SUM(L30:L32)</f>
        <v>23946</v>
      </c>
      <c r="M29" s="90">
        <f>SUM(M30:M32)</f>
        <v>22867</v>
      </c>
      <c r="N29" s="90">
        <f>SUM(N30:N32)</f>
        <v>12465</v>
      </c>
      <c r="O29" s="90">
        <f>SUM(O30:O32)</f>
        <v>10402</v>
      </c>
      <c r="P29" s="90">
        <f>SUM(P30:P32)</f>
        <v>0</v>
      </c>
      <c r="Q29" s="87"/>
    </row>
    <row r="30" spans="1:17" s="81" customFormat="1" ht="12">
      <c r="A30" s="76">
        <v>23</v>
      </c>
      <c r="H30" s="83"/>
      <c r="I30" s="94"/>
      <c r="J30" s="83" t="s">
        <v>144</v>
      </c>
      <c r="K30" s="92">
        <v>11019</v>
      </c>
      <c r="L30" s="92">
        <v>14495</v>
      </c>
      <c r="M30" s="92">
        <v>14400</v>
      </c>
      <c r="N30" s="92">
        <v>11809</v>
      </c>
      <c r="O30" s="92">
        <v>2591</v>
      </c>
      <c r="P30" s="92">
        <v>0</v>
      </c>
      <c r="Q30" s="87"/>
    </row>
    <row r="31" spans="1:17" s="81" customFormat="1" ht="12">
      <c r="A31" s="76">
        <v>24</v>
      </c>
      <c r="H31" s="83"/>
      <c r="I31" s="94"/>
      <c r="J31" s="83" t="s">
        <v>145</v>
      </c>
      <c r="K31" s="92">
        <v>7347</v>
      </c>
      <c r="L31" s="92">
        <v>7347</v>
      </c>
      <c r="M31" s="92">
        <v>7347</v>
      </c>
      <c r="N31" s="92">
        <v>0</v>
      </c>
      <c r="O31" s="92">
        <v>7347</v>
      </c>
      <c r="P31" s="92">
        <v>0</v>
      </c>
      <c r="Q31" s="87"/>
    </row>
    <row r="32" spans="1:17" s="81" customFormat="1" ht="12">
      <c r="A32" s="76">
        <v>25</v>
      </c>
      <c r="H32" s="83"/>
      <c r="I32" s="94"/>
      <c r="J32" s="83" t="s">
        <v>146</v>
      </c>
      <c r="K32" s="92">
        <v>1939</v>
      </c>
      <c r="L32" s="92">
        <v>2104</v>
      </c>
      <c r="M32" s="92">
        <v>1120</v>
      </c>
      <c r="N32" s="92">
        <v>656</v>
      </c>
      <c r="O32" s="92">
        <v>464</v>
      </c>
      <c r="P32" s="92">
        <v>0</v>
      </c>
      <c r="Q32" s="87"/>
    </row>
    <row r="33" spans="1:17" s="81" customFormat="1" ht="12">
      <c r="A33" s="76">
        <v>26</v>
      </c>
      <c r="H33" s="82" t="s">
        <v>147</v>
      </c>
      <c r="I33" s="84"/>
      <c r="J33" s="84" t="s">
        <v>148</v>
      </c>
      <c r="K33" s="86">
        <f>SUM(K34:K38)</f>
        <v>20005</v>
      </c>
      <c r="L33" s="86">
        <f>SUM(L34:L39)</f>
        <v>28589</v>
      </c>
      <c r="M33" s="86">
        <f>SUM(M34:M39)</f>
        <v>28678</v>
      </c>
      <c r="N33" s="86">
        <f>SUM(N34:N39)</f>
        <v>25633</v>
      </c>
      <c r="O33" s="86">
        <f>SUM(O34:O39)</f>
        <v>3045</v>
      </c>
      <c r="P33" s="86">
        <f>SUM(P34:P38)</f>
        <v>0</v>
      </c>
      <c r="Q33" s="87"/>
    </row>
    <row r="34" spans="1:17" s="81" customFormat="1" ht="12">
      <c r="A34" s="76">
        <v>27</v>
      </c>
      <c r="H34" s="95"/>
      <c r="I34" s="93" t="s">
        <v>149</v>
      </c>
      <c r="J34" s="89" t="s">
        <v>150</v>
      </c>
      <c r="K34" s="90">
        <v>89</v>
      </c>
      <c r="L34" s="90">
        <v>89</v>
      </c>
      <c r="M34" s="90">
        <v>89</v>
      </c>
      <c r="N34" s="90">
        <v>89</v>
      </c>
      <c r="O34" s="90">
        <v>0</v>
      </c>
      <c r="P34" s="90">
        <v>0</v>
      </c>
      <c r="Q34" s="87"/>
    </row>
    <row r="35" spans="1:17" s="81" customFormat="1" ht="12">
      <c r="A35" s="76">
        <v>28</v>
      </c>
      <c r="H35" s="95"/>
      <c r="I35" s="93" t="s">
        <v>151</v>
      </c>
      <c r="J35" s="89" t="s">
        <v>152</v>
      </c>
      <c r="K35" s="90">
        <v>375</v>
      </c>
      <c r="L35" s="90">
        <v>2102</v>
      </c>
      <c r="M35" s="90">
        <v>2102</v>
      </c>
      <c r="N35" s="90">
        <v>2102</v>
      </c>
      <c r="O35" s="90">
        <v>0</v>
      </c>
      <c r="P35" s="90">
        <v>0</v>
      </c>
      <c r="Q35" s="87"/>
    </row>
    <row r="36" spans="1:17" s="81" customFormat="1" ht="12">
      <c r="A36" s="76">
        <v>29</v>
      </c>
      <c r="H36" s="95"/>
      <c r="I36" s="93" t="s">
        <v>153</v>
      </c>
      <c r="J36" s="89" t="s">
        <v>154</v>
      </c>
      <c r="K36" s="90">
        <v>165</v>
      </c>
      <c r="L36" s="90">
        <v>3516</v>
      </c>
      <c r="M36" s="90">
        <v>3629</v>
      </c>
      <c r="N36" s="90">
        <v>3629</v>
      </c>
      <c r="O36" s="90">
        <v>0</v>
      </c>
      <c r="P36" s="90">
        <v>0</v>
      </c>
      <c r="Q36" s="87"/>
    </row>
    <row r="37" spans="1:17" s="81" customFormat="1" ht="12">
      <c r="A37" s="76">
        <v>30</v>
      </c>
      <c r="H37" s="95"/>
      <c r="I37" s="93" t="s">
        <v>155</v>
      </c>
      <c r="J37" s="89" t="s">
        <v>156</v>
      </c>
      <c r="K37" s="90">
        <v>744</v>
      </c>
      <c r="L37" s="90">
        <v>744</v>
      </c>
      <c r="M37" s="90">
        <v>744</v>
      </c>
      <c r="N37" s="90">
        <v>0</v>
      </c>
      <c r="O37" s="90">
        <v>744</v>
      </c>
      <c r="P37" s="90">
        <v>0</v>
      </c>
      <c r="Q37" s="87"/>
    </row>
    <row r="38" spans="1:17" s="81" customFormat="1" ht="12">
      <c r="A38" s="76">
        <v>31</v>
      </c>
      <c r="H38" s="95"/>
      <c r="I38" s="93" t="s">
        <v>157</v>
      </c>
      <c r="J38" s="89" t="s">
        <v>158</v>
      </c>
      <c r="K38" s="90">
        <v>18632</v>
      </c>
      <c r="L38" s="90">
        <v>20792</v>
      </c>
      <c r="M38" s="90">
        <v>20768</v>
      </c>
      <c r="N38" s="90">
        <v>18467</v>
      </c>
      <c r="O38" s="90">
        <v>2301</v>
      </c>
      <c r="P38" s="90">
        <v>0</v>
      </c>
      <c r="Q38" s="87"/>
    </row>
    <row r="39" spans="1:17" s="81" customFormat="1" ht="12">
      <c r="A39" s="76">
        <v>32</v>
      </c>
      <c r="H39" s="95"/>
      <c r="I39" s="93" t="s">
        <v>159</v>
      </c>
      <c r="J39" s="89" t="s">
        <v>160</v>
      </c>
      <c r="K39" s="90">
        <v>0</v>
      </c>
      <c r="L39" s="90">
        <v>1346</v>
      </c>
      <c r="M39" s="90">
        <v>1346</v>
      </c>
      <c r="N39" s="90">
        <v>1346</v>
      </c>
      <c r="O39" s="90">
        <v>0</v>
      </c>
      <c r="P39" s="90">
        <v>0</v>
      </c>
      <c r="Q39" s="87"/>
    </row>
    <row r="40" spans="1:17" s="81" customFormat="1" ht="12">
      <c r="A40" s="76">
        <v>33</v>
      </c>
      <c r="H40" s="82" t="s">
        <v>161</v>
      </c>
      <c r="I40" s="82"/>
      <c r="J40" s="84" t="s">
        <v>162</v>
      </c>
      <c r="K40" s="86">
        <f>SUM(K41+K45+K49)</f>
        <v>171486</v>
      </c>
      <c r="L40" s="86">
        <f>SUM(L41+L45+L49+L50)</f>
        <v>130900</v>
      </c>
      <c r="M40" s="86">
        <f>SUM(M41+M45+M49+M50)</f>
        <v>145307</v>
      </c>
      <c r="N40" s="86">
        <f>SUM(N41+N45+N49+N50)</f>
        <v>135831</v>
      </c>
      <c r="O40" s="86">
        <f>SUM(O41+O45+O49)</f>
        <v>9476</v>
      </c>
      <c r="P40" s="86">
        <f>SUM(P41+P45+P49)</f>
        <v>0</v>
      </c>
      <c r="Q40" s="87"/>
    </row>
    <row r="41" spans="1:17" s="81" customFormat="1" ht="12">
      <c r="A41" s="76">
        <v>34</v>
      </c>
      <c r="H41" s="95"/>
      <c r="I41" s="93" t="s">
        <v>163</v>
      </c>
      <c r="J41" s="89" t="s">
        <v>164</v>
      </c>
      <c r="K41" s="90">
        <f>SUM(K42+K43)</f>
        <v>111781</v>
      </c>
      <c r="L41" s="90">
        <f>SUM(L42:L44)</f>
        <v>87379</v>
      </c>
      <c r="M41" s="90">
        <f>SUM(M42:M44)</f>
        <v>87452</v>
      </c>
      <c r="N41" s="90">
        <f>SUM(N42:N44)</f>
        <v>87452</v>
      </c>
      <c r="O41" s="90">
        <f>SUM(O42:O44)</f>
        <v>0</v>
      </c>
      <c r="P41" s="90">
        <f>SUM(P42+P43)</f>
        <v>0</v>
      </c>
      <c r="Q41" s="87"/>
    </row>
    <row r="42" spans="1:17" s="81" customFormat="1" ht="12">
      <c r="A42" s="76">
        <v>35</v>
      </c>
      <c r="H42" s="95"/>
      <c r="I42" s="95"/>
      <c r="J42" s="83" t="s">
        <v>165</v>
      </c>
      <c r="K42" s="92">
        <v>110062</v>
      </c>
      <c r="L42" s="92">
        <v>85480</v>
      </c>
      <c r="M42" s="92">
        <v>85553</v>
      </c>
      <c r="N42" s="92">
        <v>85553</v>
      </c>
      <c r="O42" s="92">
        <v>0</v>
      </c>
      <c r="P42" s="92">
        <v>0</v>
      </c>
      <c r="Q42" s="87"/>
    </row>
    <row r="43" spans="1:17" s="81" customFormat="1" ht="12">
      <c r="A43" s="76">
        <v>36</v>
      </c>
      <c r="H43" s="95"/>
      <c r="I43" s="95"/>
      <c r="J43" s="83" t="s">
        <v>166</v>
      </c>
      <c r="K43" s="92">
        <v>1719</v>
      </c>
      <c r="L43" s="92">
        <v>1719</v>
      </c>
      <c r="M43" s="92">
        <v>1719</v>
      </c>
      <c r="N43" s="92">
        <v>1719</v>
      </c>
      <c r="O43" s="92">
        <v>0</v>
      </c>
      <c r="P43" s="92">
        <v>0</v>
      </c>
      <c r="Q43" s="87"/>
    </row>
    <row r="44" spans="1:17" s="81" customFormat="1" ht="12">
      <c r="A44" s="76">
        <v>37</v>
      </c>
      <c r="H44" s="95"/>
      <c r="I44" s="95"/>
      <c r="J44" s="83" t="s">
        <v>167</v>
      </c>
      <c r="K44" s="92">
        <v>0</v>
      </c>
      <c r="L44" s="92">
        <v>180</v>
      </c>
      <c r="M44" s="92">
        <v>180</v>
      </c>
      <c r="N44" s="92">
        <v>180</v>
      </c>
      <c r="O44" s="92">
        <v>0</v>
      </c>
      <c r="P44" s="92">
        <v>0</v>
      </c>
      <c r="Q44" s="87"/>
    </row>
    <row r="45" spans="1:17" s="81" customFormat="1" ht="12">
      <c r="A45" s="76">
        <v>38</v>
      </c>
      <c r="H45" s="95"/>
      <c r="I45" s="93" t="s">
        <v>168</v>
      </c>
      <c r="J45" s="89" t="s">
        <v>169</v>
      </c>
      <c r="K45" s="90">
        <f>SUM(K46+K47)</f>
        <v>7400</v>
      </c>
      <c r="L45" s="90">
        <f>SUM(L46:L48)</f>
        <v>8350</v>
      </c>
      <c r="M45" s="90">
        <f>SUM(M46:M48)</f>
        <v>9476</v>
      </c>
      <c r="N45" s="90">
        <f>SUM(N46:N48)</f>
        <v>0</v>
      </c>
      <c r="O45" s="90">
        <f>SUM(O46:O48)</f>
        <v>9476</v>
      </c>
      <c r="P45" s="90">
        <f>SUM(P46+P47)</f>
        <v>0</v>
      </c>
      <c r="Q45" s="87"/>
    </row>
    <row r="46" spans="1:17" s="81" customFormat="1" ht="12">
      <c r="A46" s="76">
        <v>39</v>
      </c>
      <c r="H46" s="95"/>
      <c r="I46" s="95"/>
      <c r="J46" s="83" t="s">
        <v>170</v>
      </c>
      <c r="K46" s="92">
        <v>7000</v>
      </c>
      <c r="L46" s="92">
        <v>7000</v>
      </c>
      <c r="M46" s="92">
        <v>8126</v>
      </c>
      <c r="N46" s="92">
        <v>0</v>
      </c>
      <c r="O46" s="92">
        <v>8126</v>
      </c>
      <c r="P46" s="92">
        <v>0</v>
      </c>
      <c r="Q46" s="87"/>
    </row>
    <row r="47" spans="1:17" s="81" customFormat="1" ht="12">
      <c r="A47" s="76">
        <v>40</v>
      </c>
      <c r="H47" s="95"/>
      <c r="I47" s="95"/>
      <c r="J47" s="83" t="s">
        <v>171</v>
      </c>
      <c r="K47" s="92">
        <v>400</v>
      </c>
      <c r="L47" s="92">
        <v>0</v>
      </c>
      <c r="M47" s="92">
        <v>0</v>
      </c>
      <c r="N47" s="92">
        <v>0</v>
      </c>
      <c r="O47" s="92">
        <v>0</v>
      </c>
      <c r="P47" s="92">
        <f>SUM(M47:O47)</f>
        <v>0</v>
      </c>
      <c r="Q47" s="87"/>
    </row>
    <row r="48" spans="1:17" s="81" customFormat="1" ht="12">
      <c r="A48" s="76">
        <v>41</v>
      </c>
      <c r="H48" s="95"/>
      <c r="I48" s="95"/>
      <c r="J48" s="83" t="s">
        <v>172</v>
      </c>
      <c r="K48" s="92">
        <v>0</v>
      </c>
      <c r="L48" s="92">
        <v>1350</v>
      </c>
      <c r="M48" s="92">
        <v>1350</v>
      </c>
      <c r="N48" s="92">
        <v>0</v>
      </c>
      <c r="O48" s="92">
        <v>1350</v>
      </c>
      <c r="P48" s="92">
        <v>0</v>
      </c>
      <c r="Q48" s="87"/>
    </row>
    <row r="49" spans="1:17" s="81" customFormat="1" ht="12">
      <c r="A49" s="76">
        <v>42</v>
      </c>
      <c r="H49" s="95"/>
      <c r="I49" s="93" t="s">
        <v>173</v>
      </c>
      <c r="J49" s="89" t="s">
        <v>174</v>
      </c>
      <c r="K49" s="90">
        <v>52305</v>
      </c>
      <c r="L49" s="90">
        <v>34892</v>
      </c>
      <c r="M49" s="90">
        <v>48100</v>
      </c>
      <c r="N49" s="90">
        <v>48100</v>
      </c>
      <c r="O49" s="90">
        <v>0</v>
      </c>
      <c r="P49" s="90">
        <v>0</v>
      </c>
      <c r="Q49" s="87"/>
    </row>
    <row r="50" spans="1:17" s="81" customFormat="1" ht="12">
      <c r="A50" s="76">
        <v>43</v>
      </c>
      <c r="H50" s="95"/>
      <c r="I50" s="93" t="s">
        <v>175</v>
      </c>
      <c r="J50" s="89" t="s">
        <v>176</v>
      </c>
      <c r="K50" s="90">
        <v>0</v>
      </c>
      <c r="L50" s="90">
        <v>279</v>
      </c>
      <c r="M50" s="90">
        <v>279</v>
      </c>
      <c r="N50" s="90">
        <v>279</v>
      </c>
      <c r="O50" s="90">
        <v>0</v>
      </c>
      <c r="P50" s="90">
        <v>0</v>
      </c>
      <c r="Q50" s="87"/>
    </row>
    <row r="51" spans="1:17" s="77" customFormat="1" ht="12">
      <c r="A51" s="76">
        <v>44</v>
      </c>
      <c r="H51" s="96" t="s">
        <v>177</v>
      </c>
      <c r="I51" s="97"/>
      <c r="J51" s="98"/>
      <c r="K51" s="79">
        <f>SUM(K52:K54)</f>
        <v>29326</v>
      </c>
      <c r="L51" s="79">
        <f>SUM(L52:L54)</f>
        <v>62147</v>
      </c>
      <c r="M51" s="79">
        <f>SUM(M52:M54)</f>
        <v>62220</v>
      </c>
      <c r="N51" s="79">
        <f>SUM(N52:N54)</f>
        <v>1569</v>
      </c>
      <c r="O51" s="79">
        <f>SUM(O52:O54)</f>
        <v>60651</v>
      </c>
      <c r="P51" s="79">
        <f>SUM(P52:P54)</f>
        <v>0</v>
      </c>
      <c r="Q51" s="87"/>
    </row>
    <row r="52" spans="1:17" s="100" customFormat="1" ht="12">
      <c r="A52" s="99">
        <v>45</v>
      </c>
      <c r="H52" s="82" t="s">
        <v>115</v>
      </c>
      <c r="I52" s="84"/>
      <c r="J52" s="84" t="s">
        <v>178</v>
      </c>
      <c r="K52" s="86">
        <v>27460</v>
      </c>
      <c r="L52" s="86">
        <v>56319</v>
      </c>
      <c r="M52" s="86">
        <v>55592</v>
      </c>
      <c r="N52" s="86">
        <v>503</v>
      </c>
      <c r="O52" s="86">
        <v>55089</v>
      </c>
      <c r="P52" s="86">
        <v>0</v>
      </c>
      <c r="Q52" s="87"/>
    </row>
    <row r="53" spans="1:17" s="100" customFormat="1" ht="12">
      <c r="A53" s="99">
        <v>46</v>
      </c>
      <c r="H53" s="82" t="s">
        <v>117</v>
      </c>
      <c r="I53" s="84"/>
      <c r="J53" s="84" t="s">
        <v>179</v>
      </c>
      <c r="K53" s="86">
        <v>857</v>
      </c>
      <c r="L53" s="86">
        <v>4619</v>
      </c>
      <c r="M53" s="86">
        <v>4619</v>
      </c>
      <c r="N53" s="86">
        <v>857</v>
      </c>
      <c r="O53" s="86">
        <v>3762</v>
      </c>
      <c r="P53" s="86">
        <v>0</v>
      </c>
      <c r="Q53" s="87"/>
    </row>
    <row r="54" spans="1:17" s="100" customFormat="1" ht="12">
      <c r="A54" s="99">
        <v>47</v>
      </c>
      <c r="H54" s="82" t="s">
        <v>119</v>
      </c>
      <c r="I54" s="84"/>
      <c r="J54" s="84" t="s">
        <v>180</v>
      </c>
      <c r="K54" s="86">
        <f>SUM(K55:K57)</f>
        <v>1009</v>
      </c>
      <c r="L54" s="86">
        <f>SUM(L55:L57)</f>
        <v>1209</v>
      </c>
      <c r="M54" s="86">
        <f>SUM(M55:M57)</f>
        <v>2009</v>
      </c>
      <c r="N54" s="86">
        <f>SUM(N55:N57)</f>
        <v>209</v>
      </c>
      <c r="O54" s="86">
        <v>1800</v>
      </c>
      <c r="P54" s="86">
        <v>0</v>
      </c>
      <c r="Q54" s="87"/>
    </row>
    <row r="55" spans="1:17" s="81" customFormat="1" ht="12">
      <c r="A55" s="76">
        <v>48</v>
      </c>
      <c r="H55" s="83"/>
      <c r="I55" s="93" t="s">
        <v>121</v>
      </c>
      <c r="J55" s="89" t="s">
        <v>181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f>SUM(M55:O55)</f>
        <v>0</v>
      </c>
      <c r="Q55" s="87"/>
    </row>
    <row r="56" spans="1:17" s="81" customFormat="1" ht="12">
      <c r="A56" s="76">
        <v>49</v>
      </c>
      <c r="H56" s="83"/>
      <c r="I56" s="93" t="s">
        <v>126</v>
      </c>
      <c r="J56" s="89" t="s">
        <v>182</v>
      </c>
      <c r="K56" s="90">
        <v>209</v>
      </c>
      <c r="L56" s="90">
        <v>209</v>
      </c>
      <c r="M56" s="90">
        <v>209</v>
      </c>
      <c r="N56" s="90">
        <v>209</v>
      </c>
      <c r="O56" s="90">
        <v>0</v>
      </c>
      <c r="P56" s="90">
        <v>0</v>
      </c>
      <c r="Q56" s="87"/>
    </row>
    <row r="57" spans="1:17" s="81" customFormat="1" ht="12">
      <c r="A57" s="76">
        <v>50</v>
      </c>
      <c r="H57" s="83"/>
      <c r="I57" s="93" t="s">
        <v>130</v>
      </c>
      <c r="J57" s="89" t="s">
        <v>183</v>
      </c>
      <c r="K57" s="90">
        <v>800</v>
      </c>
      <c r="L57" s="90">
        <v>1000</v>
      </c>
      <c r="M57" s="90">
        <v>1800</v>
      </c>
      <c r="N57" s="90">
        <v>0</v>
      </c>
      <c r="O57" s="90">
        <v>1800</v>
      </c>
      <c r="P57" s="90">
        <v>0</v>
      </c>
      <c r="Q57" s="87"/>
    </row>
    <row r="58" spans="1:17" s="101" customFormat="1" ht="15">
      <c r="A58" s="76">
        <v>51</v>
      </c>
      <c r="H58" s="102" t="s">
        <v>184</v>
      </c>
      <c r="I58" s="102"/>
      <c r="J58" s="102"/>
      <c r="K58" s="103">
        <f>SUM(K8,K51,)</f>
        <v>361823</v>
      </c>
      <c r="L58" s="103">
        <f>SUM(L8,L51,)</f>
        <v>421800</v>
      </c>
      <c r="M58" s="103">
        <f>SUM(M8,M51,)</f>
        <v>438776</v>
      </c>
      <c r="N58" s="103">
        <f>SUM(N8,N51,)</f>
        <v>341250</v>
      </c>
      <c r="O58" s="103">
        <f>SUM(O8,O51,)</f>
        <v>97526</v>
      </c>
      <c r="P58" s="103">
        <f>SUM(P8,P51,)</f>
        <v>0</v>
      </c>
      <c r="Q58" s="87"/>
    </row>
    <row r="59" spans="1:17" s="101" customFormat="1" ht="15">
      <c r="A59" s="76">
        <v>52</v>
      </c>
      <c r="H59" s="96" t="s">
        <v>185</v>
      </c>
      <c r="I59" s="97"/>
      <c r="J59" s="98"/>
      <c r="K59" s="103"/>
      <c r="L59" s="103"/>
      <c r="M59" s="103"/>
      <c r="N59" s="103"/>
      <c r="O59" s="103"/>
      <c r="P59" s="103"/>
      <c r="Q59" s="87"/>
    </row>
    <row r="60" spans="1:17" s="104" customFormat="1" ht="14.25">
      <c r="A60" s="99">
        <v>53</v>
      </c>
      <c r="H60" s="105" t="s">
        <v>115</v>
      </c>
      <c r="I60" s="106"/>
      <c r="J60" s="107" t="s">
        <v>186</v>
      </c>
      <c r="K60" s="108">
        <v>64298</v>
      </c>
      <c r="L60" s="108">
        <v>63317</v>
      </c>
      <c r="M60" s="108">
        <v>63393</v>
      </c>
      <c r="N60" s="108">
        <v>63393</v>
      </c>
      <c r="O60" s="108">
        <v>0</v>
      </c>
      <c r="P60" s="108">
        <v>0</v>
      </c>
      <c r="Q60" s="87"/>
    </row>
    <row r="61" spans="1:17" s="104" customFormat="1" ht="14.25">
      <c r="A61" s="99">
        <v>54</v>
      </c>
      <c r="H61" s="105" t="s">
        <v>117</v>
      </c>
      <c r="I61" s="106"/>
      <c r="J61" s="107" t="s">
        <v>187</v>
      </c>
      <c r="K61" s="108">
        <v>0</v>
      </c>
      <c r="L61" s="108">
        <v>6690</v>
      </c>
      <c r="M61" s="108">
        <v>6690</v>
      </c>
      <c r="N61" s="108">
        <v>6690</v>
      </c>
      <c r="O61" s="108">
        <v>0</v>
      </c>
      <c r="P61" s="108">
        <v>0</v>
      </c>
      <c r="Q61" s="87"/>
    </row>
    <row r="62" spans="1:17" s="101" customFormat="1" ht="15">
      <c r="A62" s="76">
        <v>55</v>
      </c>
      <c r="H62" s="102" t="s">
        <v>188</v>
      </c>
      <c r="I62" s="102"/>
      <c r="J62" s="102"/>
      <c r="K62" s="103">
        <v>64298</v>
      </c>
      <c r="L62" s="103">
        <f>SUM(L60:L61)</f>
        <v>70007</v>
      </c>
      <c r="M62" s="103">
        <f>SUM(M60:M61)</f>
        <v>70083</v>
      </c>
      <c r="N62" s="103">
        <f>SUM(N60:N61)</f>
        <v>70083</v>
      </c>
      <c r="O62" s="103">
        <v>0</v>
      </c>
      <c r="P62" s="103">
        <v>0</v>
      </c>
      <c r="Q62" s="87"/>
    </row>
    <row r="63" spans="1:17" s="101" customFormat="1" ht="16.5">
      <c r="A63" s="76">
        <v>56</v>
      </c>
      <c r="H63" s="109" t="s">
        <v>189</v>
      </c>
      <c r="I63" s="109"/>
      <c r="J63" s="109"/>
      <c r="K63" s="103">
        <f>SUM(K58+K62)</f>
        <v>426121</v>
      </c>
      <c r="L63" s="103">
        <f>SUM(L58+L62)</f>
        <v>491807</v>
      </c>
      <c r="M63" s="103">
        <f>SUM(M58+M62)</f>
        <v>508859</v>
      </c>
      <c r="N63" s="103">
        <f>SUM(N58+N62)</f>
        <v>411333</v>
      </c>
      <c r="O63" s="103">
        <f>SUM(O58+O62)</f>
        <v>97526</v>
      </c>
      <c r="P63" s="103">
        <f>SUM(P58+P62)</f>
        <v>0</v>
      </c>
      <c r="Q63" s="87"/>
    </row>
    <row r="64" spans="1:16" s="101" customFormat="1" ht="15" customHeight="1">
      <c r="A64" s="65" t="s">
        <v>106</v>
      </c>
      <c r="B64" s="66"/>
      <c r="C64" s="66"/>
      <c r="D64" s="66"/>
      <c r="E64" s="66"/>
      <c r="F64" s="66"/>
      <c r="G64" s="66"/>
      <c r="H64" s="67" t="s">
        <v>190</v>
      </c>
      <c r="I64" s="67"/>
      <c r="J64" s="67"/>
      <c r="K64" s="68" t="s">
        <v>108</v>
      </c>
      <c r="L64" s="68" t="s">
        <v>9</v>
      </c>
      <c r="M64" s="68" t="s">
        <v>109</v>
      </c>
      <c r="N64" s="69" t="s">
        <v>110</v>
      </c>
      <c r="O64" s="69"/>
      <c r="P64" s="69"/>
    </row>
    <row r="65" spans="1:16" s="110" customFormat="1" ht="32.25" customHeight="1">
      <c r="A65" s="65"/>
      <c r="B65" s="66"/>
      <c r="C65" s="66"/>
      <c r="D65" s="66"/>
      <c r="E65" s="66"/>
      <c r="F65" s="66"/>
      <c r="G65" s="66"/>
      <c r="H65" s="67"/>
      <c r="I65" s="67"/>
      <c r="J65" s="67"/>
      <c r="K65" s="68"/>
      <c r="L65" s="68"/>
      <c r="M65" s="68"/>
      <c r="N65" s="70" t="s">
        <v>111</v>
      </c>
      <c r="O65" s="71" t="s">
        <v>112</v>
      </c>
      <c r="P65" s="72" t="s">
        <v>113</v>
      </c>
    </row>
    <row r="66" spans="1:16" s="110" customFormat="1" ht="16.5">
      <c r="A66" s="65"/>
      <c r="B66" s="66"/>
      <c r="C66" s="66"/>
      <c r="D66" s="66"/>
      <c r="E66" s="66"/>
      <c r="F66" s="66"/>
      <c r="G66" s="66"/>
      <c r="H66" s="69" t="s">
        <v>11</v>
      </c>
      <c r="I66" s="69"/>
      <c r="J66" s="69"/>
      <c r="K66" s="73" t="s">
        <v>12</v>
      </c>
      <c r="L66" s="74" t="s">
        <v>13</v>
      </c>
      <c r="M66" s="74" t="s">
        <v>14</v>
      </c>
      <c r="N66" s="75" t="s">
        <v>15</v>
      </c>
      <c r="O66" s="74" t="s">
        <v>16</v>
      </c>
      <c r="P66" s="74" t="s">
        <v>17</v>
      </c>
    </row>
    <row r="67" spans="1:17" s="112" customFormat="1" ht="12">
      <c r="A67" s="111">
        <v>1</v>
      </c>
      <c r="H67" s="113" t="s">
        <v>191</v>
      </c>
      <c r="I67" s="113"/>
      <c r="J67" s="113"/>
      <c r="K67" s="114">
        <f>SUM(K68+K84+K97)</f>
        <v>341405</v>
      </c>
      <c r="L67" s="114">
        <f>SUM(L68+L84+L97)</f>
        <v>376289</v>
      </c>
      <c r="M67" s="114">
        <f>SUM(M68+M84+M97)</f>
        <v>389493</v>
      </c>
      <c r="N67" s="114">
        <f>SUM(N68+N84+N97)</f>
        <v>369994</v>
      </c>
      <c r="O67" s="114">
        <f>SUM(O68+O84+O97)</f>
        <v>19499</v>
      </c>
      <c r="P67" s="114">
        <v>0</v>
      </c>
      <c r="Q67" s="115"/>
    </row>
    <row r="68" spans="1:17" s="100" customFormat="1" ht="12">
      <c r="A68" s="99">
        <v>2</v>
      </c>
      <c r="H68" s="82" t="s">
        <v>115</v>
      </c>
      <c r="I68" s="84"/>
      <c r="J68" s="84" t="s">
        <v>192</v>
      </c>
      <c r="K68" s="86">
        <v>235686</v>
      </c>
      <c r="L68" s="86">
        <f>SUM(L69+L75)</f>
        <v>269105</v>
      </c>
      <c r="M68" s="86">
        <f>SUM(M69+M75)</f>
        <v>270559</v>
      </c>
      <c r="N68" s="86">
        <f>SUM(N69+N75)</f>
        <v>264692</v>
      </c>
      <c r="O68" s="86">
        <f>SUM(O69+O75)</f>
        <v>5867</v>
      </c>
      <c r="P68" s="86">
        <v>0</v>
      </c>
      <c r="Q68" s="115"/>
    </row>
    <row r="69" spans="1:17" s="116" customFormat="1" ht="12">
      <c r="A69" s="76">
        <v>3</v>
      </c>
      <c r="H69" s="89"/>
      <c r="I69" s="93" t="s">
        <v>193</v>
      </c>
      <c r="J69" s="89" t="s">
        <v>194</v>
      </c>
      <c r="K69" s="90">
        <f>SUM(K70:K73)</f>
        <v>192143</v>
      </c>
      <c r="L69" s="90">
        <f>SUM(L70:L74)</f>
        <v>176292</v>
      </c>
      <c r="M69" s="90">
        <f>SUM(M70:M74)</f>
        <v>176766</v>
      </c>
      <c r="N69" s="90">
        <f>SUM(N70:N74)</f>
        <v>176766</v>
      </c>
      <c r="O69" s="90">
        <f>SUM(O70:O73)</f>
        <v>0</v>
      </c>
      <c r="P69" s="90">
        <v>0</v>
      </c>
      <c r="Q69" s="115"/>
    </row>
    <row r="70" spans="1:17" s="116" customFormat="1" ht="12">
      <c r="A70" s="76">
        <v>4</v>
      </c>
      <c r="H70" s="89"/>
      <c r="I70" s="93"/>
      <c r="J70" s="83" t="s">
        <v>195</v>
      </c>
      <c r="K70" s="92">
        <v>81174</v>
      </c>
      <c r="L70" s="92">
        <v>81296</v>
      </c>
      <c r="M70" s="92">
        <v>81426</v>
      </c>
      <c r="N70" s="92">
        <v>81426</v>
      </c>
      <c r="O70" s="90">
        <v>0</v>
      </c>
      <c r="P70" s="90">
        <v>0</v>
      </c>
      <c r="Q70" s="115"/>
    </row>
    <row r="71" spans="1:17" s="116" customFormat="1" ht="12">
      <c r="A71" s="76">
        <v>5</v>
      </c>
      <c r="H71" s="89"/>
      <c r="I71" s="93"/>
      <c r="J71" s="83" t="s">
        <v>196</v>
      </c>
      <c r="K71" s="92">
        <v>73334</v>
      </c>
      <c r="L71" s="92">
        <v>38495</v>
      </c>
      <c r="M71" s="92">
        <v>38495</v>
      </c>
      <c r="N71" s="92">
        <v>38495</v>
      </c>
      <c r="O71" s="90">
        <v>0</v>
      </c>
      <c r="P71" s="90">
        <v>0</v>
      </c>
      <c r="Q71" s="115"/>
    </row>
    <row r="72" spans="1:17" s="116" customFormat="1" ht="12">
      <c r="A72" s="76">
        <v>6</v>
      </c>
      <c r="H72" s="89"/>
      <c r="I72" s="93"/>
      <c r="J72" s="83" t="s">
        <v>197</v>
      </c>
      <c r="K72" s="92">
        <v>33561</v>
      </c>
      <c r="L72" s="92">
        <v>47780</v>
      </c>
      <c r="M72" s="92">
        <v>48079</v>
      </c>
      <c r="N72" s="92">
        <v>48079</v>
      </c>
      <c r="O72" s="90">
        <v>0</v>
      </c>
      <c r="P72" s="90">
        <v>0</v>
      </c>
      <c r="Q72" s="115"/>
    </row>
    <row r="73" spans="1:17" s="116" customFormat="1" ht="12">
      <c r="A73" s="76">
        <v>7</v>
      </c>
      <c r="H73" s="89"/>
      <c r="I73" s="93"/>
      <c r="J73" s="83" t="s">
        <v>198</v>
      </c>
      <c r="K73" s="92">
        <v>4074</v>
      </c>
      <c r="L73" s="92">
        <v>4074</v>
      </c>
      <c r="M73" s="92">
        <v>4074</v>
      </c>
      <c r="N73" s="92">
        <v>4074</v>
      </c>
      <c r="O73" s="90">
        <v>0</v>
      </c>
      <c r="P73" s="90">
        <v>0</v>
      </c>
      <c r="Q73" s="115"/>
    </row>
    <row r="74" spans="1:17" s="116" customFormat="1" ht="12">
      <c r="A74" s="76">
        <v>8</v>
      </c>
      <c r="H74" s="89"/>
      <c r="I74" s="93"/>
      <c r="J74" s="83" t="s">
        <v>199</v>
      </c>
      <c r="K74" s="92">
        <v>0</v>
      </c>
      <c r="L74" s="92">
        <v>4647</v>
      </c>
      <c r="M74" s="92">
        <v>4692</v>
      </c>
      <c r="N74" s="92">
        <v>4692</v>
      </c>
      <c r="O74" s="90">
        <v>0</v>
      </c>
      <c r="P74" s="90">
        <v>0</v>
      </c>
      <c r="Q74" s="115"/>
    </row>
    <row r="75" spans="1:17" s="116" customFormat="1" ht="12">
      <c r="A75" s="76">
        <v>9</v>
      </c>
      <c r="H75" s="89"/>
      <c r="I75" s="93" t="s">
        <v>200</v>
      </c>
      <c r="J75" s="89" t="s">
        <v>201</v>
      </c>
      <c r="K75" s="90">
        <f>SUM(K76:K81)</f>
        <v>43543</v>
      </c>
      <c r="L75" s="90">
        <f>SUM(L76:L83)</f>
        <v>92813</v>
      </c>
      <c r="M75" s="90">
        <f>SUM(M76:M83)</f>
        <v>93793</v>
      </c>
      <c r="N75" s="90">
        <f>SUM(N76:N83)</f>
        <v>87926</v>
      </c>
      <c r="O75" s="90">
        <f>SUM(O76:O83)</f>
        <v>5867</v>
      </c>
      <c r="P75" s="90">
        <f>SUM(P76:P81)</f>
        <v>0</v>
      </c>
      <c r="Q75" s="115"/>
    </row>
    <row r="76" spans="1:17" s="116" customFormat="1" ht="12">
      <c r="A76" s="76">
        <v>10</v>
      </c>
      <c r="H76" s="89"/>
      <c r="I76" s="93"/>
      <c r="J76" s="83" t="s">
        <v>202</v>
      </c>
      <c r="K76" s="92">
        <v>24770</v>
      </c>
      <c r="L76" s="92">
        <v>24770</v>
      </c>
      <c r="M76" s="92">
        <v>24770</v>
      </c>
      <c r="N76" s="92">
        <v>24770</v>
      </c>
      <c r="O76" s="92">
        <v>0</v>
      </c>
      <c r="P76" s="92">
        <v>0</v>
      </c>
      <c r="Q76" s="115"/>
    </row>
    <row r="77" spans="1:17" s="116" customFormat="1" ht="12">
      <c r="A77" s="76">
        <v>11</v>
      </c>
      <c r="H77" s="89"/>
      <c r="I77" s="93"/>
      <c r="J77" s="83" t="s">
        <v>203</v>
      </c>
      <c r="K77" s="92">
        <v>4916</v>
      </c>
      <c r="L77" s="92">
        <v>4916</v>
      </c>
      <c r="M77" s="92">
        <v>4916</v>
      </c>
      <c r="N77" s="92">
        <v>4916</v>
      </c>
      <c r="O77" s="92">
        <v>0</v>
      </c>
      <c r="P77" s="92">
        <v>0</v>
      </c>
      <c r="Q77" s="115"/>
    </row>
    <row r="78" spans="1:17" s="116" customFormat="1" ht="12">
      <c r="A78" s="76">
        <v>12</v>
      </c>
      <c r="H78" s="89"/>
      <c r="I78" s="93"/>
      <c r="J78" s="83" t="s">
        <v>204</v>
      </c>
      <c r="K78" s="92">
        <v>2160</v>
      </c>
      <c r="L78" s="92">
        <v>2160</v>
      </c>
      <c r="M78" s="92">
        <v>2160</v>
      </c>
      <c r="N78" s="92">
        <v>0</v>
      </c>
      <c r="O78" s="92">
        <v>2160</v>
      </c>
      <c r="P78" s="92">
        <v>0</v>
      </c>
      <c r="Q78" s="115"/>
    </row>
    <row r="79" spans="1:17" s="116" customFormat="1" ht="12">
      <c r="A79" s="76">
        <v>13</v>
      </c>
      <c r="H79" s="89"/>
      <c r="I79" s="93"/>
      <c r="J79" s="83" t="s">
        <v>205</v>
      </c>
      <c r="K79" s="92">
        <v>1634</v>
      </c>
      <c r="L79" s="92">
        <v>1970</v>
      </c>
      <c r="M79" s="92">
        <v>1970</v>
      </c>
      <c r="N79" s="92">
        <v>1970</v>
      </c>
      <c r="O79" s="92">
        <v>0</v>
      </c>
      <c r="P79" s="92">
        <v>0</v>
      </c>
      <c r="Q79" s="115"/>
    </row>
    <row r="80" spans="1:17" s="116" customFormat="1" ht="12">
      <c r="A80" s="76">
        <v>14</v>
      </c>
      <c r="H80" s="89"/>
      <c r="I80" s="93"/>
      <c r="J80" s="83" t="s">
        <v>206</v>
      </c>
      <c r="K80" s="92">
        <v>9031</v>
      </c>
      <c r="L80" s="92">
        <v>54924</v>
      </c>
      <c r="M80" s="92">
        <v>54924</v>
      </c>
      <c r="N80" s="92">
        <v>54924</v>
      </c>
      <c r="O80" s="92">
        <v>0</v>
      </c>
      <c r="P80" s="92">
        <v>0</v>
      </c>
      <c r="Q80" s="115"/>
    </row>
    <row r="81" spans="1:17" s="116" customFormat="1" ht="12">
      <c r="A81" s="76">
        <v>15</v>
      </c>
      <c r="H81" s="89"/>
      <c r="I81" s="93"/>
      <c r="J81" s="83" t="s">
        <v>207</v>
      </c>
      <c r="K81" s="92">
        <v>1032</v>
      </c>
      <c r="L81" s="92">
        <v>1032</v>
      </c>
      <c r="M81" s="92">
        <v>1032</v>
      </c>
      <c r="N81" s="92">
        <v>0</v>
      </c>
      <c r="O81" s="92">
        <v>1032</v>
      </c>
      <c r="P81" s="92">
        <v>0</v>
      </c>
      <c r="Q81" s="115"/>
    </row>
    <row r="82" spans="1:17" s="116" customFormat="1" ht="12">
      <c r="A82" s="76">
        <v>16</v>
      </c>
      <c r="H82" s="89"/>
      <c r="I82" s="93"/>
      <c r="J82" s="83" t="s">
        <v>208</v>
      </c>
      <c r="K82" s="92">
        <v>0</v>
      </c>
      <c r="L82" s="92">
        <v>1346</v>
      </c>
      <c r="M82" s="92">
        <v>1346</v>
      </c>
      <c r="N82" s="92">
        <v>1346</v>
      </c>
      <c r="O82" s="92">
        <v>0</v>
      </c>
      <c r="P82" s="92">
        <v>0</v>
      </c>
      <c r="Q82" s="115"/>
    </row>
    <row r="83" spans="1:17" s="116" customFormat="1" ht="12">
      <c r="A83" s="76">
        <v>17</v>
      </c>
      <c r="H83" s="89"/>
      <c r="I83" s="93"/>
      <c r="J83" s="83" t="s">
        <v>209</v>
      </c>
      <c r="K83" s="92">
        <v>0</v>
      </c>
      <c r="L83" s="92">
        <v>1695</v>
      </c>
      <c r="M83" s="92">
        <v>2675</v>
      </c>
      <c r="N83" s="92">
        <v>0</v>
      </c>
      <c r="O83" s="92">
        <v>2675</v>
      </c>
      <c r="P83" s="92">
        <v>0</v>
      </c>
      <c r="Q83" s="115"/>
    </row>
    <row r="84" spans="1:17" s="100" customFormat="1" ht="12">
      <c r="A84" s="76">
        <v>18</v>
      </c>
      <c r="H84" s="82" t="s">
        <v>117</v>
      </c>
      <c r="I84" s="82"/>
      <c r="J84" s="84" t="s">
        <v>210</v>
      </c>
      <c r="K84" s="86">
        <f>SUM(K85+K87+K90+K92+K95)</f>
        <v>94400</v>
      </c>
      <c r="L84" s="86">
        <f>SUM(L85+L87+L90+L92+L95)</f>
        <v>94400</v>
      </c>
      <c r="M84" s="86">
        <f>SUM(M85+M87+M90+M92+M95)</f>
        <v>103900</v>
      </c>
      <c r="N84" s="86">
        <f>SUM(N85+N87+N90+N92+N95)</f>
        <v>103900</v>
      </c>
      <c r="O84" s="86">
        <f>SUM(O85+O87+O90+O92+O95)</f>
        <v>0</v>
      </c>
      <c r="P84" s="86">
        <f>SUM(P85+P87+P90+P92+P95)</f>
        <v>0</v>
      </c>
      <c r="Q84" s="115"/>
    </row>
    <row r="85" spans="1:17" s="116" customFormat="1" ht="12">
      <c r="A85" s="76">
        <v>19</v>
      </c>
      <c r="H85" s="89"/>
      <c r="I85" s="93" t="s">
        <v>211</v>
      </c>
      <c r="J85" s="89" t="s">
        <v>212</v>
      </c>
      <c r="K85" s="90">
        <v>9500</v>
      </c>
      <c r="L85" s="90">
        <v>9500</v>
      </c>
      <c r="M85" s="90">
        <v>9500</v>
      </c>
      <c r="N85" s="90">
        <v>9500</v>
      </c>
      <c r="O85" s="90">
        <v>0</v>
      </c>
      <c r="P85" s="90">
        <v>0</v>
      </c>
      <c r="Q85" s="115"/>
    </row>
    <row r="86" spans="1:17" s="81" customFormat="1" ht="12">
      <c r="A86" s="76">
        <v>20</v>
      </c>
      <c r="H86" s="83"/>
      <c r="I86" s="95"/>
      <c r="J86" s="83" t="s">
        <v>213</v>
      </c>
      <c r="K86" s="92">
        <v>9500</v>
      </c>
      <c r="L86" s="92">
        <v>9500</v>
      </c>
      <c r="M86" s="92">
        <v>9500</v>
      </c>
      <c r="N86" s="92">
        <v>9500</v>
      </c>
      <c r="O86" s="92">
        <v>0</v>
      </c>
      <c r="P86" s="92">
        <v>0</v>
      </c>
      <c r="Q86" s="115"/>
    </row>
    <row r="87" spans="1:17" s="81" customFormat="1" ht="12">
      <c r="A87" s="76">
        <v>21</v>
      </c>
      <c r="H87" s="83"/>
      <c r="I87" s="93" t="s">
        <v>214</v>
      </c>
      <c r="J87" s="89" t="s">
        <v>215</v>
      </c>
      <c r="K87" s="90">
        <v>72100</v>
      </c>
      <c r="L87" s="90">
        <f>SUM(L88+L89)</f>
        <v>72100</v>
      </c>
      <c r="M87" s="90">
        <f>SUM(M88+M89)</f>
        <v>80900</v>
      </c>
      <c r="N87" s="90">
        <f>SUM(N88+N89)</f>
        <v>80900</v>
      </c>
      <c r="O87" s="90">
        <f>SUM(O88:O90)</f>
        <v>0</v>
      </c>
      <c r="P87" s="90">
        <f>SUM(P88:P90)</f>
        <v>0</v>
      </c>
      <c r="Q87" s="115"/>
    </row>
    <row r="88" spans="1:17" s="81" customFormat="1" ht="12">
      <c r="A88" s="76">
        <v>22</v>
      </c>
      <c r="H88" s="83"/>
      <c r="I88" s="95"/>
      <c r="J88" s="83" t="s">
        <v>216</v>
      </c>
      <c r="K88" s="92">
        <v>72000</v>
      </c>
      <c r="L88" s="92">
        <v>72000</v>
      </c>
      <c r="M88" s="92">
        <v>80800</v>
      </c>
      <c r="N88" s="92">
        <v>80800</v>
      </c>
      <c r="O88" s="92">
        <v>0</v>
      </c>
      <c r="P88" s="92">
        <v>0</v>
      </c>
      <c r="Q88" s="115"/>
    </row>
    <row r="89" spans="1:17" s="81" customFormat="1" ht="12">
      <c r="A89" s="76">
        <v>23</v>
      </c>
      <c r="H89" s="83"/>
      <c r="I89" s="95"/>
      <c r="J89" s="83" t="s">
        <v>217</v>
      </c>
      <c r="K89" s="92">
        <v>100</v>
      </c>
      <c r="L89" s="92">
        <v>100</v>
      </c>
      <c r="M89" s="92">
        <v>100</v>
      </c>
      <c r="N89" s="92">
        <v>100</v>
      </c>
      <c r="O89" s="92">
        <v>0</v>
      </c>
      <c r="P89" s="92">
        <v>0</v>
      </c>
      <c r="Q89" s="115"/>
    </row>
    <row r="90" spans="1:17" s="81" customFormat="1" ht="12">
      <c r="A90" s="76">
        <v>24</v>
      </c>
      <c r="H90" s="83"/>
      <c r="I90" s="93" t="s">
        <v>218</v>
      </c>
      <c r="J90" s="89" t="s">
        <v>219</v>
      </c>
      <c r="K90" s="90">
        <v>12000</v>
      </c>
      <c r="L90" s="90">
        <v>12000</v>
      </c>
      <c r="M90" s="90">
        <f>SUM(M91)</f>
        <v>12700</v>
      </c>
      <c r="N90" s="90">
        <f>SUM(N91)</f>
        <v>12700</v>
      </c>
      <c r="O90" s="90">
        <v>0</v>
      </c>
      <c r="P90" s="90">
        <v>0</v>
      </c>
      <c r="Q90" s="115"/>
    </row>
    <row r="91" spans="1:17" s="81" customFormat="1" ht="12">
      <c r="A91" s="76">
        <v>25</v>
      </c>
      <c r="H91" s="83"/>
      <c r="I91" s="93"/>
      <c r="J91" s="83" t="s">
        <v>220</v>
      </c>
      <c r="K91" s="92">
        <v>12000</v>
      </c>
      <c r="L91" s="92">
        <v>12000</v>
      </c>
      <c r="M91" s="92">
        <v>12700</v>
      </c>
      <c r="N91" s="92">
        <v>12700</v>
      </c>
      <c r="O91" s="92">
        <v>0</v>
      </c>
      <c r="P91" s="92">
        <v>0</v>
      </c>
      <c r="Q91" s="115"/>
    </row>
    <row r="92" spans="1:17" s="81" customFormat="1" ht="12">
      <c r="A92" s="76">
        <v>26</v>
      </c>
      <c r="H92" s="83"/>
      <c r="I92" s="93" t="s">
        <v>221</v>
      </c>
      <c r="J92" s="89" t="s">
        <v>222</v>
      </c>
      <c r="K92" s="90">
        <f>SUM(K93+K94)</f>
        <v>100</v>
      </c>
      <c r="L92" s="90">
        <f>SUM(L93+L94)</f>
        <v>100</v>
      </c>
      <c r="M92" s="90">
        <f>SUM(M93+M94)</f>
        <v>100</v>
      </c>
      <c r="N92" s="90">
        <f>SUM(N93+N94)</f>
        <v>100</v>
      </c>
      <c r="O92" s="90">
        <f>SUM(O93+O94)</f>
        <v>0</v>
      </c>
      <c r="P92" s="90">
        <f>SUM(P93+P94)</f>
        <v>0</v>
      </c>
      <c r="Q92" s="115"/>
    </row>
    <row r="93" spans="1:17" s="81" customFormat="1" ht="12">
      <c r="A93" s="76">
        <v>27</v>
      </c>
      <c r="H93" s="83"/>
      <c r="I93" s="93"/>
      <c r="J93" s="83" t="s">
        <v>223</v>
      </c>
      <c r="K93" s="92">
        <v>50</v>
      </c>
      <c r="L93" s="92">
        <v>50</v>
      </c>
      <c r="M93" s="92">
        <v>50</v>
      </c>
      <c r="N93" s="92">
        <v>50</v>
      </c>
      <c r="O93" s="92">
        <v>0</v>
      </c>
      <c r="P93" s="92">
        <v>0</v>
      </c>
      <c r="Q93" s="115"/>
    </row>
    <row r="94" spans="1:17" s="81" customFormat="1" ht="12">
      <c r="A94" s="76">
        <v>28</v>
      </c>
      <c r="H94" s="83"/>
      <c r="I94" s="93"/>
      <c r="J94" s="83" t="s">
        <v>224</v>
      </c>
      <c r="K94" s="92">
        <v>50</v>
      </c>
      <c r="L94" s="92">
        <v>50</v>
      </c>
      <c r="M94" s="92">
        <v>50</v>
      </c>
      <c r="N94" s="92">
        <v>50</v>
      </c>
      <c r="O94" s="92">
        <v>0</v>
      </c>
      <c r="P94" s="92">
        <v>0</v>
      </c>
      <c r="Q94" s="115"/>
    </row>
    <row r="95" spans="1:17" s="81" customFormat="1" ht="12">
      <c r="A95" s="76">
        <v>29</v>
      </c>
      <c r="H95" s="83"/>
      <c r="I95" s="93" t="s">
        <v>225</v>
      </c>
      <c r="J95" s="89" t="s">
        <v>226</v>
      </c>
      <c r="K95" s="90">
        <v>700</v>
      </c>
      <c r="L95" s="90">
        <v>700</v>
      </c>
      <c r="M95" s="90">
        <v>700</v>
      </c>
      <c r="N95" s="90">
        <v>700</v>
      </c>
      <c r="O95" s="90">
        <v>0</v>
      </c>
      <c r="P95" s="90">
        <v>0</v>
      </c>
      <c r="Q95" s="115"/>
    </row>
    <row r="96" spans="1:17" s="81" customFormat="1" ht="12">
      <c r="A96" s="76">
        <v>30</v>
      </c>
      <c r="H96" s="83"/>
      <c r="I96" s="93"/>
      <c r="J96" s="83" t="s">
        <v>227</v>
      </c>
      <c r="K96" s="92">
        <v>700</v>
      </c>
      <c r="L96" s="92">
        <v>700</v>
      </c>
      <c r="M96" s="92">
        <v>700</v>
      </c>
      <c r="N96" s="92">
        <v>700</v>
      </c>
      <c r="O96" s="92">
        <v>0</v>
      </c>
      <c r="P96" s="92">
        <v>0</v>
      </c>
      <c r="Q96" s="115"/>
    </row>
    <row r="97" spans="1:17" s="100" customFormat="1" ht="12">
      <c r="A97" s="76">
        <v>31</v>
      </c>
      <c r="H97" s="82" t="s">
        <v>119</v>
      </c>
      <c r="I97" s="82"/>
      <c r="J97" s="84" t="s">
        <v>228</v>
      </c>
      <c r="K97" s="86">
        <f>SUM(K98:K104)</f>
        <v>11319</v>
      </c>
      <c r="L97" s="86">
        <f>SUM(L98:L106)</f>
        <v>12784</v>
      </c>
      <c r="M97" s="86">
        <f>SUM(M98:M106)</f>
        <v>15034</v>
      </c>
      <c r="N97" s="86">
        <f>SUM(N98:N106)</f>
        <v>1402</v>
      </c>
      <c r="O97" s="86">
        <f>SUM(O98:O106)</f>
        <v>13632</v>
      </c>
      <c r="P97" s="86">
        <f>SUM(P98:P104)</f>
        <v>0</v>
      </c>
      <c r="Q97" s="115"/>
    </row>
    <row r="98" spans="1:17" s="81" customFormat="1" ht="12">
      <c r="A98" s="76">
        <v>32</v>
      </c>
      <c r="H98" s="83"/>
      <c r="I98" s="93" t="s">
        <v>121</v>
      </c>
      <c r="J98" s="89" t="s">
        <v>229</v>
      </c>
      <c r="K98" s="90">
        <v>6120</v>
      </c>
      <c r="L98" s="90">
        <v>6120</v>
      </c>
      <c r="M98" s="90">
        <v>9430</v>
      </c>
      <c r="N98" s="90">
        <v>1070</v>
      </c>
      <c r="O98" s="90">
        <v>8360</v>
      </c>
      <c r="P98" s="90">
        <v>0</v>
      </c>
      <c r="Q98" s="115"/>
    </row>
    <row r="99" spans="1:17" s="81" customFormat="1" ht="12">
      <c r="A99" s="76">
        <v>33</v>
      </c>
      <c r="H99" s="83"/>
      <c r="I99" s="93" t="s">
        <v>126</v>
      </c>
      <c r="J99" s="89" t="s">
        <v>230</v>
      </c>
      <c r="K99" s="90">
        <v>446</v>
      </c>
      <c r="L99" s="90">
        <v>686</v>
      </c>
      <c r="M99" s="90">
        <v>1245</v>
      </c>
      <c r="N99" s="90">
        <v>0</v>
      </c>
      <c r="O99" s="90">
        <v>1245</v>
      </c>
      <c r="P99" s="90">
        <v>0</v>
      </c>
      <c r="Q99" s="115"/>
    </row>
    <row r="100" spans="1:17" s="81" customFormat="1" ht="12">
      <c r="A100" s="76">
        <v>34</v>
      </c>
      <c r="H100" s="83"/>
      <c r="I100" s="93" t="s">
        <v>130</v>
      </c>
      <c r="J100" s="89" t="s">
        <v>231</v>
      </c>
      <c r="K100" s="90">
        <v>3509</v>
      </c>
      <c r="L100" s="90">
        <v>3478</v>
      </c>
      <c r="M100" s="90">
        <v>209</v>
      </c>
      <c r="N100" s="90">
        <v>209</v>
      </c>
      <c r="O100" s="90">
        <v>0</v>
      </c>
      <c r="P100" s="90">
        <v>0</v>
      </c>
      <c r="Q100" s="115"/>
    </row>
    <row r="101" spans="1:17" s="81" customFormat="1" ht="12">
      <c r="A101" s="76">
        <v>35</v>
      </c>
      <c r="H101" s="83"/>
      <c r="I101" s="93" t="s">
        <v>139</v>
      </c>
      <c r="J101" s="89" t="s">
        <v>232</v>
      </c>
      <c r="K101" s="90">
        <v>1201</v>
      </c>
      <c r="L101" s="90">
        <v>1201</v>
      </c>
      <c r="M101" s="90">
        <v>1701</v>
      </c>
      <c r="N101" s="90">
        <v>57</v>
      </c>
      <c r="O101" s="90">
        <v>1644</v>
      </c>
      <c r="P101" s="90">
        <v>0</v>
      </c>
      <c r="Q101" s="115"/>
    </row>
    <row r="102" spans="1:17" s="81" customFormat="1" ht="12">
      <c r="A102" s="76">
        <v>36</v>
      </c>
      <c r="H102" s="83"/>
      <c r="I102" s="93" t="s">
        <v>142</v>
      </c>
      <c r="J102" s="89" t="s">
        <v>233</v>
      </c>
      <c r="K102" s="90">
        <v>0</v>
      </c>
      <c r="L102" s="90">
        <v>31</v>
      </c>
      <c r="M102" s="90">
        <v>931</v>
      </c>
      <c r="N102" s="90">
        <v>31</v>
      </c>
      <c r="O102" s="90">
        <v>900</v>
      </c>
      <c r="P102" s="90">
        <v>0</v>
      </c>
      <c r="Q102" s="115"/>
    </row>
    <row r="103" spans="1:17" s="81" customFormat="1" ht="12">
      <c r="A103" s="76">
        <v>37</v>
      </c>
      <c r="H103" s="83"/>
      <c r="I103" s="93" t="s">
        <v>142</v>
      </c>
      <c r="J103" s="89" t="s">
        <v>234</v>
      </c>
      <c r="K103" s="90">
        <v>0</v>
      </c>
      <c r="L103" s="90">
        <v>894</v>
      </c>
      <c r="M103" s="90">
        <v>1144</v>
      </c>
      <c r="N103" s="90">
        <v>0</v>
      </c>
      <c r="O103" s="90">
        <v>1144</v>
      </c>
      <c r="P103" s="90">
        <v>0</v>
      </c>
      <c r="Q103" s="115"/>
    </row>
    <row r="104" spans="1:17" s="81" customFormat="1" ht="12">
      <c r="A104" s="76">
        <v>38</v>
      </c>
      <c r="H104" s="83"/>
      <c r="I104" s="93" t="s">
        <v>235</v>
      </c>
      <c r="J104" s="89" t="s">
        <v>236</v>
      </c>
      <c r="K104" s="90">
        <v>43</v>
      </c>
      <c r="L104" s="90">
        <v>100</v>
      </c>
      <c r="M104" s="90">
        <v>100</v>
      </c>
      <c r="N104" s="90">
        <v>35</v>
      </c>
      <c r="O104" s="90">
        <v>65</v>
      </c>
      <c r="P104" s="90">
        <v>0</v>
      </c>
      <c r="Q104" s="115"/>
    </row>
    <row r="105" spans="1:17" s="81" customFormat="1" ht="12">
      <c r="A105" s="76">
        <v>39</v>
      </c>
      <c r="H105" s="117"/>
      <c r="I105" s="93" t="s">
        <v>237</v>
      </c>
      <c r="J105" s="89" t="s">
        <v>238</v>
      </c>
      <c r="K105" s="90">
        <v>0</v>
      </c>
      <c r="L105" s="90">
        <v>120</v>
      </c>
      <c r="M105" s="90">
        <v>120</v>
      </c>
      <c r="N105" s="90">
        <v>0</v>
      </c>
      <c r="O105" s="90">
        <v>120</v>
      </c>
      <c r="P105" s="90">
        <v>0</v>
      </c>
      <c r="Q105" s="115"/>
    </row>
    <row r="106" spans="1:17" s="81" customFormat="1" ht="12">
      <c r="A106" s="76">
        <v>40</v>
      </c>
      <c r="H106" s="117"/>
      <c r="I106" s="93" t="s">
        <v>239</v>
      </c>
      <c r="J106" s="89" t="s">
        <v>240</v>
      </c>
      <c r="K106" s="90">
        <v>0</v>
      </c>
      <c r="L106" s="90">
        <v>154</v>
      </c>
      <c r="M106" s="90">
        <v>154</v>
      </c>
      <c r="N106" s="90">
        <v>0</v>
      </c>
      <c r="O106" s="90">
        <v>154</v>
      </c>
      <c r="P106" s="90">
        <v>0</v>
      </c>
      <c r="Q106" s="115"/>
    </row>
    <row r="107" spans="1:17" s="77" customFormat="1" ht="12">
      <c r="A107" s="76">
        <v>41</v>
      </c>
      <c r="H107" s="113" t="s">
        <v>241</v>
      </c>
      <c r="I107" s="113"/>
      <c r="J107" s="113"/>
      <c r="K107" s="79">
        <v>40604</v>
      </c>
      <c r="L107" s="79">
        <f>SUM(L108+L114+L120)</f>
        <v>63133</v>
      </c>
      <c r="M107" s="79">
        <f>SUM(M108+M114+M120)</f>
        <v>62153</v>
      </c>
      <c r="N107" s="79">
        <f>SUM(N108+N114+N120)</f>
        <v>2300</v>
      </c>
      <c r="O107" s="79">
        <f>SUM(O108+O114+O120)</f>
        <v>59853</v>
      </c>
      <c r="P107" s="79">
        <f>SUM(P108+P114+P120)</f>
        <v>0</v>
      </c>
      <c r="Q107" s="115"/>
    </row>
    <row r="108" spans="1:17" s="81" customFormat="1" ht="12">
      <c r="A108" s="76">
        <v>42</v>
      </c>
      <c r="H108" s="82" t="s">
        <v>115</v>
      </c>
      <c r="I108" s="83"/>
      <c r="J108" s="118" t="s">
        <v>242</v>
      </c>
      <c r="K108" s="86">
        <v>33998</v>
      </c>
      <c r="L108" s="86">
        <f>SUM(L109)</f>
        <v>54160</v>
      </c>
      <c r="M108" s="86">
        <f>SUM(M109)</f>
        <v>53180</v>
      </c>
      <c r="N108" s="86">
        <v>2050</v>
      </c>
      <c r="O108" s="86">
        <v>51130</v>
      </c>
      <c r="P108" s="86">
        <v>0</v>
      </c>
      <c r="Q108" s="115"/>
    </row>
    <row r="109" spans="1:17" s="116" customFormat="1" ht="12">
      <c r="A109" s="76">
        <v>43</v>
      </c>
      <c r="H109" s="89"/>
      <c r="I109" s="93" t="s">
        <v>193</v>
      </c>
      <c r="J109" s="89" t="s">
        <v>243</v>
      </c>
      <c r="K109" s="90">
        <f>SUM(K110+K111)</f>
        <v>33998</v>
      </c>
      <c r="L109" s="90">
        <f>SUM(L110:L113)</f>
        <v>54160</v>
      </c>
      <c r="M109" s="90">
        <f>SUM(M110:M113)</f>
        <v>53180</v>
      </c>
      <c r="N109" s="90">
        <f>SUM(N110:N113)</f>
        <v>2050</v>
      </c>
      <c r="O109" s="90">
        <f>SUM(O110:O113)</f>
        <v>51130</v>
      </c>
      <c r="P109" s="90">
        <f>SUM(P110+P111)</f>
        <v>0</v>
      </c>
      <c r="Q109" s="115"/>
    </row>
    <row r="110" spans="1:17" s="81" customFormat="1" ht="12">
      <c r="A110" s="76">
        <v>44</v>
      </c>
      <c r="H110" s="83"/>
      <c r="I110" s="83"/>
      <c r="J110" s="83" t="s">
        <v>244</v>
      </c>
      <c r="K110" s="92">
        <v>2043</v>
      </c>
      <c r="L110" s="92">
        <v>2043</v>
      </c>
      <c r="M110" s="92">
        <v>2043</v>
      </c>
      <c r="N110" s="92">
        <v>0</v>
      </c>
      <c r="O110" s="92">
        <v>2043</v>
      </c>
      <c r="P110" s="92">
        <v>0</v>
      </c>
      <c r="Q110" s="115"/>
    </row>
    <row r="111" spans="1:17" s="81" customFormat="1" ht="12">
      <c r="A111" s="76">
        <v>45</v>
      </c>
      <c r="H111" s="83"/>
      <c r="I111" s="83"/>
      <c r="J111" s="83" t="s">
        <v>207</v>
      </c>
      <c r="K111" s="92">
        <v>31955</v>
      </c>
      <c r="L111" s="92">
        <v>31955</v>
      </c>
      <c r="M111" s="92">
        <v>31955</v>
      </c>
      <c r="N111" s="92">
        <v>0</v>
      </c>
      <c r="O111" s="92">
        <v>31955</v>
      </c>
      <c r="P111" s="92">
        <v>0</v>
      </c>
      <c r="Q111" s="115"/>
    </row>
    <row r="112" spans="1:17" s="81" customFormat="1" ht="12">
      <c r="A112" s="76">
        <v>46</v>
      </c>
      <c r="H112" s="83"/>
      <c r="I112" s="83"/>
      <c r="J112" s="83" t="s">
        <v>245</v>
      </c>
      <c r="K112" s="92">
        <v>0</v>
      </c>
      <c r="L112" s="92">
        <v>18112</v>
      </c>
      <c r="M112" s="92">
        <v>17132</v>
      </c>
      <c r="N112" s="92">
        <v>0</v>
      </c>
      <c r="O112" s="92">
        <v>17132</v>
      </c>
      <c r="P112" s="92">
        <v>0</v>
      </c>
      <c r="Q112" s="115"/>
    </row>
    <row r="113" spans="1:17" s="81" customFormat="1" ht="12">
      <c r="A113" s="76">
        <v>47</v>
      </c>
      <c r="H113" s="83"/>
      <c r="I113" s="83"/>
      <c r="J113" s="83" t="s">
        <v>206</v>
      </c>
      <c r="K113" s="92">
        <v>0</v>
      </c>
      <c r="L113" s="92">
        <v>2050</v>
      </c>
      <c r="M113" s="92">
        <v>2050</v>
      </c>
      <c r="N113" s="92">
        <v>2050</v>
      </c>
      <c r="O113" s="92">
        <v>0</v>
      </c>
      <c r="P113" s="92">
        <v>0</v>
      </c>
      <c r="Q113" s="115"/>
    </row>
    <row r="114" spans="1:17" s="100" customFormat="1" ht="12">
      <c r="A114" s="76">
        <v>48</v>
      </c>
      <c r="H114" s="82" t="s">
        <v>117</v>
      </c>
      <c r="I114" s="84"/>
      <c r="J114" s="84" t="s">
        <v>246</v>
      </c>
      <c r="K114" s="86">
        <v>610</v>
      </c>
      <c r="L114" s="86">
        <f>SUM(L115+L118)</f>
        <v>2977</v>
      </c>
      <c r="M114" s="86">
        <f>SUM(M115+M118)</f>
        <v>2977</v>
      </c>
      <c r="N114" s="86">
        <f>SUM(N115+N118)</f>
        <v>250</v>
      </c>
      <c r="O114" s="86">
        <f>SUM(O115+O118)</f>
        <v>2727</v>
      </c>
      <c r="P114" s="86">
        <v>0</v>
      </c>
      <c r="Q114" s="115"/>
    </row>
    <row r="115" spans="1:17" s="81" customFormat="1" ht="12">
      <c r="A115" s="76">
        <v>49</v>
      </c>
      <c r="H115" s="83"/>
      <c r="I115" s="93" t="s">
        <v>211</v>
      </c>
      <c r="J115" s="89" t="s">
        <v>247</v>
      </c>
      <c r="K115" s="92">
        <v>610</v>
      </c>
      <c r="L115" s="92">
        <f>SUM(L116:L117)</f>
        <v>2827</v>
      </c>
      <c r="M115" s="92">
        <f>SUM(M116:M117)</f>
        <v>2827</v>
      </c>
      <c r="N115" s="92">
        <f>SUM(N116:N117)</f>
        <v>100</v>
      </c>
      <c r="O115" s="92">
        <f>SUM(O116:O119)</f>
        <v>2727</v>
      </c>
      <c r="P115" s="92">
        <f>SUM(P116:P119)</f>
        <v>0</v>
      </c>
      <c r="Q115" s="115"/>
    </row>
    <row r="116" spans="1:17" s="81" customFormat="1" ht="12">
      <c r="A116" s="76">
        <v>50</v>
      </c>
      <c r="H116" s="83"/>
      <c r="I116" s="83"/>
      <c r="J116" s="83" t="s">
        <v>248</v>
      </c>
      <c r="K116" s="92">
        <v>100</v>
      </c>
      <c r="L116" s="92">
        <v>100</v>
      </c>
      <c r="M116" s="92">
        <v>100</v>
      </c>
      <c r="N116" s="92">
        <v>100</v>
      </c>
      <c r="O116" s="92">
        <v>0</v>
      </c>
      <c r="P116" s="92">
        <v>0</v>
      </c>
      <c r="Q116" s="115"/>
    </row>
    <row r="117" spans="1:17" s="81" customFormat="1" ht="12">
      <c r="A117" s="76">
        <v>51</v>
      </c>
      <c r="H117" s="83"/>
      <c r="I117" s="83"/>
      <c r="J117" s="83" t="s">
        <v>249</v>
      </c>
      <c r="K117" s="92">
        <v>360</v>
      </c>
      <c r="L117" s="92">
        <v>2727</v>
      </c>
      <c r="M117" s="92">
        <v>2727</v>
      </c>
      <c r="N117" s="92">
        <v>0</v>
      </c>
      <c r="O117" s="92">
        <v>2727</v>
      </c>
      <c r="P117" s="92">
        <v>0</v>
      </c>
      <c r="Q117" s="115"/>
    </row>
    <row r="118" spans="1:17" s="81" customFormat="1" ht="12">
      <c r="A118" s="76">
        <v>52</v>
      </c>
      <c r="H118" s="83"/>
      <c r="I118" s="93" t="s">
        <v>214</v>
      </c>
      <c r="J118" s="89" t="s">
        <v>250</v>
      </c>
      <c r="K118" s="90">
        <v>150</v>
      </c>
      <c r="L118" s="90">
        <v>150</v>
      </c>
      <c r="M118" s="90">
        <v>150</v>
      </c>
      <c r="N118" s="90">
        <v>150</v>
      </c>
      <c r="O118" s="90">
        <v>0</v>
      </c>
      <c r="P118" s="90">
        <v>0</v>
      </c>
      <c r="Q118" s="115"/>
    </row>
    <row r="119" spans="1:17" s="81" customFormat="1" ht="12">
      <c r="A119" s="76">
        <v>53</v>
      </c>
      <c r="H119" s="83"/>
      <c r="I119" s="83"/>
      <c r="J119" s="83" t="s">
        <v>251</v>
      </c>
      <c r="K119" s="92">
        <v>150</v>
      </c>
      <c r="L119" s="92">
        <v>150</v>
      </c>
      <c r="M119" s="92">
        <v>150</v>
      </c>
      <c r="N119" s="92">
        <v>150</v>
      </c>
      <c r="O119" s="92">
        <v>0</v>
      </c>
      <c r="P119" s="92">
        <v>0</v>
      </c>
      <c r="Q119" s="115"/>
    </row>
    <row r="120" spans="1:17" s="81" customFormat="1" ht="12">
      <c r="A120" s="76">
        <v>54</v>
      </c>
      <c r="H120" s="82" t="s">
        <v>119</v>
      </c>
      <c r="I120" s="84"/>
      <c r="J120" s="84" t="s">
        <v>252</v>
      </c>
      <c r="K120" s="86">
        <v>5996</v>
      </c>
      <c r="L120" s="86">
        <v>5996</v>
      </c>
      <c r="M120" s="86">
        <v>5996</v>
      </c>
      <c r="N120" s="86">
        <v>0</v>
      </c>
      <c r="O120" s="86">
        <v>5996</v>
      </c>
      <c r="P120" s="86">
        <v>0</v>
      </c>
      <c r="Q120" s="115"/>
    </row>
    <row r="121" spans="1:17" s="81" customFormat="1" ht="12">
      <c r="A121" s="76">
        <v>55</v>
      </c>
      <c r="H121" s="83"/>
      <c r="I121" s="93" t="s">
        <v>121</v>
      </c>
      <c r="J121" s="89" t="s">
        <v>253</v>
      </c>
      <c r="K121" s="90">
        <v>5996</v>
      </c>
      <c r="L121" s="90">
        <v>5996</v>
      </c>
      <c r="M121" s="90">
        <v>5996</v>
      </c>
      <c r="N121" s="90">
        <v>0</v>
      </c>
      <c r="O121" s="90">
        <v>5996</v>
      </c>
      <c r="P121" s="90">
        <v>0</v>
      </c>
      <c r="Q121" s="115"/>
    </row>
    <row r="122" spans="1:17" s="81" customFormat="1" ht="12.75">
      <c r="A122" s="119">
        <v>56</v>
      </c>
      <c r="H122" s="83"/>
      <c r="I122" s="93"/>
      <c r="J122" s="83" t="s">
        <v>254</v>
      </c>
      <c r="K122" s="92">
        <v>5996</v>
      </c>
      <c r="L122" s="92">
        <v>5996</v>
      </c>
      <c r="M122" s="92">
        <v>5996</v>
      </c>
      <c r="N122" s="92">
        <v>0</v>
      </c>
      <c r="O122" s="92">
        <v>5996</v>
      </c>
      <c r="P122" s="92">
        <v>0</v>
      </c>
      <c r="Q122" s="115"/>
    </row>
    <row r="123" spans="1:17" s="120" customFormat="1" ht="13.5" customHeight="1">
      <c r="A123" s="76">
        <v>57</v>
      </c>
      <c r="H123" s="102" t="s">
        <v>255</v>
      </c>
      <c r="I123" s="102"/>
      <c r="J123" s="102"/>
      <c r="K123" s="121">
        <f>SUM(K67,K107)</f>
        <v>382009</v>
      </c>
      <c r="L123" s="121">
        <f>SUM(L67,L107)</f>
        <v>439422</v>
      </c>
      <c r="M123" s="121">
        <f>SUM(M67,M107)</f>
        <v>451646</v>
      </c>
      <c r="N123" s="121">
        <f>SUM(N67,N107)</f>
        <v>372294</v>
      </c>
      <c r="O123" s="121">
        <f>SUM(O67,O107)</f>
        <v>79352</v>
      </c>
      <c r="P123" s="121">
        <f>SUM(P67,P107)</f>
        <v>0</v>
      </c>
      <c r="Q123" s="115"/>
    </row>
    <row r="124" spans="1:17" s="101" customFormat="1" ht="15">
      <c r="A124" s="76">
        <v>58</v>
      </c>
      <c r="H124" s="96" t="s">
        <v>256</v>
      </c>
      <c r="I124" s="97"/>
      <c r="J124" s="98"/>
      <c r="K124" s="103"/>
      <c r="L124" s="103"/>
      <c r="M124" s="103"/>
      <c r="N124" s="103"/>
      <c r="O124" s="103"/>
      <c r="P124" s="103"/>
      <c r="Q124" s="115"/>
    </row>
    <row r="125" spans="1:17" s="101" customFormat="1" ht="15">
      <c r="A125" s="76">
        <v>59</v>
      </c>
      <c r="H125" s="105" t="s">
        <v>115</v>
      </c>
      <c r="I125" s="106"/>
      <c r="J125" s="107" t="s">
        <v>93</v>
      </c>
      <c r="K125" s="108">
        <v>0</v>
      </c>
      <c r="L125" s="108">
        <v>0</v>
      </c>
      <c r="M125" s="108">
        <v>4828</v>
      </c>
      <c r="N125" s="108">
        <v>4828</v>
      </c>
      <c r="O125" s="108"/>
      <c r="P125" s="108"/>
      <c r="Q125" s="115"/>
    </row>
    <row r="126" spans="1:17" ht="18" customHeight="1">
      <c r="A126" s="76">
        <v>60</v>
      </c>
      <c r="B126" s="104"/>
      <c r="C126" s="104"/>
      <c r="D126" s="104"/>
      <c r="E126" s="104"/>
      <c r="F126" s="104"/>
      <c r="G126" s="104"/>
      <c r="H126" s="105">
        <v>2</v>
      </c>
      <c r="I126" s="106"/>
      <c r="J126" s="107" t="s">
        <v>257</v>
      </c>
      <c r="K126" s="122">
        <v>44112</v>
      </c>
      <c r="L126" s="122">
        <v>52385</v>
      </c>
      <c r="M126" s="122">
        <v>52385</v>
      </c>
      <c r="N126" s="122">
        <v>40410</v>
      </c>
      <c r="O126" s="122">
        <v>11975</v>
      </c>
      <c r="P126" s="122">
        <v>0</v>
      </c>
      <c r="Q126" s="115"/>
    </row>
    <row r="127" spans="1:17" s="81" customFormat="1" ht="14.25" customHeight="1">
      <c r="A127" s="76">
        <v>61</v>
      </c>
      <c r="B127" s="101"/>
      <c r="C127" s="101"/>
      <c r="D127" s="101"/>
      <c r="E127" s="101"/>
      <c r="F127" s="101"/>
      <c r="G127" s="101"/>
      <c r="H127" s="102" t="s">
        <v>258</v>
      </c>
      <c r="I127" s="102"/>
      <c r="J127" s="102"/>
      <c r="K127" s="103">
        <v>44112</v>
      </c>
      <c r="L127" s="103">
        <v>52385</v>
      </c>
      <c r="M127" s="103">
        <f>SUM(M125:M126)</f>
        <v>57213</v>
      </c>
      <c r="N127" s="103">
        <f>SUM(N125:N126)</f>
        <v>45238</v>
      </c>
      <c r="O127" s="103">
        <v>11975</v>
      </c>
      <c r="P127" s="103">
        <v>0</v>
      </c>
      <c r="Q127" s="115"/>
    </row>
    <row r="128" spans="1:17" s="81" customFormat="1" ht="16.5">
      <c r="A128" s="76">
        <v>62</v>
      </c>
      <c r="B128" s="101"/>
      <c r="C128" s="101"/>
      <c r="D128" s="101"/>
      <c r="E128" s="101"/>
      <c r="F128" s="101"/>
      <c r="G128" s="101"/>
      <c r="H128" s="109" t="s">
        <v>259</v>
      </c>
      <c r="I128" s="109"/>
      <c r="J128" s="109"/>
      <c r="K128" s="103">
        <f>SUM(K123+K127)</f>
        <v>426121</v>
      </c>
      <c r="L128" s="103">
        <f>SUM(L123+L127)</f>
        <v>491807</v>
      </c>
      <c r="M128" s="103">
        <f>SUM(M123+M127)</f>
        <v>508859</v>
      </c>
      <c r="N128" s="103">
        <f>SUM(N123+N127)</f>
        <v>417532</v>
      </c>
      <c r="O128" s="103">
        <f>SUM(O123+O127)</f>
        <v>91327</v>
      </c>
      <c r="P128" s="103">
        <f>SUM(P123+P127)</f>
        <v>0</v>
      </c>
      <c r="Q128" s="115"/>
    </row>
  </sheetData>
  <sheetProtection selectLockedCells="1" selectUnlockedCells="1"/>
  <mergeCells count="27">
    <mergeCell ref="H1:P1"/>
    <mergeCell ref="H2:P2"/>
    <mergeCell ref="H3:P3"/>
    <mergeCell ref="O4:P4"/>
    <mergeCell ref="A5:A6"/>
    <mergeCell ref="H5:J6"/>
    <mergeCell ref="K5:K6"/>
    <mergeCell ref="L5:L6"/>
    <mergeCell ref="M5:M6"/>
    <mergeCell ref="N5:P5"/>
    <mergeCell ref="H7:J7"/>
    <mergeCell ref="H8:J8"/>
    <mergeCell ref="H58:J58"/>
    <mergeCell ref="H62:J62"/>
    <mergeCell ref="H63:J63"/>
    <mergeCell ref="A64:A65"/>
    <mergeCell ref="H64:J65"/>
    <mergeCell ref="K64:K65"/>
    <mergeCell ref="L64:L65"/>
    <mergeCell ref="M64:M65"/>
    <mergeCell ref="N64:P64"/>
    <mergeCell ref="H66:J66"/>
    <mergeCell ref="H67:J67"/>
    <mergeCell ref="H107:J107"/>
    <mergeCell ref="H123:J123"/>
    <mergeCell ref="H127:J127"/>
    <mergeCell ref="H128:J128"/>
  </mergeCells>
  <printOptions/>
  <pageMargins left="0.7" right="0.7" top="0.75" bottom="0.75" header="0.5118055555555555" footer="0.5118055555555555"/>
  <pageSetup horizontalDpi="300" verticalDpi="300" orientation="portrait" paperSize="9" scale="70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27">
      <selection activeCell="N27" sqref="N27"/>
    </sheetView>
  </sheetViews>
  <sheetFormatPr defaultColWidth="9.140625" defaultRowHeight="15"/>
  <cols>
    <col min="1" max="1" width="3.8515625" style="0" customWidth="1"/>
    <col min="2" max="7" width="0" style="0" hidden="1" customWidth="1"/>
    <col min="8" max="9" width="4.421875" style="0" customWidth="1"/>
    <col min="10" max="10" width="37.140625" style="0" customWidth="1"/>
    <col min="11" max="11" width="3.57421875" style="0" customWidth="1"/>
    <col min="12" max="12" width="4.421875" style="0" customWidth="1"/>
    <col min="13" max="13" width="5.00390625" style="0" customWidth="1"/>
    <col min="14" max="14" width="12.57421875" style="0" customWidth="1"/>
    <col min="15" max="15" width="10.140625" style="0" customWidth="1"/>
    <col min="16" max="16" width="10.00390625" style="0" customWidth="1"/>
    <col min="17" max="18" width="9.8515625" style="0" customWidth="1"/>
  </cols>
  <sheetData>
    <row r="1" spans="11:19" ht="15">
      <c r="K1" s="59"/>
      <c r="L1" s="59"/>
      <c r="M1" s="59"/>
      <c r="N1" s="59"/>
      <c r="O1" s="59"/>
      <c r="P1" s="59"/>
      <c r="Q1" s="59"/>
      <c r="R1" s="59"/>
      <c r="S1" s="60"/>
    </row>
    <row r="2" spans="1:18" s="60" customFormat="1" ht="19.5" customHeight="1">
      <c r="A2" s="61" t="s">
        <v>260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5.75">
      <c r="A3" s="62" t="s">
        <v>104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1:18" ht="20.25" customHeight="1">
      <c r="K4" s="63"/>
      <c r="L4" s="63"/>
      <c r="M4" s="63"/>
      <c r="N4" s="63"/>
      <c r="O4" s="63" t="s">
        <v>2</v>
      </c>
      <c r="P4" s="63"/>
      <c r="Q4" s="64" t="s">
        <v>261</v>
      </c>
      <c r="R4" s="64"/>
    </row>
    <row r="5" spans="1:18" s="66" customFormat="1" ht="14.25" customHeight="1">
      <c r="A5" s="65" t="s">
        <v>106</v>
      </c>
      <c r="H5" s="67" t="s">
        <v>107</v>
      </c>
      <c r="I5" s="67"/>
      <c r="J5" s="67"/>
      <c r="K5" s="67" t="s">
        <v>108</v>
      </c>
      <c r="L5" s="67"/>
      <c r="M5" s="67"/>
      <c r="N5" s="68" t="s">
        <v>9</v>
      </c>
      <c r="O5" s="68" t="s">
        <v>109</v>
      </c>
      <c r="P5" s="69" t="s">
        <v>110</v>
      </c>
      <c r="Q5" s="69"/>
      <c r="R5" s="69"/>
    </row>
    <row r="6" spans="1:18" s="66" customFormat="1" ht="37.5" customHeight="1">
      <c r="A6" s="65"/>
      <c r="H6" s="67"/>
      <c r="I6" s="67"/>
      <c r="J6" s="67"/>
      <c r="K6" s="67"/>
      <c r="L6" s="67"/>
      <c r="M6" s="67"/>
      <c r="N6" s="68"/>
      <c r="O6" s="68"/>
      <c r="P6" s="70" t="s">
        <v>111</v>
      </c>
      <c r="Q6" s="71" t="s">
        <v>112</v>
      </c>
      <c r="R6" s="72" t="s">
        <v>113</v>
      </c>
    </row>
    <row r="7" spans="1:18" s="66" customFormat="1" ht="15">
      <c r="A7" s="65"/>
      <c r="C7" s="66" t="s">
        <v>15</v>
      </c>
      <c r="H7" s="69" t="s">
        <v>11</v>
      </c>
      <c r="I7" s="69"/>
      <c r="J7" s="69"/>
      <c r="K7" s="69" t="s">
        <v>12</v>
      </c>
      <c r="L7" s="69"/>
      <c r="M7" s="69"/>
      <c r="N7" s="74" t="s">
        <v>13</v>
      </c>
      <c r="O7" s="74" t="s">
        <v>14</v>
      </c>
      <c r="P7" s="75" t="s">
        <v>15</v>
      </c>
      <c r="Q7" s="74" t="s">
        <v>16</v>
      </c>
      <c r="R7" s="74" t="s">
        <v>17</v>
      </c>
    </row>
    <row r="8" spans="1:18" s="77" customFormat="1" ht="12">
      <c r="A8" s="76">
        <v>1</v>
      </c>
      <c r="H8" s="78" t="s">
        <v>114</v>
      </c>
      <c r="I8" s="78"/>
      <c r="J8" s="78"/>
      <c r="K8" s="123">
        <v>64522</v>
      </c>
      <c r="L8" s="123"/>
      <c r="M8" s="123"/>
      <c r="N8" s="79">
        <f>SUM(N9+N10+N11+N32+N33)</f>
        <v>65056</v>
      </c>
      <c r="O8" s="79">
        <f>SUM(O9+O10+O11+O32+O33)</f>
        <v>67094</v>
      </c>
      <c r="P8" s="79">
        <f>SUM(P9+P10+P11+P32+P33)</f>
        <v>0</v>
      </c>
      <c r="Q8" s="79">
        <f>SUM(Q9+Q10+Q11+Q32+Q33)</f>
        <v>0</v>
      </c>
      <c r="R8" s="79">
        <f>SUM(R9+R10+R11+R32+R33)</f>
        <v>67094</v>
      </c>
    </row>
    <row r="9" spans="1:18" s="81" customFormat="1" ht="12">
      <c r="A9" s="76">
        <v>2</v>
      </c>
      <c r="H9" s="82" t="s">
        <v>115</v>
      </c>
      <c r="I9" s="95"/>
      <c r="J9" s="84" t="s">
        <v>116</v>
      </c>
      <c r="K9" s="124">
        <v>42908</v>
      </c>
      <c r="L9" s="124"/>
      <c r="M9" s="124"/>
      <c r="N9" s="85">
        <v>43379</v>
      </c>
      <c r="O9" s="85">
        <v>44983</v>
      </c>
      <c r="P9" s="86">
        <v>0</v>
      </c>
      <c r="Q9" s="86">
        <v>0</v>
      </c>
      <c r="R9" s="85">
        <v>44983</v>
      </c>
    </row>
    <row r="10" spans="1:18" s="81" customFormat="1" ht="12">
      <c r="A10" s="76">
        <v>3</v>
      </c>
      <c r="H10" s="82" t="s">
        <v>117</v>
      </c>
      <c r="I10" s="95"/>
      <c r="J10" s="84" t="s">
        <v>118</v>
      </c>
      <c r="K10" s="124">
        <v>11824</v>
      </c>
      <c r="L10" s="124"/>
      <c r="M10" s="124"/>
      <c r="N10" s="86">
        <v>11937</v>
      </c>
      <c r="O10" s="86">
        <v>11993</v>
      </c>
      <c r="P10" s="86">
        <v>0</v>
      </c>
      <c r="Q10" s="86">
        <v>0</v>
      </c>
      <c r="R10" s="86">
        <v>11993</v>
      </c>
    </row>
    <row r="11" spans="1:18" s="81" customFormat="1" ht="12">
      <c r="A11" s="76">
        <v>4</v>
      </c>
      <c r="H11" s="82" t="s">
        <v>119</v>
      </c>
      <c r="I11" s="95"/>
      <c r="J11" s="84" t="s">
        <v>120</v>
      </c>
      <c r="K11" s="124">
        <v>9790</v>
      </c>
      <c r="L11" s="124"/>
      <c r="M11" s="124"/>
      <c r="N11" s="86">
        <f>SUM(N12+N15+N18+N26+N28)</f>
        <v>9726</v>
      </c>
      <c r="O11" s="86">
        <f>SUM(O12+O15+O18+O26+O28)</f>
        <v>10104</v>
      </c>
      <c r="P11" s="86">
        <f>SUM(P12+P15+P18+P26+P28)</f>
        <v>0</v>
      </c>
      <c r="Q11" s="86">
        <f>SUM(Q12+Q15+Q18+Q26+Q28)</f>
        <v>0</v>
      </c>
      <c r="R11" s="86">
        <f>SUM(R12+R15+R18+R26+R28)</f>
        <v>10104</v>
      </c>
    </row>
    <row r="12" spans="1:18" s="81" customFormat="1" ht="12">
      <c r="A12" s="76">
        <v>5</v>
      </c>
      <c r="H12" s="83"/>
      <c r="I12" s="93" t="s">
        <v>121</v>
      </c>
      <c r="J12" s="89" t="s">
        <v>122</v>
      </c>
      <c r="K12" s="125">
        <v>1455</v>
      </c>
      <c r="L12" s="125"/>
      <c r="M12" s="125"/>
      <c r="N12" s="90">
        <f>SUM(N13+N14)</f>
        <v>940</v>
      </c>
      <c r="O12" s="90">
        <f>SUM(O13+O14)</f>
        <v>978</v>
      </c>
      <c r="P12" s="90">
        <f>SUM(P13+P14)</f>
        <v>0</v>
      </c>
      <c r="Q12" s="90">
        <f>SUM(Q13+Q14)</f>
        <v>0</v>
      </c>
      <c r="R12" s="90">
        <f>SUM(R13+R14)</f>
        <v>978</v>
      </c>
    </row>
    <row r="13" spans="1:18" s="81" customFormat="1" ht="12">
      <c r="A13" s="76">
        <v>6</v>
      </c>
      <c r="H13" s="83"/>
      <c r="I13" s="94"/>
      <c r="J13" s="83" t="s">
        <v>123</v>
      </c>
      <c r="K13" s="126">
        <v>126</v>
      </c>
      <c r="L13" s="126"/>
      <c r="M13" s="126"/>
      <c r="N13" s="92">
        <v>126</v>
      </c>
      <c r="O13" s="92">
        <v>126</v>
      </c>
      <c r="P13" s="92">
        <v>0</v>
      </c>
      <c r="Q13" s="92">
        <v>0</v>
      </c>
      <c r="R13" s="92">
        <v>126</v>
      </c>
    </row>
    <row r="14" spans="1:18" s="81" customFormat="1" ht="12">
      <c r="A14" s="76">
        <v>7</v>
      </c>
      <c r="H14" s="83"/>
      <c r="I14" s="94"/>
      <c r="J14" s="83" t="s">
        <v>124</v>
      </c>
      <c r="K14" s="126">
        <v>1329</v>
      </c>
      <c r="L14" s="126"/>
      <c r="M14" s="126"/>
      <c r="N14" s="92">
        <v>814</v>
      </c>
      <c r="O14" s="92">
        <v>852</v>
      </c>
      <c r="P14" s="92">
        <v>0</v>
      </c>
      <c r="Q14" s="92">
        <v>0</v>
      </c>
      <c r="R14" s="92">
        <v>852</v>
      </c>
    </row>
    <row r="15" spans="1:18" s="81" customFormat="1" ht="12">
      <c r="A15" s="76">
        <v>8</v>
      </c>
      <c r="H15" s="83"/>
      <c r="I15" s="93" t="s">
        <v>126</v>
      </c>
      <c r="J15" s="89" t="s">
        <v>127</v>
      </c>
      <c r="K15" s="125">
        <v>1668</v>
      </c>
      <c r="L15" s="125"/>
      <c r="M15" s="125"/>
      <c r="N15" s="90">
        <f>SUM(N16+N17)</f>
        <v>2150</v>
      </c>
      <c r="O15" s="90">
        <f>SUM(O16+O17)</f>
        <v>2052</v>
      </c>
      <c r="P15" s="90">
        <f>SUM(P16+P17)</f>
        <v>0</v>
      </c>
      <c r="Q15" s="90">
        <f>SUM(Q16+Q17)</f>
        <v>0</v>
      </c>
      <c r="R15" s="90">
        <f>SUM(R16+R17)</f>
        <v>2052</v>
      </c>
    </row>
    <row r="16" spans="1:18" s="81" customFormat="1" ht="12">
      <c r="A16" s="76">
        <v>9</v>
      </c>
      <c r="H16" s="83"/>
      <c r="I16" s="94"/>
      <c r="J16" s="83" t="s">
        <v>128</v>
      </c>
      <c r="K16" s="126">
        <v>1068</v>
      </c>
      <c r="L16" s="126"/>
      <c r="M16" s="126"/>
      <c r="N16" s="92">
        <v>1550</v>
      </c>
      <c r="O16" s="92">
        <v>1552</v>
      </c>
      <c r="P16" s="92">
        <v>0</v>
      </c>
      <c r="Q16" s="92">
        <v>0</v>
      </c>
      <c r="R16" s="92">
        <v>1552</v>
      </c>
    </row>
    <row r="17" spans="1:18" s="81" customFormat="1" ht="12">
      <c r="A17" s="76">
        <v>10</v>
      </c>
      <c r="H17" s="83"/>
      <c r="I17" s="94"/>
      <c r="J17" s="83" t="s">
        <v>129</v>
      </c>
      <c r="K17" s="126">
        <v>600</v>
      </c>
      <c r="L17" s="126"/>
      <c r="M17" s="126"/>
      <c r="N17" s="92">
        <v>600</v>
      </c>
      <c r="O17" s="92">
        <v>500</v>
      </c>
      <c r="P17" s="92">
        <v>0</v>
      </c>
      <c r="Q17" s="92">
        <v>0</v>
      </c>
      <c r="R17" s="92">
        <v>500</v>
      </c>
    </row>
    <row r="18" spans="1:18" s="81" customFormat="1" ht="12">
      <c r="A18" s="76">
        <v>11</v>
      </c>
      <c r="H18" s="83"/>
      <c r="I18" s="93" t="s">
        <v>130</v>
      </c>
      <c r="J18" s="89" t="s">
        <v>131</v>
      </c>
      <c r="K18" s="125">
        <v>4133</v>
      </c>
      <c r="L18" s="125"/>
      <c r="M18" s="125"/>
      <c r="N18" s="90">
        <f>SUM(N19:N25)</f>
        <v>4426</v>
      </c>
      <c r="O18" s="90">
        <f>SUM(O19:O25)</f>
        <v>4967</v>
      </c>
      <c r="P18" s="90">
        <f>SUM(P19:P25)</f>
        <v>0</v>
      </c>
      <c r="Q18" s="90">
        <f>SUM(Q19:Q25)</f>
        <v>0</v>
      </c>
      <c r="R18" s="90">
        <f>SUM(R19:R25)</f>
        <v>4967</v>
      </c>
    </row>
    <row r="19" spans="1:18" s="81" customFormat="1" ht="12">
      <c r="A19" s="76">
        <v>12</v>
      </c>
      <c r="H19" s="83"/>
      <c r="I19" s="94"/>
      <c r="J19" s="83" t="s">
        <v>132</v>
      </c>
      <c r="K19" s="126">
        <v>1300</v>
      </c>
      <c r="L19" s="126"/>
      <c r="M19" s="126"/>
      <c r="N19" s="92">
        <v>1300</v>
      </c>
      <c r="O19" s="92">
        <v>1300</v>
      </c>
      <c r="P19" s="92">
        <v>0</v>
      </c>
      <c r="Q19" s="92">
        <v>0</v>
      </c>
      <c r="R19" s="92">
        <v>1300</v>
      </c>
    </row>
    <row r="20" spans="1:18" s="81" customFormat="1" ht="12">
      <c r="A20" s="76">
        <v>13</v>
      </c>
      <c r="H20" s="83"/>
      <c r="I20" s="94"/>
      <c r="J20" s="83" t="s">
        <v>133</v>
      </c>
      <c r="K20" s="126">
        <v>140</v>
      </c>
      <c r="L20" s="126"/>
      <c r="M20" s="126"/>
      <c r="N20" s="92">
        <v>144</v>
      </c>
      <c r="O20" s="92">
        <v>171</v>
      </c>
      <c r="P20" s="92">
        <v>0</v>
      </c>
      <c r="Q20" s="92">
        <v>0</v>
      </c>
      <c r="R20" s="92">
        <v>171</v>
      </c>
    </row>
    <row r="21" spans="1:18" s="81" customFormat="1" ht="12">
      <c r="A21" s="76">
        <v>14</v>
      </c>
      <c r="H21" s="83"/>
      <c r="I21" s="94"/>
      <c r="J21" s="83" t="s">
        <v>134</v>
      </c>
      <c r="K21" s="126">
        <v>503</v>
      </c>
      <c r="L21" s="126"/>
      <c r="M21" s="126"/>
      <c r="N21" s="92">
        <v>503</v>
      </c>
      <c r="O21" s="92">
        <v>503</v>
      </c>
      <c r="P21" s="92">
        <v>0</v>
      </c>
      <c r="Q21" s="92">
        <v>0</v>
      </c>
      <c r="R21" s="92">
        <v>503</v>
      </c>
    </row>
    <row r="22" spans="1:18" s="81" customFormat="1" ht="12">
      <c r="A22" s="76">
        <v>15</v>
      </c>
      <c r="H22" s="83"/>
      <c r="I22" s="94"/>
      <c r="J22" s="83" t="s">
        <v>135</v>
      </c>
      <c r="K22" s="126">
        <v>200</v>
      </c>
      <c r="L22" s="126"/>
      <c r="M22" s="126"/>
      <c r="N22" s="92">
        <v>200</v>
      </c>
      <c r="O22" s="92">
        <v>200</v>
      </c>
      <c r="P22" s="92">
        <v>0</v>
      </c>
      <c r="Q22" s="92">
        <v>0</v>
      </c>
      <c r="R22" s="92">
        <v>200</v>
      </c>
    </row>
    <row r="23" spans="1:18" s="81" customFormat="1" ht="12">
      <c r="A23" s="76">
        <v>16</v>
      </c>
      <c r="H23" s="83"/>
      <c r="I23" s="94"/>
      <c r="J23" s="83" t="s">
        <v>136</v>
      </c>
      <c r="K23" s="126">
        <f>SUM(M24+M25)</f>
        <v>0</v>
      </c>
      <c r="L23" s="126"/>
      <c r="M23" s="126"/>
      <c r="N23" s="92">
        <v>0</v>
      </c>
      <c r="O23" s="92">
        <v>1</v>
      </c>
      <c r="P23" s="92">
        <v>0</v>
      </c>
      <c r="Q23" s="92">
        <v>0</v>
      </c>
      <c r="R23" s="92">
        <v>1</v>
      </c>
    </row>
    <row r="24" spans="1:18" s="81" customFormat="1" ht="12">
      <c r="A24" s="76">
        <v>17</v>
      </c>
      <c r="H24" s="83"/>
      <c r="I24" s="94"/>
      <c r="J24" s="83" t="s">
        <v>137</v>
      </c>
      <c r="K24" s="126">
        <v>1035</v>
      </c>
      <c r="L24" s="126"/>
      <c r="M24" s="126"/>
      <c r="N24" s="92">
        <v>1577</v>
      </c>
      <c r="O24" s="92">
        <v>1899</v>
      </c>
      <c r="P24" s="92">
        <v>0</v>
      </c>
      <c r="Q24" s="92">
        <v>0</v>
      </c>
      <c r="R24" s="92">
        <v>1899</v>
      </c>
    </row>
    <row r="25" spans="1:18" s="81" customFormat="1" ht="12">
      <c r="A25" s="76">
        <v>18</v>
      </c>
      <c r="H25" s="83"/>
      <c r="I25" s="94"/>
      <c r="J25" s="83" t="s">
        <v>138</v>
      </c>
      <c r="K25" s="126">
        <v>955</v>
      </c>
      <c r="L25" s="126"/>
      <c r="M25" s="126"/>
      <c r="N25" s="92">
        <v>702</v>
      </c>
      <c r="O25" s="92">
        <v>893</v>
      </c>
      <c r="P25" s="92">
        <v>0</v>
      </c>
      <c r="Q25" s="92">
        <v>0</v>
      </c>
      <c r="R25" s="92">
        <v>893</v>
      </c>
    </row>
    <row r="26" spans="1:18" s="81" customFormat="1" ht="12">
      <c r="A26" s="76">
        <v>19</v>
      </c>
      <c r="H26" s="83"/>
      <c r="I26" s="93" t="s">
        <v>139</v>
      </c>
      <c r="J26" s="89" t="s">
        <v>140</v>
      </c>
      <c r="K26" s="125">
        <v>646</v>
      </c>
      <c r="L26" s="125"/>
      <c r="M26" s="125"/>
      <c r="N26" s="90">
        <v>570</v>
      </c>
      <c r="O26" s="90">
        <f>SUM(O27)</f>
        <v>458</v>
      </c>
      <c r="P26" s="90">
        <v>0</v>
      </c>
      <c r="Q26" s="90">
        <v>0</v>
      </c>
      <c r="R26" s="90">
        <f>SUM(R27)</f>
        <v>458</v>
      </c>
    </row>
    <row r="27" spans="1:18" s="81" customFormat="1" ht="12">
      <c r="A27" s="76">
        <v>20</v>
      </c>
      <c r="H27" s="83"/>
      <c r="I27" s="94"/>
      <c r="J27" s="83" t="s">
        <v>141</v>
      </c>
      <c r="K27" s="126">
        <v>646</v>
      </c>
      <c r="L27" s="126"/>
      <c r="M27" s="126"/>
      <c r="N27" s="92">
        <v>570</v>
      </c>
      <c r="O27" s="92">
        <v>458</v>
      </c>
      <c r="P27" s="92">
        <v>0</v>
      </c>
      <c r="Q27" s="92">
        <v>0</v>
      </c>
      <c r="R27" s="92">
        <v>458</v>
      </c>
    </row>
    <row r="28" spans="1:18" s="81" customFormat="1" ht="12">
      <c r="A28" s="76">
        <v>21</v>
      </c>
      <c r="H28" s="83"/>
      <c r="I28" s="93" t="s">
        <v>142</v>
      </c>
      <c r="J28" s="89" t="s">
        <v>143</v>
      </c>
      <c r="K28" s="125">
        <v>1888</v>
      </c>
      <c r="L28" s="125"/>
      <c r="M28" s="125"/>
      <c r="N28" s="90">
        <f>SUM(N29:N31)</f>
        <v>1640</v>
      </c>
      <c r="O28" s="90">
        <f>SUM(O29:O31)</f>
        <v>1649</v>
      </c>
      <c r="P28" s="90">
        <f>SUM(P29:P31)</f>
        <v>0</v>
      </c>
      <c r="Q28" s="90">
        <f>SUM(Q29:Q31)</f>
        <v>0</v>
      </c>
      <c r="R28" s="90">
        <f>SUM(R29:R31)</f>
        <v>1649</v>
      </c>
    </row>
    <row r="29" spans="1:18" s="81" customFormat="1" ht="12">
      <c r="A29" s="76">
        <v>22</v>
      </c>
      <c r="H29" s="83"/>
      <c r="I29" s="94"/>
      <c r="J29" s="83" t="s">
        <v>144</v>
      </c>
      <c r="K29" s="126">
        <v>1720</v>
      </c>
      <c r="L29" s="126"/>
      <c r="M29" s="126"/>
      <c r="N29" s="92">
        <v>1472</v>
      </c>
      <c r="O29" s="92">
        <v>1481</v>
      </c>
      <c r="P29" s="92">
        <v>0</v>
      </c>
      <c r="Q29" s="92">
        <v>0</v>
      </c>
      <c r="R29" s="92">
        <v>1481</v>
      </c>
    </row>
    <row r="30" spans="1:18" s="81" customFormat="1" ht="12">
      <c r="A30" s="76">
        <v>23</v>
      </c>
      <c r="H30" s="83"/>
      <c r="I30" s="94"/>
      <c r="J30" s="83" t="s">
        <v>145</v>
      </c>
      <c r="K30" s="126">
        <f>SUM(M31+M32)</f>
        <v>0</v>
      </c>
      <c r="L30" s="126"/>
      <c r="M30" s="126"/>
      <c r="N30" s="92">
        <v>0</v>
      </c>
      <c r="O30" s="92">
        <v>0</v>
      </c>
      <c r="P30" s="92">
        <v>0</v>
      </c>
      <c r="Q30" s="92">
        <v>0</v>
      </c>
      <c r="R30" s="92">
        <v>0</v>
      </c>
    </row>
    <row r="31" spans="1:18" s="81" customFormat="1" ht="12">
      <c r="A31" s="76">
        <v>24</v>
      </c>
      <c r="H31" s="83"/>
      <c r="I31" s="94"/>
      <c r="J31" s="83" t="s">
        <v>146</v>
      </c>
      <c r="K31" s="126">
        <v>168</v>
      </c>
      <c r="L31" s="126"/>
      <c r="M31" s="126"/>
      <c r="N31" s="92">
        <v>168</v>
      </c>
      <c r="O31" s="92">
        <v>168</v>
      </c>
      <c r="P31" s="92">
        <v>0</v>
      </c>
      <c r="Q31" s="92">
        <v>0</v>
      </c>
      <c r="R31" s="92">
        <v>168</v>
      </c>
    </row>
    <row r="32" spans="1:18" s="81" customFormat="1" ht="12">
      <c r="A32" s="76">
        <v>25</v>
      </c>
      <c r="H32" s="82" t="s">
        <v>147</v>
      </c>
      <c r="I32" s="82"/>
      <c r="J32" s="84" t="s">
        <v>148</v>
      </c>
      <c r="K32" s="124">
        <f aca="true" t="shared" si="0" ref="K32:K37">SUM(M33+M34)</f>
        <v>0</v>
      </c>
      <c r="L32" s="124"/>
      <c r="M32" s="124"/>
      <c r="N32" s="86">
        <v>0</v>
      </c>
      <c r="O32" s="86">
        <v>0</v>
      </c>
      <c r="P32" s="86">
        <v>0</v>
      </c>
      <c r="Q32" s="86">
        <v>0</v>
      </c>
      <c r="R32" s="86">
        <v>0</v>
      </c>
    </row>
    <row r="33" spans="1:18" s="81" customFormat="1" ht="12">
      <c r="A33" s="76">
        <v>26</v>
      </c>
      <c r="H33" s="82" t="s">
        <v>161</v>
      </c>
      <c r="I33" s="82"/>
      <c r="J33" s="84" t="s">
        <v>162</v>
      </c>
      <c r="K33" s="124">
        <f t="shared" si="0"/>
        <v>0</v>
      </c>
      <c r="L33" s="124"/>
      <c r="M33" s="124"/>
      <c r="N33" s="86">
        <v>14</v>
      </c>
      <c r="O33" s="86">
        <v>14</v>
      </c>
      <c r="P33" s="86">
        <v>0</v>
      </c>
      <c r="Q33" s="86">
        <v>0</v>
      </c>
      <c r="R33" s="86">
        <v>14</v>
      </c>
    </row>
    <row r="34" spans="1:18" s="77" customFormat="1" ht="12">
      <c r="A34" s="76">
        <v>27</v>
      </c>
      <c r="H34" s="96" t="s">
        <v>177</v>
      </c>
      <c r="I34" s="97"/>
      <c r="J34" s="98"/>
      <c r="K34" s="123">
        <f t="shared" si="0"/>
        <v>0</v>
      </c>
      <c r="L34" s="123"/>
      <c r="M34" s="123"/>
      <c r="N34" s="79">
        <f>SUM(N35:N37)</f>
        <v>64</v>
      </c>
      <c r="O34" s="79">
        <f>SUM(O35:O37)</f>
        <v>134</v>
      </c>
      <c r="P34" s="79">
        <f>SUM(P35:P37)</f>
        <v>0</v>
      </c>
      <c r="Q34" s="79">
        <f>SUM(Q35:Q37)</f>
        <v>0</v>
      </c>
      <c r="R34" s="79">
        <f>SUM(R35:R37)</f>
        <v>134</v>
      </c>
    </row>
    <row r="35" spans="1:18" s="100" customFormat="1" ht="12">
      <c r="A35" s="99">
        <v>28</v>
      </c>
      <c r="H35" s="82" t="s">
        <v>115</v>
      </c>
      <c r="I35" s="84"/>
      <c r="J35" s="84" t="s">
        <v>178</v>
      </c>
      <c r="K35" s="124">
        <f t="shared" si="0"/>
        <v>0</v>
      </c>
      <c r="L35" s="124"/>
      <c r="M35" s="124"/>
      <c r="N35" s="86">
        <v>64</v>
      </c>
      <c r="O35" s="86">
        <v>134</v>
      </c>
      <c r="P35" s="86">
        <v>0</v>
      </c>
      <c r="Q35" s="86">
        <v>0</v>
      </c>
      <c r="R35" s="86">
        <v>134</v>
      </c>
    </row>
    <row r="36" spans="1:18" s="100" customFormat="1" ht="12">
      <c r="A36" s="99">
        <v>29</v>
      </c>
      <c r="H36" s="82" t="s">
        <v>117</v>
      </c>
      <c r="I36" s="84"/>
      <c r="J36" s="84" t="s">
        <v>179</v>
      </c>
      <c r="K36" s="124">
        <f t="shared" si="0"/>
        <v>0</v>
      </c>
      <c r="L36" s="124"/>
      <c r="M36" s="124"/>
      <c r="N36" s="86">
        <v>0</v>
      </c>
      <c r="O36" s="86">
        <v>0</v>
      </c>
      <c r="P36" s="86">
        <v>0</v>
      </c>
      <c r="Q36" s="86">
        <v>0</v>
      </c>
      <c r="R36" s="86">
        <v>0</v>
      </c>
    </row>
    <row r="37" spans="1:18" s="100" customFormat="1" ht="12">
      <c r="A37" s="99">
        <v>30</v>
      </c>
      <c r="H37" s="82" t="s">
        <v>119</v>
      </c>
      <c r="I37" s="84"/>
      <c r="J37" s="84" t="s">
        <v>180</v>
      </c>
      <c r="K37" s="124">
        <f t="shared" si="0"/>
        <v>0</v>
      </c>
      <c r="L37" s="124"/>
      <c r="M37" s="124"/>
      <c r="N37" s="86">
        <v>0</v>
      </c>
      <c r="O37" s="86">
        <v>0</v>
      </c>
      <c r="P37" s="86">
        <v>0</v>
      </c>
      <c r="Q37" s="86">
        <v>0</v>
      </c>
      <c r="R37" s="86">
        <v>0</v>
      </c>
    </row>
    <row r="38" spans="1:18" s="101" customFormat="1" ht="15">
      <c r="A38" s="76">
        <v>31</v>
      </c>
      <c r="H38" s="102" t="s">
        <v>184</v>
      </c>
      <c r="I38" s="102"/>
      <c r="J38" s="102"/>
      <c r="K38" s="127">
        <v>64522</v>
      </c>
      <c r="L38" s="127"/>
      <c r="M38" s="127"/>
      <c r="N38" s="103">
        <f>SUM(N8,N34,)</f>
        <v>65120</v>
      </c>
      <c r="O38" s="103">
        <f>SUM(O8,O34,)</f>
        <v>67228</v>
      </c>
      <c r="P38" s="103">
        <f>SUM(P8,P34,)</f>
        <v>0</v>
      </c>
      <c r="Q38" s="103">
        <f>SUM(Q8,Q34,)</f>
        <v>0</v>
      </c>
      <c r="R38" s="103">
        <f>SUM(R8,R34,)</f>
        <v>67228</v>
      </c>
    </row>
    <row r="39" spans="1:18" s="101" customFormat="1" ht="15">
      <c r="A39" s="76">
        <v>32</v>
      </c>
      <c r="H39" s="96" t="s">
        <v>185</v>
      </c>
      <c r="I39" s="97"/>
      <c r="J39" s="98"/>
      <c r="K39" s="125">
        <f aca="true" t="shared" si="1" ref="K39:K41">SUM(M40+M41)</f>
        <v>0</v>
      </c>
      <c r="L39" s="125"/>
      <c r="M39" s="125"/>
      <c r="N39" s="103"/>
      <c r="O39" s="103"/>
      <c r="P39" s="103"/>
      <c r="Q39" s="103"/>
      <c r="R39" s="103"/>
    </row>
    <row r="40" spans="1:18" s="104" customFormat="1" ht="14.25">
      <c r="A40" s="99">
        <v>33</v>
      </c>
      <c r="H40" s="105" t="s">
        <v>115</v>
      </c>
      <c r="I40" s="106"/>
      <c r="J40" s="107" t="s">
        <v>186</v>
      </c>
      <c r="K40" s="125">
        <f t="shared" si="1"/>
        <v>0</v>
      </c>
      <c r="L40" s="125"/>
      <c r="M40" s="125"/>
      <c r="N40" s="108">
        <v>0</v>
      </c>
      <c r="O40" s="108">
        <v>0</v>
      </c>
      <c r="P40" s="108">
        <v>0</v>
      </c>
      <c r="Q40" s="108">
        <v>0</v>
      </c>
      <c r="R40" s="108">
        <v>0</v>
      </c>
    </row>
    <row r="41" spans="1:18" s="101" customFormat="1" ht="15">
      <c r="A41" s="76">
        <v>34</v>
      </c>
      <c r="H41" s="102" t="s">
        <v>188</v>
      </c>
      <c r="I41" s="102"/>
      <c r="J41" s="102"/>
      <c r="K41" s="125">
        <f t="shared" si="1"/>
        <v>0</v>
      </c>
      <c r="L41" s="125"/>
      <c r="M41" s="125"/>
      <c r="N41" s="103">
        <v>0</v>
      </c>
      <c r="O41" s="103">
        <v>0</v>
      </c>
      <c r="P41" s="103">
        <v>0</v>
      </c>
      <c r="Q41" s="103">
        <v>0</v>
      </c>
      <c r="R41" s="103">
        <v>0</v>
      </c>
    </row>
    <row r="42" spans="1:18" s="101" customFormat="1" ht="16.5">
      <c r="A42" s="76">
        <v>35</v>
      </c>
      <c r="H42" s="109" t="s">
        <v>189</v>
      </c>
      <c r="I42" s="109"/>
      <c r="J42" s="109"/>
      <c r="K42" s="127">
        <v>64522</v>
      </c>
      <c r="L42" s="127"/>
      <c r="M42" s="127"/>
      <c r="N42" s="103">
        <f>SUM(N38+N41)</f>
        <v>65120</v>
      </c>
      <c r="O42" s="103">
        <f>SUM(O38+O41)</f>
        <v>67228</v>
      </c>
      <c r="P42" s="103">
        <f>SUM(P38+P41)</f>
        <v>0</v>
      </c>
      <c r="Q42" s="103">
        <f>SUM(Q38+Q41)</f>
        <v>0</v>
      </c>
      <c r="R42" s="103">
        <f>SUM(R38+R41)</f>
        <v>67228</v>
      </c>
    </row>
    <row r="43" spans="1:18" s="101" customFormat="1" ht="15" customHeight="1">
      <c r="A43" s="65" t="s">
        <v>106</v>
      </c>
      <c r="B43" s="66"/>
      <c r="C43" s="66"/>
      <c r="D43" s="66"/>
      <c r="E43" s="66"/>
      <c r="F43" s="66"/>
      <c r="G43" s="66"/>
      <c r="H43" s="67" t="s">
        <v>190</v>
      </c>
      <c r="I43" s="67"/>
      <c r="J43" s="67"/>
      <c r="K43" s="67" t="s">
        <v>108</v>
      </c>
      <c r="L43" s="67"/>
      <c r="M43" s="67"/>
      <c r="N43" s="68" t="s">
        <v>9</v>
      </c>
      <c r="O43" s="68" t="s">
        <v>109</v>
      </c>
      <c r="P43" s="69" t="s">
        <v>110</v>
      </c>
      <c r="Q43" s="69"/>
      <c r="R43" s="69"/>
    </row>
    <row r="44" spans="1:18" s="110" customFormat="1" ht="38.25">
      <c r="A44" s="65"/>
      <c r="B44" s="66"/>
      <c r="C44" s="66"/>
      <c r="D44" s="66"/>
      <c r="E44" s="66"/>
      <c r="F44" s="66"/>
      <c r="G44" s="66"/>
      <c r="H44" s="67"/>
      <c r="I44" s="67"/>
      <c r="J44" s="67"/>
      <c r="K44" s="67"/>
      <c r="L44" s="67"/>
      <c r="M44" s="67"/>
      <c r="N44" s="68"/>
      <c r="O44" s="68"/>
      <c r="P44" s="70" t="s">
        <v>111</v>
      </c>
      <c r="Q44" s="71" t="s">
        <v>112</v>
      </c>
      <c r="R44" s="72" t="s">
        <v>113</v>
      </c>
    </row>
    <row r="45" spans="1:18" s="110" customFormat="1" ht="16.5">
      <c r="A45" s="65"/>
      <c r="B45" s="66"/>
      <c r="C45" s="66"/>
      <c r="D45" s="66"/>
      <c r="E45" s="66"/>
      <c r="F45" s="66"/>
      <c r="G45" s="66"/>
      <c r="H45" s="69" t="s">
        <v>11</v>
      </c>
      <c r="I45" s="69"/>
      <c r="J45" s="69"/>
      <c r="K45" s="69" t="s">
        <v>12</v>
      </c>
      <c r="L45" s="69"/>
      <c r="M45" s="69"/>
      <c r="N45" s="74" t="s">
        <v>13</v>
      </c>
      <c r="O45" s="74" t="s">
        <v>14</v>
      </c>
      <c r="P45" s="75" t="s">
        <v>15</v>
      </c>
      <c r="Q45" s="74" t="s">
        <v>16</v>
      </c>
      <c r="R45" s="74" t="s">
        <v>17</v>
      </c>
    </row>
    <row r="46" spans="1:18" s="112" customFormat="1" ht="12.75">
      <c r="A46" s="111">
        <v>1</v>
      </c>
      <c r="H46" s="113" t="s">
        <v>191</v>
      </c>
      <c r="I46" s="113"/>
      <c r="J46" s="113"/>
      <c r="K46" s="128">
        <v>160</v>
      </c>
      <c r="L46" s="128"/>
      <c r="M46" s="128"/>
      <c r="N46" s="129">
        <f>SUM(N47+N50+N57)</f>
        <v>160</v>
      </c>
      <c r="O46" s="129">
        <f>SUM(O47+O50+O57)</f>
        <v>2192</v>
      </c>
      <c r="P46" s="129">
        <f>SUM(P47+P50+P57)</f>
        <v>0</v>
      </c>
      <c r="Q46" s="129">
        <f>SUM(Q47+Q50+Q57)</f>
        <v>0</v>
      </c>
      <c r="R46" s="129">
        <f>SUM(R47+R50+R57)</f>
        <v>2192</v>
      </c>
    </row>
    <row r="47" spans="1:18" s="100" customFormat="1" ht="12">
      <c r="A47" s="99">
        <v>2</v>
      </c>
      <c r="H47" s="82" t="s">
        <v>115</v>
      </c>
      <c r="I47" s="84"/>
      <c r="J47" s="84" t="s">
        <v>192</v>
      </c>
      <c r="K47" s="106">
        <v>0</v>
      </c>
      <c r="L47" s="106"/>
      <c r="M47" s="106"/>
      <c r="N47" s="86">
        <f>SUM(N48+N49)</f>
        <v>0</v>
      </c>
      <c r="O47" s="86">
        <f>SUM(O48+O49)</f>
        <v>22</v>
      </c>
      <c r="P47" s="86">
        <f>SUM(P48+P49)</f>
        <v>0</v>
      </c>
      <c r="Q47" s="86">
        <f>SUM(Q48+Q49)</f>
        <v>0</v>
      </c>
      <c r="R47" s="86">
        <f>SUM(R48+R49)</f>
        <v>22</v>
      </c>
    </row>
    <row r="48" spans="1:18" s="116" customFormat="1" ht="12">
      <c r="A48" s="76">
        <v>3</v>
      </c>
      <c r="H48" s="89"/>
      <c r="I48" s="93" t="s">
        <v>193</v>
      </c>
      <c r="J48" s="89" t="s">
        <v>194</v>
      </c>
      <c r="K48" s="130">
        <v>0</v>
      </c>
      <c r="L48" s="130"/>
      <c r="M48" s="130"/>
      <c r="N48" s="90">
        <v>0</v>
      </c>
      <c r="O48" s="90">
        <v>0</v>
      </c>
      <c r="P48" s="90">
        <v>0</v>
      </c>
      <c r="Q48" s="90">
        <v>0</v>
      </c>
      <c r="R48" s="90">
        <v>0</v>
      </c>
    </row>
    <row r="49" spans="1:18" s="116" customFormat="1" ht="12">
      <c r="A49" s="76">
        <v>4</v>
      </c>
      <c r="H49" s="89"/>
      <c r="I49" s="93" t="s">
        <v>200</v>
      </c>
      <c r="J49" s="89" t="s">
        <v>201</v>
      </c>
      <c r="K49" s="130">
        <v>0</v>
      </c>
      <c r="L49" s="130"/>
      <c r="M49" s="130"/>
      <c r="N49" s="90">
        <v>0</v>
      </c>
      <c r="O49" s="90">
        <v>22</v>
      </c>
      <c r="P49" s="90">
        <v>0</v>
      </c>
      <c r="Q49" s="90">
        <v>0</v>
      </c>
      <c r="R49" s="90">
        <v>22</v>
      </c>
    </row>
    <row r="50" spans="1:18" s="100" customFormat="1" ht="12">
      <c r="A50" s="76">
        <v>5</v>
      </c>
      <c r="H50" s="82" t="s">
        <v>117</v>
      </c>
      <c r="I50" s="82"/>
      <c r="J50" s="84" t="s">
        <v>210</v>
      </c>
      <c r="K50" s="106">
        <v>50</v>
      </c>
      <c r="L50" s="106"/>
      <c r="M50" s="106"/>
      <c r="N50" s="86">
        <f>SUM(N51+N52+N53+N54+N55)</f>
        <v>50</v>
      </c>
      <c r="O50" s="86">
        <f>SUM(O51+O52+O53+O54+O55)</f>
        <v>95</v>
      </c>
      <c r="P50" s="86">
        <f>SUM(P51+P52+P53+P54+P55)</f>
        <v>0</v>
      </c>
      <c r="Q50" s="86">
        <f>SUM(Q51+Q52+Q53+Q54+Q55)</f>
        <v>0</v>
      </c>
      <c r="R50" s="86">
        <f>SUM(R51+R52+R53+R54+R55)</f>
        <v>95</v>
      </c>
    </row>
    <row r="51" spans="1:18" s="116" customFormat="1" ht="12">
      <c r="A51" s="76">
        <v>6</v>
      </c>
      <c r="H51" s="89"/>
      <c r="I51" s="93" t="s">
        <v>211</v>
      </c>
      <c r="J51" s="89" t="s">
        <v>212</v>
      </c>
      <c r="K51" s="130">
        <v>0</v>
      </c>
      <c r="L51" s="130"/>
      <c r="M51" s="130"/>
      <c r="N51" s="90">
        <v>0</v>
      </c>
      <c r="O51" s="90">
        <v>0</v>
      </c>
      <c r="P51" s="90">
        <v>0</v>
      </c>
      <c r="Q51" s="90">
        <v>0</v>
      </c>
      <c r="R51" s="90">
        <v>0</v>
      </c>
    </row>
    <row r="52" spans="1:18" s="81" customFormat="1" ht="12">
      <c r="A52" s="76">
        <v>7</v>
      </c>
      <c r="H52" s="83"/>
      <c r="I52" s="93" t="s">
        <v>214</v>
      </c>
      <c r="J52" s="89" t="s">
        <v>215</v>
      </c>
      <c r="K52" s="130">
        <v>0</v>
      </c>
      <c r="L52" s="130"/>
      <c r="M52" s="130"/>
      <c r="N52" s="90">
        <v>0</v>
      </c>
      <c r="O52" s="90">
        <v>0</v>
      </c>
      <c r="P52" s="90">
        <f>SUM(P53:P53)</f>
        <v>0</v>
      </c>
      <c r="Q52" s="90">
        <f>SUM(Q53:Q53)</f>
        <v>0</v>
      </c>
      <c r="R52" s="90">
        <v>0</v>
      </c>
    </row>
    <row r="53" spans="1:18" s="81" customFormat="1" ht="12">
      <c r="A53" s="76">
        <v>8</v>
      </c>
      <c r="H53" s="83"/>
      <c r="I53" s="93" t="s">
        <v>218</v>
      </c>
      <c r="J53" s="89" t="s">
        <v>219</v>
      </c>
      <c r="K53" s="130">
        <v>0</v>
      </c>
      <c r="L53" s="130"/>
      <c r="M53" s="130"/>
      <c r="N53" s="90">
        <v>0</v>
      </c>
      <c r="O53" s="90">
        <v>0</v>
      </c>
      <c r="P53" s="90">
        <v>0</v>
      </c>
      <c r="Q53" s="90">
        <v>0</v>
      </c>
      <c r="R53" s="90">
        <v>0</v>
      </c>
    </row>
    <row r="54" spans="1:18" s="81" customFormat="1" ht="12">
      <c r="A54" s="76">
        <v>9</v>
      </c>
      <c r="H54" s="83"/>
      <c r="I54" s="93" t="s">
        <v>221</v>
      </c>
      <c r="J54" s="89" t="s">
        <v>222</v>
      </c>
      <c r="K54" s="130">
        <v>0</v>
      </c>
      <c r="L54" s="130"/>
      <c r="M54" s="130"/>
      <c r="N54" s="90">
        <v>0</v>
      </c>
      <c r="O54" s="90">
        <v>0</v>
      </c>
      <c r="P54" s="90">
        <v>0</v>
      </c>
      <c r="Q54" s="90">
        <v>0</v>
      </c>
      <c r="R54" s="90">
        <v>0</v>
      </c>
    </row>
    <row r="55" spans="1:18" s="81" customFormat="1" ht="12">
      <c r="A55" s="76">
        <v>10</v>
      </c>
      <c r="H55" s="83"/>
      <c r="I55" s="93" t="s">
        <v>225</v>
      </c>
      <c r="J55" s="89" t="s">
        <v>226</v>
      </c>
      <c r="K55" s="130">
        <v>50</v>
      </c>
      <c r="L55" s="130"/>
      <c r="M55" s="130"/>
      <c r="N55" s="90">
        <v>50</v>
      </c>
      <c r="O55" s="90">
        <f>SUM(O56)</f>
        <v>95</v>
      </c>
      <c r="P55" s="90">
        <v>0</v>
      </c>
      <c r="Q55" s="90">
        <v>0</v>
      </c>
      <c r="R55" s="90">
        <f>SUM(R56)</f>
        <v>95</v>
      </c>
    </row>
    <row r="56" spans="1:18" s="81" customFormat="1" ht="12">
      <c r="A56" s="76">
        <v>11</v>
      </c>
      <c r="H56" s="83"/>
      <c r="I56" s="93"/>
      <c r="J56" s="83" t="s">
        <v>262</v>
      </c>
      <c r="K56" s="131">
        <v>50</v>
      </c>
      <c r="L56" s="131"/>
      <c r="M56" s="131"/>
      <c r="N56" s="92">
        <v>50</v>
      </c>
      <c r="O56" s="92">
        <v>95</v>
      </c>
      <c r="P56" s="92">
        <v>0</v>
      </c>
      <c r="Q56" s="92">
        <v>0</v>
      </c>
      <c r="R56" s="92">
        <v>95</v>
      </c>
    </row>
    <row r="57" spans="1:18" s="100" customFormat="1" ht="12">
      <c r="A57" s="76">
        <v>12</v>
      </c>
      <c r="H57" s="82" t="s">
        <v>119</v>
      </c>
      <c r="I57" s="82"/>
      <c r="J57" s="84" t="s">
        <v>228</v>
      </c>
      <c r="K57" s="106">
        <v>110</v>
      </c>
      <c r="L57" s="106"/>
      <c r="M57" s="106"/>
      <c r="N57" s="86">
        <f>SUM(N58:N62)</f>
        <v>110</v>
      </c>
      <c r="O57" s="86">
        <f>SUM(O58:O62)</f>
        <v>2075</v>
      </c>
      <c r="P57" s="86">
        <f>SUM(P58:P62)</f>
        <v>0</v>
      </c>
      <c r="Q57" s="86">
        <f>SUM(Q58:Q62)</f>
        <v>0</v>
      </c>
      <c r="R57" s="86">
        <f>SUM(R58:R62)</f>
        <v>2075</v>
      </c>
    </row>
    <row r="58" spans="1:18" s="81" customFormat="1" ht="12">
      <c r="A58" s="76">
        <v>13</v>
      </c>
      <c r="H58" s="83"/>
      <c r="I58" s="93" t="s">
        <v>121</v>
      </c>
      <c r="J58" s="89" t="s">
        <v>229</v>
      </c>
      <c r="K58" s="130">
        <v>0</v>
      </c>
      <c r="L58" s="130"/>
      <c r="M58" s="130"/>
      <c r="N58" s="90">
        <v>0</v>
      </c>
      <c r="O58" s="90">
        <v>1960</v>
      </c>
      <c r="P58" s="90">
        <v>0</v>
      </c>
      <c r="Q58" s="90">
        <v>0</v>
      </c>
      <c r="R58" s="90">
        <v>1960</v>
      </c>
    </row>
    <row r="59" spans="1:18" s="81" customFormat="1" ht="12">
      <c r="A59" s="76">
        <v>14</v>
      </c>
      <c r="H59" s="83"/>
      <c r="I59" s="93" t="s">
        <v>126</v>
      </c>
      <c r="J59" s="89" t="s">
        <v>230</v>
      </c>
      <c r="K59" s="130">
        <v>0</v>
      </c>
      <c r="L59" s="130"/>
      <c r="M59" s="130"/>
      <c r="N59" s="90">
        <v>0</v>
      </c>
      <c r="O59" s="90">
        <v>5</v>
      </c>
      <c r="P59" s="90">
        <v>0</v>
      </c>
      <c r="Q59" s="90">
        <v>0</v>
      </c>
      <c r="R59" s="90">
        <v>5</v>
      </c>
    </row>
    <row r="60" spans="1:18" s="81" customFormat="1" ht="12">
      <c r="A60" s="76">
        <v>15</v>
      </c>
      <c r="H60" s="83"/>
      <c r="I60" s="93" t="s">
        <v>130</v>
      </c>
      <c r="J60" s="89" t="s">
        <v>231</v>
      </c>
      <c r="K60" s="130">
        <v>0</v>
      </c>
      <c r="L60" s="130"/>
      <c r="M60" s="130"/>
      <c r="N60" s="90">
        <v>0</v>
      </c>
      <c r="O60" s="90">
        <v>0</v>
      </c>
      <c r="P60" s="90">
        <v>0</v>
      </c>
      <c r="Q60" s="90">
        <v>0</v>
      </c>
      <c r="R60" s="90">
        <v>0</v>
      </c>
    </row>
    <row r="61" spans="1:18" s="81" customFormat="1" ht="12">
      <c r="A61" s="76">
        <v>16</v>
      </c>
      <c r="H61" s="83"/>
      <c r="I61" s="93" t="s">
        <v>139</v>
      </c>
      <c r="J61" s="89" t="s">
        <v>232</v>
      </c>
      <c r="K61" s="130">
        <v>0</v>
      </c>
      <c r="L61" s="130"/>
      <c r="M61" s="130"/>
      <c r="N61" s="90">
        <v>0</v>
      </c>
      <c r="O61" s="90">
        <v>0</v>
      </c>
      <c r="P61" s="90">
        <v>0</v>
      </c>
      <c r="Q61" s="90">
        <v>0</v>
      </c>
      <c r="R61" s="90">
        <v>0</v>
      </c>
    </row>
    <row r="62" spans="1:18" s="81" customFormat="1" ht="12">
      <c r="A62" s="76">
        <v>17</v>
      </c>
      <c r="H62" s="83"/>
      <c r="I62" s="93" t="s">
        <v>142</v>
      </c>
      <c r="J62" s="89" t="s">
        <v>236</v>
      </c>
      <c r="K62" s="130">
        <v>110</v>
      </c>
      <c r="L62" s="130"/>
      <c r="M62" s="130"/>
      <c r="N62" s="90">
        <f>SUM(N63+N64)</f>
        <v>110</v>
      </c>
      <c r="O62" s="90">
        <f>SUM(O63+O64)</f>
        <v>110</v>
      </c>
      <c r="P62" s="90">
        <f>SUM(P63+P64)</f>
        <v>0</v>
      </c>
      <c r="Q62" s="90">
        <f>SUM(Q63+Q64)</f>
        <v>0</v>
      </c>
      <c r="R62" s="90">
        <f>SUM(R63+R64)</f>
        <v>110</v>
      </c>
    </row>
    <row r="63" spans="1:18" s="81" customFormat="1" ht="12">
      <c r="A63" s="76">
        <v>18</v>
      </c>
      <c r="H63" s="83"/>
      <c r="I63" s="93"/>
      <c r="J63" s="83" t="s">
        <v>263</v>
      </c>
      <c r="K63" s="131">
        <v>30</v>
      </c>
      <c r="L63" s="131"/>
      <c r="M63" s="131"/>
      <c r="N63" s="92">
        <v>30</v>
      </c>
      <c r="O63" s="92">
        <v>30</v>
      </c>
      <c r="P63" s="92">
        <v>0</v>
      </c>
      <c r="Q63" s="92">
        <v>0</v>
      </c>
      <c r="R63" s="92">
        <v>30</v>
      </c>
    </row>
    <row r="64" spans="1:18" s="81" customFormat="1" ht="12">
      <c r="A64" s="76">
        <v>19</v>
      </c>
      <c r="H64" s="83"/>
      <c r="I64" s="93"/>
      <c r="J64" s="83" t="s">
        <v>264</v>
      </c>
      <c r="K64" s="131">
        <v>80</v>
      </c>
      <c r="L64" s="131"/>
      <c r="M64" s="131"/>
      <c r="N64" s="92">
        <v>80</v>
      </c>
      <c r="O64" s="92">
        <v>80</v>
      </c>
      <c r="P64" s="92">
        <v>0</v>
      </c>
      <c r="Q64" s="92">
        <v>0</v>
      </c>
      <c r="R64" s="92">
        <v>80</v>
      </c>
    </row>
    <row r="65" spans="1:18" s="77" customFormat="1" ht="12.75">
      <c r="A65" s="76">
        <v>20</v>
      </c>
      <c r="H65" s="113" t="s">
        <v>241</v>
      </c>
      <c r="I65" s="113"/>
      <c r="J65" s="113"/>
      <c r="K65" s="128">
        <v>0</v>
      </c>
      <c r="L65" s="128"/>
      <c r="M65" s="128"/>
      <c r="N65" s="121">
        <f>SUM(N66+N68+N70)</f>
        <v>0</v>
      </c>
      <c r="O65" s="121">
        <f>SUM(O66+O68+O70)</f>
        <v>0</v>
      </c>
      <c r="P65" s="121">
        <f>SUM(P66+P68+P70)</f>
        <v>0</v>
      </c>
      <c r="Q65" s="121">
        <f>SUM(Q66+Q68+Q70)</f>
        <v>0</v>
      </c>
      <c r="R65" s="121">
        <f>SUM(R66+R68+R70)</f>
        <v>0</v>
      </c>
    </row>
    <row r="66" spans="1:18" s="81" customFormat="1" ht="12">
      <c r="A66" s="76">
        <v>21</v>
      </c>
      <c r="H66" s="82" t="s">
        <v>115</v>
      </c>
      <c r="I66" s="83"/>
      <c r="J66" s="118" t="s">
        <v>242</v>
      </c>
      <c r="K66" s="106">
        <v>0</v>
      </c>
      <c r="L66" s="106"/>
      <c r="M66" s="106"/>
      <c r="N66" s="86">
        <v>0</v>
      </c>
      <c r="O66" s="86">
        <v>0</v>
      </c>
      <c r="P66" s="86">
        <v>0</v>
      </c>
      <c r="Q66" s="86">
        <v>0</v>
      </c>
      <c r="R66" s="86">
        <v>0</v>
      </c>
    </row>
    <row r="67" spans="1:18" s="116" customFormat="1" ht="12">
      <c r="A67" s="76">
        <v>22</v>
      </c>
      <c r="H67" s="89"/>
      <c r="I67" s="93" t="s">
        <v>193</v>
      </c>
      <c r="J67" s="89" t="s">
        <v>243</v>
      </c>
      <c r="K67" s="130">
        <v>0</v>
      </c>
      <c r="L67" s="130"/>
      <c r="M67" s="130"/>
      <c r="N67" s="90">
        <v>0</v>
      </c>
      <c r="O67" s="90">
        <v>0</v>
      </c>
      <c r="P67" s="90">
        <v>0</v>
      </c>
      <c r="Q67" s="90">
        <v>0</v>
      </c>
      <c r="R67" s="90">
        <v>0</v>
      </c>
    </row>
    <row r="68" spans="1:18" s="100" customFormat="1" ht="12">
      <c r="A68" s="76">
        <v>23</v>
      </c>
      <c r="H68" s="82" t="s">
        <v>117</v>
      </c>
      <c r="I68" s="84"/>
      <c r="J68" s="84" t="s">
        <v>246</v>
      </c>
      <c r="K68" s="106">
        <v>0</v>
      </c>
      <c r="L68" s="106"/>
      <c r="M68" s="106"/>
      <c r="N68" s="86">
        <v>0</v>
      </c>
      <c r="O68" s="86">
        <v>0</v>
      </c>
      <c r="P68" s="86">
        <v>0</v>
      </c>
      <c r="Q68" s="86">
        <v>0</v>
      </c>
      <c r="R68" s="86">
        <v>0</v>
      </c>
    </row>
    <row r="69" spans="1:18" s="81" customFormat="1" ht="12">
      <c r="A69" s="76">
        <v>24</v>
      </c>
      <c r="H69" s="83"/>
      <c r="I69" s="93" t="s">
        <v>211</v>
      </c>
      <c r="J69" s="89" t="s">
        <v>247</v>
      </c>
      <c r="K69" s="130">
        <v>0</v>
      </c>
      <c r="L69" s="130"/>
      <c r="M69" s="130"/>
      <c r="N69" s="92">
        <v>0</v>
      </c>
      <c r="O69" s="92">
        <v>0</v>
      </c>
      <c r="P69" s="92">
        <v>0</v>
      </c>
      <c r="Q69" s="92">
        <v>0</v>
      </c>
      <c r="R69" s="92">
        <v>0</v>
      </c>
    </row>
    <row r="70" spans="1:18" s="81" customFormat="1" ht="12">
      <c r="A70" s="76">
        <v>25</v>
      </c>
      <c r="H70" s="82" t="s">
        <v>119</v>
      </c>
      <c r="I70" s="84"/>
      <c r="J70" s="84" t="s">
        <v>252</v>
      </c>
      <c r="K70" s="106">
        <v>0</v>
      </c>
      <c r="L70" s="106"/>
      <c r="M70" s="106"/>
      <c r="N70" s="86">
        <v>0</v>
      </c>
      <c r="O70" s="86">
        <v>0</v>
      </c>
      <c r="P70" s="86">
        <v>0</v>
      </c>
      <c r="Q70" s="86">
        <v>0</v>
      </c>
      <c r="R70" s="86">
        <v>0</v>
      </c>
    </row>
    <row r="71" spans="1:18" s="81" customFormat="1" ht="12">
      <c r="A71" s="76">
        <v>26</v>
      </c>
      <c r="H71" s="83"/>
      <c r="I71" s="93" t="s">
        <v>121</v>
      </c>
      <c r="J71" s="89" t="s">
        <v>253</v>
      </c>
      <c r="K71" s="130">
        <v>0</v>
      </c>
      <c r="L71" s="130"/>
      <c r="M71" s="130"/>
      <c r="N71" s="90">
        <v>0</v>
      </c>
      <c r="O71" s="90">
        <v>0</v>
      </c>
      <c r="P71" s="90">
        <v>0</v>
      </c>
      <c r="Q71" s="90">
        <v>0</v>
      </c>
      <c r="R71" s="90">
        <v>0</v>
      </c>
    </row>
    <row r="72" spans="1:18" s="120" customFormat="1" ht="13.5" customHeight="1">
      <c r="A72" s="119">
        <v>27</v>
      </c>
      <c r="H72" s="102" t="s">
        <v>255</v>
      </c>
      <c r="I72" s="102"/>
      <c r="J72" s="102"/>
      <c r="K72" s="102">
        <v>160</v>
      </c>
      <c r="L72" s="102"/>
      <c r="M72" s="102"/>
      <c r="N72" s="121">
        <f>SUM(N46,N65)</f>
        <v>160</v>
      </c>
      <c r="O72" s="121">
        <f>SUM(O46,O65)</f>
        <v>2192</v>
      </c>
      <c r="P72" s="121">
        <f>SUM(P46,P65)</f>
        <v>0</v>
      </c>
      <c r="Q72" s="121">
        <f>SUM(Q46,Q65)</f>
        <v>0</v>
      </c>
      <c r="R72" s="121">
        <f>SUM(R46,R65)</f>
        <v>2192</v>
      </c>
    </row>
    <row r="73" spans="1:18" s="101" customFormat="1" ht="15">
      <c r="A73" s="76">
        <v>28</v>
      </c>
      <c r="H73" s="96" t="s">
        <v>256</v>
      </c>
      <c r="I73" s="97"/>
      <c r="J73" s="98"/>
      <c r="K73" s="113"/>
      <c r="L73" s="113"/>
      <c r="M73" s="113"/>
      <c r="N73" s="103"/>
      <c r="O73" s="103"/>
      <c r="P73" s="103"/>
      <c r="Q73" s="103"/>
      <c r="R73" s="103"/>
    </row>
    <row r="74" spans="1:18" ht="18" customHeight="1">
      <c r="A74" s="76">
        <v>29</v>
      </c>
      <c r="B74" s="104"/>
      <c r="C74" s="104"/>
      <c r="D74" s="104"/>
      <c r="E74" s="104"/>
      <c r="F74" s="104"/>
      <c r="G74" s="104"/>
      <c r="H74" s="105" t="s">
        <v>115</v>
      </c>
      <c r="I74" s="106"/>
      <c r="J74" s="107" t="s">
        <v>257</v>
      </c>
      <c r="K74" s="130">
        <v>64</v>
      </c>
      <c r="L74" s="130"/>
      <c r="M74" s="130"/>
      <c r="N74" s="122">
        <v>1643</v>
      </c>
      <c r="O74" s="122">
        <v>1643</v>
      </c>
      <c r="P74" s="122">
        <v>0</v>
      </c>
      <c r="Q74" s="122">
        <v>0</v>
      </c>
      <c r="R74" s="122">
        <v>1643</v>
      </c>
    </row>
    <row r="75" spans="1:18" ht="18" customHeight="1">
      <c r="A75" s="76">
        <v>30</v>
      </c>
      <c r="B75" s="104"/>
      <c r="C75" s="104"/>
      <c r="D75" s="104"/>
      <c r="E75" s="104"/>
      <c r="F75" s="104"/>
      <c r="G75" s="104"/>
      <c r="H75" s="105" t="s">
        <v>117</v>
      </c>
      <c r="I75" s="106"/>
      <c r="J75" s="107" t="s">
        <v>186</v>
      </c>
      <c r="K75" s="122">
        <v>64298</v>
      </c>
      <c r="L75" s="122"/>
      <c r="M75" s="122"/>
      <c r="N75" s="122">
        <v>63317</v>
      </c>
      <c r="O75" s="122">
        <v>63393</v>
      </c>
      <c r="P75" s="122">
        <v>0</v>
      </c>
      <c r="Q75" s="122">
        <v>0</v>
      </c>
      <c r="R75" s="122">
        <v>63393</v>
      </c>
    </row>
    <row r="76" spans="1:18" s="81" customFormat="1" ht="14.25" customHeight="1">
      <c r="A76" s="76">
        <v>31</v>
      </c>
      <c r="B76" s="101"/>
      <c r="C76" s="101"/>
      <c r="D76" s="101"/>
      <c r="E76" s="101"/>
      <c r="F76" s="101"/>
      <c r="G76" s="101"/>
      <c r="H76" s="102" t="s">
        <v>258</v>
      </c>
      <c r="I76" s="102"/>
      <c r="J76" s="102"/>
      <c r="K76" s="132">
        <v>64362</v>
      </c>
      <c r="L76" s="132"/>
      <c r="M76" s="132"/>
      <c r="N76" s="103">
        <f>SUM(N74:N75)</f>
        <v>64960</v>
      </c>
      <c r="O76" s="103">
        <f>SUM(O74:O75)</f>
        <v>65036</v>
      </c>
      <c r="P76" s="103">
        <f>SUM(P74:P75)</f>
        <v>0</v>
      </c>
      <c r="Q76" s="103">
        <f>SUM(Q74:Q75)</f>
        <v>0</v>
      </c>
      <c r="R76" s="103">
        <f>SUM(R74:R75)</f>
        <v>65036</v>
      </c>
    </row>
    <row r="77" spans="1:18" s="81" customFormat="1" ht="16.5">
      <c r="A77" s="76">
        <v>32</v>
      </c>
      <c r="B77" s="101"/>
      <c r="C77" s="101"/>
      <c r="D77" s="101"/>
      <c r="E77" s="101"/>
      <c r="F77" s="101"/>
      <c r="G77" s="101"/>
      <c r="H77" s="109" t="s">
        <v>259</v>
      </c>
      <c r="I77" s="109"/>
      <c r="J77" s="109"/>
      <c r="K77" s="133">
        <v>64522</v>
      </c>
      <c r="L77" s="133"/>
      <c r="M77" s="133"/>
      <c r="N77" s="103">
        <f>SUM(N72+N76)</f>
        <v>65120</v>
      </c>
      <c r="O77" s="103">
        <f>SUM(O72+O76)</f>
        <v>67228</v>
      </c>
      <c r="P77" s="103">
        <f>SUM(P72+P76)</f>
        <v>0</v>
      </c>
      <c r="Q77" s="103">
        <f>SUM(Q72+Q76)</f>
        <v>0</v>
      </c>
      <c r="R77" s="103">
        <f>SUM(R72+R76)</f>
        <v>67228</v>
      </c>
    </row>
  </sheetData>
  <sheetProtection selectLockedCells="1" selectUnlockedCells="1"/>
  <mergeCells count="96">
    <mergeCell ref="K1:R1"/>
    <mergeCell ref="A2:R2"/>
    <mergeCell ref="A3:R3"/>
    <mergeCell ref="Q4:R4"/>
    <mergeCell ref="A5:A6"/>
    <mergeCell ref="H5:J6"/>
    <mergeCell ref="K5:M6"/>
    <mergeCell ref="N5:N6"/>
    <mergeCell ref="O5:O6"/>
    <mergeCell ref="P5:R5"/>
    <mergeCell ref="H7:J7"/>
    <mergeCell ref="K7:M7"/>
    <mergeCell ref="H8:J8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H38:J38"/>
    <mergeCell ref="K38:M38"/>
    <mergeCell ref="K39:M39"/>
    <mergeCell ref="K40:M40"/>
    <mergeCell ref="H41:J41"/>
    <mergeCell ref="K41:M41"/>
    <mergeCell ref="H42:J42"/>
    <mergeCell ref="K42:M42"/>
    <mergeCell ref="A43:A44"/>
    <mergeCell ref="H43:J44"/>
    <mergeCell ref="K43:M44"/>
    <mergeCell ref="N43:N44"/>
    <mergeCell ref="O43:O44"/>
    <mergeCell ref="P43:R43"/>
    <mergeCell ref="H45:J45"/>
    <mergeCell ref="K45:M45"/>
    <mergeCell ref="H46:J46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H65:J65"/>
    <mergeCell ref="K65:M65"/>
    <mergeCell ref="K66:M66"/>
    <mergeCell ref="K67:M67"/>
    <mergeCell ref="K68:M68"/>
    <mergeCell ref="K69:M69"/>
    <mergeCell ref="K70:M70"/>
    <mergeCell ref="K71:M71"/>
    <mergeCell ref="H72:J72"/>
    <mergeCell ref="K72:M72"/>
    <mergeCell ref="K73:M73"/>
    <mergeCell ref="K74:M74"/>
    <mergeCell ref="K75:M75"/>
    <mergeCell ref="H76:J76"/>
    <mergeCell ref="K76:M76"/>
    <mergeCell ref="H77:J77"/>
    <mergeCell ref="K77:M77"/>
  </mergeCells>
  <printOptions/>
  <pageMargins left="0.7" right="0.7" top="0.75" bottom="0.75" header="0.5118055555555555" footer="0.5118055555555555"/>
  <pageSetup horizontalDpi="300" verticalDpi="300" orientation="portrait" paperSize="9" scale="75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4">
      <selection activeCell="F17" sqref="F17"/>
    </sheetView>
  </sheetViews>
  <sheetFormatPr defaultColWidth="9.140625" defaultRowHeight="38.25" customHeight="1"/>
  <cols>
    <col min="1" max="1" width="6.7109375" style="0" customWidth="1"/>
    <col min="2" max="2" width="46.00390625" style="0" customWidth="1"/>
    <col min="3" max="3" width="25.28125" style="0" customWidth="1"/>
    <col min="4" max="4" width="21.28125" style="0" customWidth="1"/>
    <col min="5" max="5" width="5.00390625" style="0" customWidth="1"/>
    <col min="6" max="6" width="16.7109375" style="0" customWidth="1"/>
    <col min="7" max="7" width="7.57421875" style="0" customWidth="1"/>
  </cols>
  <sheetData>
    <row r="1" ht="19.5" customHeight="1">
      <c r="A1" s="66"/>
    </row>
    <row r="3" spans="1:7" s="135" customFormat="1" ht="74.25" customHeight="1">
      <c r="A3" s="134" t="s">
        <v>265</v>
      </c>
      <c r="B3" s="134"/>
      <c r="C3" s="134"/>
      <c r="D3" s="134"/>
      <c r="E3" s="134"/>
      <c r="F3" s="134"/>
      <c r="G3" s="134"/>
    </row>
    <row r="4" spans="1:7" s="135" customFormat="1" ht="21" customHeight="1">
      <c r="A4" s="136"/>
      <c r="B4" s="136"/>
      <c r="C4" s="136"/>
      <c r="D4" s="136"/>
      <c r="E4" s="136"/>
      <c r="F4" s="137" t="s">
        <v>266</v>
      </c>
      <c r="G4" s="137"/>
    </row>
    <row r="5" spans="2:7" ht="21" customHeight="1">
      <c r="B5" s="138"/>
      <c r="C5" s="138"/>
      <c r="D5" s="138"/>
      <c r="E5" s="138"/>
      <c r="F5" s="139" t="s">
        <v>2</v>
      </c>
      <c r="G5" s="140"/>
    </row>
    <row r="6" spans="1:7" s="135" customFormat="1" ht="48.75" customHeight="1">
      <c r="A6" s="141" t="s">
        <v>106</v>
      </c>
      <c r="B6" s="142" t="s">
        <v>267</v>
      </c>
      <c r="C6" s="143" t="s">
        <v>268</v>
      </c>
      <c r="D6" s="142" t="s">
        <v>9</v>
      </c>
      <c r="E6" s="142"/>
      <c r="F6" s="142" t="s">
        <v>109</v>
      </c>
      <c r="G6" s="142"/>
    </row>
    <row r="7" spans="1:7" ht="15" customHeight="1">
      <c r="A7" s="144"/>
      <c r="B7" s="145" t="s">
        <v>11</v>
      </c>
      <c r="C7" s="146" t="s">
        <v>12</v>
      </c>
      <c r="D7" s="142" t="s">
        <v>13</v>
      </c>
      <c r="E7" s="142"/>
      <c r="F7" s="142" t="s">
        <v>14</v>
      </c>
      <c r="G7" s="142"/>
    </row>
    <row r="8" spans="1:7" s="66" customFormat="1" ht="15" customHeight="1">
      <c r="A8" s="147">
        <v>1</v>
      </c>
      <c r="B8" s="148" t="s">
        <v>267</v>
      </c>
      <c r="C8" s="149">
        <v>6000</v>
      </c>
      <c r="D8" s="150">
        <v>5642</v>
      </c>
      <c r="E8" s="150"/>
      <c r="F8" s="150">
        <v>6000</v>
      </c>
      <c r="G8" s="150"/>
    </row>
    <row r="9" spans="1:7" s="66" customFormat="1" ht="15" customHeight="1">
      <c r="A9" s="151">
        <v>2</v>
      </c>
      <c r="B9" s="103" t="s">
        <v>269</v>
      </c>
      <c r="C9" s="152">
        <v>6000</v>
      </c>
      <c r="D9" s="153">
        <v>5642</v>
      </c>
      <c r="E9" s="153"/>
      <c r="F9" s="153">
        <f>SUM(F8)</f>
        <v>6000</v>
      </c>
      <c r="G9" s="153"/>
    </row>
    <row r="10" spans="1:7" s="66" customFormat="1" ht="15" customHeight="1">
      <c r="A10" s="147">
        <v>3</v>
      </c>
      <c r="B10" s="154" t="s">
        <v>270</v>
      </c>
      <c r="C10" s="155">
        <v>5000</v>
      </c>
      <c r="D10" s="156">
        <v>0</v>
      </c>
      <c r="E10" s="156"/>
      <c r="F10" s="156">
        <v>0</v>
      </c>
      <c r="G10" s="156"/>
    </row>
    <row r="11" spans="1:7" s="66" customFormat="1" ht="15" customHeight="1">
      <c r="A11" s="147">
        <v>4</v>
      </c>
      <c r="B11" s="154" t="s">
        <v>271</v>
      </c>
      <c r="C11" s="155">
        <v>1000</v>
      </c>
      <c r="D11" s="156">
        <v>0</v>
      </c>
      <c r="E11" s="156"/>
      <c r="F11" s="156">
        <v>0</v>
      </c>
      <c r="G11" s="156"/>
    </row>
    <row r="12" spans="1:7" s="66" customFormat="1" ht="15" customHeight="1">
      <c r="A12" s="147">
        <v>5</v>
      </c>
      <c r="B12" s="157" t="s">
        <v>272</v>
      </c>
      <c r="C12" s="155">
        <v>1000</v>
      </c>
      <c r="D12" s="156">
        <v>0</v>
      </c>
      <c r="E12" s="156"/>
      <c r="F12" s="156">
        <v>0</v>
      </c>
      <c r="G12" s="156"/>
    </row>
    <row r="13" spans="1:7" s="66" customFormat="1" ht="15" customHeight="1">
      <c r="A13" s="147">
        <v>6</v>
      </c>
      <c r="B13" s="154" t="s">
        <v>273</v>
      </c>
      <c r="C13" s="155">
        <v>500</v>
      </c>
      <c r="D13" s="158">
        <v>500</v>
      </c>
      <c r="E13" s="158"/>
      <c r="F13" s="158">
        <v>0</v>
      </c>
      <c r="G13" s="158"/>
    </row>
    <row r="14" spans="1:7" s="66" customFormat="1" ht="15" customHeight="1">
      <c r="A14" s="147">
        <v>7</v>
      </c>
      <c r="B14" s="154" t="s">
        <v>274</v>
      </c>
      <c r="C14" s="155">
        <v>1000</v>
      </c>
      <c r="D14" s="159">
        <v>0</v>
      </c>
      <c r="E14" s="159"/>
      <c r="F14" s="159">
        <v>0</v>
      </c>
      <c r="G14" s="159"/>
    </row>
    <row r="15" spans="1:7" s="66" customFormat="1" ht="15" customHeight="1">
      <c r="A15" s="147">
        <v>8</v>
      </c>
      <c r="B15" s="154" t="s">
        <v>275</v>
      </c>
      <c r="C15" s="155">
        <v>1901</v>
      </c>
      <c r="D15" s="156">
        <v>0</v>
      </c>
      <c r="E15" s="156"/>
      <c r="F15" s="156">
        <v>0</v>
      </c>
      <c r="G15" s="156"/>
    </row>
    <row r="16" spans="1:7" s="66" customFormat="1" ht="15" customHeight="1">
      <c r="A16" s="147">
        <v>9</v>
      </c>
      <c r="B16" s="154" t="s">
        <v>276</v>
      </c>
      <c r="C16" s="155">
        <v>35904</v>
      </c>
      <c r="D16" s="156">
        <v>28750</v>
      </c>
      <c r="E16" s="156"/>
      <c r="F16" s="156">
        <v>42100</v>
      </c>
      <c r="G16" s="156"/>
    </row>
    <row r="17" spans="1:7" ht="15" customHeight="1">
      <c r="A17" s="147">
        <v>10</v>
      </c>
      <c r="B17" s="160" t="s">
        <v>277</v>
      </c>
      <c r="C17" s="161">
        <f>SUM(C10:C16)</f>
        <v>46305</v>
      </c>
      <c r="D17" s="153">
        <f>SUM(D10:D16)</f>
        <v>29250</v>
      </c>
      <c r="E17" s="153"/>
      <c r="F17" s="153">
        <f>SUM(F10:F16)</f>
        <v>42100</v>
      </c>
      <c r="G17" s="153"/>
    </row>
    <row r="18" spans="1:7" s="163" customFormat="1" ht="15" customHeight="1">
      <c r="A18" s="151">
        <v>11</v>
      </c>
      <c r="B18" s="162" t="s">
        <v>278</v>
      </c>
      <c r="C18" s="161">
        <f>SUM(C9+C17)</f>
        <v>52305</v>
      </c>
      <c r="D18" s="153">
        <f>SUM(D9+D17)</f>
        <v>34892</v>
      </c>
      <c r="E18" s="153"/>
      <c r="F18" s="153">
        <f>SUM(F9+F17)</f>
        <v>48100</v>
      </c>
      <c r="G18" s="153"/>
    </row>
    <row r="65536" ht="15"/>
  </sheetData>
  <sheetProtection selectLockedCells="1" selectUnlockedCells="1"/>
  <mergeCells count="28">
    <mergeCell ref="A3:G3"/>
    <mergeCell ref="F4:G4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="60" zoomScaleNormal="60" workbookViewId="0" topLeftCell="A1">
      <selection activeCell="B55" sqref="B55"/>
    </sheetView>
  </sheetViews>
  <sheetFormatPr defaultColWidth="9.140625" defaultRowHeight="15"/>
  <cols>
    <col min="1" max="1" width="16.8515625" style="164" customWidth="1"/>
    <col min="2" max="2" width="54.8515625" style="165" customWidth="1"/>
    <col min="3" max="4" width="32.28125" style="165" customWidth="1"/>
    <col min="5" max="5" width="34.7109375" style="164" customWidth="1"/>
    <col min="6" max="7" width="11.00390625" style="164" customWidth="1"/>
    <col min="8" max="8" width="11.8515625" style="164" customWidth="1"/>
    <col min="9" max="16384" width="9.140625" style="164" customWidth="1"/>
  </cols>
  <sheetData>
    <row r="1" spans="5:6" ht="15" customHeight="1">
      <c r="E1" s="166" t="s">
        <v>279</v>
      </c>
      <c r="F1" s="166"/>
    </row>
    <row r="3" spans="1:5" ht="20.25" customHeight="1">
      <c r="A3" s="167" t="s">
        <v>280</v>
      </c>
      <c r="B3" s="167"/>
      <c r="C3" s="167"/>
      <c r="D3" s="167"/>
      <c r="E3" s="167"/>
    </row>
    <row r="5" spans="1:6" ht="26.25" customHeight="1">
      <c r="A5" s="165"/>
      <c r="B5" s="168"/>
      <c r="C5" s="168"/>
      <c r="D5" s="168"/>
      <c r="E5" s="169" t="s">
        <v>2</v>
      </c>
      <c r="F5" s="165"/>
    </row>
    <row r="6" spans="1:5" s="173" customFormat="1" ht="49.5" customHeight="1">
      <c r="A6" s="170" t="s">
        <v>106</v>
      </c>
      <c r="B6" s="171" t="s">
        <v>281</v>
      </c>
      <c r="C6" s="172" t="s">
        <v>268</v>
      </c>
      <c r="D6" s="172" t="s">
        <v>9</v>
      </c>
      <c r="E6" s="172" t="s">
        <v>109</v>
      </c>
    </row>
    <row r="7" spans="1:6" s="176" customFormat="1" ht="18" customHeight="1">
      <c r="A7" s="174"/>
      <c r="B7" s="171" t="s">
        <v>11</v>
      </c>
      <c r="C7" s="175" t="s">
        <v>12</v>
      </c>
      <c r="D7" s="175" t="s">
        <v>13</v>
      </c>
      <c r="E7" s="175" t="s">
        <v>14</v>
      </c>
      <c r="F7" s="168"/>
    </row>
    <row r="8" spans="1:6" s="176" customFormat="1" ht="18" customHeight="1">
      <c r="A8" s="177" t="s">
        <v>282</v>
      </c>
      <c r="B8" s="177"/>
      <c r="C8" s="177"/>
      <c r="D8" s="177"/>
      <c r="E8" s="177"/>
      <c r="F8" s="168"/>
    </row>
    <row r="9" spans="1:6" ht="15.75" customHeight="1">
      <c r="A9" s="178">
        <v>1</v>
      </c>
      <c r="B9" s="179" t="s">
        <v>283</v>
      </c>
      <c r="C9" s="180">
        <f>SUM(C10:C15)</f>
        <v>27210</v>
      </c>
      <c r="D9" s="180">
        <f>SUM(D10:D15)</f>
        <v>31622</v>
      </c>
      <c r="E9" s="180">
        <f>SUM(E10:E15)</f>
        <v>31875</v>
      </c>
      <c r="F9" s="165"/>
    </row>
    <row r="10" spans="1:6" ht="15.75" customHeight="1">
      <c r="A10" s="178">
        <v>2</v>
      </c>
      <c r="B10" s="181" t="s">
        <v>284</v>
      </c>
      <c r="C10" s="182">
        <v>27210</v>
      </c>
      <c r="D10" s="182">
        <v>27210</v>
      </c>
      <c r="E10" s="182">
        <v>27210</v>
      </c>
      <c r="F10" s="165"/>
    </row>
    <row r="11" spans="1:6" ht="15.75" customHeight="1">
      <c r="A11" s="178">
        <v>3</v>
      </c>
      <c r="B11" s="181" t="s">
        <v>285</v>
      </c>
      <c r="C11" s="183">
        <v>0</v>
      </c>
      <c r="D11" s="182">
        <v>100</v>
      </c>
      <c r="E11" s="182">
        <v>353</v>
      </c>
      <c r="F11" s="165"/>
    </row>
    <row r="12" spans="1:6" ht="15.75" customHeight="1">
      <c r="A12" s="178">
        <v>4</v>
      </c>
      <c r="B12" s="181" t="s">
        <v>286</v>
      </c>
      <c r="C12" s="183">
        <v>0</v>
      </c>
      <c r="D12" s="182">
        <v>1800</v>
      </c>
      <c r="E12" s="182">
        <v>1800</v>
      </c>
      <c r="F12" s="165"/>
    </row>
    <row r="13" spans="1:6" ht="15.75" customHeight="1">
      <c r="A13" s="178">
        <v>5</v>
      </c>
      <c r="B13" s="181" t="s">
        <v>287</v>
      </c>
      <c r="C13" s="183">
        <v>0</v>
      </c>
      <c r="D13" s="182">
        <v>1900</v>
      </c>
      <c r="E13" s="182">
        <v>1900</v>
      </c>
      <c r="F13" s="165"/>
    </row>
    <row r="14" spans="1:6" ht="15.75" customHeight="1">
      <c r="A14" s="178">
        <v>6</v>
      </c>
      <c r="B14" s="181" t="s">
        <v>288</v>
      </c>
      <c r="C14" s="183">
        <v>0</v>
      </c>
      <c r="D14" s="182">
        <v>400</v>
      </c>
      <c r="E14" s="182">
        <v>400</v>
      </c>
      <c r="F14" s="165"/>
    </row>
    <row r="15" spans="1:6" ht="15.75" customHeight="1">
      <c r="A15" s="178">
        <v>7</v>
      </c>
      <c r="B15" s="181" t="s">
        <v>289</v>
      </c>
      <c r="C15" s="183">
        <v>0</v>
      </c>
      <c r="D15" s="182">
        <v>212</v>
      </c>
      <c r="E15" s="182">
        <v>212</v>
      </c>
      <c r="F15" s="165"/>
    </row>
    <row r="16" spans="1:6" ht="15.75" customHeight="1">
      <c r="A16" s="178">
        <v>3</v>
      </c>
      <c r="B16" s="179" t="s">
        <v>290</v>
      </c>
      <c r="C16" s="180">
        <f>SUM(C17:C18)</f>
        <v>196</v>
      </c>
      <c r="D16" s="180">
        <f>SUM(D17:D27)</f>
        <v>18998</v>
      </c>
      <c r="E16" s="180">
        <f>SUM(E17:E27)</f>
        <v>18018</v>
      </c>
      <c r="F16" s="165"/>
    </row>
    <row r="17" spans="1:6" ht="15.75" customHeight="1">
      <c r="A17" s="184">
        <v>4</v>
      </c>
      <c r="B17" s="181" t="s">
        <v>291</v>
      </c>
      <c r="C17" s="182">
        <v>157</v>
      </c>
      <c r="D17" s="182">
        <v>157</v>
      </c>
      <c r="E17" s="182">
        <v>157</v>
      </c>
      <c r="F17" s="165"/>
    </row>
    <row r="18" spans="1:6" ht="15.75" customHeight="1">
      <c r="A18" s="178">
        <v>5</v>
      </c>
      <c r="B18" s="181" t="s">
        <v>292</v>
      </c>
      <c r="C18" s="182">
        <v>39</v>
      </c>
      <c r="D18" s="182">
        <v>39</v>
      </c>
      <c r="E18" s="182">
        <v>39</v>
      </c>
      <c r="F18" s="165"/>
    </row>
    <row r="19" spans="1:6" ht="15.75" customHeight="1">
      <c r="A19" s="178">
        <v>6</v>
      </c>
      <c r="B19" s="181" t="s">
        <v>293</v>
      </c>
      <c r="C19" s="185">
        <v>0</v>
      </c>
      <c r="D19" s="182">
        <v>200</v>
      </c>
      <c r="E19" s="182">
        <v>200</v>
      </c>
      <c r="F19" s="165"/>
    </row>
    <row r="20" spans="1:6" ht="15.75" customHeight="1">
      <c r="A20" s="178">
        <v>7</v>
      </c>
      <c r="B20" s="181" t="s">
        <v>294</v>
      </c>
      <c r="C20" s="185">
        <v>0</v>
      </c>
      <c r="D20" s="182">
        <v>75</v>
      </c>
      <c r="E20" s="182">
        <v>75</v>
      </c>
      <c r="F20" s="165"/>
    </row>
    <row r="21" spans="1:6" ht="15.75" customHeight="1">
      <c r="A21" s="178">
        <v>8</v>
      </c>
      <c r="B21" s="181" t="s">
        <v>295</v>
      </c>
      <c r="C21" s="185">
        <v>0</v>
      </c>
      <c r="D21" s="182">
        <v>800</v>
      </c>
      <c r="E21" s="182">
        <v>800</v>
      </c>
      <c r="F21" s="165"/>
    </row>
    <row r="22" spans="1:6" ht="15.75" customHeight="1">
      <c r="A22" s="178">
        <v>9</v>
      </c>
      <c r="B22" s="181" t="s">
        <v>296</v>
      </c>
      <c r="C22" s="185">
        <v>0</v>
      </c>
      <c r="D22" s="182">
        <v>35</v>
      </c>
      <c r="E22" s="182">
        <v>35</v>
      </c>
      <c r="F22" s="165"/>
    </row>
    <row r="23" spans="1:6" ht="15.75" customHeight="1">
      <c r="A23" s="178">
        <v>10</v>
      </c>
      <c r="B23" s="181" t="s">
        <v>297</v>
      </c>
      <c r="C23" s="185">
        <v>0</v>
      </c>
      <c r="D23" s="182">
        <v>675</v>
      </c>
      <c r="E23" s="182">
        <v>675</v>
      </c>
      <c r="F23" s="165"/>
    </row>
    <row r="24" spans="1:6" ht="15.75" customHeight="1">
      <c r="A24" s="178">
        <v>11</v>
      </c>
      <c r="B24" s="181" t="s">
        <v>298</v>
      </c>
      <c r="C24" s="185">
        <v>0</v>
      </c>
      <c r="D24" s="182">
        <v>724</v>
      </c>
      <c r="E24" s="182">
        <v>724</v>
      </c>
      <c r="F24" s="165"/>
    </row>
    <row r="25" spans="1:6" ht="15.75" customHeight="1">
      <c r="A25" s="178">
        <v>12</v>
      </c>
      <c r="B25" s="181" t="s">
        <v>299</v>
      </c>
      <c r="C25" s="185">
        <v>0</v>
      </c>
      <c r="D25" s="182">
        <v>15759</v>
      </c>
      <c r="E25" s="182">
        <v>14779</v>
      </c>
      <c r="F25" s="165"/>
    </row>
    <row r="26" spans="1:6" ht="15.75" customHeight="1">
      <c r="A26" s="178">
        <v>13</v>
      </c>
      <c r="B26" s="181" t="s">
        <v>300</v>
      </c>
      <c r="C26" s="185">
        <v>0</v>
      </c>
      <c r="D26" s="182">
        <v>504</v>
      </c>
      <c r="E26" s="182">
        <v>504</v>
      </c>
      <c r="F26" s="165"/>
    </row>
    <row r="27" spans="1:6" ht="15.75" customHeight="1">
      <c r="A27" s="178">
        <v>14</v>
      </c>
      <c r="B27" s="181" t="s">
        <v>301</v>
      </c>
      <c r="C27" s="185">
        <v>0</v>
      </c>
      <c r="D27" s="182">
        <v>30</v>
      </c>
      <c r="E27" s="182">
        <v>30</v>
      </c>
      <c r="F27" s="165"/>
    </row>
    <row r="28" spans="1:6" ht="15.75" customHeight="1">
      <c r="A28" s="178">
        <v>15</v>
      </c>
      <c r="B28" s="179" t="s">
        <v>302</v>
      </c>
      <c r="C28" s="180">
        <f>SUM(C29:C41)</f>
        <v>54</v>
      </c>
      <c r="D28" s="180">
        <f>SUM(D29:D41)</f>
        <v>5699</v>
      </c>
      <c r="E28" s="180">
        <f>SUM(E29:E41)</f>
        <v>5699</v>
      </c>
      <c r="F28" s="165"/>
    </row>
    <row r="29" spans="1:6" ht="15.75" customHeight="1">
      <c r="A29" s="178">
        <v>16</v>
      </c>
      <c r="B29" s="181" t="s">
        <v>291</v>
      </c>
      <c r="C29" s="182">
        <v>43</v>
      </c>
      <c r="D29" s="182">
        <v>43</v>
      </c>
      <c r="E29" s="182">
        <v>43</v>
      </c>
      <c r="F29" s="165"/>
    </row>
    <row r="30" spans="1:6" ht="15.75" customHeight="1">
      <c r="A30" s="178">
        <v>17</v>
      </c>
      <c r="B30" s="181" t="s">
        <v>292</v>
      </c>
      <c r="C30" s="182">
        <v>11</v>
      </c>
      <c r="D30" s="182">
        <v>11</v>
      </c>
      <c r="E30" s="182">
        <v>11</v>
      </c>
      <c r="F30" s="165"/>
    </row>
    <row r="31" spans="1:6" ht="15.75" customHeight="1">
      <c r="A31" s="178">
        <v>18</v>
      </c>
      <c r="B31" s="181" t="s">
        <v>303</v>
      </c>
      <c r="C31" s="185">
        <v>0</v>
      </c>
      <c r="D31" s="182">
        <v>54</v>
      </c>
      <c r="E31" s="182">
        <v>54</v>
      </c>
      <c r="F31" s="165"/>
    </row>
    <row r="32" spans="1:6" ht="15.75" customHeight="1">
      <c r="A32" s="178">
        <v>19</v>
      </c>
      <c r="B32" s="181" t="s">
        <v>294</v>
      </c>
      <c r="C32" s="185">
        <v>0</v>
      </c>
      <c r="D32" s="182">
        <v>20</v>
      </c>
      <c r="E32" s="182">
        <v>20</v>
      </c>
      <c r="F32" s="165"/>
    </row>
    <row r="33" spans="1:6" ht="15.75" customHeight="1">
      <c r="A33" s="178">
        <v>20</v>
      </c>
      <c r="B33" s="181" t="s">
        <v>295</v>
      </c>
      <c r="C33" s="185">
        <v>0</v>
      </c>
      <c r="D33" s="182">
        <v>216</v>
      </c>
      <c r="E33" s="182">
        <v>216</v>
      </c>
      <c r="F33" s="165"/>
    </row>
    <row r="34" spans="1:6" ht="15.75" customHeight="1">
      <c r="A34" s="178">
        <v>21</v>
      </c>
      <c r="B34" s="181" t="s">
        <v>296</v>
      </c>
      <c r="C34" s="185">
        <v>0</v>
      </c>
      <c r="D34" s="182">
        <v>10</v>
      </c>
      <c r="E34" s="182">
        <v>10</v>
      </c>
      <c r="F34" s="165"/>
    </row>
    <row r="35" spans="1:6" ht="15.75" customHeight="1">
      <c r="A35" s="178">
        <v>22</v>
      </c>
      <c r="B35" s="181" t="s">
        <v>297</v>
      </c>
      <c r="C35" s="185">
        <v>0</v>
      </c>
      <c r="D35" s="182">
        <v>182</v>
      </c>
      <c r="E35" s="182">
        <v>182</v>
      </c>
      <c r="F35" s="165"/>
    </row>
    <row r="36" spans="1:6" ht="15.75" customHeight="1">
      <c r="A36" s="178">
        <v>23</v>
      </c>
      <c r="B36" s="181" t="s">
        <v>298</v>
      </c>
      <c r="C36" s="185">
        <v>0</v>
      </c>
      <c r="D36" s="182">
        <v>195</v>
      </c>
      <c r="E36" s="182">
        <v>195</v>
      </c>
      <c r="F36" s="165"/>
    </row>
    <row r="37" spans="1:6" ht="15.75" customHeight="1">
      <c r="A37" s="178">
        <v>24</v>
      </c>
      <c r="B37" s="181" t="s">
        <v>299</v>
      </c>
      <c r="C37" s="185">
        <v>0</v>
      </c>
      <c r="D37" s="182">
        <v>4254</v>
      </c>
      <c r="E37" s="182">
        <v>4254</v>
      </c>
      <c r="F37" s="165"/>
    </row>
    <row r="38" spans="1:6" ht="15.75" customHeight="1">
      <c r="A38" s="178">
        <v>25</v>
      </c>
      <c r="B38" s="181" t="s">
        <v>289</v>
      </c>
      <c r="C38" s="185">
        <v>0</v>
      </c>
      <c r="D38" s="182">
        <v>57</v>
      </c>
      <c r="E38" s="182">
        <v>57</v>
      </c>
      <c r="F38" s="165"/>
    </row>
    <row r="39" spans="1:6" ht="15.75" customHeight="1">
      <c r="A39" s="178">
        <v>26</v>
      </c>
      <c r="B39" s="181" t="s">
        <v>300</v>
      </c>
      <c r="C39" s="185">
        <v>0</v>
      </c>
      <c r="D39" s="182">
        <v>136</v>
      </c>
      <c r="E39" s="182">
        <v>136</v>
      </c>
      <c r="F39" s="165"/>
    </row>
    <row r="40" spans="1:6" ht="15.75" customHeight="1">
      <c r="A40" s="186">
        <v>27</v>
      </c>
      <c r="B40" s="181" t="s">
        <v>301</v>
      </c>
      <c r="C40" s="185">
        <v>0</v>
      </c>
      <c r="D40" s="182">
        <v>8</v>
      </c>
      <c r="E40" s="182">
        <v>8</v>
      </c>
      <c r="F40" s="165"/>
    </row>
    <row r="41" spans="1:6" ht="15.75" customHeight="1">
      <c r="A41" s="186">
        <v>28</v>
      </c>
      <c r="B41" s="181" t="s">
        <v>287</v>
      </c>
      <c r="C41" s="185">
        <v>0</v>
      </c>
      <c r="D41" s="182">
        <v>513</v>
      </c>
      <c r="E41" s="182">
        <v>513</v>
      </c>
      <c r="F41" s="165"/>
    </row>
    <row r="42" spans="1:6" s="190" customFormat="1" ht="18" customHeight="1">
      <c r="A42" s="187">
        <v>29</v>
      </c>
      <c r="B42" s="188" t="s">
        <v>304</v>
      </c>
      <c r="C42" s="189">
        <f>SUM(C9+C16+C28)</f>
        <v>27460</v>
      </c>
      <c r="D42" s="189">
        <f>SUM(D9+D16+D28)</f>
        <v>56319</v>
      </c>
      <c r="E42" s="189">
        <f>SUM(E9+E16+E28)</f>
        <v>55592</v>
      </c>
      <c r="F42" s="173"/>
    </row>
    <row r="43" spans="1:5" ht="15" customHeight="1">
      <c r="A43" s="191" t="s">
        <v>305</v>
      </c>
      <c r="B43" s="191"/>
      <c r="C43" s="191"/>
      <c r="D43" s="191"/>
      <c r="E43" s="191"/>
    </row>
    <row r="44" spans="1:5" ht="15.75">
      <c r="A44" s="178">
        <v>30</v>
      </c>
      <c r="B44" s="179" t="s">
        <v>306</v>
      </c>
      <c r="C44" s="192">
        <f>SUM(C45)</f>
        <v>0</v>
      </c>
      <c r="D44" s="180">
        <f>SUM(D45:D46)</f>
        <v>61</v>
      </c>
      <c r="E44" s="180">
        <f>SUM(E45:E47)</f>
        <v>131</v>
      </c>
    </row>
    <row r="45" spans="1:5" ht="15.75">
      <c r="A45" s="178">
        <v>31</v>
      </c>
      <c r="B45" s="181" t="s">
        <v>307</v>
      </c>
      <c r="C45" s="185">
        <v>0</v>
      </c>
      <c r="D45" s="182">
        <v>33</v>
      </c>
      <c r="E45" s="182">
        <v>92</v>
      </c>
    </row>
    <row r="46" spans="1:5" ht="15.75">
      <c r="A46" s="178">
        <v>32</v>
      </c>
      <c r="B46" s="181" t="s">
        <v>308</v>
      </c>
      <c r="C46" s="185">
        <v>0</v>
      </c>
      <c r="D46" s="182">
        <v>28</v>
      </c>
      <c r="E46" s="182">
        <v>28</v>
      </c>
    </row>
    <row r="47" spans="1:5" ht="15.75">
      <c r="A47" s="178">
        <v>33</v>
      </c>
      <c r="B47" s="181" t="s">
        <v>309</v>
      </c>
      <c r="C47" s="185">
        <v>0</v>
      </c>
      <c r="D47" s="182">
        <v>0</v>
      </c>
      <c r="E47" s="182">
        <v>11</v>
      </c>
    </row>
    <row r="48" spans="1:5" ht="15.75">
      <c r="A48" s="184">
        <v>34</v>
      </c>
      <c r="B48" s="179" t="s">
        <v>302</v>
      </c>
      <c r="C48" s="192">
        <f>SUM(C49:C50)</f>
        <v>0</v>
      </c>
      <c r="D48" s="180">
        <f>SUM(D49)</f>
        <v>3</v>
      </c>
      <c r="E48" s="180">
        <f>SUM(E49)</f>
        <v>3</v>
      </c>
    </row>
    <row r="49" spans="1:5" ht="16.5">
      <c r="A49" s="193">
        <v>35</v>
      </c>
      <c r="B49" s="181" t="s">
        <v>307</v>
      </c>
      <c r="C49" s="185">
        <v>0</v>
      </c>
      <c r="D49" s="182">
        <v>3</v>
      </c>
      <c r="E49" s="182">
        <v>3</v>
      </c>
    </row>
    <row r="50" spans="1:5" ht="16.5">
      <c r="A50" s="194">
        <v>36</v>
      </c>
      <c r="B50" s="188" t="s">
        <v>310</v>
      </c>
      <c r="C50" s="195">
        <f>SUM(C20+C24+C37)</f>
        <v>0</v>
      </c>
      <c r="D50" s="189">
        <f>SUM(D44+D48)</f>
        <v>64</v>
      </c>
      <c r="E50" s="189">
        <f>SUM(E44+E48)</f>
        <v>134</v>
      </c>
    </row>
    <row r="51" spans="1:5" ht="28.5" customHeight="1">
      <c r="A51" s="194">
        <v>37</v>
      </c>
      <c r="B51" s="196" t="s">
        <v>311</v>
      </c>
      <c r="C51" s="197">
        <f>SUM(C42+C50)</f>
        <v>27460</v>
      </c>
      <c r="D51" s="198">
        <f>SUM(D42+D50)</f>
        <v>56383</v>
      </c>
      <c r="E51" s="198">
        <f>SUM(E42+E50)</f>
        <v>55726</v>
      </c>
    </row>
  </sheetData>
  <sheetProtection selectLockedCells="1" selectUnlockedCells="1"/>
  <mergeCells count="4">
    <mergeCell ref="E1:F1"/>
    <mergeCell ref="A3:E3"/>
    <mergeCell ref="A8:E8"/>
    <mergeCell ref="A43:E43"/>
  </mergeCells>
  <printOptions/>
  <pageMargins left="0.7" right="0.7" top="0.75" bottom="0.75" header="0.5118055555555555" footer="0.5118055555555555"/>
  <pageSetup horizontalDpi="300" verticalDpi="300" orientation="portrait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2016-05-24T14:39:42Z</dcterms:modified>
  <cp:category/>
  <cp:version/>
  <cp:contentType/>
  <cp:contentStatus/>
</cp:coreProperties>
</file>