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8" activeTab="15"/>
  </bookViews>
  <sheets>
    <sheet name="ÖSSZEFÜGGÉSEK" sheetId="1" r:id="rId1"/>
    <sheet name="1.1.sz 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1. sz. mell" sheetId="15" r:id="rId15"/>
    <sheet name="1. sz tájékoztató t." sheetId="16" r:id="rId16"/>
    <sheet name="2. sz tájékoztató t" sheetId="17" r:id="rId17"/>
    <sheet name="3. sz tájékoztató t." sheetId="18" r:id="rId18"/>
    <sheet name="4.sz tájékoztató t." sheetId="19" r:id="rId19"/>
    <sheet name="5.sz tájékoztató t." sheetId="20" r:id="rId20"/>
    <sheet name="6.sz tájékoztató t." sheetId="21" r:id="rId21"/>
    <sheet name="Munka1" sheetId="22" r:id="rId22"/>
  </sheets>
  <definedNames>
    <definedName name="_xlfn.IFERROR" hidden="1">#NAME?</definedName>
    <definedName name="_xlnm.Print_Titles" localSheetId="14">'9.1. sz. mell'!$1:$6</definedName>
    <definedName name="_xlnm.Print_Area" localSheetId="15">'1. sz tájékoztató t.'!$A$1:$E$144</definedName>
    <definedName name="_xlnm.Print_Area" localSheetId="1">'1.1.sz mell.'!$A$1:$C$149</definedName>
    <definedName name="_xlnm.Print_Area" localSheetId="2">'1.2.sz.mell.'!$A$1:$C$149</definedName>
    <definedName name="_xlnm.Print_Area" localSheetId="3">'1.3.sz.mell.'!$A$1:$C$149</definedName>
    <definedName name="_xlnm.Print_Area" localSheetId="4">'1.4.sz.mell.'!$A$1:$C$149</definedName>
  </definedNames>
  <calcPr fullCalcOnLoad="1"/>
</workbook>
</file>

<file path=xl/sharedStrings.xml><?xml version="1.0" encoding="utf-8"?>
<sst xmlns="http://schemas.openxmlformats.org/spreadsheetml/2006/main" count="2281" uniqueCount="541">
  <si>
    <t>Beruházási (felhalmozási) kiadások előirányzata beruházásonként</t>
  </si>
  <si>
    <t>Felújítási kiadások előirányzata felújításonként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</si>
  <si>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</si>
  <si>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</si>
  <si>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</si>
  <si>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</si>
  <si>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</si>
  <si>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</si>
  <si>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</si>
  <si>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</si>
  <si>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</si>
  <si>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</si>
  <si>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</si>
  <si>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</si>
  <si>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</si>
  <si>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</si>
  <si>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</si>
  <si>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</si>
  <si>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</si>
  <si>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</si>
  <si>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</si>
  <si>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</si>
  <si>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</si>
  <si>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</si>
  <si>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</si>
  <si>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</si>
  <si>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</si>
  <si>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</si>
  <si>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</si>
  <si>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</si>
  <si>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</si>
  <si>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</si>
  <si>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</si>
  <si>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</si>
  <si>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</si>
  <si>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</si>
  <si>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</si>
  <si>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</si>
  <si>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</si>
  <si>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</si>
  <si>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</si>
  <si>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</si>
  <si>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</si>
  <si>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</si>
  <si>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</si>
  <si>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</si>
  <si>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</si>
  <si>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</si>
  <si>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</si>
  <si>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</si>
  <si>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</si>
  <si>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</si>
  <si>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</si>
  <si>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</si>
  <si>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</si>
  <si>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</si>
  <si>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</si>
  <si>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</si>
  <si>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</si>
  <si>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</si>
  <si>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</si>
  <si>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</si>
  <si>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</si>
  <si>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</si>
  <si>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</si>
  <si>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</si>
  <si>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</si>
  <si>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</si>
  <si>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</si>
  <si>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</si>
  <si>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</si>
  <si>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</si>
  <si>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</si>
  <si>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</si>
  <si>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</si>
  <si>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</si>
  <si>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</si>
  <si>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</si>
  <si>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</si>
  <si>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</si>
  <si>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</si>
  <si>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</si>
  <si>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</si>
  <si>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</si>
  <si>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</si>
  <si>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</si>
  <si>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</si>
  <si>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</si>
  <si>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</si>
  <si>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</si>
  <si>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</si>
  <si>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</si>
  <si>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</si>
  <si>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</si>
  <si>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</si>
  <si>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</si>
  <si>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</si>
  <si>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</si>
  <si>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</si>
  <si>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</si>
  <si>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</si>
  <si>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</si>
  <si>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</si>
  <si>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</si>
  <si>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</si>
  <si>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</si>
  <si>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</si>
  <si>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</si>
  <si>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</si>
  <si>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</si>
  <si>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</si>
  <si>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</si>
  <si>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</si>
  <si>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</si>
  <si>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</si>
  <si>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</si>
  <si>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</si>
  <si>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</si>
  <si>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</si>
  <si>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</si>
  <si>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</si>
  <si>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</si>
  <si>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</si>
  <si>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</si>
  <si>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</si>
  <si>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</si>
  <si>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</si>
  <si>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</si>
  <si>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</si>
  <si>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</si>
  <si>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</si>
  <si>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</si>
  <si>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</si>
  <si>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</si>
  <si>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</si>
  <si>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</si>
  <si>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</si>
  <si>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</si>
  <si>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</si>
  <si>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</si>
  <si>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</si>
  <si>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</si>
  <si>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</si>
  <si>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</si>
  <si>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</si>
  <si>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</si>
  <si>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</si>
  <si>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</si>
  <si>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</si>
  <si>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</si>
  <si>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</si>
  <si>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</si>
  <si>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</si>
  <si>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</si>
  <si>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</si>
  <si>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</si>
  <si>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</si>
  <si>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</si>
  <si>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</si>
  <si>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</si>
  <si>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</si>
  <si>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</si>
  <si>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</si>
  <si>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</si>
  <si>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</si>
  <si>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</si>
  <si>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</si>
  <si>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</si>
  <si>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</si>
  <si>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</si>
  <si>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</si>
  <si>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</si>
  <si>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</si>
  <si>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</si>
  <si>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</si>
  <si>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</si>
  <si>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</si>
  <si>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</si>
  <si>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</si>
  <si>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</si>
  <si>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</si>
  <si>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</si>
  <si>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</si>
  <si>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</si>
  <si>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</si>
  <si>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</si>
  <si>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</si>
  <si>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</si>
  <si>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</si>
  <si>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</si>
  <si>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</si>
  <si>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</si>
  <si>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</si>
  <si>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</si>
  <si>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</si>
  <si>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</si>
  <si>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</si>
  <si>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</si>
  <si>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</si>
  <si>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</si>
  <si>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</si>
  <si>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</si>
  <si>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</si>
  <si>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</si>
  <si>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</si>
  <si>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</si>
  <si>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</si>
  <si>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</si>
  <si>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</si>
  <si>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</si>
  <si>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</si>
  <si>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</si>
  <si>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</si>
  <si>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</si>
  <si>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</si>
  <si>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</si>
  <si>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</si>
  <si>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</si>
  <si>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</si>
  <si>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</si>
  <si>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</si>
  <si>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</si>
  <si>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</si>
  <si>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</si>
  <si>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</si>
  <si>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</si>
  <si>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</si>
  <si>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</si>
  <si>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</si>
  <si>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</si>
  <si>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</si>
  <si>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</si>
  <si>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</si>
  <si>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</si>
  <si>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</si>
  <si>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</si>
  <si>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</si>
  <si>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</si>
  <si>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</si>
  <si>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</si>
  <si>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</si>
  <si>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</si>
  <si>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</si>
  <si>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</si>
  <si>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</si>
  <si>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</si>
  <si>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</si>
  <si>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</si>
  <si>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</si>
  <si>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</si>
  <si>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</si>
  <si>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</si>
  <si>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</si>
  <si>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</si>
  <si>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</si>
  <si>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</si>
  <si>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</si>
  <si>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</si>
  <si>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</si>
  <si>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</si>
  <si>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</si>
  <si>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</si>
  <si>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</si>
  <si>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</si>
  <si>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</si>
  <si>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</si>
  <si>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</si>
  <si>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</si>
  <si>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</si>
  <si>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</si>
  <si>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</si>
  <si>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</si>
  <si>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</si>
  <si>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</si>
  <si>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</si>
  <si>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</si>
  <si>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</si>
  <si>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</si>
  <si>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</si>
  <si>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</si>
  <si>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</si>
  <si>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</si>
  <si>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</si>
  <si>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</si>
  <si>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</si>
  <si>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</si>
  <si>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</si>
  <si>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</si>
  <si>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</si>
  <si>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</si>
  <si>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</si>
  <si>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</si>
  <si>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</si>
  <si>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</si>
  <si>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</si>
  <si>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</si>
  <si>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</si>
  <si>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</si>
  <si>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</si>
  <si>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</si>
  <si>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</si>
  <si>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</si>
  <si>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</si>
  <si>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</si>
  <si>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</si>
  <si>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</si>
  <si>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</si>
  <si>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</si>
  <si>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</si>
  <si>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</si>
  <si>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</si>
  <si>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</si>
  <si>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</si>
  <si>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</si>
  <si>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</si>
  <si>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</si>
  <si>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</si>
  <si>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</si>
  <si>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</si>
  <si>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</si>
  <si>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</si>
  <si>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</si>
  <si>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</si>
  <si>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</si>
  <si>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</si>
  <si>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</si>
  <si>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</si>
  <si>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</si>
  <si>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</si>
  <si>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</si>
  <si>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</si>
  <si>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</si>
  <si>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</si>
  <si>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</si>
  <si>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</si>
  <si>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</si>
  <si>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</si>
  <si>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</si>
  <si>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</si>
  <si>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</si>
  <si>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</si>
  <si>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</si>
  <si>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</si>
  <si>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</si>
  <si>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</si>
  <si>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</si>
  <si>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</si>
  <si>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</si>
  <si>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</si>
  <si>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</si>
  <si>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</si>
  <si>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</si>
  <si>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</si>
  <si>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</si>
  <si>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</si>
  <si>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</si>
  <si>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</si>
  <si>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</si>
  <si>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</si>
  <si>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</si>
  <si>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</si>
  <si>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</si>
  <si>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</si>
  <si>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</si>
  <si>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</si>
  <si>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</si>
  <si>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</si>
  <si>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</si>
  <si>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</si>
  <si>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</si>
  <si>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</si>
  <si>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</si>
  <si>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</si>
  <si>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</si>
  <si>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</si>
  <si>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</si>
  <si>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</si>
  <si>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</si>
  <si>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</si>
  <si>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</si>
  <si>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</si>
  <si>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</si>
  <si>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</si>
  <si>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</si>
  <si>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</si>
  <si>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</si>
  <si>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</si>
  <si>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</si>
  <si>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</si>
  <si>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</si>
  <si>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</si>
  <si>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</si>
  <si>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</si>
  <si>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</si>
  <si>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</si>
  <si>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</si>
  <si>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</si>
  <si>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</si>
  <si>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</si>
  <si>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</si>
  <si>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</si>
  <si>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</si>
  <si>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</si>
  <si>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</si>
  <si>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</si>
  <si>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</si>
  <si>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</si>
  <si>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</si>
  <si>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</si>
  <si>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</si>
  <si>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</si>
  <si>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</si>
  <si>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</si>
  <si>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</si>
  <si>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</si>
  <si>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</si>
  <si>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</si>
  <si>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</si>
  <si>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</si>
  <si>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</si>
  <si>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</si>
  <si>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</si>
  <si>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</si>
  <si>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</si>
  <si>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</si>
  <si>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</si>
  <si>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</si>
  <si>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</si>
  <si>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</si>
  <si>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</si>
  <si>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</si>
  <si>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</si>
  <si>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</si>
  <si>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</si>
  <si>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</si>
  <si>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</si>
  <si>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</si>
  <si>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</si>
  <si>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</si>
  <si>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</si>
  <si>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</si>
  <si>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</si>
  <si>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</si>
  <si>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</si>
  <si>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</si>
  <si>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</si>
  <si>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</si>
  <si>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</si>
  <si>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</si>
  <si>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</si>
  <si>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</si>
  <si>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</si>
  <si>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</si>
  <si>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</si>
  <si>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Felhasználás
2013. XII.31-ig</t>
  </si>
  <si>
    <t xml:space="preserve">
2014. év utáni szükséglet
</t>
  </si>
  <si>
    <t>2014. év utáni szükséglet
(6=2 - 4 - 5)</t>
  </si>
  <si>
    <t>2015. után</t>
  </si>
  <si>
    <t>Önkormányzaton kívüli EU-s projektekhez történő hozzájárulás 2014. évi előirányzat</t>
  </si>
  <si>
    <t>Belföldi értékpapírok kiadásai (6.1. + … + 6.4.)</t>
  </si>
  <si>
    <t xml:space="preserve"> 10.</t>
  </si>
  <si>
    <t>2012. évi tény</t>
  </si>
  <si>
    <t>2013. évi 
várható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</si>
  <si>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</si>
  <si>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</si>
  <si>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</si>
  <si>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</si>
  <si>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2016. 
után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</si>
  <si>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</si>
  <si>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</si>
  <si>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</si>
  <si>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</si>
  <si>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Felhalmozási célú átvett pénzeszközök</t>
  </si>
  <si>
    <t>A 2014. évi általános működés és ágazati feladatok támogatásának alakulása jogcímenként</t>
  </si>
  <si>
    <t>BEVÉTELEK ÖSSZESEN: (9+16)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</si>
  <si>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</si>
  <si>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</si>
  <si>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</si>
  <si>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</si>
  <si>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</si>
  <si>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</si>
  <si>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</si>
  <si>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</si>
  <si>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</si>
  <si>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</si>
  <si>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2014 előtti kifizetés</t>
  </si>
  <si>
    <t>Osztalék, a koncessziós díj és a hozambevétel</t>
  </si>
  <si>
    <t xml:space="preserve">   Rövid lejáratú  hitelek, kölcsönök felvétele</t>
  </si>
  <si>
    <t>2014</t>
  </si>
  <si>
    <t>2011</t>
  </si>
  <si>
    <t>Csapadékvíz elvezető árkok felújítása</t>
  </si>
  <si>
    <t>Községháza vizesblokk felújítás</t>
  </si>
  <si>
    <t>I. A helyi önkormányzatok általános támogatása</t>
  </si>
  <si>
    <t xml:space="preserve">   I.1.a) Önkormányzati hivatal működésének támogatása</t>
  </si>
  <si>
    <t xml:space="preserve"> -</t>
  </si>
  <si>
    <t xml:space="preserve">   I.1.b) Település-üzemeltetéshez kapcsolódó feladatellátás támogatása</t>
  </si>
  <si>
    <t xml:space="preserve">   I.1.b) -V. Támogatás összesen -beszámízás után </t>
  </si>
  <si>
    <t xml:space="preserve">  -</t>
  </si>
  <si>
    <t xml:space="preserve">   I.1.c) Egyéb kötelező önkormányzati feladatok támogatása </t>
  </si>
  <si>
    <t xml:space="preserve">   I.1.c)-V Egyáb önkormányzati feladatok tám.-beszámítás után</t>
  </si>
  <si>
    <t>V. Info beszámítás</t>
  </si>
  <si>
    <t>A helyi önkormányzatok általános támogatása  összesen:</t>
  </si>
  <si>
    <t>Települési önkormányzatok szociális és gyermekjóléti feladatainak támogatása</t>
  </si>
  <si>
    <t xml:space="preserve">  III.2. Hozzájárulás a pénzbeli szociális ellátásokhoz</t>
  </si>
  <si>
    <t xml:space="preserve">  III.2.-V. Hozzájárulás a pénzbeli szociális ellátáshoz beszámítás után</t>
  </si>
  <si>
    <t xml:space="preserve">  III.3.a(2) Szociális és gyermekjóléti alapszolgáltatások általános fealdatai-   gyermekjóléti szolgálat</t>
  </si>
  <si>
    <t xml:space="preserve">  III.3.e. falugondnoki szolgáltatás</t>
  </si>
  <si>
    <t>Szociális és gyermekjóléti feladatok támogatása összesen:</t>
  </si>
  <si>
    <t>Települési önkormányzatok kulturális feladatainak támogatása</t>
  </si>
  <si>
    <t xml:space="preserve">   d) nyílvános könyvtári feladatok ellátási és a közművelődési feladatok</t>
  </si>
  <si>
    <t>Kulturális feladatainak támogatása összesen:</t>
  </si>
  <si>
    <t xml:space="preserve">Összesen:  </t>
  </si>
  <si>
    <t xml:space="preserve"> Hejőkürt Önkormányzat adósságot keletkeztető ügyletekből és kezességvállalásokból fennálló kötelezettségei</t>
  </si>
  <si>
    <t>Hejőkürt Önkormányzat saját bevételeinek részletezése az adósságot keletkeztető ügyletből származó tárgyévi fizetési kötelezettség megállapításához</t>
  </si>
  <si>
    <t>Hejőkürt Önkormányzat 2014. évi adósságot keletkeztető fejlesztési céljai</t>
  </si>
  <si>
    <t>sport park</t>
  </si>
  <si>
    <t>Kötelező</t>
  </si>
  <si>
    <t>Államig</t>
  </si>
  <si>
    <t>össz</t>
  </si>
  <si>
    <t>Ömként</t>
  </si>
  <si>
    <t>Temetői járda és parkoló</t>
  </si>
  <si>
    <t>Óvoda felújítás</t>
  </si>
  <si>
    <t>Hejőkürt - közút felújítása /1812/2014.(XII.19.) Korm.hat./</t>
  </si>
  <si>
    <t>Epson nyomtató- igazgatás</t>
  </si>
  <si>
    <t>Szabadidő és kondipark</t>
  </si>
  <si>
    <t>Szoftvet Windows 7- könyvtár</t>
  </si>
  <si>
    <t>Szgép bővítés- igazgatás</t>
  </si>
  <si>
    <t>Egyéb tárgyi eszk:    páramentesítő készülék 2 db</t>
  </si>
  <si>
    <t xml:space="preserve">                                Charli kerti kapa</t>
  </si>
  <si>
    <t xml:space="preserve">                               locsoló berendezés - kondiparkhoz</t>
  </si>
  <si>
    <t xml:space="preserve">                               telefon- igazgatás</t>
  </si>
  <si>
    <t xml:space="preserve">                               iratmegsemmisítő</t>
  </si>
  <si>
    <t xml:space="preserve">                              CD lejátszó- igazgatás</t>
  </si>
  <si>
    <t>Geodéziai felmérés- csap. víz</t>
  </si>
  <si>
    <t>1.4 Államig</t>
  </si>
  <si>
    <t>1.2. Kötelező</t>
  </si>
  <si>
    <t xml:space="preserve">1.3. Önként </t>
  </si>
  <si>
    <t>1.1. össz</t>
  </si>
  <si>
    <t xml:space="preserve">2.1. melléklet a 4/2015. (IV.24.) önkormányzati rendelethez     </t>
  </si>
  <si>
    <t xml:space="preserve">2.2. melléklet a4/2015. (IV.24.) önkormányzati rendelethez     </t>
  </si>
  <si>
    <t>9.1. melléklet a 4/2015. (IV.24.)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</si>
</sst>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7" fillId="29" borderId="0" applyNumberFormat="0" applyBorder="0" applyAlignment="0" applyProtection="0"/>
    <xf numFmtId="0" fontId="68" fillId="30" borderId="8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 locked="0"/>
    </xf>
    <xf numFmtId="164" fontId="17" fillId="0" borderId="26" xfId="0" applyNumberFormat="1" applyFont="1" applyFill="1" applyBorder="1" applyAlignment="1" applyProtection="1">
      <alignment vertical="center" wrapTex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3" fontId="17" fillId="0" borderId="29" xfId="0" applyNumberFormat="1" applyFont="1" applyBorder="1" applyAlignment="1" applyProtection="1">
      <alignment horizontal="righ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3" fontId="17" fillId="0" borderId="25" xfId="0" applyNumberFormat="1" applyFont="1" applyBorder="1" applyAlignment="1" applyProtection="1">
      <alignment horizontal="righ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30" xfId="58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30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5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27" xfId="0" applyNumberFormat="1" applyFont="1" applyFill="1" applyBorder="1" applyAlignment="1" applyProtection="1">
      <alignment vertical="center" wrapText="1"/>
      <protection/>
    </xf>
    <xf numFmtId="164" fontId="7" fillId="0" borderId="3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4" xfId="0" applyNumberFormat="1" applyFont="1" applyFill="1" applyBorder="1" applyAlignment="1" applyProtection="1">
      <alignment vertical="center" wrapText="1"/>
      <protection/>
    </xf>
    <xf numFmtId="164" fontId="17" fillId="0" borderId="22" xfId="0" applyNumberFormat="1" applyFont="1" applyFill="1" applyBorder="1" applyAlignment="1" applyProtection="1">
      <alignment vertical="center" wrapText="1"/>
      <protection/>
    </xf>
    <xf numFmtId="164" fontId="17" fillId="0" borderId="23" xfId="0" applyNumberFormat="1" applyFont="1" applyFill="1" applyBorder="1" applyAlignment="1" applyProtection="1">
      <alignment vertical="center" wrapText="1"/>
      <protection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7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6" xfId="0" applyNumberFormat="1" applyFont="1" applyFill="1" applyBorder="1" applyAlignment="1" applyProtection="1">
      <alignment vertical="center" wrapText="1"/>
      <protection locked="0"/>
    </xf>
    <xf numFmtId="164" fontId="17" fillId="0" borderId="19" xfId="0" applyNumberFormat="1" applyFont="1" applyFill="1" applyBorder="1" applyAlignment="1" applyProtection="1">
      <alignment vertical="center" wrapText="1"/>
      <protection locked="0"/>
    </xf>
    <xf numFmtId="164" fontId="17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8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7" fillId="0" borderId="10" xfId="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40" xfId="0" applyFont="1" applyFill="1" applyBorder="1" applyAlignment="1" applyProtection="1">
      <alignment vertical="center" wrapText="1"/>
      <protection locked="0"/>
    </xf>
    <xf numFmtId="164" fontId="1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3" fontId="17" fillId="0" borderId="25" xfId="0" applyNumberFormat="1" applyFont="1" applyFill="1" applyBorder="1" applyAlignment="1" applyProtection="1">
      <alignment horizontal="right" vertical="center" indent="1"/>
      <protection locked="0"/>
    </xf>
    <xf numFmtId="3" fontId="17" fillId="0" borderId="27" xfId="0" applyNumberFormat="1" applyFont="1" applyFill="1" applyBorder="1" applyAlignment="1" applyProtection="1">
      <alignment horizontal="right" vertical="center" indent="1"/>
      <protection locked="0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8" xfId="59" applyFont="1" applyFill="1" applyBorder="1" applyAlignment="1" applyProtection="1">
      <alignment horizontal="center" vertical="center"/>
      <protection/>
    </xf>
    <xf numFmtId="0" fontId="7" fillId="0" borderId="42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10" xfId="59" applyNumberFormat="1" applyFont="1" applyFill="1" applyBorder="1" applyAlignment="1" applyProtection="1">
      <alignment vertical="center"/>
      <protection locked="0"/>
    </xf>
    <xf numFmtId="164" fontId="17" fillId="0" borderId="26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11" xfId="59" applyNumberFormat="1" applyFont="1" applyFill="1" applyBorder="1" applyAlignment="1" applyProtection="1">
      <alignment vertical="center"/>
      <protection locked="0"/>
    </xf>
    <xf numFmtId="164" fontId="17" fillId="0" borderId="25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12" xfId="59" applyNumberFormat="1" applyFont="1" applyFill="1" applyBorder="1" applyAlignment="1" applyProtection="1">
      <alignment vertical="center"/>
      <protection locked="0"/>
    </xf>
    <xf numFmtId="164" fontId="17" fillId="0" borderId="39" xfId="59" applyNumberFormat="1" applyFont="1" applyFill="1" applyBorder="1" applyAlignment="1" applyProtection="1">
      <alignment vertical="center"/>
      <protection/>
    </xf>
    <xf numFmtId="164" fontId="15" fillId="0" borderId="23" xfId="59" applyNumberFormat="1" applyFont="1" applyFill="1" applyBorder="1" applyAlignment="1" applyProtection="1">
      <alignment vertical="center"/>
      <protection/>
    </xf>
    <xf numFmtId="164" fontId="15" fillId="0" borderId="30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3" xfId="59" applyNumberFormat="1" applyFont="1" applyFill="1" applyBorder="1" applyProtection="1">
      <alignment/>
      <protection/>
    </xf>
    <xf numFmtId="164" fontId="15" fillId="0" borderId="30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164" fontId="0" fillId="33" borderId="43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0" fontId="5" fillId="0" borderId="45" xfId="0" applyFont="1" applyFill="1" applyBorder="1" applyAlignment="1" applyProtection="1">
      <alignment horizontal="right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40" xfId="58" applyFont="1" applyFill="1" applyBorder="1" applyAlignment="1" applyProtection="1">
      <alignment horizontal="left" vertical="center" wrapText="1" indent="6"/>
      <protection/>
    </xf>
    <xf numFmtId="0" fontId="26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30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166" fontId="0" fillId="0" borderId="39" xfId="40" applyNumberFormat="1" applyFont="1" applyFill="1" applyBorder="1" applyAlignment="1">
      <alignment/>
    </xf>
    <xf numFmtId="166" fontId="0" fillId="0" borderId="25" xfId="40" applyNumberFormat="1" applyFont="1" applyFill="1" applyBorder="1" applyAlignment="1">
      <alignment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6" xfId="58" applyFont="1" applyFill="1" applyBorder="1" applyAlignment="1" applyProtection="1">
      <alignment horizontal="center" vertical="center" wrapText="1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29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3" xfId="58" applyFont="1" applyFill="1" applyBorder="1" applyAlignment="1" applyProtection="1">
      <alignment horizontal="center" vertical="center"/>
      <protection/>
    </xf>
    <xf numFmtId="0" fontId="17" fillId="0" borderId="30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30" xfId="40" applyNumberFormat="1" applyFont="1" applyFill="1" applyBorder="1" applyAlignment="1" applyProtection="1">
      <alignment/>
      <protection/>
    </xf>
    <xf numFmtId="166" fontId="17" fillId="0" borderId="29" xfId="40" applyNumberFormat="1" applyFont="1" applyFill="1" applyBorder="1" applyAlignment="1" applyProtection="1">
      <alignment/>
      <protection locked="0"/>
    </xf>
    <xf numFmtId="166" fontId="17" fillId="0" borderId="25" xfId="40" applyNumberFormat="1" applyFont="1" applyFill="1" applyBorder="1" applyAlignment="1" applyProtection="1">
      <alignment/>
      <protection locked="0"/>
    </xf>
    <xf numFmtId="166" fontId="17" fillId="0" borderId="27" xfId="40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center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5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4" xfId="0" applyNumberFormat="1" applyFont="1" applyFill="1" applyBorder="1" applyAlignment="1" applyProtection="1">
      <alignment horizontal="left" vertical="center" wrapText="1" indent="2"/>
      <protection/>
    </xf>
    <xf numFmtId="3" fontId="3" fillId="0" borderId="3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5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5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8" xfId="0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0" xfId="0" applyFont="1" applyFill="1" applyBorder="1" applyAlignment="1" applyProtection="1">
      <alignment horizontal="center" vertical="center" wrapText="1"/>
      <protection/>
    </xf>
    <xf numFmtId="0" fontId="7" fillId="0" borderId="5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0" fontId="25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6" xfId="0" applyNumberFormat="1" applyFont="1" applyFill="1" applyBorder="1" applyAlignment="1" applyProtection="1">
      <alignment horizontal="center" vertical="center"/>
      <protection/>
    </xf>
    <xf numFmtId="164" fontId="7" fillId="0" borderId="41" xfId="0" applyNumberFormat="1" applyFont="1" applyFill="1" applyBorder="1" applyAlignment="1" applyProtection="1">
      <alignment horizontal="center" vertical="center" wrapText="1"/>
      <protection/>
    </xf>
    <xf numFmtId="164" fontId="15" fillId="0" borderId="50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4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38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5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6" xfId="0" applyNumberFormat="1" applyFont="1" applyFill="1" applyBorder="1" applyAlignment="1" applyProtection="1">
      <alignment vertical="center" wrapText="1"/>
      <protection/>
    </xf>
    <xf numFmtId="164" fontId="15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38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31" xfId="0" applyFont="1" applyBorder="1" applyAlignment="1" applyProtection="1">
      <alignment horizontal="left" vertical="center" wrapText="1" indent="1"/>
      <protection/>
    </xf>
    <xf numFmtId="164" fontId="15" fillId="0" borderId="42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Border="1" applyAlignment="1" applyProtection="1">
      <alignment horizontal="right" vertical="center" wrapText="1" indent="1"/>
      <protection/>
    </xf>
    <xf numFmtId="0" fontId="5" fillId="0" borderId="45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30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4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59" xfId="40" applyNumberFormat="1" applyFont="1" applyFill="1" applyBorder="1" applyAlignment="1" applyProtection="1">
      <alignment/>
      <protection locked="0"/>
    </xf>
    <xf numFmtId="166" fontId="17" fillId="0" borderId="53" xfId="40" applyNumberFormat="1" applyFont="1" applyFill="1" applyBorder="1" applyAlignment="1" applyProtection="1">
      <alignment/>
      <protection locked="0"/>
    </xf>
    <xf numFmtId="166" fontId="17" fillId="0" borderId="55" xfId="40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 quotePrefix="1">
      <alignment horizontal="right" vertical="center" indent="1"/>
      <protection/>
    </xf>
    <xf numFmtId="0" fontId="7" fillId="0" borderId="60" xfId="0" applyFont="1" applyFill="1" applyBorder="1" applyAlignment="1" applyProtection="1">
      <alignment horizontal="right" vertical="center" indent="1"/>
      <protection/>
    </xf>
    <xf numFmtId="0" fontId="7" fillId="0" borderId="42" xfId="0" applyFont="1" applyFill="1" applyBorder="1" applyAlignment="1" applyProtection="1">
      <alignment horizontal="right" vertical="center" wrapText="1" indent="1"/>
      <protection/>
    </xf>
    <xf numFmtId="164" fontId="7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61" xfId="58" applyFont="1" applyFill="1" applyBorder="1" applyAlignment="1" applyProtection="1">
      <alignment horizontal="center" vertical="center" wrapText="1"/>
      <protection/>
    </xf>
    <xf numFmtId="0" fontId="6" fillId="0" borderId="61" xfId="58" applyFont="1" applyFill="1" applyBorder="1" applyAlignment="1" applyProtection="1">
      <alignment vertical="center" wrapText="1"/>
      <protection/>
    </xf>
    <xf numFmtId="164" fontId="6" fillId="0" borderId="61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1" xfId="58" applyFont="1" applyFill="1" applyBorder="1" applyAlignment="1" applyProtection="1">
      <alignment horizontal="right" vertical="center" wrapText="1" indent="1"/>
      <protection locked="0"/>
    </xf>
    <xf numFmtId="164" fontId="17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40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8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0" fontId="7" fillId="0" borderId="63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horizontal="center" vertical="center" wrapText="1"/>
      <protection/>
    </xf>
    <xf numFmtId="0" fontId="15" fillId="0" borderId="42" xfId="58" applyFont="1" applyFill="1" applyBorder="1" applyAlignment="1" applyProtection="1">
      <alignment horizontal="center" vertical="center" wrapTex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2" fillId="0" borderId="22" xfId="0" applyFont="1" applyBorder="1" applyAlignment="1" applyProtection="1">
      <alignment wrapTex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31" xfId="0" applyFont="1" applyBorder="1" applyAlignment="1" applyProtection="1">
      <alignment wrapText="1"/>
      <protection/>
    </xf>
    <xf numFmtId="0" fontId="22" fillId="0" borderId="32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30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0" fontId="2" fillId="0" borderId="0" xfId="58" applyFill="1" applyBorder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 horizontal="center" wrapText="1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Font="1" applyBorder="1" applyAlignment="1" applyProtection="1">
      <alignment horizontal="center" vertical="center" wrapText="1"/>
      <protection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164" fontId="17" fillId="33" borderId="27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1" fillId="0" borderId="18" xfId="0" applyFont="1" applyBorder="1" applyAlignment="1" applyProtection="1">
      <alignment vertical="center" wrapText="1"/>
      <protection/>
    </xf>
    <xf numFmtId="0" fontId="21" fillId="0" borderId="17" xfId="0" applyFont="1" applyBorder="1" applyAlignment="1" applyProtection="1">
      <alignment vertical="center" wrapText="1"/>
      <protection/>
    </xf>
    <xf numFmtId="0" fontId="21" fillId="0" borderId="19" xfId="0" applyFont="1" applyBorder="1" applyAlignment="1" applyProtection="1">
      <alignment vertical="center" wrapText="1"/>
      <protection/>
    </xf>
    <xf numFmtId="0" fontId="22" fillId="0" borderId="31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166" fontId="3" fillId="0" borderId="23" xfId="58" applyNumberFormat="1" applyFont="1" applyFill="1" applyBorder="1">
      <alignment/>
      <protection/>
    </xf>
    <xf numFmtId="166" fontId="3" fillId="0" borderId="30" xfId="58" applyNumberFormat="1" applyFont="1" applyFill="1" applyBorder="1">
      <alignment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7" fillId="35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35" borderId="15" xfId="58" applyNumberFormat="1" applyFont="1" applyFill="1" applyBorder="1" applyAlignment="1" applyProtection="1">
      <alignment horizontal="right" vertical="center" wrapText="1" indent="1"/>
      <protection locked="0"/>
    </xf>
    <xf numFmtId="49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22" fillId="0" borderId="23" xfId="0" applyFont="1" applyBorder="1" applyAlignment="1" applyProtection="1">
      <alignment vertical="center" wrapText="1"/>
      <protection/>
    </xf>
    <xf numFmtId="0" fontId="22" fillId="0" borderId="32" xfId="0" applyFont="1" applyBorder="1" applyAlignment="1" applyProtection="1">
      <alignment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3" xfId="0" applyNumberFormat="1" applyFont="1" applyBorder="1" applyAlignment="1" applyProtection="1">
      <alignment horizontal="right" vertical="center" wrapText="1" indent="1"/>
      <protection/>
    </xf>
    <xf numFmtId="164" fontId="20" fillId="0" borderId="43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Border="1" applyAlignment="1" applyProtection="1">
      <alignment horizontal="right" vertical="center" wrapText="1" indent="1"/>
      <protection/>
    </xf>
    <xf numFmtId="164" fontId="20" fillId="0" borderId="46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3" fillId="0" borderId="34" xfId="0" applyFont="1" applyFill="1" applyBorder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Font="1" applyFill="1" applyBorder="1" applyAlignment="1" applyProtection="1">
      <alignment horizontal="center" vertical="center" wrapText="1"/>
      <protection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/>
      <protection locked="0"/>
    </xf>
    <xf numFmtId="166" fontId="30" fillId="0" borderId="25" xfId="40" applyNumberFormat="1" applyFont="1" applyBorder="1" applyAlignment="1" applyProtection="1">
      <alignment horizontal="right"/>
      <protection locked="0"/>
    </xf>
    <xf numFmtId="0" fontId="31" fillId="0" borderId="17" xfId="0" applyFont="1" applyBorder="1" applyAlignment="1" applyProtection="1">
      <alignment/>
      <protection locked="0"/>
    </xf>
    <xf numFmtId="166" fontId="31" fillId="0" borderId="25" xfId="40" applyNumberFormat="1" applyFont="1" applyBorder="1" applyAlignment="1" applyProtection="1">
      <alignment horizontal="right"/>
      <protection locked="0"/>
    </xf>
    <xf numFmtId="166" fontId="32" fillId="0" borderId="25" xfId="40" applyNumberFormat="1" applyFont="1" applyBorder="1" applyAlignment="1" applyProtection="1">
      <alignment horizontal="right"/>
      <protection locked="0"/>
    </xf>
    <xf numFmtId="0" fontId="21" fillId="0" borderId="17" xfId="0" applyFont="1" applyFill="1" applyBorder="1" applyAlignment="1" applyProtection="1">
      <alignment horizontal="left" vertical="center" wrapText="1"/>
      <protection locked="0"/>
    </xf>
    <xf numFmtId="166" fontId="29" fillId="0" borderId="25" xfId="40" applyNumberFormat="1" applyFont="1" applyBorder="1" applyAlignment="1" applyProtection="1">
      <alignment horizontal="right"/>
      <protection locked="0"/>
    </xf>
    <xf numFmtId="0" fontId="33" fillId="0" borderId="17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 wrapText="1"/>
      <protection locked="0"/>
    </xf>
    <xf numFmtId="0" fontId="34" fillId="0" borderId="17" xfId="0" applyFont="1" applyBorder="1" applyAlignment="1" applyProtection="1">
      <alignment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166" fontId="31" fillId="0" borderId="25" xfId="40" applyNumberFormat="1" applyFont="1" applyBorder="1" applyAlignment="1" applyProtection="1">
      <alignment horizontal="center"/>
      <protection locked="0"/>
    </xf>
    <xf numFmtId="164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166" fontId="29" fillId="0" borderId="25" xfId="40" applyNumberFormat="1" applyFont="1" applyBorder="1" applyAlignment="1" applyProtection="1">
      <alignment horizontal="center"/>
      <protection locked="0"/>
    </xf>
    <xf numFmtId="164" fontId="2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25" xfId="0" applyNumberFormat="1" applyFont="1" applyFill="1" applyBorder="1" applyAlignment="1" applyProtection="1">
      <alignment horizontal="right" wrapText="1"/>
      <protection locked="0"/>
    </xf>
    <xf numFmtId="0" fontId="22" fillId="0" borderId="24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horizontal="left" vertical="center" wrapText="1" indent="1"/>
      <protection/>
    </xf>
    <xf numFmtId="0" fontId="20" fillId="0" borderId="42" xfId="0" applyFont="1" applyFill="1" applyBorder="1" applyAlignment="1" applyProtection="1">
      <alignment horizontal="center" vertical="center" wrapText="1"/>
      <protection/>
    </xf>
    <xf numFmtId="166" fontId="31" fillId="0" borderId="25" xfId="40" applyNumberFormat="1" applyFont="1" applyBorder="1" applyAlignment="1" applyProtection="1">
      <alignment/>
      <protection locked="0"/>
    </xf>
    <xf numFmtId="166" fontId="32" fillId="0" borderId="25" xfId="40" applyNumberFormat="1" applyFont="1" applyBorder="1" applyAlignment="1" applyProtection="1">
      <alignment horizontal="right" vertical="center"/>
      <protection locked="0"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20" fillId="0" borderId="0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35" fillId="0" borderId="0" xfId="58" applyFont="1" applyFill="1" applyProtection="1">
      <alignment/>
      <protection/>
    </xf>
    <xf numFmtId="0" fontId="15" fillId="0" borderId="0" xfId="58" applyFont="1" applyFill="1" applyProtection="1">
      <alignment/>
      <protection/>
    </xf>
    <xf numFmtId="164" fontId="17" fillId="33" borderId="25" xfId="58" applyNumberFormat="1" applyFont="1" applyFill="1" applyBorder="1" applyAlignment="1" applyProtection="1">
      <alignment horizontal="right" vertical="center" wrapText="1"/>
      <protection/>
    </xf>
    <xf numFmtId="0" fontId="2" fillId="0" borderId="0" xfId="58" applyFill="1" applyAlignment="1" applyProtection="1">
      <alignment wrapText="1"/>
      <protection/>
    </xf>
    <xf numFmtId="0" fontId="3" fillId="0" borderId="0" xfId="58" applyFont="1" applyFill="1" applyProtection="1">
      <alignment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5" xfId="58" applyNumberFormat="1" applyFont="1" applyFill="1" applyBorder="1" applyAlignment="1" applyProtection="1">
      <alignment horizontal="left" vertical="center"/>
      <protection/>
    </xf>
    <xf numFmtId="164" fontId="16" fillId="0" borderId="45" xfId="58" applyNumberFormat="1" applyFont="1" applyFill="1" applyBorder="1" applyAlignment="1" applyProtection="1">
      <alignment horizontal="left"/>
      <protection/>
    </xf>
    <xf numFmtId="0" fontId="6" fillId="0" borderId="0" xfId="58" applyFont="1" applyFill="1" applyAlignment="1" applyProtection="1">
      <alignment horizont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75" fillId="0" borderId="61" xfId="0" applyNumberFormat="1" applyFont="1" applyFill="1" applyBorder="1" applyAlignment="1" applyProtection="1">
      <alignment horizontal="center" vertical="center" wrapText="1"/>
      <protection/>
    </xf>
    <xf numFmtId="164" fontId="7" fillId="0" borderId="73" xfId="0" applyNumberFormat="1" applyFont="1" applyFill="1" applyBorder="1" applyAlignment="1" applyProtection="1">
      <alignment horizontal="center" vertical="center" wrapText="1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29" xfId="58" applyFont="1" applyFill="1" applyBorder="1" applyAlignment="1">
      <alignment horizontal="center" vertical="center" wrapText="1"/>
      <protection/>
    </xf>
    <xf numFmtId="0" fontId="3" fillId="0" borderId="27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1" xfId="58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50" xfId="0" applyFont="1" applyFill="1" applyBorder="1" applyAlignment="1" applyProtection="1">
      <alignment horizontal="left" indent="1"/>
      <protection/>
    </xf>
    <xf numFmtId="0" fontId="7" fillId="0" borderId="51" xfId="0" applyFont="1" applyFill="1" applyBorder="1" applyAlignment="1" applyProtection="1">
      <alignment horizontal="left" indent="1"/>
      <protection/>
    </xf>
    <xf numFmtId="0" fontId="7" fillId="0" borderId="52" xfId="0" applyFont="1" applyFill="1" applyBorder="1" applyAlignment="1" applyProtection="1">
      <alignment horizontal="left" indent="1"/>
      <protection/>
    </xf>
    <xf numFmtId="0" fontId="17" fillId="0" borderId="13" xfId="0" applyFont="1" applyFill="1" applyBorder="1" applyAlignment="1" applyProtection="1">
      <alignment horizontal="right" indent="1"/>
      <protection locked="0"/>
    </xf>
    <xf numFmtId="0" fontId="17" fillId="0" borderId="29" xfId="0" applyFont="1" applyFill="1" applyBorder="1" applyAlignment="1" applyProtection="1">
      <alignment horizontal="right" indent="1"/>
      <protection locked="0"/>
    </xf>
    <xf numFmtId="0" fontId="17" fillId="0" borderId="15" xfId="0" applyFont="1" applyFill="1" applyBorder="1" applyAlignment="1" applyProtection="1">
      <alignment horizontal="right" indent="1"/>
      <protection locked="0"/>
    </xf>
    <xf numFmtId="0" fontId="17" fillId="0" borderId="27" xfId="0" applyFont="1" applyFill="1" applyBorder="1" applyAlignment="1" applyProtection="1">
      <alignment horizontal="right" inden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right" indent="1"/>
      <protection/>
    </xf>
    <xf numFmtId="0" fontId="15" fillId="0" borderId="30" xfId="0" applyFont="1" applyFill="1" applyBorder="1" applyAlignment="1" applyProtection="1">
      <alignment horizontal="right" inden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75" xfId="0" applyFont="1" applyFill="1" applyBorder="1" applyAlignment="1" applyProtection="1">
      <alignment horizont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76" xfId="0" applyFont="1" applyFill="1" applyBorder="1" applyAlignment="1" applyProtection="1">
      <alignment horizontal="center"/>
      <protection/>
    </xf>
    <xf numFmtId="0" fontId="17" fillId="0" borderId="63" xfId="0" applyFont="1" applyFill="1" applyBorder="1" applyAlignment="1" applyProtection="1">
      <alignment horizontal="left" indent="1"/>
      <protection locked="0"/>
    </xf>
    <xf numFmtId="0" fontId="17" fillId="0" borderId="77" xfId="0" applyFont="1" applyFill="1" applyBorder="1" applyAlignment="1" applyProtection="1">
      <alignment horizontal="left" indent="1"/>
      <protection locked="0"/>
    </xf>
    <xf numFmtId="0" fontId="17" fillId="0" borderId="78" xfId="0" applyFont="1" applyFill="1" applyBorder="1" applyAlignment="1" applyProtection="1">
      <alignment horizontal="left" indent="1"/>
      <protection locked="0"/>
    </xf>
    <xf numFmtId="0" fontId="17" fillId="0" borderId="48" xfId="0" applyFont="1" applyFill="1" applyBorder="1" applyAlignment="1" applyProtection="1">
      <alignment horizontal="left" indent="1"/>
      <protection locked="0"/>
    </xf>
    <xf numFmtId="0" fontId="17" fillId="0" borderId="49" xfId="0" applyFont="1" applyFill="1" applyBorder="1" applyAlignment="1" applyProtection="1">
      <alignment horizontal="left" indent="1"/>
      <protection locked="0"/>
    </xf>
    <xf numFmtId="0" fontId="17" fillId="0" borderId="79" xfId="0" applyFont="1" applyFill="1" applyBorder="1" applyAlignment="1" applyProtection="1">
      <alignment horizontal="left" indent="1"/>
      <protection locked="0"/>
    </xf>
    <xf numFmtId="164" fontId="7" fillId="0" borderId="50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6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71" xfId="0" applyNumberFormat="1" applyFont="1" applyFill="1" applyBorder="1" applyAlignment="1" applyProtection="1">
      <alignment horizontal="center" vertical="center"/>
      <protection/>
    </xf>
    <xf numFmtId="164" fontId="7" fillId="0" borderId="72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7" xfId="0" applyNumberFormat="1" applyFont="1" applyFill="1" applyBorder="1" applyAlignment="1" applyProtection="1">
      <alignment horizontal="center" vertical="center"/>
      <protection/>
    </xf>
    <xf numFmtId="164" fontId="7" fillId="0" borderId="59" xfId="0" applyNumberFormat="1" applyFont="1" applyFill="1" applyBorder="1" applyAlignment="1" applyProtection="1">
      <alignment horizontal="center" vertical="center"/>
      <protection/>
    </xf>
    <xf numFmtId="164" fontId="7" fillId="0" borderId="71" xfId="0" applyNumberFormat="1" applyFont="1" applyFill="1" applyBorder="1" applyAlignment="1" applyProtection="1">
      <alignment horizontal="center" vertical="center" wrapText="1"/>
      <protection/>
    </xf>
    <xf numFmtId="164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17" fillId="0" borderId="61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43" xfId="59" applyFont="1" applyFill="1" applyBorder="1" applyAlignment="1" applyProtection="1">
      <alignment horizontal="left" vertical="center" indent="1"/>
      <protection/>
    </xf>
    <xf numFmtId="0" fontId="16" fillId="0" borderId="51" xfId="59" applyFont="1" applyFill="1" applyBorder="1" applyAlignment="1" applyProtection="1">
      <alignment horizontal="left" vertical="center" indent="1"/>
      <protection/>
    </xf>
    <xf numFmtId="0" fontId="16" fillId="0" borderId="46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/>
      <protection/>
    </xf>
    <xf numFmtId="0" fontId="7" fillId="0" borderId="50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5"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K30" sqref="K30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157</v>
      </c>
    </row>
    <row r="4" spans="1:2" ht="12.75">
      <c r="A4" s="161"/>
      <c r="B4" s="161"/>
    </row>
    <row r="5" spans="1:2" s="172" customFormat="1" ht="15.75">
      <c r="A5" s="106" t="s">
        <v>440</v>
      </c>
      <c r="B5" s="171"/>
    </row>
    <row r="6" spans="1:2" ht="12.75">
      <c r="A6" s="161"/>
      <c r="B6" s="161"/>
    </row>
    <row r="7" spans="1:2" ht="12.75">
      <c r="A7" s="161" t="s">
        <v>442</v>
      </c>
      <c r="B7" s="161" t="s">
        <v>443</v>
      </c>
    </row>
    <row r="8" spans="1:2" ht="12.75">
      <c r="A8" s="161" t="s">
        <v>444</v>
      </c>
      <c r="B8" s="161" t="s">
        <v>445</v>
      </c>
    </row>
    <row r="9" spans="1:2" ht="12.75">
      <c r="A9" s="161" t="s">
        <v>446</v>
      </c>
      <c r="B9" s="161" t="s">
        <v>447</v>
      </c>
    </row>
    <row r="10" spans="1:2" ht="12.75">
      <c r="A10" s="161"/>
      <c r="B10" s="161"/>
    </row>
    <row r="11" spans="1:2" ht="12.75">
      <c r="A11" s="161"/>
      <c r="B11" s="161"/>
    </row>
    <row r="12" spans="1:2" s="172" customFormat="1" ht="15.75">
      <c r="A12" s="106" t="s">
        <v>441</v>
      </c>
      <c r="B12" s="171"/>
    </row>
    <row r="13" spans="1:2" ht="12.75">
      <c r="A13" s="161"/>
      <c r="B13" s="161"/>
    </row>
    <row r="14" spans="1:2" ht="12.75">
      <c r="A14" s="161" t="s">
        <v>451</v>
      </c>
      <c r="B14" s="161" t="s">
        <v>450</v>
      </c>
    </row>
    <row r="15" spans="1:2" ht="12.75">
      <c r="A15" s="161" t="s">
        <v>251</v>
      </c>
      <c r="B15" s="161" t="s">
        <v>449</v>
      </c>
    </row>
    <row r="16" spans="1:2" ht="12.75">
      <c r="A16" s="161" t="s">
        <v>452</v>
      </c>
      <c r="B16" s="161" t="s">
        <v>448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view="pageLayout" zoomScaleNormal="120" workbookViewId="0" topLeftCell="A1">
      <selection activeCell="A1" sqref="A1:C1"/>
    </sheetView>
  </sheetViews>
  <sheetFormatPr defaultColWidth="9.00390625" defaultRowHeight="12.75"/>
  <cols>
    <col min="1" max="1" width="5.625" style="174" customWidth="1"/>
    <col min="2" max="2" width="68.625" style="174" customWidth="1"/>
    <col min="3" max="3" width="19.50390625" style="174" customWidth="1"/>
    <col min="4" max="16384" width="9.375" style="174" customWidth="1"/>
  </cols>
  <sheetData>
    <row r="1" spans="1:3" ht="33" customHeight="1">
      <c r="A1" s="559" t="s">
        <v>513</v>
      </c>
      <c r="B1" s="559"/>
      <c r="C1" s="559"/>
    </row>
    <row r="2" spans="1:4" ht="15.75" customHeight="1" thickBot="1">
      <c r="A2" s="175"/>
      <c r="B2" s="175"/>
      <c r="C2" s="187" t="s">
        <v>54</v>
      </c>
      <c r="D2" s="182"/>
    </row>
    <row r="3" spans="1:3" ht="26.25" customHeight="1" thickBot="1">
      <c r="A3" s="195" t="s">
        <v>15</v>
      </c>
      <c r="B3" s="196" t="s">
        <v>202</v>
      </c>
      <c r="C3" s="197" t="s">
        <v>253</v>
      </c>
    </row>
    <row r="4" spans="1:3" ht="15.75" thickBot="1">
      <c r="A4" s="198">
        <v>1</v>
      </c>
      <c r="B4" s="199">
        <v>2</v>
      </c>
      <c r="C4" s="200">
        <v>3</v>
      </c>
    </row>
    <row r="5" spans="1:3" ht="15">
      <c r="A5" s="201" t="s">
        <v>17</v>
      </c>
      <c r="B5" s="358" t="s">
        <v>58</v>
      </c>
      <c r="C5" s="355">
        <v>83340</v>
      </c>
    </row>
    <row r="6" spans="1:3" ht="24.75">
      <c r="A6" s="202" t="s">
        <v>18</v>
      </c>
      <c r="B6" s="386" t="s">
        <v>248</v>
      </c>
      <c r="C6" s="356">
        <v>305</v>
      </c>
    </row>
    <row r="7" spans="1:3" ht="15">
      <c r="A7" s="202" t="s">
        <v>19</v>
      </c>
      <c r="B7" s="387" t="s">
        <v>486</v>
      </c>
      <c r="C7" s="356"/>
    </row>
    <row r="8" spans="1:3" ht="24.75">
      <c r="A8" s="202" t="s">
        <v>20</v>
      </c>
      <c r="B8" s="387" t="s">
        <v>250</v>
      </c>
      <c r="C8" s="356"/>
    </row>
    <row r="9" spans="1:3" ht="15">
      <c r="A9" s="203" t="s">
        <v>21</v>
      </c>
      <c r="B9" s="387" t="s">
        <v>249</v>
      </c>
      <c r="C9" s="357">
        <v>249</v>
      </c>
    </row>
    <row r="10" spans="1:3" ht="15.75" thickBot="1">
      <c r="A10" s="202" t="s">
        <v>22</v>
      </c>
      <c r="B10" s="388" t="s">
        <v>203</v>
      </c>
      <c r="C10" s="356"/>
    </row>
    <row r="11" spans="1:3" ht="15.75" thickBot="1">
      <c r="A11" s="568" t="s">
        <v>207</v>
      </c>
      <c r="B11" s="569"/>
      <c r="C11" s="204">
        <f>SUM(C5:C10)</f>
        <v>83894</v>
      </c>
    </row>
    <row r="12" spans="1:3" ht="23.25" customHeight="1">
      <c r="A12" s="570" t="s">
        <v>220</v>
      </c>
      <c r="B12" s="570"/>
      <c r="C12" s="570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 4/2015. (IV.24.)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view="pageLayout" zoomScaleNormal="120" workbookViewId="0" topLeftCell="A1">
      <selection activeCell="B3" sqref="B3"/>
    </sheetView>
  </sheetViews>
  <sheetFormatPr defaultColWidth="9.00390625" defaultRowHeight="12.75"/>
  <cols>
    <col min="1" max="1" width="5.625" style="174" customWidth="1"/>
    <col min="2" max="2" width="66.875" style="174" customWidth="1"/>
    <col min="3" max="3" width="27.00390625" style="174" customWidth="1"/>
    <col min="4" max="16384" width="9.375" style="174" customWidth="1"/>
  </cols>
  <sheetData>
    <row r="1" spans="1:3" ht="33" customHeight="1">
      <c r="A1" s="559" t="s">
        <v>514</v>
      </c>
      <c r="B1" s="559"/>
      <c r="C1" s="559"/>
    </row>
    <row r="2" spans="1:4" ht="15.75" customHeight="1" thickBot="1">
      <c r="A2" s="175"/>
      <c r="B2" s="175"/>
      <c r="C2" s="187" t="s">
        <v>54</v>
      </c>
      <c r="D2" s="182"/>
    </row>
    <row r="3" spans="1:3" ht="26.25" customHeight="1" thickBot="1">
      <c r="A3" s="195" t="s">
        <v>15</v>
      </c>
      <c r="B3" s="196" t="s">
        <v>208</v>
      </c>
      <c r="C3" s="197" t="s">
        <v>218</v>
      </c>
    </row>
    <row r="4" spans="1:3" ht="15.75" thickBot="1">
      <c r="A4" s="198">
        <v>1</v>
      </c>
      <c r="B4" s="199">
        <v>2</v>
      </c>
      <c r="C4" s="200">
        <v>3</v>
      </c>
    </row>
    <row r="5" spans="1:3" ht="15">
      <c r="A5" s="201" t="s">
        <v>17</v>
      </c>
      <c r="B5" s="208"/>
      <c r="C5" s="205"/>
    </row>
    <row r="6" spans="1:3" ht="15">
      <c r="A6" s="202" t="s">
        <v>18</v>
      </c>
      <c r="B6" s="209"/>
      <c r="C6" s="206"/>
    </row>
    <row r="7" spans="1:3" ht="15.75" thickBot="1">
      <c r="A7" s="203" t="s">
        <v>19</v>
      </c>
      <c r="B7" s="210"/>
      <c r="C7" s="207"/>
    </row>
    <row r="8" spans="1:3" s="467" customFormat="1" ht="17.25" customHeight="1" thickBot="1">
      <c r="A8" s="468" t="s">
        <v>20</v>
      </c>
      <c r="B8" s="156" t="s">
        <v>209</v>
      </c>
      <c r="C8" s="204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 4/2015. (IV.24.)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D13" sqref="D13"/>
    </sheetView>
  </sheetViews>
  <sheetFormatPr defaultColWidth="9.00390625" defaultRowHeight="12.75"/>
  <cols>
    <col min="1" max="1" width="47.1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61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5.5" customHeight="1">
      <c r="A1" s="571" t="s">
        <v>0</v>
      </c>
      <c r="B1" s="571"/>
      <c r="C1" s="571"/>
      <c r="D1" s="571"/>
      <c r="E1" s="571"/>
      <c r="F1" s="571"/>
    </row>
    <row r="2" spans="1:6" ht="22.5" customHeight="1" thickBot="1">
      <c r="A2" s="211"/>
      <c r="B2" s="61"/>
      <c r="C2" s="61"/>
      <c r="D2" s="61"/>
      <c r="E2" s="61"/>
      <c r="F2" s="56" t="s">
        <v>62</v>
      </c>
    </row>
    <row r="3" spans="1:6" s="50" customFormat="1" ht="44.25" customHeight="1" thickBot="1">
      <c r="A3" s="212" t="s">
        <v>66</v>
      </c>
      <c r="B3" s="213" t="s">
        <v>67</v>
      </c>
      <c r="C3" s="213" t="s">
        <v>68</v>
      </c>
      <c r="D3" s="213" t="s">
        <v>454</v>
      </c>
      <c r="E3" s="213" t="s">
        <v>253</v>
      </c>
      <c r="F3" s="57" t="s">
        <v>455</v>
      </c>
    </row>
    <row r="4" spans="1:6" s="61" customFormat="1" ht="12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 t="s">
        <v>87</v>
      </c>
    </row>
    <row r="5" spans="1:6" ht="15.75" customHeight="1">
      <c r="A5" s="469" t="s">
        <v>524</v>
      </c>
      <c r="B5" s="28">
        <v>9457</v>
      </c>
      <c r="C5" s="471" t="s">
        <v>489</v>
      </c>
      <c r="D5" s="28">
        <v>976</v>
      </c>
      <c r="E5" s="28">
        <v>8481</v>
      </c>
      <c r="F5" s="62">
        <f aca="true" t="shared" si="0" ref="F5:F23">B5-D5-E5</f>
        <v>0</v>
      </c>
    </row>
    <row r="6" spans="1:6" ht="15.75" customHeight="1">
      <c r="A6" s="469" t="s">
        <v>520</v>
      </c>
      <c r="B6" s="28">
        <v>6418</v>
      </c>
      <c r="C6" s="471" t="s">
        <v>488</v>
      </c>
      <c r="D6" s="28"/>
      <c r="E6" s="28">
        <v>6418</v>
      </c>
      <c r="F6" s="62">
        <f t="shared" si="0"/>
        <v>0</v>
      </c>
    </row>
    <row r="7" spans="1:6" ht="15.75" customHeight="1">
      <c r="A7" s="469" t="s">
        <v>533</v>
      </c>
      <c r="B7" s="28">
        <v>508</v>
      </c>
      <c r="C7" s="471" t="s">
        <v>488</v>
      </c>
      <c r="D7" s="28"/>
      <c r="E7" s="28">
        <v>508</v>
      </c>
      <c r="F7" s="62">
        <f t="shared" si="0"/>
        <v>0</v>
      </c>
    </row>
    <row r="8" spans="1:6" ht="15.75" customHeight="1">
      <c r="A8" s="469" t="s">
        <v>523</v>
      </c>
      <c r="B8" s="28">
        <v>10</v>
      </c>
      <c r="C8" s="471" t="s">
        <v>488</v>
      </c>
      <c r="D8" s="28"/>
      <c r="E8" s="28">
        <v>10</v>
      </c>
      <c r="F8" s="62">
        <f t="shared" si="0"/>
        <v>0</v>
      </c>
    </row>
    <row r="9" spans="1:6" ht="15.75" customHeight="1">
      <c r="A9" s="469" t="s">
        <v>525</v>
      </c>
      <c r="B9" s="28">
        <v>30</v>
      </c>
      <c r="C9" s="471" t="s">
        <v>488</v>
      </c>
      <c r="D9" s="28"/>
      <c r="E9" s="28">
        <v>30</v>
      </c>
      <c r="F9" s="62">
        <f t="shared" si="0"/>
        <v>0</v>
      </c>
    </row>
    <row r="10" spans="1:6" ht="15.75" customHeight="1">
      <c r="A10" s="470" t="s">
        <v>526</v>
      </c>
      <c r="B10" s="28">
        <v>130</v>
      </c>
      <c r="C10" s="471" t="s">
        <v>488</v>
      </c>
      <c r="D10" s="28"/>
      <c r="E10" s="28">
        <v>130</v>
      </c>
      <c r="F10" s="62">
        <f t="shared" si="0"/>
        <v>0</v>
      </c>
    </row>
    <row r="11" spans="1:6" ht="15.75" customHeight="1">
      <c r="A11" s="469" t="s">
        <v>527</v>
      </c>
      <c r="B11" s="28">
        <v>137</v>
      </c>
      <c r="C11" s="471" t="s">
        <v>488</v>
      </c>
      <c r="D11" s="28"/>
      <c r="E11" s="28">
        <v>137</v>
      </c>
      <c r="F11" s="62">
        <f t="shared" si="0"/>
        <v>0</v>
      </c>
    </row>
    <row r="12" spans="1:6" ht="15.75" customHeight="1">
      <c r="A12" s="469" t="s">
        <v>528</v>
      </c>
      <c r="B12" s="28">
        <v>81</v>
      </c>
      <c r="C12" s="471" t="s">
        <v>488</v>
      </c>
      <c r="D12" s="28"/>
      <c r="E12" s="28">
        <v>81</v>
      </c>
      <c r="F12" s="62">
        <f t="shared" si="0"/>
        <v>0</v>
      </c>
    </row>
    <row r="13" spans="1:6" ht="15.75" customHeight="1">
      <c r="A13" s="469" t="s">
        <v>529</v>
      </c>
      <c r="B13" s="28">
        <v>89</v>
      </c>
      <c r="C13" s="471" t="s">
        <v>488</v>
      </c>
      <c r="D13" s="28"/>
      <c r="E13" s="28">
        <v>89</v>
      </c>
      <c r="F13" s="62">
        <f t="shared" si="0"/>
        <v>0</v>
      </c>
    </row>
    <row r="14" spans="1:6" ht="15.75" customHeight="1">
      <c r="A14" s="469" t="s">
        <v>530</v>
      </c>
      <c r="B14" s="28">
        <v>26</v>
      </c>
      <c r="C14" s="471" t="s">
        <v>488</v>
      </c>
      <c r="D14" s="28"/>
      <c r="E14" s="28">
        <v>26</v>
      </c>
      <c r="F14" s="62">
        <f t="shared" si="0"/>
        <v>0</v>
      </c>
    </row>
    <row r="15" spans="1:6" ht="15.75" customHeight="1">
      <c r="A15" s="469" t="s">
        <v>531</v>
      </c>
      <c r="B15" s="28">
        <v>19</v>
      </c>
      <c r="C15" s="471" t="s">
        <v>488</v>
      </c>
      <c r="D15" s="28"/>
      <c r="E15" s="28">
        <v>19</v>
      </c>
      <c r="F15" s="62">
        <f t="shared" si="0"/>
        <v>0</v>
      </c>
    </row>
    <row r="16" spans="1:6" ht="15.75" customHeight="1">
      <c r="A16" s="469" t="s">
        <v>532</v>
      </c>
      <c r="B16" s="28">
        <v>20</v>
      </c>
      <c r="C16" s="471" t="s">
        <v>488</v>
      </c>
      <c r="D16" s="28"/>
      <c r="E16" s="28">
        <v>20</v>
      </c>
      <c r="F16" s="62">
        <f t="shared" si="0"/>
        <v>0</v>
      </c>
    </row>
    <row r="17" spans="1:6" ht="15.75" customHeight="1">
      <c r="A17" s="469"/>
      <c r="B17" s="28"/>
      <c r="C17" s="471"/>
      <c r="D17" s="28"/>
      <c r="E17" s="28"/>
      <c r="F17" s="62">
        <f t="shared" si="0"/>
        <v>0</v>
      </c>
    </row>
    <row r="18" spans="1:6" ht="15.75" customHeight="1">
      <c r="A18" s="469"/>
      <c r="B18" s="28"/>
      <c r="C18" s="471"/>
      <c r="D18" s="28"/>
      <c r="E18" s="28"/>
      <c r="F18" s="62">
        <f t="shared" si="0"/>
        <v>0</v>
      </c>
    </row>
    <row r="19" spans="1:6" ht="15.75" customHeight="1">
      <c r="A19" s="469"/>
      <c r="B19" s="28"/>
      <c r="C19" s="471"/>
      <c r="D19" s="28"/>
      <c r="E19" s="28"/>
      <c r="F19" s="62">
        <f t="shared" si="0"/>
        <v>0</v>
      </c>
    </row>
    <row r="20" spans="1:6" ht="15.75" customHeight="1">
      <c r="A20" s="469"/>
      <c r="B20" s="28"/>
      <c r="C20" s="471"/>
      <c r="D20" s="28"/>
      <c r="E20" s="28"/>
      <c r="F20" s="62">
        <f t="shared" si="0"/>
        <v>0</v>
      </c>
    </row>
    <row r="21" spans="1:6" ht="15.75" customHeight="1">
      <c r="A21" s="469"/>
      <c r="B21" s="28"/>
      <c r="C21" s="471"/>
      <c r="D21" s="28"/>
      <c r="E21" s="28"/>
      <c r="F21" s="62">
        <f t="shared" si="0"/>
        <v>0</v>
      </c>
    </row>
    <row r="22" spans="1:6" ht="15.75" customHeight="1">
      <c r="A22" s="469"/>
      <c r="B22" s="28"/>
      <c r="C22" s="471"/>
      <c r="D22" s="28"/>
      <c r="E22" s="28"/>
      <c r="F22" s="62">
        <f t="shared" si="0"/>
        <v>0</v>
      </c>
    </row>
    <row r="23" spans="1:6" ht="15.75" customHeight="1" thickBot="1">
      <c r="A23" s="63"/>
      <c r="B23" s="29"/>
      <c r="C23" s="472"/>
      <c r="D23" s="29"/>
      <c r="E23" s="29"/>
      <c r="F23" s="64">
        <f t="shared" si="0"/>
        <v>0</v>
      </c>
    </row>
    <row r="24" spans="1:6" s="67" customFormat="1" ht="18" customHeight="1" thickBot="1">
      <c r="A24" s="214" t="s">
        <v>65</v>
      </c>
      <c r="B24" s="65">
        <f>SUM(B5:B23)</f>
        <v>16925</v>
      </c>
      <c r="C24" s="143"/>
      <c r="D24" s="65">
        <f>SUM(D5:D23)</f>
        <v>976</v>
      </c>
      <c r="E24" s="65">
        <f>SUM(E5:E23)</f>
        <v>15949</v>
      </c>
      <c r="F24" s="66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6. melléklet a 4/2015. (IV.24.)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view="pageLayout" workbookViewId="0" topLeftCell="A1">
      <selection activeCell="F11" sqref="F11"/>
    </sheetView>
  </sheetViews>
  <sheetFormatPr defaultColWidth="9.00390625" defaultRowHeight="12.75"/>
  <cols>
    <col min="1" max="1" width="60.625" style="48" customWidth="1"/>
    <col min="2" max="2" width="15.625" style="47" customWidth="1"/>
    <col min="3" max="3" width="16.375" style="47" customWidth="1"/>
    <col min="4" max="4" width="18.00390625" style="47" customWidth="1"/>
    <col min="5" max="5" width="16.625" style="47" customWidth="1"/>
    <col min="6" max="6" width="18.875" style="47" customWidth="1"/>
    <col min="7" max="8" width="12.875" style="47" customWidth="1"/>
    <col min="9" max="9" width="13.875" style="47" customWidth="1"/>
    <col min="10" max="16384" width="9.375" style="47" customWidth="1"/>
  </cols>
  <sheetData>
    <row r="1" spans="1:6" ht="24.75" customHeight="1">
      <c r="A1" s="571" t="s">
        <v>1</v>
      </c>
      <c r="B1" s="571"/>
      <c r="C1" s="571"/>
      <c r="D1" s="571"/>
      <c r="E1" s="571"/>
      <c r="F1" s="571"/>
    </row>
    <row r="2" spans="1:6" ht="23.25" customHeight="1" thickBot="1">
      <c r="A2" s="211"/>
      <c r="B2" s="61"/>
      <c r="C2" s="61"/>
      <c r="D2" s="61"/>
      <c r="E2" s="61"/>
      <c r="F2" s="56" t="s">
        <v>62</v>
      </c>
    </row>
    <row r="3" spans="1:6" s="50" customFormat="1" ht="48.75" customHeight="1" thickBot="1">
      <c r="A3" s="212" t="s">
        <v>69</v>
      </c>
      <c r="B3" s="213" t="s">
        <v>67</v>
      </c>
      <c r="C3" s="213" t="s">
        <v>68</v>
      </c>
      <c r="D3" s="213" t="s">
        <v>454</v>
      </c>
      <c r="E3" s="213" t="s">
        <v>253</v>
      </c>
      <c r="F3" s="57" t="s">
        <v>456</v>
      </c>
    </row>
    <row r="4" spans="1:6" s="61" customFormat="1" ht="15" customHeight="1" thickBot="1">
      <c r="A4" s="58">
        <v>1</v>
      </c>
      <c r="B4" s="59">
        <v>2</v>
      </c>
      <c r="C4" s="59">
        <v>3</v>
      </c>
      <c r="D4" s="59">
        <v>4</v>
      </c>
      <c r="E4" s="59">
        <v>5</v>
      </c>
      <c r="F4" s="60">
        <v>6</v>
      </c>
    </row>
    <row r="5" spans="1:6" ht="15.75" customHeight="1">
      <c r="A5" s="68" t="s">
        <v>490</v>
      </c>
      <c r="B5" s="69">
        <v>17930</v>
      </c>
      <c r="C5" s="473" t="s">
        <v>488</v>
      </c>
      <c r="D5" s="69"/>
      <c r="E5" s="69">
        <v>17930</v>
      </c>
      <c r="F5" s="70">
        <f aca="true" t="shared" si="0" ref="F5:F23">B5-D5-E5</f>
        <v>0</v>
      </c>
    </row>
    <row r="6" spans="1:6" ht="15.75" customHeight="1">
      <c r="A6" s="68" t="s">
        <v>491</v>
      </c>
      <c r="B6" s="69">
        <v>4531</v>
      </c>
      <c r="C6" s="473" t="s">
        <v>488</v>
      </c>
      <c r="D6" s="69"/>
      <c r="E6" s="69">
        <v>4531</v>
      </c>
      <c r="F6" s="70">
        <f t="shared" si="0"/>
        <v>0</v>
      </c>
    </row>
    <row r="7" spans="1:6" ht="15.75" customHeight="1">
      <c r="A7" s="68" t="s">
        <v>521</v>
      </c>
      <c r="B7" s="69">
        <v>491</v>
      </c>
      <c r="C7" s="473" t="s">
        <v>488</v>
      </c>
      <c r="D7" s="69"/>
      <c r="E7" s="69">
        <v>491</v>
      </c>
      <c r="F7" s="70">
        <f t="shared" si="0"/>
        <v>0</v>
      </c>
    </row>
    <row r="8" spans="1:6" ht="15.75" customHeight="1">
      <c r="A8" s="68" t="s">
        <v>522</v>
      </c>
      <c r="B8" s="69">
        <v>100000</v>
      </c>
      <c r="C8" s="473" t="s">
        <v>488</v>
      </c>
      <c r="D8" s="69"/>
      <c r="E8" s="69">
        <v>100000</v>
      </c>
      <c r="F8" s="70">
        <f t="shared" si="0"/>
        <v>0</v>
      </c>
    </row>
    <row r="9" spans="1:6" ht="15.75" customHeight="1">
      <c r="A9" s="68"/>
      <c r="B9" s="69"/>
      <c r="C9" s="473"/>
      <c r="D9" s="69"/>
      <c r="E9" s="69"/>
      <c r="F9" s="70">
        <f t="shared" si="0"/>
        <v>0</v>
      </c>
    </row>
    <row r="10" spans="1:6" ht="15.75" customHeight="1">
      <c r="A10" s="68"/>
      <c r="B10" s="69"/>
      <c r="C10" s="473"/>
      <c r="D10" s="69"/>
      <c r="E10" s="69"/>
      <c r="F10" s="70">
        <f t="shared" si="0"/>
        <v>0</v>
      </c>
    </row>
    <row r="11" spans="1:6" ht="15.75" customHeight="1">
      <c r="A11" s="68"/>
      <c r="B11" s="69"/>
      <c r="C11" s="473"/>
      <c r="D11" s="69"/>
      <c r="E11" s="69"/>
      <c r="F11" s="70">
        <f t="shared" si="0"/>
        <v>0</v>
      </c>
    </row>
    <row r="12" spans="1:6" ht="15.75" customHeight="1">
      <c r="A12" s="68"/>
      <c r="B12" s="69"/>
      <c r="C12" s="473"/>
      <c r="D12" s="69"/>
      <c r="E12" s="69"/>
      <c r="F12" s="70">
        <f t="shared" si="0"/>
        <v>0</v>
      </c>
    </row>
    <row r="13" spans="1:6" ht="15.75" customHeight="1">
      <c r="A13" s="68"/>
      <c r="B13" s="69"/>
      <c r="C13" s="473"/>
      <c r="D13" s="69"/>
      <c r="E13" s="69"/>
      <c r="F13" s="70">
        <f t="shared" si="0"/>
        <v>0</v>
      </c>
    </row>
    <row r="14" spans="1:6" ht="15.75" customHeight="1">
      <c r="A14" s="68"/>
      <c r="B14" s="69"/>
      <c r="C14" s="473"/>
      <c r="D14" s="69"/>
      <c r="E14" s="69"/>
      <c r="F14" s="70">
        <f t="shared" si="0"/>
        <v>0</v>
      </c>
    </row>
    <row r="15" spans="1:6" ht="15.75" customHeight="1">
      <c r="A15" s="68"/>
      <c r="B15" s="69"/>
      <c r="C15" s="473"/>
      <c r="D15" s="69"/>
      <c r="E15" s="69"/>
      <c r="F15" s="70">
        <f t="shared" si="0"/>
        <v>0</v>
      </c>
    </row>
    <row r="16" spans="1:6" ht="15.75" customHeight="1">
      <c r="A16" s="68"/>
      <c r="B16" s="69"/>
      <c r="C16" s="473"/>
      <c r="D16" s="69"/>
      <c r="E16" s="69"/>
      <c r="F16" s="70">
        <f t="shared" si="0"/>
        <v>0</v>
      </c>
    </row>
    <row r="17" spans="1:6" ht="15.75" customHeight="1">
      <c r="A17" s="68"/>
      <c r="B17" s="69"/>
      <c r="C17" s="473"/>
      <c r="D17" s="69"/>
      <c r="E17" s="69"/>
      <c r="F17" s="70">
        <f t="shared" si="0"/>
        <v>0</v>
      </c>
    </row>
    <row r="18" spans="1:6" ht="15.75" customHeight="1">
      <c r="A18" s="68"/>
      <c r="B18" s="69"/>
      <c r="C18" s="473"/>
      <c r="D18" s="69"/>
      <c r="E18" s="69"/>
      <c r="F18" s="70">
        <f t="shared" si="0"/>
        <v>0</v>
      </c>
    </row>
    <row r="19" spans="1:6" ht="15.75" customHeight="1">
      <c r="A19" s="68"/>
      <c r="B19" s="69"/>
      <c r="C19" s="473"/>
      <c r="D19" s="69"/>
      <c r="E19" s="69"/>
      <c r="F19" s="70">
        <f t="shared" si="0"/>
        <v>0</v>
      </c>
    </row>
    <row r="20" spans="1:6" ht="15.75" customHeight="1">
      <c r="A20" s="68"/>
      <c r="B20" s="69"/>
      <c r="C20" s="473"/>
      <c r="D20" s="69"/>
      <c r="E20" s="69"/>
      <c r="F20" s="70">
        <f t="shared" si="0"/>
        <v>0</v>
      </c>
    </row>
    <row r="21" spans="1:6" ht="15.75" customHeight="1">
      <c r="A21" s="68"/>
      <c r="B21" s="69"/>
      <c r="C21" s="473"/>
      <c r="D21" s="69"/>
      <c r="E21" s="69"/>
      <c r="F21" s="70">
        <f t="shared" si="0"/>
        <v>0</v>
      </c>
    </row>
    <row r="22" spans="1:6" ht="15.75" customHeight="1">
      <c r="A22" s="68"/>
      <c r="B22" s="69"/>
      <c r="C22" s="473"/>
      <c r="D22" s="69"/>
      <c r="E22" s="69"/>
      <c r="F22" s="70">
        <f t="shared" si="0"/>
        <v>0</v>
      </c>
    </row>
    <row r="23" spans="1:6" ht="15.75" customHeight="1" thickBot="1">
      <c r="A23" s="71"/>
      <c r="B23" s="72"/>
      <c r="C23" s="474"/>
      <c r="D23" s="72"/>
      <c r="E23" s="72"/>
      <c r="F23" s="73">
        <f t="shared" si="0"/>
        <v>0</v>
      </c>
    </row>
    <row r="24" spans="1:6" s="67" customFormat="1" ht="18" customHeight="1" thickBot="1">
      <c r="A24" s="214" t="s">
        <v>65</v>
      </c>
      <c r="B24" s="215">
        <f>SUM(B5:B23)</f>
        <v>122952</v>
      </c>
      <c r="C24" s="144"/>
      <c r="D24" s="215">
        <f>SUM(D5:D23)</f>
        <v>0</v>
      </c>
      <c r="E24" s="215">
        <f>SUM(E5:E23)</f>
        <v>122952</v>
      </c>
      <c r="F24" s="74">
        <f>SUM(F5:F23)</f>
        <v>0</v>
      </c>
    </row>
  </sheetData>
  <sheetProtection sheet="1"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7. melléklet a 4/2015. (IV.24.) önkormányzati rendelethez&amp;"Times New Roman CE,Normál"&amp;10
  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52"/>
  <sheetViews>
    <sheetView view="pageLayout" workbookViewId="0" topLeftCell="A1">
      <selection activeCell="D5" sqref="D5"/>
    </sheetView>
  </sheetViews>
  <sheetFormatPr defaultColWidth="9.00390625" defaultRowHeight="12.75"/>
  <cols>
    <col min="1" max="1" width="38.625" style="52" customWidth="1"/>
    <col min="2" max="5" width="13.875" style="52" customWidth="1"/>
    <col min="6" max="16384" width="9.375" style="52" customWidth="1"/>
  </cols>
  <sheetData>
    <row r="1" spans="1:5" ht="12.75">
      <c r="A1" s="233"/>
      <c r="B1" s="233"/>
      <c r="C1" s="233"/>
      <c r="D1" s="233"/>
      <c r="E1" s="233"/>
    </row>
    <row r="2" spans="1:5" ht="15.75">
      <c r="A2" s="234" t="s">
        <v>143</v>
      </c>
      <c r="B2" s="572"/>
      <c r="C2" s="572"/>
      <c r="D2" s="572"/>
      <c r="E2" s="572"/>
    </row>
    <row r="3" spans="1:5" ht="14.25" thickBot="1">
      <c r="A3" s="233"/>
      <c r="B3" s="233"/>
      <c r="C3" s="233"/>
      <c r="D3" s="573" t="s">
        <v>136</v>
      </c>
      <c r="E3" s="573"/>
    </row>
    <row r="4" spans="1:5" ht="15" customHeight="1" thickBot="1">
      <c r="A4" s="235" t="s">
        <v>135</v>
      </c>
      <c r="B4" s="236" t="s">
        <v>205</v>
      </c>
      <c r="C4" s="236" t="s">
        <v>245</v>
      </c>
      <c r="D4" s="236" t="s">
        <v>457</v>
      </c>
      <c r="E4" s="237" t="s">
        <v>50</v>
      </c>
    </row>
    <row r="5" spans="1:5" ht="12.75">
      <c r="A5" s="238" t="s">
        <v>137</v>
      </c>
      <c r="B5" s="107"/>
      <c r="C5" s="107"/>
      <c r="D5" s="107"/>
      <c r="E5" s="239">
        <f aca="true" t="shared" si="0" ref="E5:E11">SUM(B5:D5)</f>
        <v>0</v>
      </c>
    </row>
    <row r="6" spans="1:5" ht="12.75">
      <c r="A6" s="240" t="s">
        <v>150</v>
      </c>
      <c r="B6" s="108"/>
      <c r="C6" s="108"/>
      <c r="D6" s="108"/>
      <c r="E6" s="241">
        <f t="shared" si="0"/>
        <v>0</v>
      </c>
    </row>
    <row r="7" spans="1:5" ht="12.75">
      <c r="A7" s="242" t="s">
        <v>138</v>
      </c>
      <c r="B7" s="109"/>
      <c r="C7" s="109"/>
      <c r="D7" s="109"/>
      <c r="E7" s="243">
        <f t="shared" si="0"/>
        <v>0</v>
      </c>
    </row>
    <row r="8" spans="1:5" ht="12.75">
      <c r="A8" s="242" t="s">
        <v>152</v>
      </c>
      <c r="B8" s="109"/>
      <c r="C8" s="109"/>
      <c r="D8" s="109"/>
      <c r="E8" s="243">
        <f t="shared" si="0"/>
        <v>0</v>
      </c>
    </row>
    <row r="9" spans="1:5" ht="12.75">
      <c r="A9" s="242" t="s">
        <v>139</v>
      </c>
      <c r="B9" s="109"/>
      <c r="C9" s="109"/>
      <c r="D9" s="109"/>
      <c r="E9" s="243">
        <f t="shared" si="0"/>
        <v>0</v>
      </c>
    </row>
    <row r="10" spans="1:5" ht="12.75">
      <c r="A10" s="242" t="s">
        <v>140</v>
      </c>
      <c r="B10" s="109"/>
      <c r="C10" s="109"/>
      <c r="D10" s="109"/>
      <c r="E10" s="243">
        <f t="shared" si="0"/>
        <v>0</v>
      </c>
    </row>
    <row r="11" spans="1:5" ht="13.5" thickBot="1">
      <c r="A11" s="110"/>
      <c r="B11" s="111"/>
      <c r="C11" s="111"/>
      <c r="D11" s="111"/>
      <c r="E11" s="243">
        <f t="shared" si="0"/>
        <v>0</v>
      </c>
    </row>
    <row r="12" spans="1:5" ht="13.5" thickBot="1">
      <c r="A12" s="244" t="s">
        <v>142</v>
      </c>
      <c r="B12" s="245">
        <f>B5+SUM(B7:B11)</f>
        <v>0</v>
      </c>
      <c r="C12" s="245">
        <f>C5+SUM(C7:C11)</f>
        <v>0</v>
      </c>
      <c r="D12" s="245">
        <f>D5+SUM(D7:D11)</f>
        <v>0</v>
      </c>
      <c r="E12" s="246">
        <f>E5+SUM(E7:E11)</f>
        <v>0</v>
      </c>
    </row>
    <row r="13" spans="1:5" ht="13.5" thickBot="1">
      <c r="A13" s="55"/>
      <c r="B13" s="55"/>
      <c r="C13" s="55"/>
      <c r="D13" s="55"/>
      <c r="E13" s="55"/>
    </row>
    <row r="14" spans="1:5" ht="15" customHeight="1" thickBot="1">
      <c r="A14" s="235" t="s">
        <v>141</v>
      </c>
      <c r="B14" s="236" t="s">
        <v>205</v>
      </c>
      <c r="C14" s="236" t="s">
        <v>245</v>
      </c>
      <c r="D14" s="236" t="s">
        <v>457</v>
      </c>
      <c r="E14" s="237" t="s">
        <v>50</v>
      </c>
    </row>
    <row r="15" spans="1:5" ht="12.75">
      <c r="A15" s="238" t="s">
        <v>146</v>
      </c>
      <c r="B15" s="107"/>
      <c r="C15" s="107"/>
      <c r="D15" s="107"/>
      <c r="E15" s="239">
        <f aca="true" t="shared" si="1" ref="E15:E21">SUM(B15:D15)</f>
        <v>0</v>
      </c>
    </row>
    <row r="16" spans="1:5" ht="12.75">
      <c r="A16" s="247" t="s">
        <v>147</v>
      </c>
      <c r="B16" s="109"/>
      <c r="C16" s="109"/>
      <c r="D16" s="109"/>
      <c r="E16" s="243">
        <f t="shared" si="1"/>
        <v>0</v>
      </c>
    </row>
    <row r="17" spans="1:5" ht="12.75">
      <c r="A17" s="242" t="s">
        <v>148</v>
      </c>
      <c r="B17" s="109"/>
      <c r="C17" s="109"/>
      <c r="D17" s="109"/>
      <c r="E17" s="243">
        <f t="shared" si="1"/>
        <v>0</v>
      </c>
    </row>
    <row r="18" spans="1:5" ht="12.75">
      <c r="A18" s="242" t="s">
        <v>149</v>
      </c>
      <c r="B18" s="109"/>
      <c r="C18" s="109"/>
      <c r="D18" s="109"/>
      <c r="E18" s="243">
        <f t="shared" si="1"/>
        <v>0</v>
      </c>
    </row>
    <row r="19" spans="1:5" ht="12.75">
      <c r="A19" s="112"/>
      <c r="B19" s="109"/>
      <c r="C19" s="109"/>
      <c r="D19" s="109"/>
      <c r="E19" s="243">
        <f t="shared" si="1"/>
        <v>0</v>
      </c>
    </row>
    <row r="20" spans="1:5" ht="12.75">
      <c r="A20" s="112"/>
      <c r="B20" s="109"/>
      <c r="C20" s="109"/>
      <c r="D20" s="109"/>
      <c r="E20" s="243">
        <f t="shared" si="1"/>
        <v>0</v>
      </c>
    </row>
    <row r="21" spans="1:5" ht="13.5" thickBot="1">
      <c r="A21" s="110"/>
      <c r="B21" s="111"/>
      <c r="C21" s="111"/>
      <c r="D21" s="111"/>
      <c r="E21" s="243">
        <f t="shared" si="1"/>
        <v>0</v>
      </c>
    </row>
    <row r="22" spans="1:5" ht="13.5" thickBot="1">
      <c r="A22" s="244" t="s">
        <v>52</v>
      </c>
      <c r="B22" s="245">
        <f>SUM(B15:B21)</f>
        <v>0</v>
      </c>
      <c r="C22" s="245">
        <f>SUM(C15:C21)</f>
        <v>0</v>
      </c>
      <c r="D22" s="245">
        <f>SUM(D15:D21)</f>
        <v>0</v>
      </c>
      <c r="E22" s="246">
        <f>SUM(E15:E21)</f>
        <v>0</v>
      </c>
    </row>
    <row r="23" spans="1:5" ht="12.75">
      <c r="A23" s="233"/>
      <c r="B23" s="233"/>
      <c r="C23" s="233"/>
      <c r="D23" s="233"/>
      <c r="E23" s="233"/>
    </row>
    <row r="24" spans="1:5" ht="12.75">
      <c r="A24" s="233"/>
      <c r="B24" s="233"/>
      <c r="C24" s="233"/>
      <c r="D24" s="233"/>
      <c r="E24" s="233"/>
    </row>
    <row r="25" spans="1:5" ht="15.75">
      <c r="A25" s="234" t="s">
        <v>143</v>
      </c>
      <c r="B25" s="572"/>
      <c r="C25" s="572"/>
      <c r="D25" s="572"/>
      <c r="E25" s="572"/>
    </row>
    <row r="26" spans="1:5" ht="14.25" thickBot="1">
      <c r="A26" s="233"/>
      <c r="B26" s="233"/>
      <c r="C26" s="233"/>
      <c r="D26" s="573" t="s">
        <v>136</v>
      </c>
      <c r="E26" s="573"/>
    </row>
    <row r="27" spans="1:5" ht="13.5" thickBot="1">
      <c r="A27" s="235" t="s">
        <v>135</v>
      </c>
      <c r="B27" s="236" t="s">
        <v>205</v>
      </c>
      <c r="C27" s="236" t="s">
        <v>245</v>
      </c>
      <c r="D27" s="236" t="s">
        <v>457</v>
      </c>
      <c r="E27" s="237" t="s">
        <v>50</v>
      </c>
    </row>
    <row r="28" spans="1:5" ht="12.75">
      <c r="A28" s="238" t="s">
        <v>137</v>
      </c>
      <c r="B28" s="107"/>
      <c r="C28" s="107"/>
      <c r="D28" s="107"/>
      <c r="E28" s="239">
        <f aca="true" t="shared" si="2" ref="E28:E34">SUM(B28:D28)</f>
        <v>0</v>
      </c>
    </row>
    <row r="29" spans="1:5" ht="12.75">
      <c r="A29" s="240" t="s">
        <v>150</v>
      </c>
      <c r="B29" s="108"/>
      <c r="C29" s="108"/>
      <c r="D29" s="108"/>
      <c r="E29" s="241">
        <f t="shared" si="2"/>
        <v>0</v>
      </c>
    </row>
    <row r="30" spans="1:5" ht="12.75">
      <c r="A30" s="242" t="s">
        <v>138</v>
      </c>
      <c r="B30" s="109"/>
      <c r="C30" s="109"/>
      <c r="D30" s="109"/>
      <c r="E30" s="243">
        <f t="shared" si="2"/>
        <v>0</v>
      </c>
    </row>
    <row r="31" spans="1:5" ht="12.75">
      <c r="A31" s="242" t="s">
        <v>152</v>
      </c>
      <c r="B31" s="109"/>
      <c r="C31" s="109"/>
      <c r="D31" s="109"/>
      <c r="E31" s="243">
        <f t="shared" si="2"/>
        <v>0</v>
      </c>
    </row>
    <row r="32" spans="1:5" ht="12.75">
      <c r="A32" s="242" t="s">
        <v>139</v>
      </c>
      <c r="B32" s="109"/>
      <c r="C32" s="109"/>
      <c r="D32" s="109"/>
      <c r="E32" s="243">
        <f t="shared" si="2"/>
        <v>0</v>
      </c>
    </row>
    <row r="33" spans="1:5" ht="12.75">
      <c r="A33" s="242" t="s">
        <v>140</v>
      </c>
      <c r="B33" s="109"/>
      <c r="C33" s="109"/>
      <c r="D33" s="109"/>
      <c r="E33" s="243">
        <f t="shared" si="2"/>
        <v>0</v>
      </c>
    </row>
    <row r="34" spans="1:5" ht="13.5" thickBot="1">
      <c r="A34" s="110"/>
      <c r="B34" s="111"/>
      <c r="C34" s="111"/>
      <c r="D34" s="111"/>
      <c r="E34" s="243">
        <f t="shared" si="2"/>
        <v>0</v>
      </c>
    </row>
    <row r="35" spans="1:5" ht="13.5" thickBot="1">
      <c r="A35" s="244" t="s">
        <v>142</v>
      </c>
      <c r="B35" s="245">
        <f>B28+SUM(B30:B34)</f>
        <v>0</v>
      </c>
      <c r="C35" s="245">
        <f>C28+SUM(C30:C34)</f>
        <v>0</v>
      </c>
      <c r="D35" s="245">
        <f>D28+SUM(D30:D34)</f>
        <v>0</v>
      </c>
      <c r="E35" s="246">
        <f>E28+SUM(E30:E34)</f>
        <v>0</v>
      </c>
    </row>
    <row r="36" spans="1:5" ht="13.5" thickBot="1">
      <c r="A36" s="55"/>
      <c r="B36" s="55"/>
      <c r="C36" s="55"/>
      <c r="D36" s="55"/>
      <c r="E36" s="55"/>
    </row>
    <row r="37" spans="1:5" ht="13.5" thickBot="1">
      <c r="A37" s="235" t="s">
        <v>141</v>
      </c>
      <c r="B37" s="236" t="s">
        <v>205</v>
      </c>
      <c r="C37" s="236" t="s">
        <v>245</v>
      </c>
      <c r="D37" s="236" t="s">
        <v>457</v>
      </c>
      <c r="E37" s="237" t="s">
        <v>50</v>
      </c>
    </row>
    <row r="38" spans="1:5" ht="12.75">
      <c r="A38" s="238" t="s">
        <v>146</v>
      </c>
      <c r="B38" s="107"/>
      <c r="C38" s="107"/>
      <c r="D38" s="107"/>
      <c r="E38" s="239">
        <f aca="true" t="shared" si="3" ref="E38:E44">SUM(B38:D38)</f>
        <v>0</v>
      </c>
    </row>
    <row r="39" spans="1:5" ht="12.75">
      <c r="A39" s="247" t="s">
        <v>147</v>
      </c>
      <c r="B39" s="109"/>
      <c r="C39" s="109"/>
      <c r="D39" s="109"/>
      <c r="E39" s="243">
        <f t="shared" si="3"/>
        <v>0</v>
      </c>
    </row>
    <row r="40" spans="1:5" ht="12.75">
      <c r="A40" s="242" t="s">
        <v>148</v>
      </c>
      <c r="B40" s="109"/>
      <c r="C40" s="109"/>
      <c r="D40" s="109"/>
      <c r="E40" s="243">
        <f t="shared" si="3"/>
        <v>0</v>
      </c>
    </row>
    <row r="41" spans="1:5" ht="12.75">
      <c r="A41" s="242" t="s">
        <v>149</v>
      </c>
      <c r="B41" s="109"/>
      <c r="C41" s="109"/>
      <c r="D41" s="109"/>
      <c r="E41" s="243">
        <f t="shared" si="3"/>
        <v>0</v>
      </c>
    </row>
    <row r="42" spans="1:5" ht="12.75">
      <c r="A42" s="112"/>
      <c r="B42" s="109"/>
      <c r="C42" s="109"/>
      <c r="D42" s="109"/>
      <c r="E42" s="243">
        <f t="shared" si="3"/>
        <v>0</v>
      </c>
    </row>
    <row r="43" spans="1:5" ht="12.75">
      <c r="A43" s="112"/>
      <c r="B43" s="109"/>
      <c r="C43" s="109"/>
      <c r="D43" s="109"/>
      <c r="E43" s="243">
        <f t="shared" si="3"/>
        <v>0</v>
      </c>
    </row>
    <row r="44" spans="1:5" ht="13.5" thickBot="1">
      <c r="A44" s="110"/>
      <c r="B44" s="111"/>
      <c r="C44" s="111"/>
      <c r="D44" s="111"/>
      <c r="E44" s="243">
        <f t="shared" si="3"/>
        <v>0</v>
      </c>
    </row>
    <row r="45" spans="1:5" ht="13.5" thickBot="1">
      <c r="A45" s="244" t="s">
        <v>52</v>
      </c>
      <c r="B45" s="245">
        <f>SUM(B38:B44)</f>
        <v>0</v>
      </c>
      <c r="C45" s="245">
        <f>SUM(C38:C44)</f>
        <v>0</v>
      </c>
      <c r="D45" s="245">
        <f>SUM(D38:D44)</f>
        <v>0</v>
      </c>
      <c r="E45" s="246">
        <f>SUM(E38:E44)</f>
        <v>0</v>
      </c>
    </row>
    <row r="46" spans="1:5" ht="12.75">
      <c r="A46" s="233"/>
      <c r="B46" s="233"/>
      <c r="C46" s="233"/>
      <c r="D46" s="233"/>
      <c r="E46" s="233"/>
    </row>
    <row r="47" spans="1:5" ht="15.75">
      <c r="A47" s="581" t="s">
        <v>458</v>
      </c>
      <c r="B47" s="581"/>
      <c r="C47" s="581"/>
      <c r="D47" s="581"/>
      <c r="E47" s="581"/>
    </row>
    <row r="48" spans="1:5" ht="13.5" thickBot="1">
      <c r="A48" s="233"/>
      <c r="B48" s="233"/>
      <c r="C48" s="233"/>
      <c r="D48" s="233"/>
      <c r="E48" s="233"/>
    </row>
    <row r="49" spans="1:8" ht="13.5" thickBot="1">
      <c r="A49" s="586" t="s">
        <v>144</v>
      </c>
      <c r="B49" s="587"/>
      <c r="C49" s="588"/>
      <c r="D49" s="584" t="s">
        <v>153</v>
      </c>
      <c r="E49" s="585"/>
      <c r="H49" s="53"/>
    </row>
    <row r="50" spans="1:5" ht="12.75">
      <c r="A50" s="589"/>
      <c r="B50" s="590"/>
      <c r="C50" s="591"/>
      <c r="D50" s="577"/>
      <c r="E50" s="578"/>
    </row>
    <row r="51" spans="1:5" ht="13.5" thickBot="1">
      <c r="A51" s="592"/>
      <c r="B51" s="593"/>
      <c r="C51" s="594"/>
      <c r="D51" s="579"/>
      <c r="E51" s="580"/>
    </row>
    <row r="52" spans="1:5" ht="13.5" thickBot="1">
      <c r="A52" s="574" t="s">
        <v>52</v>
      </c>
      <c r="B52" s="575"/>
      <c r="C52" s="576"/>
      <c r="D52" s="582">
        <f>SUM(D50:E51)</f>
        <v>0</v>
      </c>
      <c r="E52" s="583"/>
    </row>
  </sheetData>
  <sheetProtection sheet="1"/>
  <mergeCells count="13">
    <mergeCell ref="A49:C49"/>
    <mergeCell ref="A50:C50"/>
    <mergeCell ref="A51:C51"/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</mergeCells>
  <conditionalFormatting sqref="E5:E12 B12:D12 B22:E22 E15:E21 E28:E35 B35:D35 E38:E45 B45:D45 D52:E52">
    <cfRule type="cellIs" priority="1" dxfId="4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4/2015. (IV.24.)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">
      <selection activeCell="B4" sqref="B4"/>
    </sheetView>
  </sheetViews>
  <sheetFormatPr defaultColWidth="9.00390625" defaultRowHeight="12.75"/>
  <cols>
    <col min="1" max="1" width="19.50390625" style="392" customWidth="1"/>
    <col min="2" max="2" width="72.00390625" style="393" customWidth="1"/>
    <col min="3" max="3" width="25.00390625" style="394" customWidth="1"/>
    <col min="4" max="16384" width="9.375" style="3" customWidth="1"/>
  </cols>
  <sheetData>
    <row r="1" spans="1:3" s="2" customFormat="1" ht="16.5" customHeight="1" thickBot="1">
      <c r="A1" s="248"/>
      <c r="B1" s="249"/>
      <c r="C1" s="263" t="s">
        <v>540</v>
      </c>
    </row>
    <row r="2" spans="1:3" s="113" customFormat="1" ht="21" customHeight="1">
      <c r="A2" s="408" t="s">
        <v>63</v>
      </c>
      <c r="B2" s="359" t="s">
        <v>219</v>
      </c>
      <c r="C2" s="361" t="s">
        <v>53</v>
      </c>
    </row>
    <row r="3" spans="1:3" s="113" customFormat="1" ht="16.5" thickBot="1">
      <c r="A3" s="250" t="s">
        <v>211</v>
      </c>
      <c r="B3" s="360" t="s">
        <v>471</v>
      </c>
      <c r="C3" s="362">
        <v>1</v>
      </c>
    </row>
    <row r="4" spans="1:3" s="114" customFormat="1" ht="15.75" customHeight="1" thickBot="1">
      <c r="A4" s="251"/>
      <c r="B4" s="251"/>
      <c r="C4" s="252" t="s">
        <v>54</v>
      </c>
    </row>
    <row r="5" spans="1:3" ht="13.5" thickBot="1">
      <c r="A5" s="409" t="s">
        <v>212</v>
      </c>
      <c r="B5" s="253" t="s">
        <v>55</v>
      </c>
      <c r="C5" s="363" t="s">
        <v>56</v>
      </c>
    </row>
    <row r="6" spans="1:3" s="75" customFormat="1" ht="12.75" customHeight="1" thickBot="1">
      <c r="A6" s="218">
        <v>1</v>
      </c>
      <c r="B6" s="219">
        <v>2</v>
      </c>
      <c r="C6" s="220">
        <v>3</v>
      </c>
    </row>
    <row r="7" spans="1:3" s="75" customFormat="1" ht="15.75" customHeight="1" thickBot="1">
      <c r="A7" s="254"/>
      <c r="B7" s="255" t="s">
        <v>57</v>
      </c>
      <c r="C7" s="364"/>
    </row>
    <row r="8" spans="1:3" s="75" customFormat="1" ht="12" customHeight="1" thickBot="1">
      <c r="A8" s="37" t="s">
        <v>17</v>
      </c>
      <c r="B8" s="21" t="s">
        <v>254</v>
      </c>
      <c r="C8" s="299">
        <f>+C9+C10+C11+C12+C13+C14</f>
        <v>10644</v>
      </c>
    </row>
    <row r="9" spans="1:3" s="115" customFormat="1" ht="12" customHeight="1">
      <c r="A9" s="436" t="s">
        <v>102</v>
      </c>
      <c r="B9" s="418" t="s">
        <v>255</v>
      </c>
      <c r="C9" s="302">
        <v>2240</v>
      </c>
    </row>
    <row r="10" spans="1:3" s="116" customFormat="1" ht="12" customHeight="1">
      <c r="A10" s="437" t="s">
        <v>103</v>
      </c>
      <c r="B10" s="419" t="s">
        <v>256</v>
      </c>
      <c r="C10" s="301"/>
    </row>
    <row r="11" spans="1:3" s="116" customFormat="1" ht="12" customHeight="1">
      <c r="A11" s="437" t="s">
        <v>104</v>
      </c>
      <c r="B11" s="419" t="s">
        <v>257</v>
      </c>
      <c r="C11" s="301">
        <v>6842</v>
      </c>
    </row>
    <row r="12" spans="1:3" s="116" customFormat="1" ht="12" customHeight="1">
      <c r="A12" s="437" t="s">
        <v>105</v>
      </c>
      <c r="B12" s="419" t="s">
        <v>258</v>
      </c>
      <c r="C12" s="301">
        <v>339</v>
      </c>
    </row>
    <row r="13" spans="1:3" s="116" customFormat="1" ht="12" customHeight="1">
      <c r="A13" s="437" t="s">
        <v>154</v>
      </c>
      <c r="B13" s="419" t="s">
        <v>259</v>
      </c>
      <c r="C13" s="546">
        <v>27</v>
      </c>
    </row>
    <row r="14" spans="1:3" s="115" customFormat="1" ht="12" customHeight="1" thickBot="1">
      <c r="A14" s="438" t="s">
        <v>106</v>
      </c>
      <c r="B14" s="420" t="s">
        <v>260</v>
      </c>
      <c r="C14" s="453">
        <v>1196</v>
      </c>
    </row>
    <row r="15" spans="1:3" s="115" customFormat="1" ht="12" customHeight="1" thickBot="1">
      <c r="A15" s="37" t="s">
        <v>18</v>
      </c>
      <c r="B15" s="294" t="s">
        <v>261</v>
      </c>
      <c r="C15" s="299">
        <f>+C16+C17+C18+C19+C20</f>
        <v>5783</v>
      </c>
    </row>
    <row r="16" spans="1:3" s="115" customFormat="1" ht="12" customHeight="1">
      <c r="A16" s="436" t="s">
        <v>108</v>
      </c>
      <c r="B16" s="418" t="s">
        <v>262</v>
      </c>
      <c r="C16" s="302"/>
    </row>
    <row r="17" spans="1:3" s="115" customFormat="1" ht="12" customHeight="1">
      <c r="A17" s="437" t="s">
        <v>109</v>
      </c>
      <c r="B17" s="419" t="s">
        <v>263</v>
      </c>
      <c r="C17" s="301"/>
    </row>
    <row r="18" spans="1:3" s="115" customFormat="1" ht="12" customHeight="1">
      <c r="A18" s="437" t="s">
        <v>110</v>
      </c>
      <c r="B18" s="419" t="s">
        <v>478</v>
      </c>
      <c r="C18" s="301"/>
    </row>
    <row r="19" spans="1:3" s="115" customFormat="1" ht="12" customHeight="1">
      <c r="A19" s="437" t="s">
        <v>111</v>
      </c>
      <c r="B19" s="419" t="s">
        <v>479</v>
      </c>
      <c r="C19" s="301"/>
    </row>
    <row r="20" spans="1:3" s="115" customFormat="1" ht="12" customHeight="1">
      <c r="A20" s="437" t="s">
        <v>112</v>
      </c>
      <c r="B20" s="419" t="s">
        <v>264</v>
      </c>
      <c r="C20" s="301">
        <v>5783</v>
      </c>
    </row>
    <row r="21" spans="1:3" s="116" customFormat="1" ht="12" customHeight="1" thickBot="1">
      <c r="A21" s="438" t="s">
        <v>121</v>
      </c>
      <c r="B21" s="420" t="s">
        <v>265</v>
      </c>
      <c r="C21" s="303"/>
    </row>
    <row r="22" spans="1:3" s="116" customFormat="1" ht="12" customHeight="1" thickBot="1">
      <c r="A22" s="37" t="s">
        <v>19</v>
      </c>
      <c r="B22" s="21" t="s">
        <v>266</v>
      </c>
      <c r="C22" s="299">
        <f>+C23+C24+C25+C26+C27</f>
        <v>102950</v>
      </c>
    </row>
    <row r="23" spans="1:3" s="116" customFormat="1" ht="12" customHeight="1">
      <c r="A23" s="436" t="s">
        <v>91</v>
      </c>
      <c r="B23" s="418" t="s">
        <v>267</v>
      </c>
      <c r="C23" s="302">
        <v>102950</v>
      </c>
    </row>
    <row r="24" spans="1:3" s="115" customFormat="1" ht="12" customHeight="1">
      <c r="A24" s="437" t="s">
        <v>92</v>
      </c>
      <c r="B24" s="419" t="s">
        <v>268</v>
      </c>
      <c r="C24" s="301"/>
    </row>
    <row r="25" spans="1:3" s="116" customFormat="1" ht="12" customHeight="1">
      <c r="A25" s="437" t="s">
        <v>93</v>
      </c>
      <c r="B25" s="419" t="s">
        <v>480</v>
      </c>
      <c r="C25" s="301"/>
    </row>
    <row r="26" spans="1:3" s="116" customFormat="1" ht="12" customHeight="1">
      <c r="A26" s="437" t="s">
        <v>94</v>
      </c>
      <c r="B26" s="419" t="s">
        <v>481</v>
      </c>
      <c r="C26" s="301"/>
    </row>
    <row r="27" spans="1:3" s="116" customFormat="1" ht="12" customHeight="1">
      <c r="A27" s="437" t="s">
        <v>177</v>
      </c>
      <c r="B27" s="419" t="s">
        <v>269</v>
      </c>
      <c r="C27" s="301"/>
    </row>
    <row r="28" spans="1:3" s="116" customFormat="1" ht="12" customHeight="1" thickBot="1">
      <c r="A28" s="438" t="s">
        <v>178</v>
      </c>
      <c r="B28" s="420" t="s">
        <v>270</v>
      </c>
      <c r="C28" s="303"/>
    </row>
    <row r="29" spans="1:3" s="116" customFormat="1" ht="12" customHeight="1" thickBot="1">
      <c r="A29" s="37" t="s">
        <v>179</v>
      </c>
      <c r="B29" s="21" t="s">
        <v>271</v>
      </c>
      <c r="C29" s="305">
        <f>+C30+C33+C34+C35</f>
        <v>84134</v>
      </c>
    </row>
    <row r="30" spans="1:3" s="116" customFormat="1" ht="12" customHeight="1">
      <c r="A30" s="436" t="s">
        <v>272</v>
      </c>
      <c r="B30" s="418" t="s">
        <v>278</v>
      </c>
      <c r="C30" s="413">
        <f>+C31+C32</f>
        <v>83390</v>
      </c>
    </row>
    <row r="31" spans="1:3" s="116" customFormat="1" ht="12" customHeight="1">
      <c r="A31" s="437" t="s">
        <v>273</v>
      </c>
      <c r="B31" s="419" t="s">
        <v>279</v>
      </c>
      <c r="C31" s="301">
        <v>50</v>
      </c>
    </row>
    <row r="32" spans="1:3" s="116" customFormat="1" ht="12" customHeight="1">
      <c r="A32" s="437" t="s">
        <v>274</v>
      </c>
      <c r="B32" s="419" t="s">
        <v>280</v>
      </c>
      <c r="C32" s="301">
        <v>83340</v>
      </c>
    </row>
    <row r="33" spans="1:3" s="116" customFormat="1" ht="12" customHeight="1">
      <c r="A33" s="437" t="s">
        <v>275</v>
      </c>
      <c r="B33" s="419" t="s">
        <v>281</v>
      </c>
      <c r="C33" s="301">
        <v>495</v>
      </c>
    </row>
    <row r="34" spans="1:3" s="116" customFormat="1" ht="12" customHeight="1">
      <c r="A34" s="437" t="s">
        <v>276</v>
      </c>
      <c r="B34" s="419" t="s">
        <v>282</v>
      </c>
      <c r="C34" s="301"/>
    </row>
    <row r="35" spans="1:3" s="116" customFormat="1" ht="12" customHeight="1" thickBot="1">
      <c r="A35" s="438" t="s">
        <v>277</v>
      </c>
      <c r="B35" s="420" t="s">
        <v>283</v>
      </c>
      <c r="C35" s="303">
        <v>249</v>
      </c>
    </row>
    <row r="36" spans="1:3" s="116" customFormat="1" ht="12" customHeight="1" thickBot="1">
      <c r="A36" s="37" t="s">
        <v>21</v>
      </c>
      <c r="B36" s="21" t="s">
        <v>284</v>
      </c>
      <c r="C36" s="299">
        <f>SUM(C37:C46)</f>
        <v>708</v>
      </c>
    </row>
    <row r="37" spans="1:3" s="116" customFormat="1" ht="12" customHeight="1">
      <c r="A37" s="436" t="s">
        <v>95</v>
      </c>
      <c r="B37" s="418" t="s">
        <v>287</v>
      </c>
      <c r="C37" s="302"/>
    </row>
    <row r="38" spans="1:3" s="116" customFormat="1" ht="12" customHeight="1">
      <c r="A38" s="437" t="s">
        <v>96</v>
      </c>
      <c r="B38" s="419" t="s">
        <v>288</v>
      </c>
      <c r="C38" s="301">
        <v>111</v>
      </c>
    </row>
    <row r="39" spans="1:3" s="116" customFormat="1" ht="12" customHeight="1">
      <c r="A39" s="437" t="s">
        <v>97</v>
      </c>
      <c r="B39" s="419" t="s">
        <v>289</v>
      </c>
      <c r="C39" s="301">
        <v>21</v>
      </c>
    </row>
    <row r="40" spans="1:3" s="116" customFormat="1" ht="12" customHeight="1">
      <c r="A40" s="437" t="s">
        <v>181</v>
      </c>
      <c r="B40" s="419" t="s">
        <v>290</v>
      </c>
      <c r="C40" s="301"/>
    </row>
    <row r="41" spans="1:3" s="116" customFormat="1" ht="12" customHeight="1">
      <c r="A41" s="437" t="s">
        <v>182</v>
      </c>
      <c r="B41" s="419" t="s">
        <v>291</v>
      </c>
      <c r="C41" s="301">
        <v>270</v>
      </c>
    </row>
    <row r="42" spans="1:3" s="116" customFormat="1" ht="12" customHeight="1">
      <c r="A42" s="437" t="s">
        <v>183</v>
      </c>
      <c r="B42" s="419" t="s">
        <v>292</v>
      </c>
      <c r="C42" s="301">
        <v>65</v>
      </c>
    </row>
    <row r="43" spans="1:3" s="116" customFormat="1" ht="12" customHeight="1">
      <c r="A43" s="437" t="s">
        <v>184</v>
      </c>
      <c r="B43" s="419" t="s">
        <v>293</v>
      </c>
      <c r="C43" s="301"/>
    </row>
    <row r="44" spans="1:3" s="116" customFormat="1" ht="12" customHeight="1">
      <c r="A44" s="437" t="s">
        <v>185</v>
      </c>
      <c r="B44" s="419" t="s">
        <v>294</v>
      </c>
      <c r="C44" s="301">
        <v>241</v>
      </c>
    </row>
    <row r="45" spans="1:3" s="116" customFormat="1" ht="12" customHeight="1">
      <c r="A45" s="437" t="s">
        <v>285</v>
      </c>
      <c r="B45" s="419" t="s">
        <v>295</v>
      </c>
      <c r="C45" s="304"/>
    </row>
    <row r="46" spans="1:3" s="116" customFormat="1" ht="12" customHeight="1" thickBot="1">
      <c r="A46" s="438" t="s">
        <v>286</v>
      </c>
      <c r="B46" s="420" t="s">
        <v>296</v>
      </c>
      <c r="C46" s="405"/>
    </row>
    <row r="47" spans="1:3" s="116" customFormat="1" ht="12" customHeight="1" thickBot="1">
      <c r="A47" s="37" t="s">
        <v>22</v>
      </c>
      <c r="B47" s="21" t="s">
        <v>297</v>
      </c>
      <c r="C47" s="299">
        <f>SUM(C48:C52)</f>
        <v>305</v>
      </c>
    </row>
    <row r="48" spans="1:3" s="116" customFormat="1" ht="12" customHeight="1">
      <c r="A48" s="436" t="s">
        <v>98</v>
      </c>
      <c r="B48" s="418" t="s">
        <v>301</v>
      </c>
      <c r="C48" s="454"/>
    </row>
    <row r="49" spans="1:3" s="116" customFormat="1" ht="12" customHeight="1">
      <c r="A49" s="437" t="s">
        <v>99</v>
      </c>
      <c r="B49" s="419" t="s">
        <v>302</v>
      </c>
      <c r="C49" s="304">
        <v>305</v>
      </c>
    </row>
    <row r="50" spans="1:3" s="116" customFormat="1" ht="12" customHeight="1">
      <c r="A50" s="437" t="s">
        <v>298</v>
      </c>
      <c r="B50" s="419" t="s">
        <v>303</v>
      </c>
      <c r="C50" s="304"/>
    </row>
    <row r="51" spans="1:3" s="116" customFormat="1" ht="12" customHeight="1">
      <c r="A51" s="437" t="s">
        <v>299</v>
      </c>
      <c r="B51" s="419" t="s">
        <v>304</v>
      </c>
      <c r="C51" s="304"/>
    </row>
    <row r="52" spans="1:3" s="116" customFormat="1" ht="12" customHeight="1" thickBot="1">
      <c r="A52" s="438" t="s">
        <v>300</v>
      </c>
      <c r="B52" s="420" t="s">
        <v>305</v>
      </c>
      <c r="C52" s="405"/>
    </row>
    <row r="53" spans="1:3" s="116" customFormat="1" ht="12" customHeight="1" thickBot="1">
      <c r="A53" s="37" t="s">
        <v>186</v>
      </c>
      <c r="B53" s="21" t="s">
        <v>306</v>
      </c>
      <c r="C53" s="299">
        <f>SUM(C54:C56)</f>
        <v>0</v>
      </c>
    </row>
    <row r="54" spans="1:3" s="116" customFormat="1" ht="12" customHeight="1">
      <c r="A54" s="436" t="s">
        <v>100</v>
      </c>
      <c r="B54" s="418" t="s">
        <v>307</v>
      </c>
      <c r="C54" s="302"/>
    </row>
    <row r="55" spans="1:3" s="116" customFormat="1" ht="12" customHeight="1">
      <c r="A55" s="437" t="s">
        <v>101</v>
      </c>
      <c r="B55" s="419" t="s">
        <v>482</v>
      </c>
      <c r="C55" s="301"/>
    </row>
    <row r="56" spans="1:3" s="116" customFormat="1" ht="12" customHeight="1">
      <c r="A56" s="437" t="s">
        <v>311</v>
      </c>
      <c r="B56" s="419" t="s">
        <v>309</v>
      </c>
      <c r="C56" s="301"/>
    </row>
    <row r="57" spans="1:3" s="116" customFormat="1" ht="12" customHeight="1" thickBot="1">
      <c r="A57" s="438" t="s">
        <v>312</v>
      </c>
      <c r="B57" s="420" t="s">
        <v>310</v>
      </c>
      <c r="C57" s="303"/>
    </row>
    <row r="58" spans="1:3" s="116" customFormat="1" ht="12" customHeight="1" thickBot="1">
      <c r="A58" s="37" t="s">
        <v>24</v>
      </c>
      <c r="B58" s="294" t="s">
        <v>313</v>
      </c>
      <c r="C58" s="299">
        <f>SUM(C59:C61)</f>
        <v>95</v>
      </c>
    </row>
    <row r="59" spans="1:3" s="116" customFormat="1" ht="12" customHeight="1">
      <c r="A59" s="436" t="s">
        <v>187</v>
      </c>
      <c r="B59" s="418" t="s">
        <v>315</v>
      </c>
      <c r="C59" s="304"/>
    </row>
    <row r="60" spans="1:3" s="116" customFormat="1" ht="12" customHeight="1">
      <c r="A60" s="437" t="s">
        <v>188</v>
      </c>
      <c r="B60" s="419" t="s">
        <v>483</v>
      </c>
      <c r="C60" s="304">
        <v>95</v>
      </c>
    </row>
    <row r="61" spans="1:3" s="116" customFormat="1" ht="12" customHeight="1">
      <c r="A61" s="437" t="s">
        <v>225</v>
      </c>
      <c r="B61" s="419" t="s">
        <v>316</v>
      </c>
      <c r="C61" s="304"/>
    </row>
    <row r="62" spans="1:3" s="116" customFormat="1" ht="12" customHeight="1" thickBot="1">
      <c r="A62" s="438" t="s">
        <v>314</v>
      </c>
      <c r="B62" s="420" t="s">
        <v>317</v>
      </c>
      <c r="C62" s="304"/>
    </row>
    <row r="63" spans="1:3" s="116" customFormat="1" ht="12" customHeight="1" thickBot="1">
      <c r="A63" s="37" t="s">
        <v>25</v>
      </c>
      <c r="B63" s="21" t="s">
        <v>318</v>
      </c>
      <c r="C63" s="305">
        <f>+C8+C15+C22+C29+C36+C47+C53+C58</f>
        <v>204619</v>
      </c>
    </row>
    <row r="64" spans="1:3" s="116" customFormat="1" ht="12" customHeight="1" thickBot="1">
      <c r="A64" s="439" t="s">
        <v>460</v>
      </c>
      <c r="B64" s="294" t="s">
        <v>320</v>
      </c>
      <c r="C64" s="299">
        <f>SUM(C65:C67)</f>
        <v>0</v>
      </c>
    </row>
    <row r="65" spans="1:3" s="116" customFormat="1" ht="12" customHeight="1">
      <c r="A65" s="436" t="s">
        <v>353</v>
      </c>
      <c r="B65" s="418" t="s">
        <v>321</v>
      </c>
      <c r="C65" s="304"/>
    </row>
    <row r="66" spans="1:3" s="116" customFormat="1" ht="12" customHeight="1">
      <c r="A66" s="437" t="s">
        <v>362</v>
      </c>
      <c r="B66" s="419" t="s">
        <v>322</v>
      </c>
      <c r="C66" s="304"/>
    </row>
    <row r="67" spans="1:3" s="116" customFormat="1" ht="12" customHeight="1" thickBot="1">
      <c r="A67" s="438" t="s">
        <v>363</v>
      </c>
      <c r="B67" s="422" t="s">
        <v>323</v>
      </c>
      <c r="C67" s="304"/>
    </row>
    <row r="68" spans="1:3" s="116" customFormat="1" ht="12" customHeight="1" thickBot="1">
      <c r="A68" s="439" t="s">
        <v>324</v>
      </c>
      <c r="B68" s="294" t="s">
        <v>325</v>
      </c>
      <c r="C68" s="299">
        <f>SUM(C69:C72)</f>
        <v>33759</v>
      </c>
    </row>
    <row r="69" spans="1:3" s="116" customFormat="1" ht="12" customHeight="1">
      <c r="A69" s="436" t="s">
        <v>155</v>
      </c>
      <c r="B69" s="418" t="s">
        <v>326</v>
      </c>
      <c r="C69" s="304">
        <v>33759</v>
      </c>
    </row>
    <row r="70" spans="1:3" s="116" customFormat="1" ht="12" customHeight="1">
      <c r="A70" s="437" t="s">
        <v>156</v>
      </c>
      <c r="B70" s="419" t="s">
        <v>327</v>
      </c>
      <c r="C70" s="304"/>
    </row>
    <row r="71" spans="1:3" s="116" customFormat="1" ht="12" customHeight="1">
      <c r="A71" s="437" t="s">
        <v>354</v>
      </c>
      <c r="B71" s="419" t="s">
        <v>328</v>
      </c>
      <c r="C71" s="304"/>
    </row>
    <row r="72" spans="1:3" s="116" customFormat="1" ht="12" customHeight="1" thickBot="1">
      <c r="A72" s="438" t="s">
        <v>355</v>
      </c>
      <c r="B72" s="420" t="s">
        <v>329</v>
      </c>
      <c r="C72" s="304"/>
    </row>
    <row r="73" spans="1:3" s="116" customFormat="1" ht="12" customHeight="1" thickBot="1">
      <c r="A73" s="439" t="s">
        <v>330</v>
      </c>
      <c r="B73" s="294" t="s">
        <v>331</v>
      </c>
      <c r="C73" s="299">
        <f>SUM(C74:C75)</f>
        <v>2992</v>
      </c>
    </row>
    <row r="74" spans="1:3" s="116" customFormat="1" ht="12" customHeight="1">
      <c r="A74" s="436" t="s">
        <v>356</v>
      </c>
      <c r="B74" s="418" t="s">
        <v>332</v>
      </c>
      <c r="C74" s="304">
        <v>2992</v>
      </c>
    </row>
    <row r="75" spans="1:3" s="116" customFormat="1" ht="12" customHeight="1" thickBot="1">
      <c r="A75" s="438" t="s">
        <v>357</v>
      </c>
      <c r="B75" s="420" t="s">
        <v>333</v>
      </c>
      <c r="C75" s="304"/>
    </row>
    <row r="76" spans="1:3" s="115" customFormat="1" ht="12" customHeight="1" thickBot="1">
      <c r="A76" s="439" t="s">
        <v>334</v>
      </c>
      <c r="B76" s="294" t="s">
        <v>335</v>
      </c>
      <c r="C76" s="299">
        <f>SUM(C77:C79)</f>
        <v>0</v>
      </c>
    </row>
    <row r="77" spans="1:3" s="116" customFormat="1" ht="12" customHeight="1">
      <c r="A77" s="436" t="s">
        <v>358</v>
      </c>
      <c r="B77" s="418" t="s">
        <v>336</v>
      </c>
      <c r="C77" s="304"/>
    </row>
    <row r="78" spans="1:3" s="116" customFormat="1" ht="12" customHeight="1">
      <c r="A78" s="437" t="s">
        <v>359</v>
      </c>
      <c r="B78" s="419" t="s">
        <v>337</v>
      </c>
      <c r="C78" s="304"/>
    </row>
    <row r="79" spans="1:3" s="116" customFormat="1" ht="12" customHeight="1" thickBot="1">
      <c r="A79" s="438" t="s">
        <v>360</v>
      </c>
      <c r="B79" s="420" t="s">
        <v>338</v>
      </c>
      <c r="C79" s="304"/>
    </row>
    <row r="80" spans="1:3" s="116" customFormat="1" ht="12" customHeight="1" thickBot="1">
      <c r="A80" s="439" t="s">
        <v>339</v>
      </c>
      <c r="B80" s="294" t="s">
        <v>361</v>
      </c>
      <c r="C80" s="299">
        <f>SUM(C81:C84)</f>
        <v>0</v>
      </c>
    </row>
    <row r="81" spans="1:3" s="116" customFormat="1" ht="12" customHeight="1">
      <c r="A81" s="440" t="s">
        <v>340</v>
      </c>
      <c r="B81" s="418" t="s">
        <v>341</v>
      </c>
      <c r="C81" s="304"/>
    </row>
    <row r="82" spans="1:3" s="116" customFormat="1" ht="12" customHeight="1">
      <c r="A82" s="441" t="s">
        <v>342</v>
      </c>
      <c r="B82" s="419" t="s">
        <v>343</v>
      </c>
      <c r="C82" s="304"/>
    </row>
    <row r="83" spans="1:3" s="116" customFormat="1" ht="12" customHeight="1">
      <c r="A83" s="441" t="s">
        <v>344</v>
      </c>
      <c r="B83" s="419" t="s">
        <v>345</v>
      </c>
      <c r="C83" s="304"/>
    </row>
    <row r="84" spans="1:3" s="115" customFormat="1" ht="12" customHeight="1" thickBot="1">
      <c r="A84" s="442" t="s">
        <v>346</v>
      </c>
      <c r="B84" s="420" t="s">
        <v>347</v>
      </c>
      <c r="C84" s="304"/>
    </row>
    <row r="85" spans="1:3" s="115" customFormat="1" ht="12" customHeight="1" thickBot="1">
      <c r="A85" s="439" t="s">
        <v>348</v>
      </c>
      <c r="B85" s="294" t="s">
        <v>349</v>
      </c>
      <c r="C85" s="455"/>
    </row>
    <row r="86" spans="1:3" s="115" customFormat="1" ht="12" customHeight="1" thickBot="1">
      <c r="A86" s="439" t="s">
        <v>350</v>
      </c>
      <c r="B86" s="426" t="s">
        <v>351</v>
      </c>
      <c r="C86" s="305">
        <f>+C64+C68+C73+C76+C80+C85</f>
        <v>36751</v>
      </c>
    </row>
    <row r="87" spans="1:3" s="115" customFormat="1" ht="12" customHeight="1" thickBot="1">
      <c r="A87" s="443" t="s">
        <v>364</v>
      </c>
      <c r="B87" s="428" t="s">
        <v>474</v>
      </c>
      <c r="C87" s="305">
        <f>+C63+C86</f>
        <v>241370</v>
      </c>
    </row>
    <row r="88" spans="1:3" s="116" customFormat="1" ht="15" customHeight="1">
      <c r="A88" s="256"/>
      <c r="B88" s="257"/>
      <c r="C88" s="366"/>
    </row>
    <row r="89" spans="1:3" ht="13.5" thickBot="1">
      <c r="A89" s="444"/>
      <c r="B89" s="258"/>
      <c r="C89" s="367"/>
    </row>
    <row r="90" spans="1:3" s="75" customFormat="1" ht="16.5" customHeight="1" thickBot="1">
      <c r="A90" s="259"/>
      <c r="B90" s="260" t="s">
        <v>59</v>
      </c>
      <c r="C90" s="368"/>
    </row>
    <row r="91" spans="1:3" s="117" customFormat="1" ht="12" customHeight="1" thickBot="1">
      <c r="A91" s="410" t="s">
        <v>17</v>
      </c>
      <c r="B91" s="31" t="s">
        <v>367</v>
      </c>
      <c r="C91" s="298">
        <f>SUM(C92:C96)</f>
        <v>47375</v>
      </c>
    </row>
    <row r="92" spans="1:3" ht="12" customHeight="1">
      <c r="A92" s="445" t="s">
        <v>102</v>
      </c>
      <c r="B92" s="10" t="s">
        <v>48</v>
      </c>
      <c r="C92" s="300">
        <v>15506</v>
      </c>
    </row>
    <row r="93" spans="1:3" ht="12" customHeight="1">
      <c r="A93" s="437" t="s">
        <v>103</v>
      </c>
      <c r="B93" s="8" t="s">
        <v>189</v>
      </c>
      <c r="C93" s="301">
        <v>3330</v>
      </c>
    </row>
    <row r="94" spans="1:3" ht="12" customHeight="1">
      <c r="A94" s="437" t="s">
        <v>104</v>
      </c>
      <c r="B94" s="8" t="s">
        <v>145</v>
      </c>
      <c r="C94" s="303">
        <v>13881</v>
      </c>
    </row>
    <row r="95" spans="1:3" ht="12" customHeight="1">
      <c r="A95" s="437" t="s">
        <v>105</v>
      </c>
      <c r="B95" s="11" t="s">
        <v>190</v>
      </c>
      <c r="C95" s="303">
        <v>9752</v>
      </c>
    </row>
    <row r="96" spans="1:3" ht="12" customHeight="1">
      <c r="A96" s="437" t="s">
        <v>116</v>
      </c>
      <c r="B96" s="19" t="s">
        <v>191</v>
      </c>
      <c r="C96" s="303">
        <v>4906</v>
      </c>
    </row>
    <row r="97" spans="1:3" ht="12" customHeight="1">
      <c r="A97" s="437" t="s">
        <v>106</v>
      </c>
      <c r="B97" s="8" t="s">
        <v>368</v>
      </c>
      <c r="C97" s="303">
        <v>211</v>
      </c>
    </row>
    <row r="98" spans="1:3" ht="12" customHeight="1">
      <c r="A98" s="437" t="s">
        <v>107</v>
      </c>
      <c r="B98" s="167" t="s">
        <v>369</v>
      </c>
      <c r="C98" s="303"/>
    </row>
    <row r="99" spans="1:3" ht="12" customHeight="1">
      <c r="A99" s="437" t="s">
        <v>117</v>
      </c>
      <c r="B99" s="168" t="s">
        <v>370</v>
      </c>
      <c r="C99" s="303"/>
    </row>
    <row r="100" spans="1:3" ht="12" customHeight="1">
      <c r="A100" s="437" t="s">
        <v>118</v>
      </c>
      <c r="B100" s="168" t="s">
        <v>371</v>
      </c>
      <c r="C100" s="303"/>
    </row>
    <row r="101" spans="1:3" ht="12" customHeight="1">
      <c r="A101" s="437" t="s">
        <v>119</v>
      </c>
      <c r="B101" s="167" t="s">
        <v>372</v>
      </c>
      <c r="C101" s="303">
        <v>4116</v>
      </c>
    </row>
    <row r="102" spans="1:3" ht="12" customHeight="1">
      <c r="A102" s="437" t="s">
        <v>120</v>
      </c>
      <c r="B102" s="167" t="s">
        <v>373</v>
      </c>
      <c r="C102" s="303"/>
    </row>
    <row r="103" spans="1:3" ht="12" customHeight="1">
      <c r="A103" s="437" t="s">
        <v>122</v>
      </c>
      <c r="B103" s="168" t="s">
        <v>374</v>
      </c>
      <c r="C103" s="303"/>
    </row>
    <row r="104" spans="1:3" ht="12" customHeight="1">
      <c r="A104" s="446" t="s">
        <v>192</v>
      </c>
      <c r="B104" s="169" t="s">
        <v>375</v>
      </c>
      <c r="C104" s="303"/>
    </row>
    <row r="105" spans="1:3" ht="12" customHeight="1">
      <c r="A105" s="437" t="s">
        <v>365</v>
      </c>
      <c r="B105" s="169" t="s">
        <v>376</v>
      </c>
      <c r="C105" s="303"/>
    </row>
    <row r="106" spans="1:3" ht="12" customHeight="1" thickBot="1">
      <c r="A106" s="447" t="s">
        <v>366</v>
      </c>
      <c r="B106" s="170" t="s">
        <v>377</v>
      </c>
      <c r="C106" s="307">
        <v>579</v>
      </c>
    </row>
    <row r="107" spans="1:3" ht="12" customHeight="1" thickBot="1">
      <c r="A107" s="37" t="s">
        <v>18</v>
      </c>
      <c r="B107" s="30" t="s">
        <v>378</v>
      </c>
      <c r="C107" s="299">
        <f>+C108+C110+C112</f>
        <v>138901</v>
      </c>
    </row>
    <row r="108" spans="1:3" ht="12" customHeight="1">
      <c r="A108" s="436" t="s">
        <v>108</v>
      </c>
      <c r="B108" s="8" t="s">
        <v>223</v>
      </c>
      <c r="C108" s="302">
        <v>15949</v>
      </c>
    </row>
    <row r="109" spans="1:3" ht="12" customHeight="1">
      <c r="A109" s="436" t="s">
        <v>109</v>
      </c>
      <c r="B109" s="12" t="s">
        <v>382</v>
      </c>
      <c r="C109" s="302"/>
    </row>
    <row r="110" spans="1:3" ht="12" customHeight="1">
      <c r="A110" s="436" t="s">
        <v>110</v>
      </c>
      <c r="B110" s="12" t="s">
        <v>193</v>
      </c>
      <c r="C110" s="301">
        <v>122952</v>
      </c>
    </row>
    <row r="111" spans="1:3" ht="12" customHeight="1">
      <c r="A111" s="436" t="s">
        <v>111</v>
      </c>
      <c r="B111" s="12" t="s">
        <v>383</v>
      </c>
      <c r="C111" s="266"/>
    </row>
    <row r="112" spans="1:3" ht="12" customHeight="1">
      <c r="A112" s="436" t="s">
        <v>112</v>
      </c>
      <c r="B112" s="296" t="s">
        <v>226</v>
      </c>
      <c r="C112" s="266"/>
    </row>
    <row r="113" spans="1:3" ht="12" customHeight="1">
      <c r="A113" s="436" t="s">
        <v>121</v>
      </c>
      <c r="B113" s="295" t="s">
        <v>484</v>
      </c>
      <c r="C113" s="266"/>
    </row>
    <row r="114" spans="1:3" ht="12" customHeight="1">
      <c r="A114" s="436" t="s">
        <v>123</v>
      </c>
      <c r="B114" s="414" t="s">
        <v>388</v>
      </c>
      <c r="C114" s="266"/>
    </row>
    <row r="115" spans="1:3" ht="12" customHeight="1">
      <c r="A115" s="436" t="s">
        <v>194</v>
      </c>
      <c r="B115" s="168" t="s">
        <v>371</v>
      </c>
      <c r="C115" s="266"/>
    </row>
    <row r="116" spans="1:3" ht="12" customHeight="1">
      <c r="A116" s="436" t="s">
        <v>195</v>
      </c>
      <c r="B116" s="168" t="s">
        <v>387</v>
      </c>
      <c r="C116" s="266"/>
    </row>
    <row r="117" spans="1:3" ht="12" customHeight="1">
      <c r="A117" s="436" t="s">
        <v>196</v>
      </c>
      <c r="B117" s="168" t="s">
        <v>386</v>
      </c>
      <c r="C117" s="266"/>
    </row>
    <row r="118" spans="1:3" ht="12" customHeight="1">
      <c r="A118" s="436" t="s">
        <v>379</v>
      </c>
      <c r="B118" s="168" t="s">
        <v>374</v>
      </c>
      <c r="C118" s="266"/>
    </row>
    <row r="119" spans="1:3" ht="12" customHeight="1">
      <c r="A119" s="436" t="s">
        <v>380</v>
      </c>
      <c r="B119" s="168" t="s">
        <v>385</v>
      </c>
      <c r="C119" s="266"/>
    </row>
    <row r="120" spans="1:3" ht="12" customHeight="1" thickBot="1">
      <c r="A120" s="446" t="s">
        <v>381</v>
      </c>
      <c r="B120" s="168" t="s">
        <v>384</v>
      </c>
      <c r="C120" s="268"/>
    </row>
    <row r="121" spans="1:3" ht="12" customHeight="1" thickBot="1">
      <c r="A121" s="37" t="s">
        <v>19</v>
      </c>
      <c r="B121" s="149" t="s">
        <v>389</v>
      </c>
      <c r="C121" s="299">
        <v>5094</v>
      </c>
    </row>
    <row r="122" spans="1:3" ht="12" customHeight="1">
      <c r="A122" s="436" t="s">
        <v>91</v>
      </c>
      <c r="B122" s="9" t="s">
        <v>60</v>
      </c>
      <c r="C122" s="302">
        <v>5094</v>
      </c>
    </row>
    <row r="123" spans="1:3" ht="12" customHeight="1" thickBot="1">
      <c r="A123" s="438" t="s">
        <v>92</v>
      </c>
      <c r="B123" s="12" t="s">
        <v>61</v>
      </c>
      <c r="C123" s="303"/>
    </row>
    <row r="124" spans="1:3" ht="12" customHeight="1" thickBot="1">
      <c r="A124" s="37" t="s">
        <v>20</v>
      </c>
      <c r="B124" s="149" t="s">
        <v>390</v>
      </c>
      <c r="C124" s="299">
        <f>+C91+C107+C121</f>
        <v>191370</v>
      </c>
    </row>
    <row r="125" spans="1:3" ht="12" customHeight="1" thickBot="1">
      <c r="A125" s="37" t="s">
        <v>21</v>
      </c>
      <c r="B125" s="149" t="s">
        <v>391</v>
      </c>
      <c r="C125" s="299">
        <f>+C126+C127+C128</f>
        <v>0</v>
      </c>
    </row>
    <row r="126" spans="1:3" s="117" customFormat="1" ht="12" customHeight="1">
      <c r="A126" s="436" t="s">
        <v>95</v>
      </c>
      <c r="B126" s="9" t="s">
        <v>392</v>
      </c>
      <c r="C126" s="266"/>
    </row>
    <row r="127" spans="1:3" ht="12" customHeight="1">
      <c r="A127" s="436" t="s">
        <v>96</v>
      </c>
      <c r="B127" s="9" t="s">
        <v>393</v>
      </c>
      <c r="C127" s="266"/>
    </row>
    <row r="128" spans="1:3" ht="12" customHeight="1" thickBot="1">
      <c r="A128" s="446" t="s">
        <v>97</v>
      </c>
      <c r="B128" s="7" t="s">
        <v>394</v>
      </c>
      <c r="C128" s="266"/>
    </row>
    <row r="129" spans="1:3" ht="12" customHeight="1" thickBot="1">
      <c r="A129" s="37" t="s">
        <v>22</v>
      </c>
      <c r="B129" s="149" t="s">
        <v>459</v>
      </c>
      <c r="C129" s="299">
        <f>+C130+C131+C132+C133</f>
        <v>50000</v>
      </c>
    </row>
    <row r="130" spans="1:3" ht="12" customHeight="1">
      <c r="A130" s="436" t="s">
        <v>98</v>
      </c>
      <c r="B130" s="9" t="s">
        <v>395</v>
      </c>
      <c r="C130" s="266">
        <v>50000</v>
      </c>
    </row>
    <row r="131" spans="1:3" ht="12" customHeight="1">
      <c r="A131" s="436" t="s">
        <v>99</v>
      </c>
      <c r="B131" s="9" t="s">
        <v>396</v>
      </c>
      <c r="C131" s="266"/>
    </row>
    <row r="132" spans="1:3" ht="12" customHeight="1">
      <c r="A132" s="436" t="s">
        <v>298</v>
      </c>
      <c r="B132" s="9" t="s">
        <v>397</v>
      </c>
      <c r="C132" s="266"/>
    </row>
    <row r="133" spans="1:3" s="117" customFormat="1" ht="12" customHeight="1" thickBot="1">
      <c r="A133" s="446" t="s">
        <v>299</v>
      </c>
      <c r="B133" s="7" t="s">
        <v>398</v>
      </c>
      <c r="C133" s="266"/>
    </row>
    <row r="134" spans="1:11" ht="12" customHeight="1" thickBot="1">
      <c r="A134" s="37" t="s">
        <v>23</v>
      </c>
      <c r="B134" s="149" t="s">
        <v>399</v>
      </c>
      <c r="C134" s="305">
        <f>+C135+C136+C137+C138</f>
        <v>0</v>
      </c>
      <c r="K134" s="264"/>
    </row>
    <row r="135" spans="1:3" ht="12.75">
      <c r="A135" s="436" t="s">
        <v>100</v>
      </c>
      <c r="B135" s="9" t="s">
        <v>400</v>
      </c>
      <c r="C135" s="266"/>
    </row>
    <row r="136" spans="1:3" ht="12" customHeight="1">
      <c r="A136" s="436" t="s">
        <v>101</v>
      </c>
      <c r="B136" s="9" t="s">
        <v>410</v>
      </c>
      <c r="C136" s="266"/>
    </row>
    <row r="137" spans="1:3" s="117" customFormat="1" ht="12" customHeight="1">
      <c r="A137" s="436" t="s">
        <v>311</v>
      </c>
      <c r="B137" s="9" t="s">
        <v>401</v>
      </c>
      <c r="C137" s="266"/>
    </row>
    <row r="138" spans="1:3" s="117" customFormat="1" ht="12" customHeight="1" thickBot="1">
      <c r="A138" s="446" t="s">
        <v>312</v>
      </c>
      <c r="B138" s="7" t="s">
        <v>402</v>
      </c>
      <c r="C138" s="266"/>
    </row>
    <row r="139" spans="1:3" s="117" customFormat="1" ht="12" customHeight="1" thickBot="1">
      <c r="A139" s="37" t="s">
        <v>24</v>
      </c>
      <c r="B139" s="149" t="s">
        <v>403</v>
      </c>
      <c r="C139" s="308">
        <f>+C140+C141+C142+C143</f>
        <v>0</v>
      </c>
    </row>
    <row r="140" spans="1:3" s="117" customFormat="1" ht="12" customHeight="1">
      <c r="A140" s="436" t="s">
        <v>187</v>
      </c>
      <c r="B140" s="9" t="s">
        <v>404</v>
      </c>
      <c r="C140" s="266"/>
    </row>
    <row r="141" spans="1:3" s="117" customFormat="1" ht="12" customHeight="1">
      <c r="A141" s="436" t="s">
        <v>188</v>
      </c>
      <c r="B141" s="9" t="s">
        <v>405</v>
      </c>
      <c r="C141" s="266"/>
    </row>
    <row r="142" spans="1:3" s="117" customFormat="1" ht="12" customHeight="1">
      <c r="A142" s="436" t="s">
        <v>225</v>
      </c>
      <c r="B142" s="9" t="s">
        <v>406</v>
      </c>
      <c r="C142" s="266"/>
    </row>
    <row r="143" spans="1:3" ht="12.75" customHeight="1" thickBot="1">
      <c r="A143" s="436" t="s">
        <v>314</v>
      </c>
      <c r="B143" s="9" t="s">
        <v>407</v>
      </c>
      <c r="C143" s="266"/>
    </row>
    <row r="144" spans="1:3" ht="12" customHeight="1" thickBot="1">
      <c r="A144" s="37" t="s">
        <v>25</v>
      </c>
      <c r="B144" s="149" t="s">
        <v>408</v>
      </c>
      <c r="C144" s="430">
        <f>+C125+C129+C134+C139</f>
        <v>50000</v>
      </c>
    </row>
    <row r="145" spans="1:3" ht="15" customHeight="1" thickBot="1">
      <c r="A145" s="448" t="s">
        <v>26</v>
      </c>
      <c r="B145" s="381" t="s">
        <v>409</v>
      </c>
      <c r="C145" s="430">
        <f>+C124+C144</f>
        <v>241370</v>
      </c>
    </row>
    <row r="146" spans="1:3" ht="13.5" thickBot="1">
      <c r="A146" s="389"/>
      <c r="B146" s="390"/>
      <c r="C146" s="391"/>
    </row>
    <row r="147" spans="1:3" ht="15" customHeight="1" thickBot="1">
      <c r="A147" s="261" t="s">
        <v>213</v>
      </c>
      <c r="B147" s="262"/>
      <c r="C147" s="146">
        <v>10</v>
      </c>
    </row>
    <row r="148" spans="1:3" ht="14.25" customHeight="1" thickBot="1">
      <c r="A148" s="261" t="s">
        <v>214</v>
      </c>
      <c r="B148" s="262"/>
      <c r="C148" s="146">
        <v>8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4"/>
  <sheetViews>
    <sheetView tabSelected="1" view="pageBreakPreview" zoomScale="130" zoomScaleNormal="120" zoomScaleSheetLayoutView="130" workbookViewId="0" topLeftCell="A118">
      <selection activeCell="E130" sqref="E130"/>
    </sheetView>
  </sheetViews>
  <sheetFormatPr defaultColWidth="9.00390625" defaultRowHeight="12.75"/>
  <cols>
    <col min="1" max="1" width="9.00390625" style="384" customWidth="1"/>
    <col min="2" max="2" width="75.875" style="384" customWidth="1"/>
    <col min="3" max="3" width="15.50390625" style="385" customWidth="1"/>
    <col min="4" max="5" width="15.50390625" style="384" customWidth="1"/>
    <col min="6" max="6" width="9.00390625" style="43" customWidth="1"/>
    <col min="7" max="16384" width="9.375" style="43" customWidth="1"/>
  </cols>
  <sheetData>
    <row r="1" spans="1:5" ht="15.75" customHeight="1">
      <c r="A1" s="549" t="s">
        <v>14</v>
      </c>
      <c r="B1" s="549"/>
      <c r="C1" s="549"/>
      <c r="D1" s="549"/>
      <c r="E1" s="549"/>
    </row>
    <row r="2" spans="1:5" ht="15.75" customHeight="1" thickBot="1">
      <c r="A2" s="550" t="s">
        <v>158</v>
      </c>
      <c r="B2" s="550"/>
      <c r="D2" s="166"/>
      <c r="E2" s="309" t="s">
        <v>224</v>
      </c>
    </row>
    <row r="3" spans="1:5" ht="37.5" customHeight="1" thickBot="1">
      <c r="A3" s="23" t="s">
        <v>71</v>
      </c>
      <c r="B3" s="24" t="s">
        <v>16</v>
      </c>
      <c r="C3" s="24" t="s">
        <v>461</v>
      </c>
      <c r="D3" s="407" t="s">
        <v>462</v>
      </c>
      <c r="E3" s="188" t="s">
        <v>253</v>
      </c>
    </row>
    <row r="4" spans="1:5" s="45" customFormat="1" ht="12" customHeight="1" thickBot="1">
      <c r="A4" s="37">
        <v>1</v>
      </c>
      <c r="B4" s="38">
        <v>2</v>
      </c>
      <c r="C4" s="38">
        <v>3</v>
      </c>
      <c r="D4" s="38">
        <v>4</v>
      </c>
      <c r="E4" s="452">
        <v>5</v>
      </c>
    </row>
    <row r="5" spans="1:5" s="1" customFormat="1" ht="12" customHeight="1" thickBot="1">
      <c r="A5" s="20" t="s">
        <v>17</v>
      </c>
      <c r="B5" s="21" t="s">
        <v>254</v>
      </c>
      <c r="C5" s="399">
        <f>+C6+C7+C8+C9+C10+C11</f>
        <v>15634</v>
      </c>
      <c r="D5" s="399">
        <f>+D6+D7+D8+D9+D10+D11</f>
        <v>13972</v>
      </c>
      <c r="E5" s="265">
        <f>+E6+E7+E8+E9+E10+E11</f>
        <v>10161</v>
      </c>
    </row>
    <row r="6" spans="1:5" s="1" customFormat="1" ht="12" customHeight="1">
      <c r="A6" s="15" t="s">
        <v>102</v>
      </c>
      <c r="B6" s="418" t="s">
        <v>255</v>
      </c>
      <c r="C6" s="401">
        <v>15634</v>
      </c>
      <c r="D6" s="401">
        <v>3000</v>
      </c>
      <c r="E6" s="267">
        <v>2240</v>
      </c>
    </row>
    <row r="7" spans="1:5" s="1" customFormat="1" ht="12" customHeight="1">
      <c r="A7" s="14" t="s">
        <v>103</v>
      </c>
      <c r="B7" s="419" t="s">
        <v>256</v>
      </c>
      <c r="C7" s="400"/>
      <c r="D7" s="400"/>
      <c r="E7" s="266"/>
    </row>
    <row r="8" spans="1:5" s="1" customFormat="1" ht="12" customHeight="1">
      <c r="A8" s="14" t="s">
        <v>104</v>
      </c>
      <c r="B8" s="419" t="s">
        <v>257</v>
      </c>
      <c r="C8" s="400"/>
      <c r="D8" s="400">
        <v>9576</v>
      </c>
      <c r="E8" s="266">
        <v>7416</v>
      </c>
    </row>
    <row r="9" spans="1:5" s="1" customFormat="1" ht="12" customHeight="1">
      <c r="A9" s="14" t="s">
        <v>105</v>
      </c>
      <c r="B9" s="419" t="s">
        <v>258</v>
      </c>
      <c r="C9" s="400"/>
      <c r="D9" s="400">
        <v>344</v>
      </c>
      <c r="E9" s="266">
        <v>339</v>
      </c>
    </row>
    <row r="10" spans="1:5" s="1" customFormat="1" ht="12" customHeight="1">
      <c r="A10" s="14" t="s">
        <v>154</v>
      </c>
      <c r="B10" s="419" t="s">
        <v>259</v>
      </c>
      <c r="C10" s="475"/>
      <c r="D10" s="475">
        <v>1052</v>
      </c>
      <c r="E10" s="266">
        <v>166</v>
      </c>
    </row>
    <row r="11" spans="1:5" s="1" customFormat="1" ht="12" customHeight="1" thickBot="1">
      <c r="A11" s="16" t="s">
        <v>106</v>
      </c>
      <c r="B11" s="296" t="s">
        <v>260</v>
      </c>
      <c r="C11" s="476"/>
      <c r="D11" s="476"/>
      <c r="E11" s="266"/>
    </row>
    <row r="12" spans="1:5" s="1" customFormat="1" ht="12" customHeight="1" thickBot="1">
      <c r="A12" s="20" t="s">
        <v>18</v>
      </c>
      <c r="B12" s="294" t="s">
        <v>261</v>
      </c>
      <c r="C12" s="399">
        <f>+C13+C14+C15+C16+C17</f>
        <v>3344</v>
      </c>
      <c r="D12" s="399">
        <f>+D13+D14+D15+D16+D17</f>
        <v>4219</v>
      </c>
      <c r="E12" s="265">
        <f>+E13+E14+E15+E16+E17</f>
        <v>2570</v>
      </c>
    </row>
    <row r="13" spans="1:5" s="1" customFormat="1" ht="12" customHeight="1">
      <c r="A13" s="15" t="s">
        <v>108</v>
      </c>
      <c r="B13" s="418" t="s">
        <v>262</v>
      </c>
      <c r="C13" s="401"/>
      <c r="D13" s="401"/>
      <c r="E13" s="267"/>
    </row>
    <row r="14" spans="1:5" s="1" customFormat="1" ht="12" customHeight="1">
      <c r="A14" s="14" t="s">
        <v>109</v>
      </c>
      <c r="B14" s="419" t="s">
        <v>263</v>
      </c>
      <c r="C14" s="400"/>
      <c r="D14" s="400"/>
      <c r="E14" s="266"/>
    </row>
    <row r="15" spans="1:5" s="1" customFormat="1" ht="12" customHeight="1">
      <c r="A15" s="14" t="s">
        <v>110</v>
      </c>
      <c r="B15" s="419" t="s">
        <v>478</v>
      </c>
      <c r="C15" s="400"/>
      <c r="D15" s="400"/>
      <c r="E15" s="266"/>
    </row>
    <row r="16" spans="1:5" s="1" customFormat="1" ht="12" customHeight="1">
      <c r="A16" s="14" t="s">
        <v>111</v>
      </c>
      <c r="B16" s="419" t="s">
        <v>479</v>
      </c>
      <c r="C16" s="400"/>
      <c r="D16" s="400"/>
      <c r="E16" s="266"/>
    </row>
    <row r="17" spans="1:5" s="1" customFormat="1" ht="12" customHeight="1">
      <c r="A17" s="14" t="s">
        <v>112</v>
      </c>
      <c r="B17" s="419" t="s">
        <v>264</v>
      </c>
      <c r="C17" s="400">
        <v>3344</v>
      </c>
      <c r="D17" s="400">
        <v>4219</v>
      </c>
      <c r="E17" s="266">
        <v>2570</v>
      </c>
    </row>
    <row r="18" spans="1:5" s="1" customFormat="1" ht="12" customHeight="1" thickBot="1">
      <c r="A18" s="16" t="s">
        <v>121</v>
      </c>
      <c r="B18" s="296" t="s">
        <v>265</v>
      </c>
      <c r="C18" s="402"/>
      <c r="D18" s="402"/>
      <c r="E18" s="268"/>
    </row>
    <row r="19" spans="1:5" s="1" customFormat="1" ht="12" customHeight="1" thickBot="1">
      <c r="A19" s="20" t="s">
        <v>19</v>
      </c>
      <c r="B19" s="21" t="s">
        <v>266</v>
      </c>
      <c r="C19" s="399">
        <f>+C20+C21+C22+C23+C24</f>
        <v>0</v>
      </c>
      <c r="D19" s="399">
        <f>+D20+D21+D22+D23+D24</f>
        <v>0</v>
      </c>
      <c r="E19" s="265">
        <f>+E20+E21+E22+E23+E24</f>
        <v>2950</v>
      </c>
    </row>
    <row r="20" spans="1:5" s="1" customFormat="1" ht="12" customHeight="1">
      <c r="A20" s="15" t="s">
        <v>91</v>
      </c>
      <c r="B20" s="418" t="s">
        <v>267</v>
      </c>
      <c r="C20" s="401"/>
      <c r="D20" s="401"/>
      <c r="E20" s="267">
        <v>2950</v>
      </c>
    </row>
    <row r="21" spans="1:5" s="1" customFormat="1" ht="12" customHeight="1">
      <c r="A21" s="14" t="s">
        <v>92</v>
      </c>
      <c r="B21" s="419" t="s">
        <v>268</v>
      </c>
      <c r="C21" s="400"/>
      <c r="D21" s="400"/>
      <c r="E21" s="266"/>
    </row>
    <row r="22" spans="1:5" s="1" customFormat="1" ht="12" customHeight="1">
      <c r="A22" s="14" t="s">
        <v>93</v>
      </c>
      <c r="B22" s="419" t="s">
        <v>480</v>
      </c>
      <c r="C22" s="400"/>
      <c r="D22" s="400"/>
      <c r="E22" s="266"/>
    </row>
    <row r="23" spans="1:5" s="1" customFormat="1" ht="12" customHeight="1">
      <c r="A23" s="14" t="s">
        <v>94</v>
      </c>
      <c r="B23" s="419" t="s">
        <v>481</v>
      </c>
      <c r="C23" s="400"/>
      <c r="D23" s="400"/>
      <c r="E23" s="266"/>
    </row>
    <row r="24" spans="1:5" s="1" customFormat="1" ht="12" customHeight="1">
      <c r="A24" s="14" t="s">
        <v>177</v>
      </c>
      <c r="B24" s="419" t="s">
        <v>269</v>
      </c>
      <c r="C24" s="400"/>
      <c r="D24" s="400"/>
      <c r="E24" s="266"/>
    </row>
    <row r="25" spans="1:5" s="1" customFormat="1" ht="12" customHeight="1" thickBot="1">
      <c r="A25" s="16" t="s">
        <v>178</v>
      </c>
      <c r="B25" s="296" t="s">
        <v>270</v>
      </c>
      <c r="C25" s="402"/>
      <c r="D25" s="402"/>
      <c r="E25" s="268"/>
    </row>
    <row r="26" spans="1:5" s="1" customFormat="1" ht="12" customHeight="1" thickBot="1">
      <c r="A26" s="20" t="s">
        <v>179</v>
      </c>
      <c r="B26" s="21" t="s">
        <v>271</v>
      </c>
      <c r="C26" s="406">
        <f>+C27+C30+C31+C32</f>
        <v>49792</v>
      </c>
      <c r="D26" s="406">
        <f>+D27+D30+D31+D32</f>
        <v>66154</v>
      </c>
      <c r="E26" s="449">
        <f>+E27+E30+E31+E32</f>
        <v>65680</v>
      </c>
    </row>
    <row r="27" spans="1:5" s="1" customFormat="1" ht="12" customHeight="1">
      <c r="A27" s="15" t="s">
        <v>272</v>
      </c>
      <c r="B27" s="418" t="s">
        <v>278</v>
      </c>
      <c r="C27" s="451">
        <f>+C28+C29</f>
        <v>48630</v>
      </c>
      <c r="D27" s="451">
        <f>+D28+D29</f>
        <v>65567</v>
      </c>
      <c r="E27" s="450">
        <f>+E28+E29</f>
        <v>65000</v>
      </c>
    </row>
    <row r="28" spans="1:5" s="1" customFormat="1" ht="12" customHeight="1">
      <c r="A28" s="14" t="s">
        <v>273</v>
      </c>
      <c r="B28" s="419" t="s">
        <v>279</v>
      </c>
      <c r="C28" s="400"/>
      <c r="D28" s="400"/>
      <c r="E28" s="266"/>
    </row>
    <row r="29" spans="1:5" s="1" customFormat="1" ht="12" customHeight="1">
      <c r="A29" s="14" t="s">
        <v>274</v>
      </c>
      <c r="B29" s="419" t="s">
        <v>280</v>
      </c>
      <c r="C29" s="400">
        <v>48630</v>
      </c>
      <c r="D29" s="400">
        <v>65567</v>
      </c>
      <c r="E29" s="266">
        <v>65000</v>
      </c>
    </row>
    <row r="30" spans="1:5" s="1" customFormat="1" ht="12" customHeight="1">
      <c r="A30" s="14" t="s">
        <v>275</v>
      </c>
      <c r="B30" s="419" t="s">
        <v>281</v>
      </c>
      <c r="C30" s="400">
        <v>1090</v>
      </c>
      <c r="D30" s="400">
        <v>416</v>
      </c>
      <c r="E30" s="266">
        <v>480</v>
      </c>
    </row>
    <row r="31" spans="1:5" s="1" customFormat="1" ht="12" customHeight="1">
      <c r="A31" s="14" t="s">
        <v>276</v>
      </c>
      <c r="B31" s="419" t="s">
        <v>282</v>
      </c>
      <c r="C31" s="400"/>
      <c r="D31" s="400"/>
      <c r="E31" s="266"/>
    </row>
    <row r="32" spans="1:5" s="1" customFormat="1" ht="12" customHeight="1" thickBot="1">
      <c r="A32" s="16" t="s">
        <v>277</v>
      </c>
      <c r="B32" s="296" t="s">
        <v>283</v>
      </c>
      <c r="C32" s="402">
        <v>72</v>
      </c>
      <c r="D32" s="402">
        <v>171</v>
      </c>
      <c r="E32" s="268">
        <v>200</v>
      </c>
    </row>
    <row r="33" spans="1:5" s="1" customFormat="1" ht="12" customHeight="1" thickBot="1">
      <c r="A33" s="20" t="s">
        <v>21</v>
      </c>
      <c r="B33" s="21" t="s">
        <v>284</v>
      </c>
      <c r="C33" s="399">
        <f>SUM(C34:C43)</f>
        <v>355</v>
      </c>
      <c r="D33" s="399">
        <f>SUM(D34:D43)</f>
        <v>1654</v>
      </c>
      <c r="E33" s="265">
        <f>SUM(E34:E43)</f>
        <v>320</v>
      </c>
    </row>
    <row r="34" spans="1:5" s="1" customFormat="1" ht="12" customHeight="1">
      <c r="A34" s="15" t="s">
        <v>95</v>
      </c>
      <c r="B34" s="418" t="s">
        <v>287</v>
      </c>
      <c r="C34" s="401"/>
      <c r="D34" s="401"/>
      <c r="E34" s="267"/>
    </row>
    <row r="35" spans="1:5" s="1" customFormat="1" ht="12" customHeight="1">
      <c r="A35" s="14" t="s">
        <v>96</v>
      </c>
      <c r="B35" s="419" t="s">
        <v>288</v>
      </c>
      <c r="C35" s="400"/>
      <c r="D35" s="400"/>
      <c r="E35" s="266"/>
    </row>
    <row r="36" spans="1:5" s="1" customFormat="1" ht="12" customHeight="1">
      <c r="A36" s="14" t="s">
        <v>97</v>
      </c>
      <c r="B36" s="419" t="s">
        <v>289</v>
      </c>
      <c r="C36" s="400"/>
      <c r="D36" s="400">
        <v>32</v>
      </c>
      <c r="E36" s="266"/>
    </row>
    <row r="37" spans="1:5" s="1" customFormat="1" ht="12" customHeight="1">
      <c r="A37" s="14" t="s">
        <v>181</v>
      </c>
      <c r="B37" s="419" t="s">
        <v>290</v>
      </c>
      <c r="C37" s="400"/>
      <c r="D37" s="400"/>
      <c r="E37" s="266"/>
    </row>
    <row r="38" spans="1:5" s="1" customFormat="1" ht="12" customHeight="1">
      <c r="A38" s="14" t="s">
        <v>182</v>
      </c>
      <c r="B38" s="419" t="s">
        <v>291</v>
      </c>
      <c r="C38" s="400">
        <v>230</v>
      </c>
      <c r="D38" s="400">
        <v>259</v>
      </c>
      <c r="E38" s="266">
        <v>320</v>
      </c>
    </row>
    <row r="39" spans="1:5" s="1" customFormat="1" ht="12" customHeight="1">
      <c r="A39" s="14" t="s">
        <v>183</v>
      </c>
      <c r="B39" s="419" t="s">
        <v>292</v>
      </c>
      <c r="C39" s="400"/>
      <c r="D39" s="400"/>
      <c r="E39" s="266"/>
    </row>
    <row r="40" spans="1:5" s="1" customFormat="1" ht="12" customHeight="1">
      <c r="A40" s="14" t="s">
        <v>184</v>
      </c>
      <c r="B40" s="419" t="s">
        <v>293</v>
      </c>
      <c r="C40" s="400"/>
      <c r="D40" s="400"/>
      <c r="E40" s="266"/>
    </row>
    <row r="41" spans="1:5" s="1" customFormat="1" ht="12" customHeight="1">
      <c r="A41" s="14" t="s">
        <v>185</v>
      </c>
      <c r="B41" s="419" t="s">
        <v>294</v>
      </c>
      <c r="C41" s="400"/>
      <c r="D41" s="400">
        <v>10</v>
      </c>
      <c r="E41" s="266"/>
    </row>
    <row r="42" spans="1:5" s="1" customFormat="1" ht="12" customHeight="1">
      <c r="A42" s="14" t="s">
        <v>285</v>
      </c>
      <c r="B42" s="419" t="s">
        <v>295</v>
      </c>
      <c r="C42" s="403"/>
      <c r="D42" s="403">
        <v>1289</v>
      </c>
      <c r="E42" s="269"/>
    </row>
    <row r="43" spans="1:5" s="1" customFormat="1" ht="12" customHeight="1" thickBot="1">
      <c r="A43" s="16" t="s">
        <v>286</v>
      </c>
      <c r="B43" s="296" t="s">
        <v>296</v>
      </c>
      <c r="C43" s="404">
        <v>125</v>
      </c>
      <c r="D43" s="404">
        <v>64</v>
      </c>
      <c r="E43" s="270"/>
    </row>
    <row r="44" spans="1:5" s="1" customFormat="1" ht="12" customHeight="1" thickBot="1">
      <c r="A44" s="20" t="s">
        <v>22</v>
      </c>
      <c r="B44" s="21" t="s">
        <v>297</v>
      </c>
      <c r="C44" s="399">
        <f>SUM(C45:C49)</f>
        <v>0</v>
      </c>
      <c r="D44" s="399">
        <f>SUM(D45:D49)</f>
        <v>1500</v>
      </c>
      <c r="E44" s="265">
        <f>SUM(E45:E49)</f>
        <v>305</v>
      </c>
    </row>
    <row r="45" spans="1:5" s="1" customFormat="1" ht="12" customHeight="1">
      <c r="A45" s="15" t="s">
        <v>98</v>
      </c>
      <c r="B45" s="418" t="s">
        <v>301</v>
      </c>
      <c r="C45" s="456"/>
      <c r="D45" s="456"/>
      <c r="E45" s="292"/>
    </row>
    <row r="46" spans="1:5" s="1" customFormat="1" ht="12" customHeight="1">
      <c r="A46" s="14" t="s">
        <v>99</v>
      </c>
      <c r="B46" s="419" t="s">
        <v>302</v>
      </c>
      <c r="C46" s="403"/>
      <c r="D46" s="403">
        <v>1500</v>
      </c>
      <c r="E46" s="269">
        <v>305</v>
      </c>
    </row>
    <row r="47" spans="1:5" s="1" customFormat="1" ht="12" customHeight="1">
      <c r="A47" s="14" t="s">
        <v>298</v>
      </c>
      <c r="B47" s="419" t="s">
        <v>303</v>
      </c>
      <c r="C47" s="403"/>
      <c r="D47" s="403"/>
      <c r="E47" s="269"/>
    </row>
    <row r="48" spans="1:5" s="1" customFormat="1" ht="12" customHeight="1">
      <c r="A48" s="14" t="s">
        <v>299</v>
      </c>
      <c r="B48" s="419" t="s">
        <v>304</v>
      </c>
      <c r="C48" s="403"/>
      <c r="D48" s="403"/>
      <c r="E48" s="269"/>
    </row>
    <row r="49" spans="1:5" s="1" customFormat="1" ht="12" customHeight="1" thickBot="1">
      <c r="A49" s="16" t="s">
        <v>300</v>
      </c>
      <c r="B49" s="296" t="s">
        <v>305</v>
      </c>
      <c r="C49" s="404"/>
      <c r="D49" s="404"/>
      <c r="E49" s="270"/>
    </row>
    <row r="50" spans="1:5" s="1" customFormat="1" ht="12" customHeight="1" thickBot="1">
      <c r="A50" s="20" t="s">
        <v>186</v>
      </c>
      <c r="B50" s="21" t="s">
        <v>306</v>
      </c>
      <c r="C50" s="399">
        <f>SUM(C51:C53)</f>
        <v>0</v>
      </c>
      <c r="D50" s="399">
        <f>SUM(D51:D53)</f>
        <v>0</v>
      </c>
      <c r="E50" s="265">
        <f>SUM(E51:E53)</f>
        <v>0</v>
      </c>
    </row>
    <row r="51" spans="1:5" s="1" customFormat="1" ht="12" customHeight="1">
      <c r="A51" s="15" t="s">
        <v>100</v>
      </c>
      <c r="B51" s="418" t="s">
        <v>307</v>
      </c>
      <c r="C51" s="401"/>
      <c r="D51" s="401"/>
      <c r="E51" s="267"/>
    </row>
    <row r="52" spans="1:5" s="1" customFormat="1" ht="12" customHeight="1">
      <c r="A52" s="14" t="s">
        <v>101</v>
      </c>
      <c r="B52" s="419" t="s">
        <v>482</v>
      </c>
      <c r="C52" s="400"/>
      <c r="D52" s="400"/>
      <c r="E52" s="266"/>
    </row>
    <row r="53" spans="1:5" s="1" customFormat="1" ht="12" customHeight="1">
      <c r="A53" s="14" t="s">
        <v>311</v>
      </c>
      <c r="B53" s="419" t="s">
        <v>309</v>
      </c>
      <c r="C53" s="400"/>
      <c r="D53" s="400"/>
      <c r="E53" s="266"/>
    </row>
    <row r="54" spans="1:5" s="1" customFormat="1" ht="12" customHeight="1" thickBot="1">
      <c r="A54" s="16" t="s">
        <v>312</v>
      </c>
      <c r="B54" s="296" t="s">
        <v>310</v>
      </c>
      <c r="C54" s="402"/>
      <c r="D54" s="402"/>
      <c r="E54" s="268"/>
    </row>
    <row r="55" spans="1:5" s="1" customFormat="1" ht="12" customHeight="1" thickBot="1">
      <c r="A55" s="20" t="s">
        <v>24</v>
      </c>
      <c r="B55" s="294" t="s">
        <v>313</v>
      </c>
      <c r="C55" s="399">
        <f>SUM(C56:C58)</f>
        <v>0</v>
      </c>
      <c r="D55" s="399">
        <f>SUM(D56:D58)</f>
        <v>0</v>
      </c>
      <c r="E55" s="265">
        <f>SUM(E56:E58)</f>
        <v>95</v>
      </c>
    </row>
    <row r="56" spans="1:5" s="1" customFormat="1" ht="12" customHeight="1">
      <c r="A56" s="14" t="s">
        <v>187</v>
      </c>
      <c r="B56" s="418" t="s">
        <v>315</v>
      </c>
      <c r="C56" s="403"/>
      <c r="D56" s="403"/>
      <c r="E56" s="269"/>
    </row>
    <row r="57" spans="1:5" s="1" customFormat="1" ht="12" customHeight="1">
      <c r="A57" s="14" t="s">
        <v>188</v>
      </c>
      <c r="B57" s="419" t="s">
        <v>483</v>
      </c>
      <c r="C57" s="403"/>
      <c r="D57" s="403"/>
      <c r="E57" s="269">
        <v>95</v>
      </c>
    </row>
    <row r="58" spans="1:5" s="1" customFormat="1" ht="12" customHeight="1">
      <c r="A58" s="14" t="s">
        <v>225</v>
      </c>
      <c r="B58" s="419" t="s">
        <v>316</v>
      </c>
      <c r="C58" s="403"/>
      <c r="D58" s="403"/>
      <c r="E58" s="269"/>
    </row>
    <row r="59" spans="1:5" s="1" customFormat="1" ht="12" customHeight="1" thickBot="1">
      <c r="A59" s="14" t="s">
        <v>314</v>
      </c>
      <c r="B59" s="296" t="s">
        <v>317</v>
      </c>
      <c r="C59" s="403"/>
      <c r="D59" s="403"/>
      <c r="E59" s="269"/>
    </row>
    <row r="60" spans="1:5" s="1" customFormat="1" ht="12" customHeight="1" thickBot="1">
      <c r="A60" s="20" t="s">
        <v>25</v>
      </c>
      <c r="B60" s="21" t="s">
        <v>318</v>
      </c>
      <c r="C60" s="406">
        <f>+C5+C12+C19+C26+C33+C44+C50+C55</f>
        <v>69125</v>
      </c>
      <c r="D60" s="406">
        <f>+D5+D12+D19+D26+D33+D44+D50+D55</f>
        <v>87499</v>
      </c>
      <c r="E60" s="449">
        <f>+E5+E12+E19+E26+E33+E44+E50+E55</f>
        <v>82081</v>
      </c>
    </row>
    <row r="61" spans="1:5" s="1" customFormat="1" ht="12" customHeight="1" thickBot="1">
      <c r="A61" s="457" t="s">
        <v>319</v>
      </c>
      <c r="B61" s="294" t="s">
        <v>320</v>
      </c>
      <c r="C61" s="399">
        <f>SUM(C62:C64)</f>
        <v>0</v>
      </c>
      <c r="D61" s="399">
        <f>SUM(D62:D64)</f>
        <v>0</v>
      </c>
      <c r="E61" s="265">
        <f>SUM(E62:E64)</f>
        <v>0</v>
      </c>
    </row>
    <row r="62" spans="1:5" s="1" customFormat="1" ht="12" customHeight="1">
      <c r="A62" s="14" t="s">
        <v>353</v>
      </c>
      <c r="B62" s="418" t="s">
        <v>321</v>
      </c>
      <c r="C62" s="403"/>
      <c r="D62" s="403"/>
      <c r="E62" s="269"/>
    </row>
    <row r="63" spans="1:5" s="1" customFormat="1" ht="12" customHeight="1">
      <c r="A63" s="14" t="s">
        <v>362</v>
      </c>
      <c r="B63" s="419" t="s">
        <v>322</v>
      </c>
      <c r="C63" s="403"/>
      <c r="D63" s="403"/>
      <c r="E63" s="269"/>
    </row>
    <row r="64" spans="1:5" s="1" customFormat="1" ht="12" customHeight="1" thickBot="1">
      <c r="A64" s="14" t="s">
        <v>363</v>
      </c>
      <c r="B64" s="490" t="s">
        <v>487</v>
      </c>
      <c r="C64" s="403"/>
      <c r="D64" s="403"/>
      <c r="E64" s="269"/>
    </row>
    <row r="65" spans="1:5" s="1" customFormat="1" ht="12" customHeight="1" thickBot="1">
      <c r="A65" s="457" t="s">
        <v>324</v>
      </c>
      <c r="B65" s="294" t="s">
        <v>325</v>
      </c>
      <c r="C65" s="399">
        <f>SUM(C66:C69)</f>
        <v>0</v>
      </c>
      <c r="D65" s="399">
        <f>SUM(D66:D69)</f>
        <v>0</v>
      </c>
      <c r="E65" s="265">
        <f>SUM(E66:E69)</f>
        <v>0</v>
      </c>
    </row>
    <row r="66" spans="1:5" s="1" customFormat="1" ht="12" customHeight="1">
      <c r="A66" s="14" t="s">
        <v>155</v>
      </c>
      <c r="B66" s="418" t="s">
        <v>326</v>
      </c>
      <c r="C66" s="403"/>
      <c r="D66" s="403"/>
      <c r="E66" s="269"/>
    </row>
    <row r="67" spans="1:5" s="1" customFormat="1" ht="12" customHeight="1">
      <c r="A67" s="14" t="s">
        <v>156</v>
      </c>
      <c r="B67" s="419" t="s">
        <v>327</v>
      </c>
      <c r="C67" s="403"/>
      <c r="D67" s="403"/>
      <c r="E67" s="269"/>
    </row>
    <row r="68" spans="1:5" s="1" customFormat="1" ht="12" customHeight="1">
      <c r="A68" s="14" t="s">
        <v>354</v>
      </c>
      <c r="B68" s="419" t="s">
        <v>328</v>
      </c>
      <c r="C68" s="403"/>
      <c r="D68" s="403"/>
      <c r="E68" s="269"/>
    </row>
    <row r="69" spans="1:7" s="1" customFormat="1" ht="17.25" customHeight="1" thickBot="1">
      <c r="A69" s="14" t="s">
        <v>355</v>
      </c>
      <c r="B69" s="296" t="s">
        <v>329</v>
      </c>
      <c r="C69" s="403"/>
      <c r="D69" s="403"/>
      <c r="E69" s="269"/>
      <c r="G69" s="46"/>
    </row>
    <row r="70" spans="1:5" s="1" customFormat="1" ht="12" customHeight="1" thickBot="1">
      <c r="A70" s="457" t="s">
        <v>330</v>
      </c>
      <c r="B70" s="294" t="s">
        <v>331</v>
      </c>
      <c r="C70" s="399">
        <f>SUM(C71:C72)</f>
        <v>11509</v>
      </c>
      <c r="D70" s="399">
        <f>SUM(D71:D72)</f>
        <v>28480</v>
      </c>
      <c r="E70" s="265">
        <f>SUM(E71:E72)</f>
        <v>47010</v>
      </c>
    </row>
    <row r="71" spans="1:5" s="1" customFormat="1" ht="12" customHeight="1">
      <c r="A71" s="14" t="s">
        <v>356</v>
      </c>
      <c r="B71" s="418" t="s">
        <v>332</v>
      </c>
      <c r="C71" s="403">
        <v>11509</v>
      </c>
      <c r="D71" s="403">
        <v>28480</v>
      </c>
      <c r="E71" s="269">
        <v>47010</v>
      </c>
    </row>
    <row r="72" spans="1:5" s="1" customFormat="1" ht="12" customHeight="1" thickBot="1">
      <c r="A72" s="14" t="s">
        <v>357</v>
      </c>
      <c r="B72" s="296" t="s">
        <v>333</v>
      </c>
      <c r="C72" s="403"/>
      <c r="D72" s="403"/>
      <c r="E72" s="269"/>
    </row>
    <row r="73" spans="1:5" s="1" customFormat="1" ht="12" customHeight="1" thickBot="1">
      <c r="A73" s="457" t="s">
        <v>334</v>
      </c>
      <c r="B73" s="294" t="s">
        <v>335</v>
      </c>
      <c r="C73" s="399">
        <f>SUM(C74:C76)</f>
        <v>0</v>
      </c>
      <c r="D73" s="399">
        <f>SUM(D74:D76)</f>
        <v>0</v>
      </c>
      <c r="E73" s="265">
        <f>SUM(E74:E76)</f>
        <v>0</v>
      </c>
    </row>
    <row r="74" spans="1:5" s="1" customFormat="1" ht="12" customHeight="1">
      <c r="A74" s="14" t="s">
        <v>358</v>
      </c>
      <c r="B74" s="418" t="s">
        <v>336</v>
      </c>
      <c r="C74" s="403"/>
      <c r="D74" s="403"/>
      <c r="E74" s="269"/>
    </row>
    <row r="75" spans="1:5" s="1" customFormat="1" ht="12" customHeight="1">
      <c r="A75" s="14" t="s">
        <v>359</v>
      </c>
      <c r="B75" s="419" t="s">
        <v>337</v>
      </c>
      <c r="C75" s="403"/>
      <c r="D75" s="403"/>
      <c r="E75" s="269"/>
    </row>
    <row r="76" spans="1:5" s="1" customFormat="1" ht="12" customHeight="1" thickBot="1">
      <c r="A76" s="14" t="s">
        <v>360</v>
      </c>
      <c r="B76" s="296" t="s">
        <v>338</v>
      </c>
      <c r="C76" s="403"/>
      <c r="D76" s="403"/>
      <c r="E76" s="269"/>
    </row>
    <row r="77" spans="1:5" s="1" customFormat="1" ht="12" customHeight="1" thickBot="1">
      <c r="A77" s="457" t="s">
        <v>339</v>
      </c>
      <c r="B77" s="294" t="s">
        <v>361</v>
      </c>
      <c r="C77" s="399">
        <f>SUM(C78:C81)</f>
        <v>0</v>
      </c>
      <c r="D77" s="399">
        <f>SUM(D78:D81)</f>
        <v>0</v>
      </c>
      <c r="E77" s="265">
        <f>SUM(E78:E81)</f>
        <v>0</v>
      </c>
    </row>
    <row r="78" spans="1:5" s="1" customFormat="1" ht="12" customHeight="1">
      <c r="A78" s="458" t="s">
        <v>340</v>
      </c>
      <c r="B78" s="418" t="s">
        <v>341</v>
      </c>
      <c r="C78" s="403"/>
      <c r="D78" s="403"/>
      <c r="E78" s="269"/>
    </row>
    <row r="79" spans="1:5" s="1" customFormat="1" ht="12" customHeight="1">
      <c r="A79" s="459" t="s">
        <v>342</v>
      </c>
      <c r="B79" s="419" t="s">
        <v>343</v>
      </c>
      <c r="C79" s="403"/>
      <c r="D79" s="403"/>
      <c r="E79" s="269"/>
    </row>
    <row r="80" spans="1:5" s="1" customFormat="1" ht="12" customHeight="1">
      <c r="A80" s="459" t="s">
        <v>344</v>
      </c>
      <c r="B80" s="419" t="s">
        <v>345</v>
      </c>
      <c r="C80" s="403"/>
      <c r="D80" s="403"/>
      <c r="E80" s="269"/>
    </row>
    <row r="81" spans="1:5" s="1" customFormat="1" ht="12" customHeight="1" thickBot="1">
      <c r="A81" s="460" t="s">
        <v>346</v>
      </c>
      <c r="B81" s="296" t="s">
        <v>347</v>
      </c>
      <c r="C81" s="403"/>
      <c r="D81" s="403"/>
      <c r="E81" s="269"/>
    </row>
    <row r="82" spans="1:5" s="1" customFormat="1" ht="12" customHeight="1" thickBot="1">
      <c r="A82" s="457" t="s">
        <v>348</v>
      </c>
      <c r="B82" s="294" t="s">
        <v>349</v>
      </c>
      <c r="C82" s="462"/>
      <c r="D82" s="462"/>
      <c r="E82" s="463"/>
    </row>
    <row r="83" spans="1:5" s="1" customFormat="1" ht="12" customHeight="1" thickBot="1">
      <c r="A83" s="457" t="s">
        <v>350</v>
      </c>
      <c r="B83" s="488" t="s">
        <v>351</v>
      </c>
      <c r="C83" s="406">
        <f>+C61+C65+C70+C73+C77+C82</f>
        <v>11509</v>
      </c>
      <c r="D83" s="406">
        <f>+D61+D65+D70+D73+D77+D82</f>
        <v>28480</v>
      </c>
      <c r="E83" s="449">
        <f>+E61+E65+E70+E73+E77+E82</f>
        <v>47010</v>
      </c>
    </row>
    <row r="84" spans="1:5" s="1" customFormat="1" ht="12" customHeight="1" thickBot="1">
      <c r="A84" s="461" t="s">
        <v>364</v>
      </c>
      <c r="B84" s="489" t="s">
        <v>352</v>
      </c>
      <c r="C84" s="406">
        <f>+C60+C83</f>
        <v>80634</v>
      </c>
      <c r="D84" s="406">
        <f>+D60+D83</f>
        <v>115979</v>
      </c>
      <c r="E84" s="449">
        <f>+E60+E83</f>
        <v>129091</v>
      </c>
    </row>
    <row r="85" spans="1:5" s="1" customFormat="1" ht="12" customHeight="1">
      <c r="A85" s="369"/>
      <c r="B85" s="370"/>
      <c r="C85" s="371"/>
      <c r="D85" s="372"/>
      <c r="E85" s="373"/>
    </row>
    <row r="86" spans="1:5" s="1" customFormat="1" ht="12" customHeight="1">
      <c r="A86" s="549" t="s">
        <v>46</v>
      </c>
      <c r="B86" s="549"/>
      <c r="C86" s="549"/>
      <c r="D86" s="549"/>
      <c r="E86" s="549"/>
    </row>
    <row r="87" spans="1:5" s="1" customFormat="1" ht="12" customHeight="1" thickBot="1">
      <c r="A87" s="551" t="s">
        <v>159</v>
      </c>
      <c r="B87" s="551"/>
      <c r="C87" s="385"/>
      <c r="D87" s="166"/>
      <c r="E87" s="309" t="s">
        <v>224</v>
      </c>
    </row>
    <row r="88" spans="1:6" s="1" customFormat="1" ht="24" customHeight="1" thickBot="1">
      <c r="A88" s="23" t="s">
        <v>15</v>
      </c>
      <c r="B88" s="24" t="s">
        <v>47</v>
      </c>
      <c r="C88" s="24" t="s">
        <v>461</v>
      </c>
      <c r="D88" s="407" t="s">
        <v>462</v>
      </c>
      <c r="E88" s="188" t="s">
        <v>253</v>
      </c>
      <c r="F88" s="173"/>
    </row>
    <row r="89" spans="1:6" s="1" customFormat="1" ht="12" customHeight="1" thickBot="1">
      <c r="A89" s="37">
        <v>1</v>
      </c>
      <c r="B89" s="38">
        <v>2</v>
      </c>
      <c r="C89" s="38">
        <v>3</v>
      </c>
      <c r="D89" s="38">
        <v>4</v>
      </c>
      <c r="E89" s="39">
        <v>5</v>
      </c>
      <c r="F89" s="173"/>
    </row>
    <row r="90" spans="1:6" s="1" customFormat="1" ht="15" customHeight="1" thickBot="1">
      <c r="A90" s="22" t="s">
        <v>17</v>
      </c>
      <c r="B90" s="31" t="s">
        <v>367</v>
      </c>
      <c r="C90" s="491">
        <f>SUM(C91:C95)</f>
        <v>46509</v>
      </c>
      <c r="D90" s="398">
        <f>+D91+D92+D93+D94+D95</f>
        <v>43205</v>
      </c>
      <c r="E90" s="503">
        <f>+E91+E92+E93+E94+E95</f>
        <v>41856</v>
      </c>
      <c r="F90" s="173"/>
    </row>
    <row r="91" spans="1:5" s="1" customFormat="1" ht="12.75" customHeight="1">
      <c r="A91" s="17" t="s">
        <v>102</v>
      </c>
      <c r="B91" s="10" t="s">
        <v>48</v>
      </c>
      <c r="C91" s="492">
        <v>11229</v>
      </c>
      <c r="D91" s="508">
        <v>11956</v>
      </c>
      <c r="E91" s="504">
        <v>11222</v>
      </c>
    </row>
    <row r="92" spans="1:5" ht="16.5" customHeight="1">
      <c r="A92" s="14" t="s">
        <v>103</v>
      </c>
      <c r="B92" s="8" t="s">
        <v>189</v>
      </c>
      <c r="C92" s="493">
        <v>2659</v>
      </c>
      <c r="D92" s="400">
        <v>2628</v>
      </c>
      <c r="E92" s="266">
        <v>3449</v>
      </c>
    </row>
    <row r="93" spans="1:5" ht="15.75">
      <c r="A93" s="14" t="s">
        <v>104</v>
      </c>
      <c r="B93" s="8" t="s">
        <v>145</v>
      </c>
      <c r="C93" s="494">
        <v>12622</v>
      </c>
      <c r="D93" s="402">
        <v>12541</v>
      </c>
      <c r="E93" s="268">
        <v>14500</v>
      </c>
    </row>
    <row r="94" spans="1:5" s="45" customFormat="1" ht="12" customHeight="1">
      <c r="A94" s="14" t="s">
        <v>105</v>
      </c>
      <c r="B94" s="11" t="s">
        <v>190</v>
      </c>
      <c r="C94" s="494">
        <v>11057</v>
      </c>
      <c r="D94" s="402">
        <v>7820</v>
      </c>
      <c r="E94" s="268">
        <v>8710</v>
      </c>
    </row>
    <row r="95" spans="1:5" ht="12" customHeight="1">
      <c r="A95" s="14" t="s">
        <v>116</v>
      </c>
      <c r="B95" s="19" t="s">
        <v>191</v>
      </c>
      <c r="C95" s="494">
        <v>8942</v>
      </c>
      <c r="D95" s="402">
        <v>8260</v>
      </c>
      <c r="E95" s="268">
        <v>3975</v>
      </c>
    </row>
    <row r="96" spans="1:5" ht="12" customHeight="1">
      <c r="A96" s="14" t="s">
        <v>106</v>
      </c>
      <c r="B96" s="8" t="s">
        <v>368</v>
      </c>
      <c r="C96" s="494"/>
      <c r="D96" s="402"/>
      <c r="E96" s="268"/>
    </row>
    <row r="97" spans="1:5" ht="12" customHeight="1">
      <c r="A97" s="14" t="s">
        <v>107</v>
      </c>
      <c r="B97" s="167" t="s">
        <v>369</v>
      </c>
      <c r="C97" s="494"/>
      <c r="D97" s="402"/>
      <c r="E97" s="268"/>
    </row>
    <row r="98" spans="1:5" ht="12" customHeight="1">
      <c r="A98" s="14" t="s">
        <v>117</v>
      </c>
      <c r="B98" s="168" t="s">
        <v>370</v>
      </c>
      <c r="C98" s="494"/>
      <c r="D98" s="402"/>
      <c r="E98" s="268"/>
    </row>
    <row r="99" spans="1:5" ht="12" customHeight="1">
      <c r="A99" s="14" t="s">
        <v>118</v>
      </c>
      <c r="B99" s="168" t="s">
        <v>371</v>
      </c>
      <c r="C99" s="494"/>
      <c r="D99" s="402"/>
      <c r="E99" s="268"/>
    </row>
    <row r="100" spans="1:5" ht="12" customHeight="1">
      <c r="A100" s="14" t="s">
        <v>119</v>
      </c>
      <c r="B100" s="167" t="s">
        <v>372</v>
      </c>
      <c r="C100" s="494">
        <v>8302</v>
      </c>
      <c r="D100" s="402">
        <v>7520</v>
      </c>
      <c r="E100" s="268">
        <v>3620</v>
      </c>
    </row>
    <row r="101" spans="1:5" ht="12" customHeight="1">
      <c r="A101" s="14" t="s">
        <v>120</v>
      </c>
      <c r="B101" s="167" t="s">
        <v>373</v>
      </c>
      <c r="C101" s="494"/>
      <c r="D101" s="402"/>
      <c r="E101" s="268"/>
    </row>
    <row r="102" spans="1:5" ht="12" customHeight="1">
      <c r="A102" s="14" t="s">
        <v>122</v>
      </c>
      <c r="B102" s="168" t="s">
        <v>374</v>
      </c>
      <c r="C102" s="494"/>
      <c r="D102" s="402"/>
      <c r="E102" s="268"/>
    </row>
    <row r="103" spans="1:5" ht="12" customHeight="1">
      <c r="A103" s="13" t="s">
        <v>192</v>
      </c>
      <c r="B103" s="169" t="s">
        <v>375</v>
      </c>
      <c r="C103" s="494"/>
      <c r="D103" s="402"/>
      <c r="E103" s="268"/>
    </row>
    <row r="104" spans="1:5" ht="12" customHeight="1">
      <c r="A104" s="14" t="s">
        <v>365</v>
      </c>
      <c r="B104" s="169" t="s">
        <v>376</v>
      </c>
      <c r="C104" s="494"/>
      <c r="D104" s="402"/>
      <c r="E104" s="268"/>
    </row>
    <row r="105" spans="1:5" ht="12" customHeight="1" thickBot="1">
      <c r="A105" s="18" t="s">
        <v>366</v>
      </c>
      <c r="B105" s="170" t="s">
        <v>377</v>
      </c>
      <c r="C105" s="495">
        <v>640</v>
      </c>
      <c r="D105" s="509">
        <v>740</v>
      </c>
      <c r="E105" s="505">
        <v>240</v>
      </c>
    </row>
    <row r="106" spans="1:5" ht="12" customHeight="1" thickBot="1">
      <c r="A106" s="20" t="s">
        <v>18</v>
      </c>
      <c r="B106" s="30" t="s">
        <v>378</v>
      </c>
      <c r="C106" s="496">
        <f>+C107+C109+C111</f>
        <v>5645</v>
      </c>
      <c r="D106" s="399">
        <f>+D107+D109+D111</f>
        <v>25759</v>
      </c>
      <c r="E106" s="265">
        <f>+E107+E109+E111</f>
        <v>39767</v>
      </c>
    </row>
    <row r="107" spans="1:5" ht="12" customHeight="1">
      <c r="A107" s="15" t="s">
        <v>108</v>
      </c>
      <c r="B107" s="8" t="s">
        <v>223</v>
      </c>
      <c r="C107" s="497">
        <v>1455</v>
      </c>
      <c r="D107" s="401">
        <v>1086</v>
      </c>
      <c r="E107" s="267">
        <v>13331</v>
      </c>
    </row>
    <row r="108" spans="1:5" ht="12" customHeight="1">
      <c r="A108" s="15" t="s">
        <v>109</v>
      </c>
      <c r="B108" s="12" t="s">
        <v>382</v>
      </c>
      <c r="C108" s="497"/>
      <c r="D108" s="401"/>
      <c r="E108" s="267"/>
    </row>
    <row r="109" spans="1:5" ht="12" customHeight="1">
      <c r="A109" s="15" t="s">
        <v>110</v>
      </c>
      <c r="B109" s="12" t="s">
        <v>193</v>
      </c>
      <c r="C109" s="493">
        <v>315</v>
      </c>
      <c r="D109" s="400">
        <v>24673</v>
      </c>
      <c r="E109" s="266">
        <v>26436</v>
      </c>
    </row>
    <row r="110" spans="1:5" ht="12" customHeight="1">
      <c r="A110" s="15" t="s">
        <v>111</v>
      </c>
      <c r="B110" s="12" t="s">
        <v>383</v>
      </c>
      <c r="C110" s="498"/>
      <c r="D110" s="400"/>
      <c r="E110" s="266"/>
    </row>
    <row r="111" spans="1:5" ht="12" customHeight="1">
      <c r="A111" s="15" t="s">
        <v>112</v>
      </c>
      <c r="B111" s="296" t="s">
        <v>226</v>
      </c>
      <c r="C111" s="498">
        <v>3875</v>
      </c>
      <c r="D111" s="400"/>
      <c r="E111" s="266"/>
    </row>
    <row r="112" spans="1:5" ht="12" customHeight="1">
      <c r="A112" s="15" t="s">
        <v>121</v>
      </c>
      <c r="B112" s="295" t="s">
        <v>484</v>
      </c>
      <c r="C112" s="498"/>
      <c r="D112" s="400"/>
      <c r="E112" s="266"/>
    </row>
    <row r="113" spans="1:5" ht="15.75">
      <c r="A113" s="15" t="s">
        <v>123</v>
      </c>
      <c r="B113" s="414" t="s">
        <v>388</v>
      </c>
      <c r="C113" s="498">
        <v>3875</v>
      </c>
      <c r="D113" s="400"/>
      <c r="E113" s="266"/>
    </row>
    <row r="114" spans="1:5" ht="12" customHeight="1">
      <c r="A114" s="15" t="s">
        <v>194</v>
      </c>
      <c r="B114" s="168" t="s">
        <v>371</v>
      </c>
      <c r="C114" s="498"/>
      <c r="D114" s="400"/>
      <c r="E114" s="266"/>
    </row>
    <row r="115" spans="1:5" ht="12" customHeight="1">
      <c r="A115" s="15" t="s">
        <v>195</v>
      </c>
      <c r="B115" s="168" t="s">
        <v>387</v>
      </c>
      <c r="C115" s="498"/>
      <c r="D115" s="400"/>
      <c r="E115" s="266"/>
    </row>
    <row r="116" spans="1:5" ht="12" customHeight="1">
      <c r="A116" s="15" t="s">
        <v>196</v>
      </c>
      <c r="B116" s="168" t="s">
        <v>386</v>
      </c>
      <c r="C116" s="498"/>
      <c r="D116" s="400"/>
      <c r="E116" s="266"/>
    </row>
    <row r="117" spans="1:5" ht="12" customHeight="1">
      <c r="A117" s="15" t="s">
        <v>379</v>
      </c>
      <c r="B117" s="168" t="s">
        <v>374</v>
      </c>
      <c r="C117" s="498"/>
      <c r="D117" s="400"/>
      <c r="E117" s="266"/>
    </row>
    <row r="118" spans="1:5" ht="12" customHeight="1">
      <c r="A118" s="15" t="s">
        <v>380</v>
      </c>
      <c r="B118" s="168" t="s">
        <v>385</v>
      </c>
      <c r="C118" s="498"/>
      <c r="D118" s="400"/>
      <c r="E118" s="266"/>
    </row>
    <row r="119" spans="1:5" ht="12" customHeight="1" thickBot="1">
      <c r="A119" s="13" t="s">
        <v>381</v>
      </c>
      <c r="B119" s="168" t="s">
        <v>384</v>
      </c>
      <c r="C119" s="499"/>
      <c r="D119" s="402"/>
      <c r="E119" s="268"/>
    </row>
    <row r="120" spans="1:5" ht="12" customHeight="1" thickBot="1">
      <c r="A120" s="20" t="s">
        <v>19</v>
      </c>
      <c r="B120" s="149" t="s">
        <v>389</v>
      </c>
      <c r="C120" s="496">
        <f>+C121+C122</f>
        <v>0</v>
      </c>
      <c r="D120" s="399">
        <f>+D121+D122</f>
        <v>0</v>
      </c>
      <c r="E120" s="265">
        <f>+E121+E122</f>
        <v>18468</v>
      </c>
    </row>
    <row r="121" spans="1:5" ht="12" customHeight="1">
      <c r="A121" s="15" t="s">
        <v>91</v>
      </c>
      <c r="B121" s="9" t="s">
        <v>60</v>
      </c>
      <c r="C121" s="497"/>
      <c r="D121" s="401"/>
      <c r="E121" s="267">
        <v>18468</v>
      </c>
    </row>
    <row r="122" spans="1:5" ht="12" customHeight="1" thickBot="1">
      <c r="A122" s="16" t="s">
        <v>92</v>
      </c>
      <c r="B122" s="12" t="s">
        <v>61</v>
      </c>
      <c r="C122" s="494"/>
      <c r="D122" s="402"/>
      <c r="E122" s="268"/>
    </row>
    <row r="123" spans="1:5" ht="12" customHeight="1" thickBot="1">
      <c r="A123" s="20" t="s">
        <v>20</v>
      </c>
      <c r="B123" s="149" t="s">
        <v>390</v>
      </c>
      <c r="C123" s="496">
        <f>+C90+C106+C120</f>
        <v>52154</v>
      </c>
      <c r="D123" s="399">
        <f>+D90+D106+D120</f>
        <v>68964</v>
      </c>
      <c r="E123" s="265">
        <f>+E90+E106+E120</f>
        <v>100091</v>
      </c>
    </row>
    <row r="124" spans="1:5" ht="12" customHeight="1" thickBot="1">
      <c r="A124" s="20" t="s">
        <v>21</v>
      </c>
      <c r="B124" s="149" t="s">
        <v>391</v>
      </c>
      <c r="C124" s="496">
        <f>+C125+C126+C127</f>
        <v>0</v>
      </c>
      <c r="D124" s="399">
        <f>+D125+D126+D127</f>
        <v>0</v>
      </c>
      <c r="E124" s="265">
        <f>+E125+E126+E127</f>
        <v>0</v>
      </c>
    </row>
    <row r="125" spans="1:5" ht="12" customHeight="1">
      <c r="A125" s="15" t="s">
        <v>95</v>
      </c>
      <c r="B125" s="9" t="s">
        <v>392</v>
      </c>
      <c r="C125" s="498"/>
      <c r="D125" s="400"/>
      <c r="E125" s="266"/>
    </row>
    <row r="126" spans="1:5" ht="12" customHeight="1">
      <c r="A126" s="15" t="s">
        <v>96</v>
      </c>
      <c r="B126" s="9" t="s">
        <v>393</v>
      </c>
      <c r="C126" s="498"/>
      <c r="D126" s="400"/>
      <c r="E126" s="266"/>
    </row>
    <row r="127" spans="1:5" ht="12" customHeight="1" thickBot="1">
      <c r="A127" s="13" t="s">
        <v>97</v>
      </c>
      <c r="B127" s="7" t="s">
        <v>394</v>
      </c>
      <c r="C127" s="498"/>
      <c r="D127" s="400"/>
      <c r="E127" s="266"/>
    </row>
    <row r="128" spans="1:5" ht="12" customHeight="1" thickBot="1">
      <c r="A128" s="20" t="s">
        <v>22</v>
      </c>
      <c r="B128" s="149" t="s">
        <v>459</v>
      </c>
      <c r="C128" s="496">
        <f>+C129+C130+C131+C132</f>
        <v>27000</v>
      </c>
      <c r="D128" s="399">
        <f>+D129+D130+D131+D132</f>
        <v>61000</v>
      </c>
      <c r="E128" s="265">
        <f>+E129+E130+E131+E132</f>
        <v>29000</v>
      </c>
    </row>
    <row r="129" spans="1:5" ht="12" customHeight="1">
      <c r="A129" s="15" t="s">
        <v>98</v>
      </c>
      <c r="B129" s="9" t="s">
        <v>395</v>
      </c>
      <c r="C129" s="498">
        <v>27000</v>
      </c>
      <c r="D129" s="400">
        <v>61000</v>
      </c>
      <c r="E129" s="266">
        <v>29000</v>
      </c>
    </row>
    <row r="130" spans="1:5" ht="12" customHeight="1">
      <c r="A130" s="15" t="s">
        <v>99</v>
      </c>
      <c r="B130" s="9" t="s">
        <v>396</v>
      </c>
      <c r="C130" s="498"/>
      <c r="D130" s="400"/>
      <c r="E130" s="266"/>
    </row>
    <row r="131" spans="1:5" ht="12" customHeight="1">
      <c r="A131" s="15" t="s">
        <v>298</v>
      </c>
      <c r="B131" s="9" t="s">
        <v>397</v>
      </c>
      <c r="C131" s="498"/>
      <c r="D131" s="400"/>
      <c r="E131" s="266"/>
    </row>
    <row r="132" spans="1:5" ht="12" customHeight="1" thickBot="1">
      <c r="A132" s="13" t="s">
        <v>299</v>
      </c>
      <c r="B132" s="7" t="s">
        <v>398</v>
      </c>
      <c r="C132" s="498"/>
      <c r="D132" s="400"/>
      <c r="E132" s="266"/>
    </row>
    <row r="133" spans="1:5" ht="12" customHeight="1" thickBot="1">
      <c r="A133" s="20" t="s">
        <v>23</v>
      </c>
      <c r="B133" s="149" t="s">
        <v>399</v>
      </c>
      <c r="C133" s="500">
        <f>+C134+C135+C136+C137</f>
        <v>0</v>
      </c>
      <c r="D133" s="406">
        <f>+D134+D135+D136+D137</f>
        <v>0</v>
      </c>
      <c r="E133" s="449">
        <f>+E134+E135+E136+E137</f>
        <v>0</v>
      </c>
    </row>
    <row r="134" spans="1:5" ht="12" customHeight="1">
      <c r="A134" s="15" t="s">
        <v>100</v>
      </c>
      <c r="B134" s="9" t="s">
        <v>400</v>
      </c>
      <c r="C134" s="498"/>
      <c r="D134" s="400"/>
      <c r="E134" s="266"/>
    </row>
    <row r="135" spans="1:5" ht="12" customHeight="1">
      <c r="A135" s="15" t="s">
        <v>101</v>
      </c>
      <c r="B135" s="9" t="s">
        <v>410</v>
      </c>
      <c r="C135" s="498"/>
      <c r="D135" s="400"/>
      <c r="E135" s="266"/>
    </row>
    <row r="136" spans="1:5" ht="12" customHeight="1">
      <c r="A136" s="15" t="s">
        <v>311</v>
      </c>
      <c r="B136" s="9" t="s">
        <v>401</v>
      </c>
      <c r="C136" s="498"/>
      <c r="D136" s="400"/>
      <c r="E136" s="266"/>
    </row>
    <row r="137" spans="1:5" ht="12" customHeight="1" thickBot="1">
      <c r="A137" s="13" t="s">
        <v>312</v>
      </c>
      <c r="B137" s="7" t="s">
        <v>402</v>
      </c>
      <c r="C137" s="498"/>
      <c r="D137" s="400"/>
      <c r="E137" s="266"/>
    </row>
    <row r="138" spans="1:5" ht="12" customHeight="1" thickBot="1">
      <c r="A138" s="20" t="s">
        <v>24</v>
      </c>
      <c r="B138" s="149" t="s">
        <v>403</v>
      </c>
      <c r="C138" s="501">
        <f>+C139+C140+C141+C142</f>
        <v>0</v>
      </c>
      <c r="D138" s="510">
        <f>+D139+D140+D141+D142</f>
        <v>0</v>
      </c>
      <c r="E138" s="506">
        <f>+E139+E140+E141+E142</f>
        <v>0</v>
      </c>
    </row>
    <row r="139" spans="1:5" ht="12" customHeight="1">
      <c r="A139" s="15" t="s">
        <v>187</v>
      </c>
      <c r="B139" s="9" t="s">
        <v>404</v>
      </c>
      <c r="C139" s="498"/>
      <c r="D139" s="400"/>
      <c r="E139" s="266"/>
    </row>
    <row r="140" spans="1:5" ht="12" customHeight="1">
      <c r="A140" s="15" t="s">
        <v>188</v>
      </c>
      <c r="B140" s="9" t="s">
        <v>405</v>
      </c>
      <c r="C140" s="498"/>
      <c r="D140" s="400"/>
      <c r="E140" s="266"/>
    </row>
    <row r="141" spans="1:5" ht="12" customHeight="1">
      <c r="A141" s="15" t="s">
        <v>225</v>
      </c>
      <c r="B141" s="9" t="s">
        <v>406</v>
      </c>
      <c r="C141" s="498"/>
      <c r="D141" s="400"/>
      <c r="E141" s="266"/>
    </row>
    <row r="142" spans="1:5" ht="12" customHeight="1" thickBot="1">
      <c r="A142" s="15" t="s">
        <v>314</v>
      </c>
      <c r="B142" s="9" t="s">
        <v>407</v>
      </c>
      <c r="C142" s="498"/>
      <c r="D142" s="400"/>
      <c r="E142" s="266"/>
    </row>
    <row r="143" spans="1:5" ht="12" customHeight="1" thickBot="1">
      <c r="A143" s="20" t="s">
        <v>25</v>
      </c>
      <c r="B143" s="149" t="s">
        <v>408</v>
      </c>
      <c r="C143" s="502">
        <f>+C124+C128+C133+C138</f>
        <v>27000</v>
      </c>
      <c r="D143" s="511">
        <f>+D124+D128+D133+D138</f>
        <v>61000</v>
      </c>
      <c r="E143" s="507">
        <f>+E124+E128+E133+E138</f>
        <v>29000</v>
      </c>
    </row>
    <row r="144" spans="1:5" ht="12" customHeight="1" thickBot="1">
      <c r="A144" s="297" t="s">
        <v>26</v>
      </c>
      <c r="B144" s="381" t="s">
        <v>409</v>
      </c>
      <c r="C144" s="502">
        <f>+C123+C143</f>
        <v>79154</v>
      </c>
      <c r="D144" s="511">
        <f>+D123+D143</f>
        <v>129964</v>
      </c>
      <c r="E144" s="507">
        <f>+E123+E143</f>
        <v>129091</v>
      </c>
    </row>
    <row r="145" ht="12" customHeight="1">
      <c r="C145" s="384"/>
    </row>
    <row r="146" ht="12" customHeight="1">
      <c r="C146" s="384"/>
    </row>
    <row r="147" ht="12" customHeight="1">
      <c r="C147" s="384"/>
    </row>
    <row r="148" ht="12" customHeight="1">
      <c r="C148" s="384"/>
    </row>
    <row r="149" ht="12" customHeight="1">
      <c r="C149" s="384"/>
    </row>
    <row r="150" spans="3:6" ht="15" customHeight="1">
      <c r="C150" s="150"/>
      <c r="D150" s="150"/>
      <c r="E150" s="150"/>
      <c r="F150" s="150"/>
    </row>
    <row r="151" s="1" customFormat="1" ht="12.75" customHeight="1"/>
    <row r="152" ht="15.75">
      <c r="C152" s="384"/>
    </row>
    <row r="153" ht="15.75">
      <c r="C153" s="384"/>
    </row>
    <row r="154" ht="15.75">
      <c r="C154" s="384"/>
    </row>
    <row r="155" ht="16.5" customHeight="1">
      <c r="C155" s="384"/>
    </row>
    <row r="156" ht="15.75">
      <c r="C156" s="384"/>
    </row>
    <row r="157" ht="15.75">
      <c r="C157" s="384"/>
    </row>
    <row r="158" ht="15.75">
      <c r="C158" s="384"/>
    </row>
    <row r="159" ht="15.75">
      <c r="C159" s="384"/>
    </row>
    <row r="160" ht="15.75">
      <c r="C160" s="384"/>
    </row>
    <row r="161" ht="15.75">
      <c r="C161" s="384"/>
    </row>
    <row r="162" ht="15.75">
      <c r="C162" s="384"/>
    </row>
    <row r="163" ht="15.75">
      <c r="C163" s="384"/>
    </row>
    <row r="164" ht="15.75">
      <c r="C164" s="384"/>
    </row>
  </sheetData>
  <sheetProtection sheet="1"/>
  <mergeCells count="4">
    <mergeCell ref="A1:E1"/>
    <mergeCell ref="A86:E86"/>
    <mergeCell ref="A87:B87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Hejőkürt Önkormányzat
2014. ÉVI KÖLTSÉGVETÉSÉNEK MÉRLEGE&amp;R&amp;"Times New Roman CE,Félkövér dőlt"&amp;11 1. számú tájékoztató tábla</oddHeader>
  </headerFooter>
  <rowBreaks count="1" manualBreakCount="1">
    <brk id="85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workbookViewId="0" topLeftCell="C1">
      <selection activeCell="C21" sqref="C21"/>
    </sheetView>
  </sheetViews>
  <sheetFormatPr defaultColWidth="9.00390625" defaultRowHeight="12.75"/>
  <cols>
    <col min="1" max="1" width="6.875" style="211" customWidth="1"/>
    <col min="2" max="2" width="49.625" style="61" customWidth="1"/>
    <col min="3" max="8" width="12.875" style="61" customWidth="1"/>
    <col min="9" max="9" width="13.875" style="61" customWidth="1"/>
    <col min="10" max="16384" width="9.375" style="61" customWidth="1"/>
  </cols>
  <sheetData>
    <row r="1" spans="1:9" ht="27.75" customHeight="1">
      <c r="A1" s="597" t="s">
        <v>2</v>
      </c>
      <c r="B1" s="597"/>
      <c r="C1" s="597"/>
      <c r="D1" s="597"/>
      <c r="E1" s="597"/>
      <c r="F1" s="597"/>
      <c r="G1" s="597"/>
      <c r="H1" s="597"/>
      <c r="I1" s="597"/>
    </row>
    <row r="2" ht="20.25" customHeight="1" thickBot="1">
      <c r="I2" s="482" t="s">
        <v>62</v>
      </c>
    </row>
    <row r="3" spans="1:9" s="483" customFormat="1" ht="26.25" customHeight="1">
      <c r="A3" s="603" t="s">
        <v>71</v>
      </c>
      <c r="B3" s="598" t="s">
        <v>88</v>
      </c>
      <c r="C3" s="603" t="s">
        <v>89</v>
      </c>
      <c r="D3" s="603" t="s">
        <v>485</v>
      </c>
      <c r="E3" s="600" t="s">
        <v>70</v>
      </c>
      <c r="F3" s="601"/>
      <c r="G3" s="601"/>
      <c r="H3" s="602"/>
      <c r="I3" s="598" t="s">
        <v>50</v>
      </c>
    </row>
    <row r="4" spans="1:9" s="484" customFormat="1" ht="32.25" customHeight="1" thickBot="1">
      <c r="A4" s="604"/>
      <c r="B4" s="599"/>
      <c r="C4" s="599"/>
      <c r="D4" s="604"/>
      <c r="E4" s="271" t="s">
        <v>205</v>
      </c>
      <c r="F4" s="271" t="s">
        <v>245</v>
      </c>
      <c r="G4" s="271" t="s">
        <v>246</v>
      </c>
      <c r="H4" s="272" t="s">
        <v>467</v>
      </c>
      <c r="I4" s="599"/>
    </row>
    <row r="5" spans="1:9" s="485" customFormat="1" ht="12.75" customHeight="1" thickBot="1">
      <c r="A5" s="273">
        <v>1</v>
      </c>
      <c r="B5" s="274">
        <v>2</v>
      </c>
      <c r="C5" s="275">
        <v>3</v>
      </c>
      <c r="D5" s="274">
        <v>4</v>
      </c>
      <c r="E5" s="273">
        <v>5</v>
      </c>
      <c r="F5" s="275">
        <v>6</v>
      </c>
      <c r="G5" s="275">
        <v>7</v>
      </c>
      <c r="H5" s="276">
        <v>8</v>
      </c>
      <c r="I5" s="277" t="s">
        <v>90</v>
      </c>
    </row>
    <row r="6" spans="1:9" ht="24.75" customHeight="1" thickBot="1">
      <c r="A6" s="278" t="s">
        <v>17</v>
      </c>
      <c r="B6" s="279" t="s">
        <v>3</v>
      </c>
      <c r="C6" s="477"/>
      <c r="D6" s="76">
        <f>+D7+D8</f>
        <v>0</v>
      </c>
      <c r="E6" s="77"/>
      <c r="F6" s="78">
        <f>+F7+F8</f>
        <v>0</v>
      </c>
      <c r="G6" s="78">
        <f>+G7+G8</f>
        <v>0</v>
      </c>
      <c r="H6" s="79">
        <f>+H7+H8</f>
        <v>0</v>
      </c>
      <c r="I6" s="76">
        <f aca="true" t="shared" si="0" ref="I6:I17">SUM(D6:H6)</f>
        <v>0</v>
      </c>
    </row>
    <row r="7" spans="1:9" ht="19.5" customHeight="1">
      <c r="A7" s="280" t="s">
        <v>18</v>
      </c>
      <c r="B7" s="80" t="s">
        <v>72</v>
      </c>
      <c r="C7" s="478"/>
      <c r="D7" s="81"/>
      <c r="E7" s="82"/>
      <c r="F7" s="28"/>
      <c r="G7" s="28"/>
      <c r="H7" s="25"/>
      <c r="I7" s="281">
        <f t="shared" si="0"/>
        <v>0</v>
      </c>
    </row>
    <row r="8" spans="1:9" ht="19.5" customHeight="1" thickBot="1">
      <c r="A8" s="280" t="s">
        <v>19</v>
      </c>
      <c r="B8" s="80" t="s">
        <v>72</v>
      </c>
      <c r="C8" s="478"/>
      <c r="D8" s="81"/>
      <c r="E8" s="82"/>
      <c r="F8" s="28"/>
      <c r="G8" s="28"/>
      <c r="H8" s="25"/>
      <c r="I8" s="281">
        <f t="shared" si="0"/>
        <v>0</v>
      </c>
    </row>
    <row r="9" spans="1:9" ht="25.5" customHeight="1" thickBot="1">
      <c r="A9" s="278" t="s">
        <v>20</v>
      </c>
      <c r="B9" s="279" t="s">
        <v>4</v>
      </c>
      <c r="C9" s="479"/>
      <c r="D9" s="76">
        <f>+D10+D11</f>
        <v>0</v>
      </c>
      <c r="E9" s="77">
        <f>+E10+E11</f>
        <v>0</v>
      </c>
      <c r="F9" s="78">
        <f>+F10+F11</f>
        <v>0</v>
      </c>
      <c r="G9" s="78">
        <f>+G10+G11</f>
        <v>0</v>
      </c>
      <c r="H9" s="79">
        <f>+H10+H11</f>
        <v>0</v>
      </c>
      <c r="I9" s="76">
        <f t="shared" si="0"/>
        <v>0</v>
      </c>
    </row>
    <row r="10" spans="1:9" ht="19.5" customHeight="1">
      <c r="A10" s="280" t="s">
        <v>21</v>
      </c>
      <c r="B10" s="80" t="s">
        <v>72</v>
      </c>
      <c r="C10" s="478"/>
      <c r="D10" s="81"/>
      <c r="E10" s="82"/>
      <c r="F10" s="28"/>
      <c r="G10" s="28"/>
      <c r="H10" s="25"/>
      <c r="I10" s="281">
        <f t="shared" si="0"/>
        <v>0</v>
      </c>
    </row>
    <row r="11" spans="1:9" ht="19.5" customHeight="1" thickBot="1">
      <c r="A11" s="280" t="s">
        <v>22</v>
      </c>
      <c r="B11" s="80" t="s">
        <v>72</v>
      </c>
      <c r="C11" s="478"/>
      <c r="D11" s="81"/>
      <c r="E11" s="82"/>
      <c r="F11" s="28"/>
      <c r="G11" s="28"/>
      <c r="H11" s="25"/>
      <c r="I11" s="281">
        <f t="shared" si="0"/>
        <v>0</v>
      </c>
    </row>
    <row r="12" spans="1:9" ht="19.5" customHeight="1" thickBot="1">
      <c r="A12" s="278" t="s">
        <v>23</v>
      </c>
      <c r="B12" s="279" t="s">
        <v>215</v>
      </c>
      <c r="C12" s="479"/>
      <c r="D12" s="76">
        <f>+D13</f>
        <v>976</v>
      </c>
      <c r="E12" s="77">
        <f>+E13</f>
        <v>6800</v>
      </c>
      <c r="F12" s="78">
        <f>+F13</f>
        <v>0</v>
      </c>
      <c r="G12" s="78">
        <f>+G13</f>
        <v>0</v>
      </c>
      <c r="H12" s="79">
        <f>+H13</f>
        <v>0</v>
      </c>
      <c r="I12" s="76">
        <f t="shared" si="0"/>
        <v>7776</v>
      </c>
    </row>
    <row r="13" spans="1:9" ht="19.5" customHeight="1" thickBot="1">
      <c r="A13" s="280" t="s">
        <v>24</v>
      </c>
      <c r="B13" s="80" t="s">
        <v>515</v>
      </c>
      <c r="C13" s="478" t="s">
        <v>489</v>
      </c>
      <c r="D13" s="81">
        <v>976</v>
      </c>
      <c r="E13" s="82">
        <v>6800</v>
      </c>
      <c r="F13" s="28"/>
      <c r="G13" s="28"/>
      <c r="H13" s="25"/>
      <c r="I13" s="281">
        <f t="shared" si="0"/>
        <v>7776</v>
      </c>
    </row>
    <row r="14" spans="1:9" ht="19.5" customHeight="1" thickBot="1">
      <c r="A14" s="278" t="s">
        <v>25</v>
      </c>
      <c r="B14" s="279" t="s">
        <v>216</v>
      </c>
      <c r="C14" s="479"/>
      <c r="D14" s="76">
        <f>+D15</f>
        <v>0</v>
      </c>
      <c r="E14" s="77">
        <f>+E15</f>
        <v>0</v>
      </c>
      <c r="F14" s="78">
        <f>+F15</f>
        <v>0</v>
      </c>
      <c r="G14" s="78">
        <f>+G15</f>
        <v>0</v>
      </c>
      <c r="H14" s="79">
        <f>+H15</f>
        <v>0</v>
      </c>
      <c r="I14" s="76">
        <f t="shared" si="0"/>
        <v>0</v>
      </c>
    </row>
    <row r="15" spans="1:9" ht="19.5" customHeight="1" thickBot="1">
      <c r="A15" s="282" t="s">
        <v>26</v>
      </c>
      <c r="B15" s="83" t="s">
        <v>72</v>
      </c>
      <c r="C15" s="480"/>
      <c r="D15" s="84"/>
      <c r="E15" s="85"/>
      <c r="F15" s="29"/>
      <c r="G15" s="29"/>
      <c r="H15" s="27"/>
      <c r="I15" s="283">
        <f t="shared" si="0"/>
        <v>0</v>
      </c>
    </row>
    <row r="16" spans="1:9" ht="19.5" customHeight="1" thickBot="1">
      <c r="A16" s="278" t="s">
        <v>27</v>
      </c>
      <c r="B16" s="284" t="s">
        <v>217</v>
      </c>
      <c r="C16" s="479"/>
      <c r="D16" s="76">
        <f>+D17</f>
        <v>0</v>
      </c>
      <c r="E16" s="77">
        <f>+E17</f>
        <v>0</v>
      </c>
      <c r="F16" s="78">
        <f>+F17</f>
        <v>0</v>
      </c>
      <c r="G16" s="78">
        <f>+G17</f>
        <v>0</v>
      </c>
      <c r="H16" s="79">
        <f>+H17</f>
        <v>0</v>
      </c>
      <c r="I16" s="76">
        <f t="shared" si="0"/>
        <v>0</v>
      </c>
    </row>
    <row r="17" spans="1:9" ht="19.5" customHeight="1" thickBot="1">
      <c r="A17" s="285" t="s">
        <v>28</v>
      </c>
      <c r="B17" s="86" t="s">
        <v>72</v>
      </c>
      <c r="C17" s="481"/>
      <c r="D17" s="87"/>
      <c r="E17" s="88"/>
      <c r="F17" s="89"/>
      <c r="G17" s="89"/>
      <c r="H17" s="26"/>
      <c r="I17" s="286">
        <f t="shared" si="0"/>
        <v>0</v>
      </c>
    </row>
    <row r="18" spans="1:9" ht="19.5" customHeight="1" thickBot="1">
      <c r="A18" s="595" t="s">
        <v>151</v>
      </c>
      <c r="B18" s="596"/>
      <c r="C18" s="145"/>
      <c r="D18" s="76">
        <f>+D6+D9+D12+D14+D16</f>
        <v>976</v>
      </c>
      <c r="E18" s="77">
        <f>+E6+E9+E12+E14+E16</f>
        <v>6800</v>
      </c>
      <c r="F18" s="78">
        <f>+F6+F9+F12+F14+F16</f>
        <v>0</v>
      </c>
      <c r="G18" s="78">
        <f>+G6+G9+G12+G14+G16</f>
        <v>0</v>
      </c>
      <c r="H18" s="79">
        <f>+H6+H9+H12+H14+H16</f>
        <v>0</v>
      </c>
      <c r="I18" s="76">
        <v>0</v>
      </c>
    </row>
  </sheetData>
  <sheetProtection/>
  <mergeCells count="8">
    <mergeCell ref="A18:B18"/>
    <mergeCell ref="A1:I1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5" sqref="C5"/>
    </sheetView>
  </sheetViews>
  <sheetFormatPr defaultColWidth="9.00390625" defaultRowHeight="12.75"/>
  <cols>
    <col min="1" max="1" width="5.875" style="103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606" t="s">
        <v>5</v>
      </c>
      <c r="C1" s="606"/>
      <c r="D1" s="606"/>
    </row>
    <row r="2" spans="1:4" s="91" customFormat="1" ht="16.5" thickBot="1">
      <c r="A2" s="90"/>
      <c r="B2" s="374"/>
      <c r="D2" s="49" t="s">
        <v>62</v>
      </c>
    </row>
    <row r="3" spans="1:4" s="93" customFormat="1" ht="48" customHeight="1" thickBot="1">
      <c r="A3" s="92" t="s">
        <v>15</v>
      </c>
      <c r="B3" s="216" t="s">
        <v>16</v>
      </c>
      <c r="C3" s="216" t="s">
        <v>73</v>
      </c>
      <c r="D3" s="217" t="s">
        <v>74</v>
      </c>
    </row>
    <row r="4" spans="1:4" s="93" customFormat="1" ht="13.5" customHeight="1" thickBot="1">
      <c r="A4" s="40">
        <v>1</v>
      </c>
      <c r="B4" s="219">
        <v>2</v>
      </c>
      <c r="C4" s="219">
        <v>3</v>
      </c>
      <c r="D4" s="220">
        <v>4</v>
      </c>
    </row>
    <row r="5" spans="1:4" ht="18" customHeight="1">
      <c r="A5" s="159" t="s">
        <v>17</v>
      </c>
      <c r="B5" s="221" t="s">
        <v>173</v>
      </c>
      <c r="C5" s="157"/>
      <c r="D5" s="94"/>
    </row>
    <row r="6" spans="1:4" ht="18" customHeight="1">
      <c r="A6" s="95" t="s">
        <v>18</v>
      </c>
      <c r="B6" s="222" t="s">
        <v>174</v>
      </c>
      <c r="C6" s="158"/>
      <c r="D6" s="97"/>
    </row>
    <row r="7" spans="1:4" ht="18" customHeight="1">
      <c r="A7" s="95" t="s">
        <v>19</v>
      </c>
      <c r="B7" s="222" t="s">
        <v>124</v>
      </c>
      <c r="C7" s="158"/>
      <c r="D7" s="97"/>
    </row>
    <row r="8" spans="1:4" ht="18" customHeight="1">
      <c r="A8" s="95" t="s">
        <v>20</v>
      </c>
      <c r="B8" s="222" t="s">
        <v>125</v>
      </c>
      <c r="C8" s="158"/>
      <c r="D8" s="97"/>
    </row>
    <row r="9" spans="1:4" ht="18" customHeight="1">
      <c r="A9" s="95" t="s">
        <v>21</v>
      </c>
      <c r="B9" s="222" t="s">
        <v>166</v>
      </c>
      <c r="C9" s="158"/>
      <c r="D9" s="97"/>
    </row>
    <row r="10" spans="1:4" ht="18" customHeight="1">
      <c r="A10" s="95" t="s">
        <v>22</v>
      </c>
      <c r="B10" s="222" t="s">
        <v>167</v>
      </c>
      <c r="C10" s="158"/>
      <c r="D10" s="97"/>
    </row>
    <row r="11" spans="1:4" ht="18" customHeight="1">
      <c r="A11" s="95" t="s">
        <v>23</v>
      </c>
      <c r="B11" s="223" t="s">
        <v>168</v>
      </c>
      <c r="C11" s="158"/>
      <c r="D11" s="97"/>
    </row>
    <row r="12" spans="1:4" ht="18" customHeight="1">
      <c r="A12" s="95" t="s">
        <v>25</v>
      </c>
      <c r="B12" s="223" t="s">
        <v>169</v>
      </c>
      <c r="C12" s="158"/>
      <c r="D12" s="97"/>
    </row>
    <row r="13" spans="1:4" ht="18" customHeight="1">
      <c r="A13" s="95" t="s">
        <v>26</v>
      </c>
      <c r="B13" s="223" t="s">
        <v>170</v>
      </c>
      <c r="C13" s="158"/>
      <c r="D13" s="97"/>
    </row>
    <row r="14" spans="1:4" ht="18" customHeight="1">
      <c r="A14" s="95" t="s">
        <v>27</v>
      </c>
      <c r="B14" s="223" t="s">
        <v>171</v>
      </c>
      <c r="C14" s="158"/>
      <c r="D14" s="97"/>
    </row>
    <row r="15" spans="1:4" ht="22.5" customHeight="1">
      <c r="A15" s="95" t="s">
        <v>28</v>
      </c>
      <c r="B15" s="223" t="s">
        <v>172</v>
      </c>
      <c r="C15" s="158"/>
      <c r="D15" s="97"/>
    </row>
    <row r="16" spans="1:4" ht="18" customHeight="1">
      <c r="A16" s="95" t="s">
        <v>29</v>
      </c>
      <c r="B16" s="222" t="s">
        <v>126</v>
      </c>
      <c r="C16" s="158"/>
      <c r="D16" s="97"/>
    </row>
    <row r="17" spans="1:4" ht="18" customHeight="1">
      <c r="A17" s="95" t="s">
        <v>30</v>
      </c>
      <c r="B17" s="222" t="s">
        <v>7</v>
      </c>
      <c r="C17" s="158"/>
      <c r="D17" s="97"/>
    </row>
    <row r="18" spans="1:4" ht="18" customHeight="1">
      <c r="A18" s="95" t="s">
        <v>31</v>
      </c>
      <c r="B18" s="222" t="s">
        <v>6</v>
      </c>
      <c r="C18" s="158"/>
      <c r="D18" s="97"/>
    </row>
    <row r="19" spans="1:4" ht="18" customHeight="1">
      <c r="A19" s="95" t="s">
        <v>32</v>
      </c>
      <c r="B19" s="222" t="s">
        <v>127</v>
      </c>
      <c r="C19" s="158"/>
      <c r="D19" s="97"/>
    </row>
    <row r="20" spans="1:4" ht="18" customHeight="1">
      <c r="A20" s="95" t="s">
        <v>33</v>
      </c>
      <c r="B20" s="222" t="s">
        <v>128</v>
      </c>
      <c r="C20" s="158"/>
      <c r="D20" s="97"/>
    </row>
    <row r="21" spans="1:4" ht="18" customHeight="1">
      <c r="A21" s="95" t="s">
        <v>34</v>
      </c>
      <c r="B21" s="148"/>
      <c r="C21" s="96"/>
      <c r="D21" s="97"/>
    </row>
    <row r="22" spans="1:4" ht="18" customHeight="1">
      <c r="A22" s="95" t="s">
        <v>35</v>
      </c>
      <c r="B22" s="98"/>
      <c r="C22" s="96"/>
      <c r="D22" s="97"/>
    </row>
    <row r="23" spans="1:4" ht="18" customHeight="1">
      <c r="A23" s="95" t="s">
        <v>36</v>
      </c>
      <c r="B23" s="98"/>
      <c r="C23" s="96"/>
      <c r="D23" s="97"/>
    </row>
    <row r="24" spans="1:4" ht="18" customHeight="1">
      <c r="A24" s="95" t="s">
        <v>37</v>
      </c>
      <c r="B24" s="98"/>
      <c r="C24" s="96"/>
      <c r="D24" s="97"/>
    </row>
    <row r="25" spans="1:4" ht="18" customHeight="1">
      <c r="A25" s="95" t="s">
        <v>38</v>
      </c>
      <c r="B25" s="98"/>
      <c r="C25" s="96"/>
      <c r="D25" s="97"/>
    </row>
    <row r="26" spans="1:4" ht="18" customHeight="1">
      <c r="A26" s="95" t="s">
        <v>39</v>
      </c>
      <c r="B26" s="98"/>
      <c r="C26" s="96"/>
      <c r="D26" s="97"/>
    </row>
    <row r="27" spans="1:4" ht="18" customHeight="1">
      <c r="A27" s="95" t="s">
        <v>40</v>
      </c>
      <c r="B27" s="98"/>
      <c r="C27" s="96"/>
      <c r="D27" s="97"/>
    </row>
    <row r="28" spans="1:4" ht="18" customHeight="1">
      <c r="A28" s="95" t="s">
        <v>41</v>
      </c>
      <c r="B28" s="98"/>
      <c r="C28" s="96"/>
      <c r="D28" s="97"/>
    </row>
    <row r="29" spans="1:4" ht="18" customHeight="1" thickBot="1">
      <c r="A29" s="160" t="s">
        <v>42</v>
      </c>
      <c r="B29" s="99"/>
      <c r="C29" s="100"/>
      <c r="D29" s="101"/>
    </row>
    <row r="30" spans="1:4" ht="18" customHeight="1" thickBot="1">
      <c r="A30" s="41" t="s">
        <v>43</v>
      </c>
      <c r="B30" s="224" t="s">
        <v>52</v>
      </c>
      <c r="C30" s="225">
        <f>+C5+C6+C7+C8+C9+C16+C17+C18+C19+C20+C21+C22+C23+C24+C25+C26+C27+C28+C29</f>
        <v>0</v>
      </c>
      <c r="D30" s="226">
        <f>+D5+D6+D7+D8+D9+D16+D17+D18+D19+D20+D21+D22+D23+D24+D25+D26+D27+D28+D29</f>
        <v>0</v>
      </c>
    </row>
    <row r="31" spans="1:4" ht="8.25" customHeight="1">
      <c r="A31" s="102"/>
      <c r="B31" s="605"/>
      <c r="C31" s="605"/>
      <c r="D31" s="605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workbookViewId="0" topLeftCell="A1">
      <selection activeCell="F23" sqref="F23"/>
    </sheetView>
  </sheetViews>
  <sheetFormatPr defaultColWidth="9.00390625" defaultRowHeight="12.75"/>
  <cols>
    <col min="1" max="1" width="4.875" style="121" customWidth="1"/>
    <col min="2" max="2" width="31.125" style="139" customWidth="1"/>
    <col min="3" max="4" width="9.00390625" style="139" customWidth="1"/>
    <col min="5" max="5" width="9.50390625" style="139" customWidth="1"/>
    <col min="6" max="6" width="8.875" style="139" customWidth="1"/>
    <col min="7" max="7" width="8.625" style="139" customWidth="1"/>
    <col min="8" max="8" width="8.875" style="139" customWidth="1"/>
    <col min="9" max="9" width="8.125" style="139" customWidth="1"/>
    <col min="10" max="14" width="9.50390625" style="139" customWidth="1"/>
    <col min="15" max="15" width="12.625" style="121" customWidth="1"/>
    <col min="16" max="16384" width="9.375" style="139" customWidth="1"/>
  </cols>
  <sheetData>
    <row r="1" spans="1:15" ht="31.5" customHeight="1">
      <c r="A1" s="610" t="s">
        <v>468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</row>
    <row r="2" ht="16.5" thickBot="1">
      <c r="O2" s="4" t="s">
        <v>54</v>
      </c>
    </row>
    <row r="3" spans="1:15" s="121" customFormat="1" ht="25.5" customHeight="1" thickBot="1">
      <c r="A3" s="118" t="s">
        <v>15</v>
      </c>
      <c r="B3" s="119" t="s">
        <v>63</v>
      </c>
      <c r="C3" s="119" t="s">
        <v>75</v>
      </c>
      <c r="D3" s="119" t="s">
        <v>76</v>
      </c>
      <c r="E3" s="119" t="s">
        <v>77</v>
      </c>
      <c r="F3" s="119" t="s">
        <v>78</v>
      </c>
      <c r="G3" s="119" t="s">
        <v>79</v>
      </c>
      <c r="H3" s="119" t="s">
        <v>80</v>
      </c>
      <c r="I3" s="119" t="s">
        <v>81</v>
      </c>
      <c r="J3" s="119" t="s">
        <v>82</v>
      </c>
      <c r="K3" s="119" t="s">
        <v>83</v>
      </c>
      <c r="L3" s="119" t="s">
        <v>84</v>
      </c>
      <c r="M3" s="119" t="s">
        <v>85</v>
      </c>
      <c r="N3" s="119" t="s">
        <v>86</v>
      </c>
      <c r="O3" s="120" t="s">
        <v>52</v>
      </c>
    </row>
    <row r="4" spans="1:15" s="123" customFormat="1" ht="15" customHeight="1" thickBot="1">
      <c r="A4" s="122" t="s">
        <v>17</v>
      </c>
      <c r="B4" s="607" t="s">
        <v>57</v>
      </c>
      <c r="C4" s="608"/>
      <c r="D4" s="608"/>
      <c r="E4" s="608"/>
      <c r="F4" s="608"/>
      <c r="G4" s="608"/>
      <c r="H4" s="608"/>
      <c r="I4" s="608"/>
      <c r="J4" s="608"/>
      <c r="K4" s="608"/>
      <c r="L4" s="608"/>
      <c r="M4" s="608"/>
      <c r="N4" s="608"/>
      <c r="O4" s="609"/>
    </row>
    <row r="5" spans="1:15" s="123" customFormat="1" ht="22.5">
      <c r="A5" s="124" t="s">
        <v>18</v>
      </c>
      <c r="B5" s="486" t="s">
        <v>414</v>
      </c>
      <c r="C5" s="125">
        <v>861</v>
      </c>
      <c r="D5" s="125">
        <v>861</v>
      </c>
      <c r="E5" s="125">
        <v>861</v>
      </c>
      <c r="F5" s="125">
        <v>861</v>
      </c>
      <c r="G5" s="125">
        <v>860</v>
      </c>
      <c r="H5" s="125">
        <v>860</v>
      </c>
      <c r="I5" s="125">
        <v>833</v>
      </c>
      <c r="J5" s="125">
        <v>833</v>
      </c>
      <c r="K5" s="125">
        <v>833</v>
      </c>
      <c r="L5" s="125">
        <v>833</v>
      </c>
      <c r="M5" s="125">
        <v>833</v>
      </c>
      <c r="N5" s="125">
        <v>832</v>
      </c>
      <c r="O5" s="126">
        <f aca="true" t="shared" si="0" ref="O5:O25">SUM(C5:N5)</f>
        <v>10161</v>
      </c>
    </row>
    <row r="6" spans="1:15" s="130" customFormat="1" ht="22.5">
      <c r="A6" s="127" t="s">
        <v>19</v>
      </c>
      <c r="B6" s="289" t="s">
        <v>475</v>
      </c>
      <c r="C6" s="128">
        <v>214</v>
      </c>
      <c r="D6" s="128">
        <v>214</v>
      </c>
      <c r="E6" s="128">
        <v>214</v>
      </c>
      <c r="F6" s="128">
        <v>214</v>
      </c>
      <c r="G6" s="128">
        <v>214</v>
      </c>
      <c r="H6" s="128">
        <v>214</v>
      </c>
      <c r="I6" s="128">
        <v>214</v>
      </c>
      <c r="J6" s="128">
        <v>214</v>
      </c>
      <c r="K6" s="128">
        <v>214</v>
      </c>
      <c r="L6" s="128">
        <v>214</v>
      </c>
      <c r="M6" s="128">
        <v>215</v>
      </c>
      <c r="N6" s="128">
        <v>215</v>
      </c>
      <c r="O6" s="129">
        <f t="shared" si="0"/>
        <v>2570</v>
      </c>
    </row>
    <row r="7" spans="1:15" s="130" customFormat="1" ht="22.5">
      <c r="A7" s="127" t="s">
        <v>20</v>
      </c>
      <c r="B7" s="288" t="s">
        <v>476</v>
      </c>
      <c r="C7" s="131"/>
      <c r="D7" s="131"/>
      <c r="E7" s="131"/>
      <c r="F7" s="131">
        <v>2950</v>
      </c>
      <c r="G7" s="131"/>
      <c r="H7" s="131"/>
      <c r="I7" s="131"/>
      <c r="J7" s="131"/>
      <c r="K7" s="131"/>
      <c r="L7" s="131"/>
      <c r="M7" s="131"/>
      <c r="N7" s="131"/>
      <c r="O7" s="132">
        <f t="shared" si="0"/>
        <v>2950</v>
      </c>
    </row>
    <row r="8" spans="1:15" s="130" customFormat="1" ht="13.5" customHeight="1">
      <c r="A8" s="127" t="s">
        <v>21</v>
      </c>
      <c r="B8" s="287" t="s">
        <v>180</v>
      </c>
      <c r="C8" s="128">
        <v>5474</v>
      </c>
      <c r="D8" s="128">
        <v>5474</v>
      </c>
      <c r="E8" s="128">
        <v>5474</v>
      </c>
      <c r="F8" s="128">
        <v>5474</v>
      </c>
      <c r="G8" s="128">
        <v>5473</v>
      </c>
      <c r="H8" s="128">
        <v>5476</v>
      </c>
      <c r="I8" s="128">
        <v>5478</v>
      </c>
      <c r="J8" s="128">
        <v>5477</v>
      </c>
      <c r="K8" s="128">
        <v>5468</v>
      </c>
      <c r="L8" s="128">
        <v>5471</v>
      </c>
      <c r="M8" s="128">
        <v>5470</v>
      </c>
      <c r="N8" s="128">
        <v>5471</v>
      </c>
      <c r="O8" s="129">
        <f t="shared" si="0"/>
        <v>65680</v>
      </c>
    </row>
    <row r="9" spans="1:15" s="130" customFormat="1" ht="13.5" customHeight="1">
      <c r="A9" s="127" t="s">
        <v>22</v>
      </c>
      <c r="B9" s="287" t="s">
        <v>477</v>
      </c>
      <c r="C9" s="128">
        <v>27</v>
      </c>
      <c r="D9" s="128">
        <v>27</v>
      </c>
      <c r="E9" s="128">
        <v>27</v>
      </c>
      <c r="F9" s="128">
        <v>27</v>
      </c>
      <c r="G9" s="128">
        <v>27</v>
      </c>
      <c r="H9" s="128">
        <v>27</v>
      </c>
      <c r="I9" s="128">
        <v>25</v>
      </c>
      <c r="J9" s="128">
        <v>25</v>
      </c>
      <c r="K9" s="128">
        <v>27</v>
      </c>
      <c r="L9" s="128">
        <v>27</v>
      </c>
      <c r="M9" s="128">
        <v>27</v>
      </c>
      <c r="N9" s="128">
        <v>27</v>
      </c>
      <c r="O9" s="129">
        <f t="shared" si="0"/>
        <v>320</v>
      </c>
    </row>
    <row r="10" spans="1:15" s="130" customFormat="1" ht="13.5" customHeight="1">
      <c r="A10" s="127" t="s">
        <v>23</v>
      </c>
      <c r="B10" s="287" t="s">
        <v>8</v>
      </c>
      <c r="C10" s="128">
        <v>25</v>
      </c>
      <c r="D10" s="128">
        <v>25</v>
      </c>
      <c r="E10" s="128">
        <v>25</v>
      </c>
      <c r="F10" s="128">
        <v>25</v>
      </c>
      <c r="G10" s="128">
        <v>25</v>
      </c>
      <c r="H10" s="128">
        <v>25</v>
      </c>
      <c r="I10" s="128">
        <v>25</v>
      </c>
      <c r="J10" s="128">
        <v>25</v>
      </c>
      <c r="K10" s="128">
        <v>27</v>
      </c>
      <c r="L10" s="128">
        <v>26</v>
      </c>
      <c r="M10" s="128">
        <v>27</v>
      </c>
      <c r="N10" s="128">
        <v>25</v>
      </c>
      <c r="O10" s="129">
        <f t="shared" si="0"/>
        <v>305</v>
      </c>
    </row>
    <row r="11" spans="1:15" s="130" customFormat="1" ht="13.5" customHeight="1">
      <c r="A11" s="127" t="s">
        <v>24</v>
      </c>
      <c r="B11" s="287" t="s">
        <v>416</v>
      </c>
      <c r="C11" s="128">
        <v>8</v>
      </c>
      <c r="D11" s="128">
        <v>8</v>
      </c>
      <c r="E11" s="128">
        <v>8</v>
      </c>
      <c r="F11" s="128">
        <v>8</v>
      </c>
      <c r="G11" s="128">
        <v>8</v>
      </c>
      <c r="H11" s="128">
        <v>8</v>
      </c>
      <c r="I11" s="128">
        <v>8</v>
      </c>
      <c r="J11" s="128">
        <v>8</v>
      </c>
      <c r="K11" s="128">
        <v>8</v>
      </c>
      <c r="L11" s="128">
        <v>7</v>
      </c>
      <c r="M11" s="128">
        <v>8</v>
      </c>
      <c r="N11" s="128">
        <v>8</v>
      </c>
      <c r="O11" s="129">
        <f t="shared" si="0"/>
        <v>95</v>
      </c>
    </row>
    <row r="12" spans="1:15" s="130" customFormat="1" ht="22.5">
      <c r="A12" s="127" t="s">
        <v>25</v>
      </c>
      <c r="B12" s="289" t="s">
        <v>472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9">
        <f t="shared" si="0"/>
        <v>0</v>
      </c>
    </row>
    <row r="13" spans="1:15" s="130" customFormat="1" ht="13.5" customHeight="1" thickBot="1">
      <c r="A13" s="127" t="s">
        <v>26</v>
      </c>
      <c r="B13" s="287" t="s">
        <v>9</v>
      </c>
      <c r="C13" s="128">
        <v>3918</v>
      </c>
      <c r="D13" s="128">
        <v>3918</v>
      </c>
      <c r="E13" s="128">
        <v>3918</v>
      </c>
      <c r="F13" s="128">
        <v>3918</v>
      </c>
      <c r="G13" s="128">
        <v>3918</v>
      </c>
      <c r="H13" s="128">
        <v>3916</v>
      </c>
      <c r="I13" s="128">
        <v>3916</v>
      </c>
      <c r="J13" s="128">
        <v>3916</v>
      </c>
      <c r="K13" s="128">
        <v>3918</v>
      </c>
      <c r="L13" s="128">
        <v>3918</v>
      </c>
      <c r="M13" s="128">
        <v>3918</v>
      </c>
      <c r="N13" s="128">
        <v>3918</v>
      </c>
      <c r="O13" s="129">
        <f t="shared" si="0"/>
        <v>47010</v>
      </c>
    </row>
    <row r="14" spans="1:15" s="123" customFormat="1" ht="15.75" customHeight="1" thickBot="1">
      <c r="A14" s="122" t="s">
        <v>27</v>
      </c>
      <c r="B14" s="42" t="s">
        <v>113</v>
      </c>
      <c r="C14" s="133">
        <f aca="true" t="shared" si="1" ref="C14:N14">SUM(C5:C13)</f>
        <v>10527</v>
      </c>
      <c r="D14" s="133">
        <f t="shared" si="1"/>
        <v>10527</v>
      </c>
      <c r="E14" s="133">
        <f t="shared" si="1"/>
        <v>10527</v>
      </c>
      <c r="F14" s="133">
        <f t="shared" si="1"/>
        <v>13477</v>
      </c>
      <c r="G14" s="133">
        <f t="shared" si="1"/>
        <v>10525</v>
      </c>
      <c r="H14" s="133">
        <f t="shared" si="1"/>
        <v>10526</v>
      </c>
      <c r="I14" s="133">
        <f t="shared" si="1"/>
        <v>10499</v>
      </c>
      <c r="J14" s="133">
        <f t="shared" si="1"/>
        <v>10498</v>
      </c>
      <c r="K14" s="133">
        <f t="shared" si="1"/>
        <v>10495</v>
      </c>
      <c r="L14" s="133">
        <f t="shared" si="1"/>
        <v>10496</v>
      </c>
      <c r="M14" s="133">
        <f t="shared" si="1"/>
        <v>10498</v>
      </c>
      <c r="N14" s="133">
        <f t="shared" si="1"/>
        <v>10496</v>
      </c>
      <c r="O14" s="134">
        <f>SUM(C14:N14)</f>
        <v>129091</v>
      </c>
    </row>
    <row r="15" spans="1:15" s="123" customFormat="1" ht="15" customHeight="1" thickBot="1">
      <c r="A15" s="122" t="s">
        <v>28</v>
      </c>
      <c r="B15" s="607" t="s">
        <v>59</v>
      </c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9"/>
    </row>
    <row r="16" spans="1:15" s="130" customFormat="1" ht="13.5" customHeight="1">
      <c r="A16" s="135" t="s">
        <v>29</v>
      </c>
      <c r="B16" s="290" t="s">
        <v>64</v>
      </c>
      <c r="C16" s="131">
        <v>949</v>
      </c>
      <c r="D16" s="131">
        <v>949</v>
      </c>
      <c r="E16" s="131">
        <v>949</v>
      </c>
      <c r="F16" s="131">
        <v>951</v>
      </c>
      <c r="G16" s="131">
        <v>950</v>
      </c>
      <c r="H16" s="131">
        <v>949</v>
      </c>
      <c r="I16" s="131">
        <v>921</v>
      </c>
      <c r="J16" s="131">
        <v>921</v>
      </c>
      <c r="K16" s="131">
        <v>921</v>
      </c>
      <c r="L16" s="131">
        <v>921</v>
      </c>
      <c r="M16" s="131">
        <v>921</v>
      </c>
      <c r="N16" s="131">
        <v>921</v>
      </c>
      <c r="O16" s="132">
        <f t="shared" si="0"/>
        <v>11223</v>
      </c>
    </row>
    <row r="17" spans="1:15" s="130" customFormat="1" ht="27" customHeight="1">
      <c r="A17" s="127" t="s">
        <v>30</v>
      </c>
      <c r="B17" s="289" t="s">
        <v>189</v>
      </c>
      <c r="C17" s="128">
        <v>287</v>
      </c>
      <c r="D17" s="128">
        <v>287</v>
      </c>
      <c r="E17" s="128">
        <v>287</v>
      </c>
      <c r="F17" s="128">
        <v>288</v>
      </c>
      <c r="G17" s="128">
        <v>288</v>
      </c>
      <c r="H17" s="128">
        <v>288</v>
      </c>
      <c r="I17" s="128">
        <v>288</v>
      </c>
      <c r="J17" s="128">
        <v>288</v>
      </c>
      <c r="K17" s="128">
        <v>287</v>
      </c>
      <c r="L17" s="128">
        <v>287</v>
      </c>
      <c r="M17" s="128">
        <v>287</v>
      </c>
      <c r="N17" s="128">
        <v>287</v>
      </c>
      <c r="O17" s="129">
        <f t="shared" si="0"/>
        <v>3449</v>
      </c>
    </row>
    <row r="18" spans="1:15" s="130" customFormat="1" ht="13.5" customHeight="1">
      <c r="A18" s="127" t="s">
        <v>31</v>
      </c>
      <c r="B18" s="287" t="s">
        <v>145</v>
      </c>
      <c r="C18" s="128">
        <v>1208</v>
      </c>
      <c r="D18" s="128">
        <v>1208</v>
      </c>
      <c r="E18" s="128">
        <v>1208</v>
      </c>
      <c r="F18" s="128">
        <v>1208</v>
      </c>
      <c r="G18" s="128">
        <v>1208</v>
      </c>
      <c r="H18" s="128">
        <v>1208</v>
      </c>
      <c r="I18" s="128">
        <v>1210</v>
      </c>
      <c r="J18" s="128">
        <v>1210</v>
      </c>
      <c r="K18" s="128">
        <v>1208</v>
      </c>
      <c r="L18" s="128">
        <v>1208</v>
      </c>
      <c r="M18" s="128">
        <v>1208</v>
      </c>
      <c r="N18" s="128">
        <v>1208</v>
      </c>
      <c r="O18" s="129">
        <f t="shared" si="0"/>
        <v>14500</v>
      </c>
    </row>
    <row r="19" spans="1:15" s="130" customFormat="1" ht="13.5" customHeight="1">
      <c r="A19" s="127" t="s">
        <v>32</v>
      </c>
      <c r="B19" s="287" t="s">
        <v>190</v>
      </c>
      <c r="C19" s="128">
        <v>726</v>
      </c>
      <c r="D19" s="128">
        <v>726</v>
      </c>
      <c r="E19" s="128">
        <v>726</v>
      </c>
      <c r="F19" s="128">
        <v>726</v>
      </c>
      <c r="G19" s="128">
        <v>726</v>
      </c>
      <c r="H19" s="128">
        <v>726</v>
      </c>
      <c r="I19" s="128">
        <v>725</v>
      </c>
      <c r="J19" s="128">
        <v>725</v>
      </c>
      <c r="K19" s="128">
        <v>726</v>
      </c>
      <c r="L19" s="128">
        <v>726</v>
      </c>
      <c r="M19" s="128">
        <v>726</v>
      </c>
      <c r="N19" s="128">
        <v>726</v>
      </c>
      <c r="O19" s="129">
        <f t="shared" si="0"/>
        <v>8710</v>
      </c>
    </row>
    <row r="20" spans="1:15" s="130" customFormat="1" ht="13.5" customHeight="1">
      <c r="A20" s="127" t="s">
        <v>33</v>
      </c>
      <c r="B20" s="287" t="s">
        <v>10</v>
      </c>
      <c r="C20" s="128">
        <v>322</v>
      </c>
      <c r="D20" s="128">
        <v>322</v>
      </c>
      <c r="E20" s="128">
        <v>322</v>
      </c>
      <c r="F20" s="128">
        <v>322</v>
      </c>
      <c r="G20" s="128">
        <v>322</v>
      </c>
      <c r="H20" s="128">
        <v>322</v>
      </c>
      <c r="I20" s="128">
        <v>322</v>
      </c>
      <c r="J20" s="128">
        <v>322</v>
      </c>
      <c r="K20" s="128">
        <v>321</v>
      </c>
      <c r="L20" s="128">
        <v>321</v>
      </c>
      <c r="M20" s="128">
        <v>321</v>
      </c>
      <c r="N20" s="128">
        <v>321</v>
      </c>
      <c r="O20" s="129">
        <f t="shared" si="0"/>
        <v>3860</v>
      </c>
    </row>
    <row r="21" spans="1:15" s="130" customFormat="1" ht="13.5" customHeight="1">
      <c r="A21" s="127" t="s">
        <v>34</v>
      </c>
      <c r="B21" s="287" t="s">
        <v>223</v>
      </c>
      <c r="C21" s="128">
        <v>1111</v>
      </c>
      <c r="D21" s="128">
        <v>1111</v>
      </c>
      <c r="E21" s="128">
        <v>1111</v>
      </c>
      <c r="F21" s="128">
        <v>1111</v>
      </c>
      <c r="G21" s="128">
        <v>1111</v>
      </c>
      <c r="H21" s="128">
        <v>1111</v>
      </c>
      <c r="I21" s="128">
        <v>1111</v>
      </c>
      <c r="J21" s="128">
        <v>1111</v>
      </c>
      <c r="K21" s="128">
        <v>1111</v>
      </c>
      <c r="L21" s="128">
        <v>1111</v>
      </c>
      <c r="M21" s="128">
        <v>1111</v>
      </c>
      <c r="N21" s="128">
        <v>1110</v>
      </c>
      <c r="O21" s="129">
        <f t="shared" si="0"/>
        <v>13331</v>
      </c>
    </row>
    <row r="22" spans="1:15" s="130" customFormat="1" ht="15.75">
      <c r="A22" s="127" t="s">
        <v>35</v>
      </c>
      <c r="B22" s="289" t="s">
        <v>193</v>
      </c>
      <c r="C22" s="128">
        <v>1959</v>
      </c>
      <c r="D22" s="128">
        <v>1959</v>
      </c>
      <c r="E22" s="128">
        <v>1959</v>
      </c>
      <c r="F22" s="128">
        <v>4906</v>
      </c>
      <c r="G22" s="128">
        <v>1955</v>
      </c>
      <c r="H22" s="128">
        <v>1957</v>
      </c>
      <c r="I22" s="128">
        <v>1957</v>
      </c>
      <c r="J22" s="128">
        <v>1956</v>
      </c>
      <c r="K22" s="128">
        <v>1956</v>
      </c>
      <c r="L22" s="128">
        <v>1957</v>
      </c>
      <c r="M22" s="128">
        <v>1958</v>
      </c>
      <c r="N22" s="128">
        <v>1957</v>
      </c>
      <c r="O22" s="129">
        <f t="shared" si="0"/>
        <v>26436</v>
      </c>
    </row>
    <row r="23" spans="1:15" s="130" customFormat="1" ht="13.5" customHeight="1">
      <c r="A23" s="127" t="s">
        <v>36</v>
      </c>
      <c r="B23" s="287" t="s">
        <v>226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>
        <f t="shared" si="0"/>
        <v>0</v>
      </c>
    </row>
    <row r="24" spans="1:15" s="130" customFormat="1" ht="13.5" customHeight="1" thickBot="1">
      <c r="A24" s="127" t="s">
        <v>37</v>
      </c>
      <c r="B24" s="287" t="s">
        <v>11</v>
      </c>
      <c r="C24" s="128">
        <v>3965</v>
      </c>
      <c r="D24" s="128">
        <v>3965</v>
      </c>
      <c r="E24" s="128">
        <v>3965</v>
      </c>
      <c r="F24" s="128">
        <v>3965</v>
      </c>
      <c r="G24" s="128">
        <v>3965</v>
      </c>
      <c r="H24" s="128">
        <v>3965</v>
      </c>
      <c r="I24" s="128">
        <v>3965</v>
      </c>
      <c r="J24" s="128">
        <v>3965</v>
      </c>
      <c r="K24" s="128">
        <v>3965</v>
      </c>
      <c r="L24" s="128">
        <v>3965</v>
      </c>
      <c r="M24" s="128">
        <v>3966</v>
      </c>
      <c r="N24" s="128">
        <v>3966</v>
      </c>
      <c r="O24" s="129">
        <f t="shared" si="0"/>
        <v>47582</v>
      </c>
    </row>
    <row r="25" spans="1:15" s="123" customFormat="1" ht="15.75" customHeight="1" thickBot="1">
      <c r="A25" s="136" t="s">
        <v>38</v>
      </c>
      <c r="B25" s="42" t="s">
        <v>114</v>
      </c>
      <c r="C25" s="133">
        <f aca="true" t="shared" si="2" ref="C25:N25">SUM(C16:C24)</f>
        <v>10527</v>
      </c>
      <c r="D25" s="133">
        <f t="shared" si="2"/>
        <v>10527</v>
      </c>
      <c r="E25" s="133">
        <f t="shared" si="2"/>
        <v>10527</v>
      </c>
      <c r="F25" s="133">
        <f t="shared" si="2"/>
        <v>13477</v>
      </c>
      <c r="G25" s="133">
        <f t="shared" si="2"/>
        <v>10525</v>
      </c>
      <c r="H25" s="133">
        <f t="shared" si="2"/>
        <v>10526</v>
      </c>
      <c r="I25" s="133">
        <f t="shared" si="2"/>
        <v>10499</v>
      </c>
      <c r="J25" s="133">
        <f t="shared" si="2"/>
        <v>10498</v>
      </c>
      <c r="K25" s="133">
        <f t="shared" si="2"/>
        <v>10495</v>
      </c>
      <c r="L25" s="133">
        <f t="shared" si="2"/>
        <v>10496</v>
      </c>
      <c r="M25" s="133">
        <f t="shared" si="2"/>
        <v>10498</v>
      </c>
      <c r="N25" s="133">
        <f t="shared" si="2"/>
        <v>10496</v>
      </c>
      <c r="O25" s="134">
        <f t="shared" si="0"/>
        <v>129091</v>
      </c>
    </row>
    <row r="26" spans="1:15" ht="16.5" thickBot="1">
      <c r="A26" s="136" t="s">
        <v>39</v>
      </c>
      <c r="B26" s="291" t="s">
        <v>115</v>
      </c>
      <c r="C26" s="137">
        <f aca="true" t="shared" si="3" ref="C26:O26">C14-C25</f>
        <v>0</v>
      </c>
      <c r="D26" s="137">
        <f t="shared" si="3"/>
        <v>0</v>
      </c>
      <c r="E26" s="137">
        <f t="shared" si="3"/>
        <v>0</v>
      </c>
      <c r="F26" s="137">
        <f t="shared" si="3"/>
        <v>0</v>
      </c>
      <c r="G26" s="137">
        <f t="shared" si="3"/>
        <v>0</v>
      </c>
      <c r="H26" s="137">
        <f t="shared" si="3"/>
        <v>0</v>
      </c>
      <c r="I26" s="137">
        <f t="shared" si="3"/>
        <v>0</v>
      </c>
      <c r="J26" s="137">
        <f t="shared" si="3"/>
        <v>0</v>
      </c>
      <c r="K26" s="137">
        <f t="shared" si="3"/>
        <v>0</v>
      </c>
      <c r="L26" s="137">
        <f t="shared" si="3"/>
        <v>0</v>
      </c>
      <c r="M26" s="137">
        <f t="shared" si="3"/>
        <v>0</v>
      </c>
      <c r="N26" s="137">
        <f t="shared" si="3"/>
        <v>0</v>
      </c>
      <c r="O26" s="138">
        <f t="shared" si="3"/>
        <v>0</v>
      </c>
    </row>
    <row r="27" ht="15.75">
      <c r="A27" s="140"/>
    </row>
    <row r="28" spans="2:15" ht="15.75">
      <c r="B28" s="141"/>
      <c r="C28" s="142"/>
      <c r="D28" s="142"/>
      <c r="O28" s="139"/>
    </row>
    <row r="29" ht="15.75">
      <c r="O29" s="139"/>
    </row>
    <row r="30" ht="15.75">
      <c r="O30" s="139"/>
    </row>
    <row r="31" ht="15.75">
      <c r="O31" s="139"/>
    </row>
    <row r="32" ht="15.75">
      <c r="O32" s="139"/>
    </row>
    <row r="33" ht="15.75">
      <c r="O33" s="139"/>
    </row>
    <row r="34" ht="15.75">
      <c r="O34" s="139"/>
    </row>
    <row r="35" ht="15.75">
      <c r="O35" s="139"/>
    </row>
    <row r="36" ht="15.75">
      <c r="O36" s="139"/>
    </row>
    <row r="37" ht="15.75">
      <c r="O37" s="139"/>
    </row>
    <row r="38" ht="15.75">
      <c r="O38" s="139"/>
    </row>
    <row r="39" ht="15.75">
      <c r="O39" s="139"/>
    </row>
    <row r="40" ht="15.75">
      <c r="O40" s="139"/>
    </row>
    <row r="41" ht="15.75">
      <c r="O41" s="139"/>
    </row>
    <row r="42" ht="15.75">
      <c r="O42" s="139"/>
    </row>
    <row r="43" ht="15.75">
      <c r="O43" s="139"/>
    </row>
    <row r="44" ht="15.75">
      <c r="O44" s="139"/>
    </row>
    <row r="45" ht="15.75">
      <c r="O45" s="139"/>
    </row>
    <row r="46" ht="15.75">
      <c r="O46" s="139"/>
    </row>
    <row r="47" ht="15.75">
      <c r="O47" s="139"/>
    </row>
    <row r="48" ht="15.75">
      <c r="O48" s="139"/>
    </row>
    <row r="49" ht="15.75">
      <c r="O49" s="139"/>
    </row>
    <row r="50" ht="15.75">
      <c r="O50" s="139"/>
    </row>
    <row r="51" ht="15.75">
      <c r="O51" s="139"/>
    </row>
    <row r="52" ht="15.75">
      <c r="O52" s="139"/>
    </row>
    <row r="53" ht="15.75">
      <c r="O53" s="139"/>
    </row>
    <row r="54" ht="15.75">
      <c r="O54" s="139"/>
    </row>
    <row r="55" ht="15.75">
      <c r="O55" s="139"/>
    </row>
    <row r="56" ht="15.75">
      <c r="O56" s="139"/>
    </row>
    <row r="57" ht="15.75">
      <c r="O57" s="139"/>
    </row>
    <row r="58" ht="15.75">
      <c r="O58" s="139"/>
    </row>
    <row r="59" ht="15.75">
      <c r="O59" s="139"/>
    </row>
    <row r="60" ht="15.75">
      <c r="O60" s="139"/>
    </row>
    <row r="61" ht="15.75">
      <c r="O61" s="139"/>
    </row>
    <row r="62" ht="15.75">
      <c r="O62" s="139"/>
    </row>
    <row r="63" ht="15.75">
      <c r="O63" s="139"/>
    </row>
    <row r="64" ht="15.75">
      <c r="O64" s="139"/>
    </row>
    <row r="65" ht="15.75">
      <c r="O65" s="139"/>
    </row>
    <row r="66" ht="15.75">
      <c r="O66" s="139"/>
    </row>
    <row r="67" ht="15.75">
      <c r="O67" s="139"/>
    </row>
    <row r="68" ht="15.75">
      <c r="O68" s="139"/>
    </row>
    <row r="69" ht="15.75">
      <c r="O69" s="139"/>
    </row>
    <row r="70" ht="15.75">
      <c r="O70" s="139"/>
    </row>
    <row r="71" ht="15.75">
      <c r="O71" s="139"/>
    </row>
    <row r="72" ht="15.75">
      <c r="O72" s="139"/>
    </row>
    <row r="73" ht="15.75">
      <c r="O73" s="139"/>
    </row>
    <row r="74" ht="15.75">
      <c r="O74" s="139"/>
    </row>
    <row r="75" ht="15.75">
      <c r="O75" s="139"/>
    </row>
    <row r="76" ht="15.75">
      <c r="O76" s="139"/>
    </row>
    <row r="77" ht="15.75">
      <c r="O77" s="139"/>
    </row>
    <row r="78" ht="15.75">
      <c r="O78" s="139"/>
    </row>
    <row r="79" ht="15.75">
      <c r="O79" s="139"/>
    </row>
    <row r="80" ht="15.75">
      <c r="O80" s="139"/>
    </row>
    <row r="81" ht="15.75">
      <c r="O81" s="139"/>
    </row>
  </sheetData>
  <sheetProtection sheet="1"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9"/>
  <sheetViews>
    <sheetView view="pageLayout" zoomScaleNormal="120" zoomScaleSheetLayoutView="100" workbookViewId="0" topLeftCell="B1">
      <selection activeCell="C4" sqref="C4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10.875" style="415" customWidth="1"/>
    <col min="5" max="5" width="11.375" style="415" customWidth="1"/>
    <col min="6" max="6" width="9.375" style="415" customWidth="1"/>
    <col min="7" max="7" width="10.375" style="415" customWidth="1"/>
    <col min="8" max="16384" width="9.375" style="415" customWidth="1"/>
  </cols>
  <sheetData>
    <row r="1" spans="1:3" ht="15.75" customHeight="1">
      <c r="A1" s="549" t="s">
        <v>14</v>
      </c>
      <c r="B1" s="549"/>
      <c r="C1" s="549"/>
    </row>
    <row r="2" spans="1:3" ht="15.75" customHeight="1" thickBot="1">
      <c r="A2" s="550" t="s">
        <v>158</v>
      </c>
      <c r="B2" s="550"/>
      <c r="C2" s="309" t="s">
        <v>224</v>
      </c>
    </row>
    <row r="3" spans="1:8" ht="37.5" customHeight="1" thickBot="1">
      <c r="A3" s="23" t="s">
        <v>71</v>
      </c>
      <c r="B3" s="24" t="s">
        <v>16</v>
      </c>
      <c r="C3" s="44" t="s">
        <v>253</v>
      </c>
      <c r="E3" s="547" t="s">
        <v>535</v>
      </c>
      <c r="F3" s="547" t="s">
        <v>536</v>
      </c>
      <c r="G3" s="547" t="s">
        <v>534</v>
      </c>
      <c r="H3" s="547" t="s">
        <v>537</v>
      </c>
    </row>
    <row r="4" spans="1:3" s="416" customFormat="1" ht="12" customHeight="1" thickBot="1">
      <c r="A4" s="410">
        <v>1</v>
      </c>
      <c r="B4" s="411">
        <v>2</v>
      </c>
      <c r="C4" s="412">
        <v>3</v>
      </c>
    </row>
    <row r="5" spans="1:8" s="417" customFormat="1" ht="12" customHeight="1" thickBot="1">
      <c r="A5" s="20" t="s">
        <v>17</v>
      </c>
      <c r="B5" s="21" t="s">
        <v>254</v>
      </c>
      <c r="C5" s="299">
        <f>+C6+C7+C8+C9+C10+C11</f>
        <v>10644</v>
      </c>
      <c r="E5" s="417">
        <f>SUM(E6:E11)</f>
        <v>3802</v>
      </c>
      <c r="F5" s="417">
        <f>SUM(F6:F11)</f>
        <v>0</v>
      </c>
      <c r="G5" s="417">
        <v>6842</v>
      </c>
      <c r="H5" s="417">
        <f aca="true" t="shared" si="0" ref="H5:H12">SUM(E5:G5)</f>
        <v>10644</v>
      </c>
    </row>
    <row r="6" spans="1:8" s="417" customFormat="1" ht="12" customHeight="1">
      <c r="A6" s="15" t="s">
        <v>102</v>
      </c>
      <c r="B6" s="418" t="s">
        <v>255</v>
      </c>
      <c r="C6" s="302">
        <v>2240</v>
      </c>
      <c r="E6" s="417">
        <v>2240</v>
      </c>
      <c r="H6" s="417">
        <f t="shared" si="0"/>
        <v>2240</v>
      </c>
    </row>
    <row r="7" spans="1:8" s="417" customFormat="1" ht="12" customHeight="1">
      <c r="A7" s="14" t="s">
        <v>103</v>
      </c>
      <c r="B7" s="419" t="s">
        <v>256</v>
      </c>
      <c r="C7" s="301"/>
      <c r="H7" s="417">
        <f t="shared" si="0"/>
        <v>0</v>
      </c>
    </row>
    <row r="8" spans="1:8" s="417" customFormat="1" ht="12" customHeight="1">
      <c r="A8" s="14" t="s">
        <v>104</v>
      </c>
      <c r="B8" s="419" t="s">
        <v>257</v>
      </c>
      <c r="C8" s="301">
        <v>6842</v>
      </c>
      <c r="E8" s="417">
        <v>0</v>
      </c>
      <c r="G8" s="417">
        <v>6842</v>
      </c>
      <c r="H8" s="417">
        <f t="shared" si="0"/>
        <v>6842</v>
      </c>
    </row>
    <row r="9" spans="1:8" s="417" customFormat="1" ht="12" customHeight="1">
      <c r="A9" s="14" t="s">
        <v>105</v>
      </c>
      <c r="B9" s="419" t="s">
        <v>258</v>
      </c>
      <c r="C9" s="301">
        <v>339</v>
      </c>
      <c r="E9" s="417">
        <v>339</v>
      </c>
      <c r="H9" s="417">
        <f t="shared" si="0"/>
        <v>339</v>
      </c>
    </row>
    <row r="10" spans="1:8" s="417" customFormat="1" ht="12" customHeight="1">
      <c r="A10" s="14" t="s">
        <v>154</v>
      </c>
      <c r="B10" s="419" t="s">
        <v>259</v>
      </c>
      <c r="C10" s="301">
        <v>27</v>
      </c>
      <c r="E10" s="417">
        <v>27</v>
      </c>
      <c r="H10" s="417">
        <f t="shared" si="0"/>
        <v>27</v>
      </c>
    </row>
    <row r="11" spans="1:8" s="417" customFormat="1" ht="12" customHeight="1" thickBot="1">
      <c r="A11" s="16" t="s">
        <v>106</v>
      </c>
      <c r="B11" s="420" t="s">
        <v>260</v>
      </c>
      <c r="C11" s="301">
        <v>1196</v>
      </c>
      <c r="E11" s="417">
        <v>1196</v>
      </c>
      <c r="H11" s="417">
        <f t="shared" si="0"/>
        <v>1196</v>
      </c>
    </row>
    <row r="12" spans="1:8" s="417" customFormat="1" ht="12" customHeight="1" thickBot="1">
      <c r="A12" s="20" t="s">
        <v>18</v>
      </c>
      <c r="B12" s="294" t="s">
        <v>261</v>
      </c>
      <c r="C12" s="299">
        <f>+C13+C14+C15+C16+C17</f>
        <v>5783</v>
      </c>
      <c r="E12" s="417">
        <f>SUM(E13:E18)</f>
        <v>5783</v>
      </c>
      <c r="F12" s="417">
        <f>SUM(F13:F18)</f>
        <v>0</v>
      </c>
      <c r="G12" s="417">
        <f>SUM(G13:G18)</f>
        <v>0</v>
      </c>
      <c r="H12" s="417">
        <f t="shared" si="0"/>
        <v>5783</v>
      </c>
    </row>
    <row r="13" spans="1:3" s="417" customFormat="1" ht="12" customHeight="1">
      <c r="A13" s="15" t="s">
        <v>108</v>
      </c>
      <c r="B13" s="418" t="s">
        <v>262</v>
      </c>
      <c r="C13" s="302"/>
    </row>
    <row r="14" spans="1:3" s="417" customFormat="1" ht="12" customHeight="1">
      <c r="A14" s="14" t="s">
        <v>109</v>
      </c>
      <c r="B14" s="419" t="s">
        <v>263</v>
      </c>
      <c r="C14" s="301"/>
    </row>
    <row r="15" spans="1:3" s="417" customFormat="1" ht="12" customHeight="1">
      <c r="A15" s="14" t="s">
        <v>110</v>
      </c>
      <c r="B15" s="419" t="s">
        <v>478</v>
      </c>
      <c r="C15" s="301"/>
    </row>
    <row r="16" spans="1:3" s="417" customFormat="1" ht="12" customHeight="1">
      <c r="A16" s="14" t="s">
        <v>111</v>
      </c>
      <c r="B16" s="419" t="s">
        <v>479</v>
      </c>
      <c r="C16" s="301"/>
    </row>
    <row r="17" spans="1:5" s="417" customFormat="1" ht="12" customHeight="1">
      <c r="A17" s="14" t="s">
        <v>112</v>
      </c>
      <c r="B17" s="419" t="s">
        <v>264</v>
      </c>
      <c r="C17" s="301">
        <v>5783</v>
      </c>
      <c r="E17" s="417">
        <v>5783</v>
      </c>
    </row>
    <row r="18" spans="1:3" s="417" customFormat="1" ht="12" customHeight="1" thickBot="1">
      <c r="A18" s="16" t="s">
        <v>121</v>
      </c>
      <c r="B18" s="420" t="s">
        <v>265</v>
      </c>
      <c r="C18" s="303"/>
    </row>
    <row r="19" spans="1:8" s="417" customFormat="1" ht="12" customHeight="1" thickBot="1">
      <c r="A19" s="20" t="s">
        <v>19</v>
      </c>
      <c r="B19" s="21" t="s">
        <v>266</v>
      </c>
      <c r="C19" s="299">
        <f>+C20+C21+C22+C23+C24</f>
        <v>102950</v>
      </c>
      <c r="E19" s="417">
        <v>102950</v>
      </c>
      <c r="H19" s="417">
        <f>SUM(E19:G19)</f>
        <v>102950</v>
      </c>
    </row>
    <row r="20" spans="1:5" s="417" customFormat="1" ht="12" customHeight="1">
      <c r="A20" s="15" t="s">
        <v>91</v>
      </c>
      <c r="B20" s="418" t="s">
        <v>267</v>
      </c>
      <c r="C20" s="302">
        <v>102950</v>
      </c>
      <c r="E20" s="417">
        <v>102950</v>
      </c>
    </row>
    <row r="21" spans="1:3" s="417" customFormat="1" ht="12" customHeight="1">
      <c r="A21" s="14" t="s">
        <v>92</v>
      </c>
      <c r="B21" s="419" t="s">
        <v>268</v>
      </c>
      <c r="C21" s="301"/>
    </row>
    <row r="22" spans="1:3" s="417" customFormat="1" ht="12" customHeight="1">
      <c r="A22" s="14" t="s">
        <v>93</v>
      </c>
      <c r="B22" s="419" t="s">
        <v>480</v>
      </c>
      <c r="C22" s="301"/>
    </row>
    <row r="23" spans="1:3" s="417" customFormat="1" ht="12" customHeight="1">
      <c r="A23" s="14" t="s">
        <v>94</v>
      </c>
      <c r="B23" s="419" t="s">
        <v>481</v>
      </c>
      <c r="C23" s="301"/>
    </row>
    <row r="24" spans="1:3" s="417" customFormat="1" ht="12" customHeight="1">
      <c r="A24" s="14" t="s">
        <v>177</v>
      </c>
      <c r="B24" s="419" t="s">
        <v>269</v>
      </c>
      <c r="C24" s="301"/>
    </row>
    <row r="25" spans="1:3" s="417" customFormat="1" ht="12" customHeight="1" thickBot="1">
      <c r="A25" s="16" t="s">
        <v>178</v>
      </c>
      <c r="B25" s="420" t="s">
        <v>270</v>
      </c>
      <c r="C25" s="303"/>
    </row>
    <row r="26" spans="1:8" s="417" customFormat="1" ht="12" customHeight="1" thickBot="1">
      <c r="A26" s="20" t="s">
        <v>179</v>
      </c>
      <c r="B26" s="21" t="s">
        <v>271</v>
      </c>
      <c r="C26" s="305">
        <f aca="true" t="shared" si="1" ref="C26:H26">+C27+C30+C31+C32</f>
        <v>84134</v>
      </c>
      <c r="D26" s="538">
        <f t="shared" si="1"/>
        <v>0</v>
      </c>
      <c r="E26" s="538">
        <f t="shared" si="1"/>
        <v>60127</v>
      </c>
      <c r="F26" s="538">
        <f t="shared" si="1"/>
        <v>7520</v>
      </c>
      <c r="G26" s="538">
        <f t="shared" si="1"/>
        <v>16712</v>
      </c>
      <c r="H26" s="538">
        <f t="shared" si="1"/>
        <v>84134</v>
      </c>
    </row>
    <row r="27" spans="1:8" s="417" customFormat="1" ht="12" customHeight="1">
      <c r="A27" s="15" t="s">
        <v>272</v>
      </c>
      <c r="B27" s="418" t="s">
        <v>278</v>
      </c>
      <c r="C27" s="413">
        <f aca="true" t="shared" si="2" ref="C27:H27">+C28+C29</f>
        <v>83390</v>
      </c>
      <c r="D27" s="539">
        <f t="shared" si="2"/>
        <v>0</v>
      </c>
      <c r="E27" s="539">
        <v>59383</v>
      </c>
      <c r="F27" s="539">
        <f t="shared" si="2"/>
        <v>7520</v>
      </c>
      <c r="G27" s="539">
        <v>16712</v>
      </c>
      <c r="H27" s="539">
        <f t="shared" si="2"/>
        <v>83390</v>
      </c>
    </row>
    <row r="28" spans="1:8" s="417" customFormat="1" ht="12" customHeight="1">
      <c r="A28" s="14" t="s">
        <v>273</v>
      </c>
      <c r="B28" s="419" t="s">
        <v>279</v>
      </c>
      <c r="C28" s="301">
        <v>50</v>
      </c>
      <c r="E28" s="417">
        <v>50</v>
      </c>
      <c r="H28" s="417">
        <f aca="true" t="shared" si="3" ref="H28:H33">SUM(E28:G28)</f>
        <v>50</v>
      </c>
    </row>
    <row r="29" spans="1:8" s="417" customFormat="1" ht="12" customHeight="1">
      <c r="A29" s="14" t="s">
        <v>274</v>
      </c>
      <c r="B29" s="419" t="s">
        <v>280</v>
      </c>
      <c r="C29" s="301">
        <v>83340</v>
      </c>
      <c r="E29" s="417">
        <v>59108</v>
      </c>
      <c r="F29" s="417">
        <v>7520</v>
      </c>
      <c r="G29" s="417">
        <v>16712</v>
      </c>
      <c r="H29" s="417">
        <f t="shared" si="3"/>
        <v>83340</v>
      </c>
    </row>
    <row r="30" spans="1:8" s="417" customFormat="1" ht="12" customHeight="1">
      <c r="A30" s="14" t="s">
        <v>275</v>
      </c>
      <c r="B30" s="419" t="s">
        <v>281</v>
      </c>
      <c r="C30" s="301">
        <v>495</v>
      </c>
      <c r="E30" s="417">
        <v>495</v>
      </c>
      <c r="H30" s="417">
        <f t="shared" si="3"/>
        <v>495</v>
      </c>
    </row>
    <row r="31" spans="1:8" s="417" customFormat="1" ht="12" customHeight="1">
      <c r="A31" s="14" t="s">
        <v>276</v>
      </c>
      <c r="B31" s="419" t="s">
        <v>282</v>
      </c>
      <c r="C31" s="301"/>
      <c r="H31" s="417">
        <f t="shared" si="3"/>
        <v>0</v>
      </c>
    </row>
    <row r="32" spans="1:8" s="417" customFormat="1" ht="12" customHeight="1" thickBot="1">
      <c r="A32" s="16" t="s">
        <v>277</v>
      </c>
      <c r="B32" s="420" t="s">
        <v>283</v>
      </c>
      <c r="C32" s="303">
        <v>249</v>
      </c>
      <c r="E32" s="417">
        <v>249</v>
      </c>
      <c r="H32" s="417">
        <f t="shared" si="3"/>
        <v>249</v>
      </c>
    </row>
    <row r="33" spans="1:8" s="417" customFormat="1" ht="12" customHeight="1" thickBot="1">
      <c r="A33" s="20" t="s">
        <v>21</v>
      </c>
      <c r="B33" s="21" t="s">
        <v>284</v>
      </c>
      <c r="C33" s="299">
        <f>SUM(C34:C43)</f>
        <v>708</v>
      </c>
      <c r="E33" s="548">
        <f>E35+E36+E38+E39+E41</f>
        <v>708</v>
      </c>
      <c r="F33" s="548"/>
      <c r="G33" s="548"/>
      <c r="H33" s="548">
        <f t="shared" si="3"/>
        <v>708</v>
      </c>
    </row>
    <row r="34" spans="1:3" s="417" customFormat="1" ht="12" customHeight="1">
      <c r="A34" s="15" t="s">
        <v>95</v>
      </c>
      <c r="B34" s="418" t="s">
        <v>287</v>
      </c>
      <c r="C34" s="302"/>
    </row>
    <row r="35" spans="1:5" s="417" customFormat="1" ht="12" customHeight="1">
      <c r="A35" s="14" t="s">
        <v>96</v>
      </c>
      <c r="B35" s="419" t="s">
        <v>288</v>
      </c>
      <c r="C35" s="301">
        <v>111</v>
      </c>
      <c r="E35" s="417">
        <v>111</v>
      </c>
    </row>
    <row r="36" spans="1:5" s="417" customFormat="1" ht="12" customHeight="1">
      <c r="A36" s="14" t="s">
        <v>97</v>
      </c>
      <c r="B36" s="419" t="s">
        <v>289</v>
      </c>
      <c r="C36" s="301">
        <v>21</v>
      </c>
      <c r="E36" s="417">
        <v>21</v>
      </c>
    </row>
    <row r="37" spans="1:3" s="417" customFormat="1" ht="12" customHeight="1">
      <c r="A37" s="14" t="s">
        <v>181</v>
      </c>
      <c r="B37" s="419" t="s">
        <v>290</v>
      </c>
      <c r="C37" s="301"/>
    </row>
    <row r="38" spans="1:5" s="417" customFormat="1" ht="12" customHeight="1">
      <c r="A38" s="14" t="s">
        <v>182</v>
      </c>
      <c r="B38" s="419" t="s">
        <v>291</v>
      </c>
      <c r="C38" s="301">
        <v>270</v>
      </c>
      <c r="E38" s="417">
        <v>270</v>
      </c>
    </row>
    <row r="39" spans="1:5" s="417" customFormat="1" ht="12" customHeight="1">
      <c r="A39" s="14" t="s">
        <v>183</v>
      </c>
      <c r="B39" s="419" t="s">
        <v>292</v>
      </c>
      <c r="C39" s="301">
        <v>65</v>
      </c>
      <c r="E39" s="417">
        <v>65</v>
      </c>
    </row>
    <row r="40" spans="1:3" s="417" customFormat="1" ht="12" customHeight="1">
      <c r="A40" s="14" t="s">
        <v>184</v>
      </c>
      <c r="B40" s="419" t="s">
        <v>293</v>
      </c>
      <c r="C40" s="301"/>
    </row>
    <row r="41" spans="1:5" s="417" customFormat="1" ht="12" customHeight="1">
      <c r="A41" s="14" t="s">
        <v>185</v>
      </c>
      <c r="B41" s="419" t="s">
        <v>294</v>
      </c>
      <c r="C41" s="301">
        <v>241</v>
      </c>
      <c r="E41" s="417">
        <v>241</v>
      </c>
    </row>
    <row r="42" spans="1:3" s="417" customFormat="1" ht="12" customHeight="1">
      <c r="A42" s="14" t="s">
        <v>285</v>
      </c>
      <c r="B42" s="419" t="s">
        <v>295</v>
      </c>
      <c r="C42" s="304"/>
    </row>
    <row r="43" spans="1:3" s="417" customFormat="1" ht="12" customHeight="1" thickBot="1">
      <c r="A43" s="16" t="s">
        <v>286</v>
      </c>
      <c r="B43" s="420" t="s">
        <v>296</v>
      </c>
      <c r="C43" s="405"/>
    </row>
    <row r="44" spans="1:8" s="417" customFormat="1" ht="12" customHeight="1" thickBot="1">
      <c r="A44" s="20" t="s">
        <v>22</v>
      </c>
      <c r="B44" s="21" t="s">
        <v>297</v>
      </c>
      <c r="C44" s="299">
        <f>SUM(C45:C49)</f>
        <v>305</v>
      </c>
      <c r="E44" s="548">
        <v>305</v>
      </c>
      <c r="F44" s="548"/>
      <c r="G44" s="548"/>
      <c r="H44" s="548">
        <f>SUM(E44:G44)</f>
        <v>305</v>
      </c>
    </row>
    <row r="45" spans="1:3" s="417" customFormat="1" ht="12" customHeight="1">
      <c r="A45" s="15" t="s">
        <v>98</v>
      </c>
      <c r="B45" s="418" t="s">
        <v>301</v>
      </c>
      <c r="C45" s="454"/>
    </row>
    <row r="46" spans="1:5" s="417" customFormat="1" ht="12" customHeight="1">
      <c r="A46" s="14" t="s">
        <v>99</v>
      </c>
      <c r="B46" s="419" t="s">
        <v>302</v>
      </c>
      <c r="C46" s="304">
        <v>305</v>
      </c>
      <c r="E46" s="417">
        <v>305</v>
      </c>
    </row>
    <row r="47" spans="1:3" s="417" customFormat="1" ht="12" customHeight="1">
      <c r="A47" s="14" t="s">
        <v>298</v>
      </c>
      <c r="B47" s="419" t="s">
        <v>303</v>
      </c>
      <c r="C47" s="304"/>
    </row>
    <row r="48" spans="1:3" s="417" customFormat="1" ht="12" customHeight="1">
      <c r="A48" s="14" t="s">
        <v>299</v>
      </c>
      <c r="B48" s="419" t="s">
        <v>304</v>
      </c>
      <c r="C48" s="304"/>
    </row>
    <row r="49" spans="1:3" s="417" customFormat="1" ht="12" customHeight="1" thickBot="1">
      <c r="A49" s="16" t="s">
        <v>300</v>
      </c>
      <c r="B49" s="420" t="s">
        <v>305</v>
      </c>
      <c r="C49" s="405"/>
    </row>
    <row r="50" spans="1:3" s="417" customFormat="1" ht="12" customHeight="1" thickBot="1">
      <c r="A50" s="20" t="s">
        <v>186</v>
      </c>
      <c r="B50" s="21" t="s">
        <v>306</v>
      </c>
      <c r="C50" s="299">
        <f>SUM(C51:C53)</f>
        <v>0</v>
      </c>
    </row>
    <row r="51" spans="1:3" s="417" customFormat="1" ht="12" customHeight="1">
      <c r="A51" s="15" t="s">
        <v>100</v>
      </c>
      <c r="B51" s="418" t="s">
        <v>307</v>
      </c>
      <c r="C51" s="302"/>
    </row>
    <row r="52" spans="1:3" s="417" customFormat="1" ht="12" customHeight="1">
      <c r="A52" s="14" t="s">
        <v>101</v>
      </c>
      <c r="B52" s="419" t="s">
        <v>482</v>
      </c>
      <c r="C52" s="301"/>
    </row>
    <row r="53" spans="1:3" s="417" customFormat="1" ht="12" customHeight="1">
      <c r="A53" s="14" t="s">
        <v>311</v>
      </c>
      <c r="B53" s="419" t="s">
        <v>309</v>
      </c>
      <c r="C53" s="301"/>
    </row>
    <row r="54" spans="1:3" s="417" customFormat="1" ht="12" customHeight="1" thickBot="1">
      <c r="A54" s="16" t="s">
        <v>312</v>
      </c>
      <c r="B54" s="420" t="s">
        <v>310</v>
      </c>
      <c r="C54" s="303"/>
    </row>
    <row r="55" spans="1:8" s="417" customFormat="1" ht="12" customHeight="1" thickBot="1">
      <c r="A55" s="20" t="s">
        <v>24</v>
      </c>
      <c r="B55" s="294" t="s">
        <v>313</v>
      </c>
      <c r="C55" s="299">
        <f>SUM(C56:C58)</f>
        <v>95</v>
      </c>
      <c r="E55" s="417">
        <v>95</v>
      </c>
      <c r="H55" s="417">
        <f>SUM(E55:G55)</f>
        <v>95</v>
      </c>
    </row>
    <row r="56" spans="1:3" s="417" customFormat="1" ht="12" customHeight="1">
      <c r="A56" s="15" t="s">
        <v>187</v>
      </c>
      <c r="B56" s="418" t="s">
        <v>315</v>
      </c>
      <c r="C56" s="304"/>
    </row>
    <row r="57" spans="1:10" s="417" customFormat="1" ht="12" customHeight="1">
      <c r="A57" s="14" t="s">
        <v>188</v>
      </c>
      <c r="B57" s="419" t="s">
        <v>483</v>
      </c>
      <c r="C57" s="304">
        <v>95</v>
      </c>
      <c r="E57" s="417">
        <v>95</v>
      </c>
      <c r="J57" s="541"/>
    </row>
    <row r="58" spans="1:3" s="417" customFormat="1" ht="12" customHeight="1">
      <c r="A58" s="14" t="s">
        <v>225</v>
      </c>
      <c r="B58" s="419" t="s">
        <v>316</v>
      </c>
      <c r="C58" s="304"/>
    </row>
    <row r="59" spans="1:3" s="417" customFormat="1" ht="12" customHeight="1" thickBot="1">
      <c r="A59" s="16" t="s">
        <v>314</v>
      </c>
      <c r="B59" s="420" t="s">
        <v>317</v>
      </c>
      <c r="C59" s="304"/>
    </row>
    <row r="60" spans="1:8" s="417" customFormat="1" ht="12" customHeight="1" thickBot="1">
      <c r="A60" s="20" t="s">
        <v>25</v>
      </c>
      <c r="B60" s="21" t="s">
        <v>318</v>
      </c>
      <c r="C60" s="305">
        <f>+C5+C12+C19+C26+C33+C44+C50+C55</f>
        <v>204619</v>
      </c>
      <c r="D60" s="538"/>
      <c r="E60" s="538">
        <f>+E5+E12+E19+E26+E33+E44+E50+E55</f>
        <v>173770</v>
      </c>
      <c r="F60" s="538">
        <f>+F5+F12+F19+F26+F33+F44+F50+F55</f>
        <v>7520</v>
      </c>
      <c r="G60" s="538">
        <f>+G5+G12+G19+G26+G33+G44+G50+G55</f>
        <v>23554</v>
      </c>
      <c r="H60" s="538">
        <f>+H5+H12+H19+H26+H33+H44+H50+H55</f>
        <v>204619</v>
      </c>
    </row>
    <row r="61" spans="1:5" s="417" customFormat="1" ht="12" customHeight="1" thickBot="1">
      <c r="A61" s="421" t="s">
        <v>319</v>
      </c>
      <c r="B61" s="294" t="s">
        <v>320</v>
      </c>
      <c r="C61" s="299">
        <f>SUM(C62:C64)</f>
        <v>0</v>
      </c>
      <c r="D61" s="541"/>
      <c r="E61" s="541"/>
    </row>
    <row r="62" spans="1:3" s="417" customFormat="1" ht="12" customHeight="1">
      <c r="A62" s="15" t="s">
        <v>353</v>
      </c>
      <c r="B62" s="418" t="s">
        <v>321</v>
      </c>
      <c r="C62" s="304"/>
    </row>
    <row r="63" spans="1:3" s="417" customFormat="1" ht="12" customHeight="1">
      <c r="A63" s="14" t="s">
        <v>362</v>
      </c>
      <c r="B63" s="419" t="s">
        <v>322</v>
      </c>
      <c r="C63" s="304"/>
    </row>
    <row r="64" spans="1:3" s="417" customFormat="1" ht="12" customHeight="1" thickBot="1">
      <c r="A64" s="16" t="s">
        <v>363</v>
      </c>
      <c r="B64" s="422" t="s">
        <v>323</v>
      </c>
      <c r="C64" s="304"/>
    </row>
    <row r="65" spans="1:8" s="417" customFormat="1" ht="12" customHeight="1" thickBot="1">
      <c r="A65" s="421" t="s">
        <v>324</v>
      </c>
      <c r="B65" s="294" t="s">
        <v>325</v>
      </c>
      <c r="C65" s="299">
        <f>SUM(C66:C69)</f>
        <v>33759</v>
      </c>
      <c r="E65" s="417">
        <v>33759</v>
      </c>
      <c r="H65" s="417">
        <f>SUM(E65:G65)</f>
        <v>33759</v>
      </c>
    </row>
    <row r="66" spans="1:5" s="417" customFormat="1" ht="12" customHeight="1">
      <c r="A66" s="15" t="s">
        <v>155</v>
      </c>
      <c r="B66" s="418" t="s">
        <v>326</v>
      </c>
      <c r="C66" s="304">
        <v>33759</v>
      </c>
      <c r="E66" s="417">
        <v>33759</v>
      </c>
    </row>
    <row r="67" spans="1:3" s="417" customFormat="1" ht="12" customHeight="1">
      <c r="A67" s="14" t="s">
        <v>156</v>
      </c>
      <c r="B67" s="419" t="s">
        <v>327</v>
      </c>
      <c r="C67" s="304"/>
    </row>
    <row r="68" spans="1:3" s="417" customFormat="1" ht="12" customHeight="1">
      <c r="A68" s="14" t="s">
        <v>354</v>
      </c>
      <c r="B68" s="419" t="s">
        <v>328</v>
      </c>
      <c r="C68" s="304"/>
    </row>
    <row r="69" spans="1:8" s="417" customFormat="1" ht="12" customHeight="1" thickBot="1">
      <c r="A69" s="16" t="s">
        <v>355</v>
      </c>
      <c r="B69" s="420" t="s">
        <v>329</v>
      </c>
      <c r="C69" s="304"/>
      <c r="E69" s="416"/>
      <c r="F69" s="416"/>
      <c r="G69" s="416"/>
      <c r="H69" s="416"/>
    </row>
    <row r="70" spans="1:8" s="417" customFormat="1" ht="12" customHeight="1" thickBot="1">
      <c r="A70" s="421" t="s">
        <v>330</v>
      </c>
      <c r="B70" s="294" t="s">
        <v>331</v>
      </c>
      <c r="C70" s="299">
        <f>SUM(C71:C72)</f>
        <v>2992</v>
      </c>
      <c r="E70" s="416">
        <v>2992</v>
      </c>
      <c r="F70" s="416"/>
      <c r="G70" s="416"/>
      <c r="H70" s="416">
        <f>SUM(E70:G70)</f>
        <v>2992</v>
      </c>
    </row>
    <row r="71" spans="1:8" s="417" customFormat="1" ht="12" customHeight="1">
      <c r="A71" s="15" t="s">
        <v>356</v>
      </c>
      <c r="B71" s="418" t="s">
        <v>332</v>
      </c>
      <c r="C71" s="304">
        <v>2992</v>
      </c>
      <c r="E71" s="416">
        <v>2992</v>
      </c>
      <c r="F71" s="416"/>
      <c r="G71" s="416"/>
      <c r="H71" s="416"/>
    </row>
    <row r="72" spans="1:8" s="417" customFormat="1" ht="12" customHeight="1" thickBot="1">
      <c r="A72" s="16" t="s">
        <v>357</v>
      </c>
      <c r="B72" s="420" t="s">
        <v>333</v>
      </c>
      <c r="C72" s="304"/>
      <c r="E72" s="416"/>
      <c r="F72" s="416"/>
      <c r="G72" s="416"/>
      <c r="H72" s="416"/>
    </row>
    <row r="73" spans="1:3" s="417" customFormat="1" ht="12" customHeight="1" thickBot="1">
      <c r="A73" s="421" t="s">
        <v>334</v>
      </c>
      <c r="B73" s="294" t="s">
        <v>335</v>
      </c>
      <c r="C73" s="299">
        <f>SUM(C74:C76)</f>
        <v>0</v>
      </c>
    </row>
    <row r="74" spans="1:3" s="417" customFormat="1" ht="12" customHeight="1">
      <c r="A74" s="15" t="s">
        <v>358</v>
      </c>
      <c r="B74" s="418" t="s">
        <v>336</v>
      </c>
      <c r="C74" s="304"/>
    </row>
    <row r="75" spans="1:3" s="417" customFormat="1" ht="12" customHeight="1">
      <c r="A75" s="14" t="s">
        <v>359</v>
      </c>
      <c r="B75" s="419" t="s">
        <v>337</v>
      </c>
      <c r="C75" s="304"/>
    </row>
    <row r="76" spans="1:3" s="417" customFormat="1" ht="12" customHeight="1" thickBot="1">
      <c r="A76" s="16" t="s">
        <v>360</v>
      </c>
      <c r="B76" s="420" t="s">
        <v>338</v>
      </c>
      <c r="C76" s="304"/>
    </row>
    <row r="77" spans="1:3" s="417" customFormat="1" ht="12" customHeight="1">
      <c r="A77" s="532" t="s">
        <v>339</v>
      </c>
      <c r="B77" s="533" t="s">
        <v>361</v>
      </c>
      <c r="C77" s="298">
        <f>SUM(C78:C81)</f>
        <v>0</v>
      </c>
    </row>
    <row r="78" spans="1:3" s="417" customFormat="1" ht="12" customHeight="1">
      <c r="A78" s="424" t="s">
        <v>340</v>
      </c>
      <c r="B78" s="419" t="s">
        <v>341</v>
      </c>
      <c r="C78" s="304"/>
    </row>
    <row r="79" spans="1:3" s="417" customFormat="1" ht="12" customHeight="1">
      <c r="A79" s="424" t="s">
        <v>342</v>
      </c>
      <c r="B79" s="419" t="s">
        <v>343</v>
      </c>
      <c r="C79" s="304"/>
    </row>
    <row r="80" spans="1:3" s="417" customFormat="1" ht="12" customHeight="1">
      <c r="A80" s="424" t="s">
        <v>344</v>
      </c>
      <c r="B80" s="419" t="s">
        <v>345</v>
      </c>
      <c r="C80" s="304"/>
    </row>
    <row r="81" spans="1:3" s="417" customFormat="1" ht="12" customHeight="1" thickBot="1">
      <c r="A81" s="425" t="s">
        <v>346</v>
      </c>
      <c r="B81" s="420" t="s">
        <v>347</v>
      </c>
      <c r="C81" s="304"/>
    </row>
    <row r="82" spans="1:3" s="417" customFormat="1" ht="13.5" customHeight="1" thickBot="1">
      <c r="A82" s="421" t="s">
        <v>348</v>
      </c>
      <c r="B82" s="294" t="s">
        <v>349</v>
      </c>
      <c r="C82" s="455"/>
    </row>
    <row r="83" spans="1:8" s="417" customFormat="1" ht="15.75" customHeight="1" thickBot="1">
      <c r="A83" s="421" t="s">
        <v>350</v>
      </c>
      <c r="B83" s="426" t="s">
        <v>351</v>
      </c>
      <c r="C83" s="305">
        <f>+C61+C65+C70+C73+C77+C82</f>
        <v>36751</v>
      </c>
      <c r="D83" s="538"/>
      <c r="E83" s="538">
        <f>+E61+E65+E70+E73+E77+E82</f>
        <v>36751</v>
      </c>
      <c r="F83" s="538">
        <f>+F61+F65+F70+F73+F77+F82</f>
        <v>0</v>
      </c>
      <c r="G83" s="538">
        <f>+G61+G65+G70+G73+G77+G82</f>
        <v>0</v>
      </c>
      <c r="H83" s="538">
        <f>+H61+H65+H70+H73+H77+H82</f>
        <v>36751</v>
      </c>
    </row>
    <row r="84" spans="1:8" s="417" customFormat="1" ht="16.5" customHeight="1" thickBot="1">
      <c r="A84" s="427" t="s">
        <v>364</v>
      </c>
      <c r="B84" s="428" t="s">
        <v>352</v>
      </c>
      <c r="C84" s="305">
        <f>+C60+C83</f>
        <v>241370</v>
      </c>
      <c r="D84" s="538"/>
      <c r="E84" s="538">
        <f>+E60+E83</f>
        <v>210521</v>
      </c>
      <c r="F84" s="538">
        <f>+F60+F83</f>
        <v>7520</v>
      </c>
      <c r="G84" s="538">
        <f>+G60+G83</f>
        <v>23554</v>
      </c>
      <c r="H84" s="538">
        <f>+H60+H83</f>
        <v>241370</v>
      </c>
    </row>
    <row r="85" spans="1:3" s="417" customFormat="1" ht="83.25" customHeight="1">
      <c r="A85" s="5"/>
      <c r="B85" s="6"/>
      <c r="C85" s="306"/>
    </row>
    <row r="86" spans="1:3" ht="16.5" customHeight="1">
      <c r="A86" s="549" t="s">
        <v>46</v>
      </c>
      <c r="B86" s="549"/>
      <c r="C86" s="549"/>
    </row>
    <row r="87" spans="1:3" s="429" customFormat="1" ht="16.5" customHeight="1" thickBot="1">
      <c r="A87" s="551" t="s">
        <v>159</v>
      </c>
      <c r="B87" s="551"/>
      <c r="C87" s="165" t="s">
        <v>224</v>
      </c>
    </row>
    <row r="88" spans="1:8" ht="37.5" customHeight="1" thickBot="1">
      <c r="A88" s="23" t="s">
        <v>71</v>
      </c>
      <c r="B88" s="24" t="s">
        <v>47</v>
      </c>
      <c r="C88" s="44" t="s">
        <v>253</v>
      </c>
      <c r="E88" s="542" t="s">
        <v>516</v>
      </c>
      <c r="F88" s="542" t="s">
        <v>519</v>
      </c>
      <c r="G88" s="542" t="s">
        <v>517</v>
      </c>
      <c r="H88" s="542" t="s">
        <v>518</v>
      </c>
    </row>
    <row r="89" spans="1:3" s="416" customFormat="1" ht="12" customHeight="1" thickBot="1">
      <c r="A89" s="37">
        <v>1</v>
      </c>
      <c r="B89" s="38">
        <v>2</v>
      </c>
      <c r="C89" s="39">
        <v>3</v>
      </c>
    </row>
    <row r="90" spans="1:8" ht="12" customHeight="1" thickBot="1">
      <c r="A90" s="22" t="s">
        <v>17</v>
      </c>
      <c r="B90" s="31" t="s">
        <v>367</v>
      </c>
      <c r="C90" s="298">
        <f>SUM(C91:C95)</f>
        <v>47375</v>
      </c>
      <c r="E90" s="543">
        <f>SUM(E91:E95)</f>
        <v>16844</v>
      </c>
      <c r="F90" s="543">
        <f>SUM(F91:F95)</f>
        <v>7520</v>
      </c>
      <c r="G90" s="543">
        <f>SUM(G91:G95)</f>
        <v>23011</v>
      </c>
      <c r="H90" s="543">
        <f aca="true" t="shared" si="4" ref="H90:H96">SUM(E90:G90)</f>
        <v>47375</v>
      </c>
    </row>
    <row r="91" spans="1:8" ht="12" customHeight="1">
      <c r="A91" s="17" t="s">
        <v>102</v>
      </c>
      <c r="B91" s="10" t="s">
        <v>48</v>
      </c>
      <c r="C91" s="300">
        <v>15506</v>
      </c>
      <c r="E91" s="543">
        <v>7496</v>
      </c>
      <c r="F91" s="543"/>
      <c r="G91" s="543">
        <v>8010</v>
      </c>
      <c r="H91" s="543">
        <f t="shared" si="4"/>
        <v>15506</v>
      </c>
    </row>
    <row r="92" spans="1:8" ht="12" customHeight="1">
      <c r="A92" s="14" t="s">
        <v>103</v>
      </c>
      <c r="B92" s="8" t="s">
        <v>189</v>
      </c>
      <c r="C92" s="301">
        <v>3330</v>
      </c>
      <c r="E92" s="543">
        <v>1200</v>
      </c>
      <c r="F92" s="543"/>
      <c r="G92" s="543">
        <v>2130</v>
      </c>
      <c r="H92" s="543">
        <f t="shared" si="4"/>
        <v>3330</v>
      </c>
    </row>
    <row r="93" spans="1:8" ht="12" customHeight="1">
      <c r="A93" s="14" t="s">
        <v>104</v>
      </c>
      <c r="B93" s="8" t="s">
        <v>145</v>
      </c>
      <c r="C93" s="303">
        <v>13881</v>
      </c>
      <c r="E93" s="543">
        <v>7358</v>
      </c>
      <c r="F93" s="543">
        <v>2500</v>
      </c>
      <c r="G93" s="543">
        <v>4023</v>
      </c>
      <c r="H93" s="543">
        <f t="shared" si="4"/>
        <v>13881</v>
      </c>
    </row>
    <row r="94" spans="1:8" ht="12" customHeight="1">
      <c r="A94" s="14" t="s">
        <v>105</v>
      </c>
      <c r="B94" s="11" t="s">
        <v>190</v>
      </c>
      <c r="C94" s="303">
        <v>9752</v>
      </c>
      <c r="E94" s="543"/>
      <c r="F94" s="543">
        <v>5020</v>
      </c>
      <c r="G94" s="543">
        <v>4732</v>
      </c>
      <c r="H94" s="543">
        <f t="shared" si="4"/>
        <v>9752</v>
      </c>
    </row>
    <row r="95" spans="1:8" ht="12" customHeight="1">
      <c r="A95" s="14" t="s">
        <v>116</v>
      </c>
      <c r="B95" s="19" t="s">
        <v>191</v>
      </c>
      <c r="C95" s="303">
        <v>4906</v>
      </c>
      <c r="E95" s="543">
        <v>790</v>
      </c>
      <c r="F95" s="543"/>
      <c r="G95" s="543">
        <v>4116</v>
      </c>
      <c r="H95" s="543">
        <f t="shared" si="4"/>
        <v>4906</v>
      </c>
    </row>
    <row r="96" spans="1:8" ht="12" customHeight="1">
      <c r="A96" s="14" t="s">
        <v>106</v>
      </c>
      <c r="B96" s="8" t="s">
        <v>368</v>
      </c>
      <c r="C96" s="303">
        <v>211</v>
      </c>
      <c r="E96" s="543">
        <v>211</v>
      </c>
      <c r="F96" s="543"/>
      <c r="G96" s="543"/>
      <c r="H96" s="543">
        <f t="shared" si="4"/>
        <v>211</v>
      </c>
    </row>
    <row r="97" spans="1:3" ht="12" customHeight="1">
      <c r="A97" s="14" t="s">
        <v>107</v>
      </c>
      <c r="B97" s="167" t="s">
        <v>369</v>
      </c>
      <c r="C97" s="303"/>
    </row>
    <row r="98" spans="1:3" ht="12" customHeight="1">
      <c r="A98" s="14" t="s">
        <v>117</v>
      </c>
      <c r="B98" s="168" t="s">
        <v>370</v>
      </c>
      <c r="C98" s="303"/>
    </row>
    <row r="99" spans="1:3" ht="12" customHeight="1">
      <c r="A99" s="14" t="s">
        <v>118</v>
      </c>
      <c r="B99" s="168" t="s">
        <v>371</v>
      </c>
      <c r="C99" s="303"/>
    </row>
    <row r="100" spans="1:7" ht="12" customHeight="1">
      <c r="A100" s="14" t="s">
        <v>119</v>
      </c>
      <c r="B100" s="167" t="s">
        <v>372</v>
      </c>
      <c r="C100" s="303">
        <v>4116</v>
      </c>
      <c r="G100" s="415">
        <v>4116</v>
      </c>
    </row>
    <row r="101" spans="1:3" ht="12" customHeight="1">
      <c r="A101" s="14" t="s">
        <v>120</v>
      </c>
      <c r="B101" s="167" t="s">
        <v>373</v>
      </c>
      <c r="C101" s="303"/>
    </row>
    <row r="102" spans="1:3" ht="12" customHeight="1">
      <c r="A102" s="14" t="s">
        <v>122</v>
      </c>
      <c r="B102" s="168" t="s">
        <v>374</v>
      </c>
      <c r="C102" s="303"/>
    </row>
    <row r="103" spans="1:3" ht="12" customHeight="1">
      <c r="A103" s="13" t="s">
        <v>192</v>
      </c>
      <c r="B103" s="169" t="s">
        <v>375</v>
      </c>
      <c r="C103" s="303"/>
    </row>
    <row r="104" spans="1:3" ht="12" customHeight="1">
      <c r="A104" s="14" t="s">
        <v>365</v>
      </c>
      <c r="B104" s="169" t="s">
        <v>376</v>
      </c>
      <c r="C104" s="303"/>
    </row>
    <row r="105" spans="1:5" ht="12" customHeight="1" thickBot="1">
      <c r="A105" s="18" t="s">
        <v>366</v>
      </c>
      <c r="B105" s="170" t="s">
        <v>377</v>
      </c>
      <c r="C105" s="307">
        <v>579</v>
      </c>
      <c r="E105" s="415">
        <v>579</v>
      </c>
    </row>
    <row r="106" spans="1:8" ht="12" customHeight="1" thickBot="1">
      <c r="A106" s="20" t="s">
        <v>18</v>
      </c>
      <c r="B106" s="30" t="s">
        <v>378</v>
      </c>
      <c r="C106" s="299">
        <f>+C107+C109+C111</f>
        <v>138901</v>
      </c>
      <c r="D106" s="537">
        <f>+D107+D109+D111</f>
        <v>0</v>
      </c>
      <c r="E106" s="537">
        <f>+E107+E109+E111</f>
        <v>138358</v>
      </c>
      <c r="F106" s="537">
        <f>+F107+F109+F111</f>
        <v>0</v>
      </c>
      <c r="G106" s="537">
        <f>+G107+G109+G111</f>
        <v>543</v>
      </c>
      <c r="H106" s="537">
        <f>SUM(E106:G106)</f>
        <v>138901</v>
      </c>
    </row>
    <row r="107" spans="1:8" ht="12" customHeight="1">
      <c r="A107" s="15" t="s">
        <v>108</v>
      </c>
      <c r="B107" s="8" t="s">
        <v>223</v>
      </c>
      <c r="C107" s="302">
        <v>15949</v>
      </c>
      <c r="E107" s="543">
        <v>15406</v>
      </c>
      <c r="F107" s="543"/>
      <c r="G107" s="543">
        <v>543</v>
      </c>
      <c r="H107" s="537">
        <f>SUM(E107:G107)</f>
        <v>15949</v>
      </c>
    </row>
    <row r="108" spans="1:8" ht="12" customHeight="1">
      <c r="A108" s="15" t="s">
        <v>109</v>
      </c>
      <c r="B108" s="12" t="s">
        <v>382</v>
      </c>
      <c r="C108" s="302"/>
      <c r="E108" s="543"/>
      <c r="F108" s="543"/>
      <c r="G108" s="543"/>
      <c r="H108" s="537">
        <f>SUM(E108:G108)</f>
        <v>0</v>
      </c>
    </row>
    <row r="109" spans="1:8" ht="12" customHeight="1">
      <c r="A109" s="15" t="s">
        <v>110</v>
      </c>
      <c r="B109" s="12" t="s">
        <v>193</v>
      </c>
      <c r="C109" s="301">
        <v>122952</v>
      </c>
      <c r="E109" s="543">
        <v>122952</v>
      </c>
      <c r="F109" s="543"/>
      <c r="G109" s="543"/>
      <c r="H109" s="537">
        <f>SUM(E109:G109)</f>
        <v>122952</v>
      </c>
    </row>
    <row r="110" spans="1:8" ht="12" customHeight="1">
      <c r="A110" s="15" t="s">
        <v>111</v>
      </c>
      <c r="B110" s="12" t="s">
        <v>383</v>
      </c>
      <c r="C110" s="266"/>
      <c r="E110" s="543"/>
      <c r="F110" s="543"/>
      <c r="G110" s="543"/>
      <c r="H110" s="543"/>
    </row>
    <row r="111" spans="1:8" ht="12" customHeight="1">
      <c r="A111" s="15" t="s">
        <v>112</v>
      </c>
      <c r="B111" s="296" t="s">
        <v>226</v>
      </c>
      <c r="C111" s="266"/>
      <c r="E111" s="543"/>
      <c r="F111" s="543"/>
      <c r="G111" s="543"/>
      <c r="H111" s="543"/>
    </row>
    <row r="112" spans="1:8" ht="12" customHeight="1">
      <c r="A112" s="15" t="s">
        <v>121</v>
      </c>
      <c r="B112" s="295" t="s">
        <v>484</v>
      </c>
      <c r="C112" s="266"/>
      <c r="E112" s="543"/>
      <c r="F112" s="543"/>
      <c r="G112" s="543"/>
      <c r="H112" s="543"/>
    </row>
    <row r="113" spans="1:8" ht="12" customHeight="1">
      <c r="A113" s="15" t="s">
        <v>123</v>
      </c>
      <c r="B113" s="414" t="s">
        <v>388</v>
      </c>
      <c r="C113" s="266"/>
      <c r="E113" s="543"/>
      <c r="F113" s="543"/>
      <c r="G113" s="543"/>
      <c r="H113" s="543"/>
    </row>
    <row r="114" spans="1:8" ht="15.75">
      <c r="A114" s="15" t="s">
        <v>194</v>
      </c>
      <c r="B114" s="168" t="s">
        <v>371</v>
      </c>
      <c r="C114" s="266"/>
      <c r="E114" s="543"/>
      <c r="F114" s="543"/>
      <c r="G114" s="543"/>
      <c r="H114" s="543"/>
    </row>
    <row r="115" spans="1:8" ht="12" customHeight="1">
      <c r="A115" s="15" t="s">
        <v>195</v>
      </c>
      <c r="B115" s="168" t="s">
        <v>387</v>
      </c>
      <c r="C115" s="266"/>
      <c r="E115" s="543"/>
      <c r="F115" s="543"/>
      <c r="G115" s="543"/>
      <c r="H115" s="543"/>
    </row>
    <row r="116" spans="1:8" ht="12" customHeight="1">
      <c r="A116" s="15" t="s">
        <v>196</v>
      </c>
      <c r="B116" s="168" t="s">
        <v>386</v>
      </c>
      <c r="C116" s="266"/>
      <c r="E116" s="543"/>
      <c r="F116" s="543"/>
      <c r="G116" s="543"/>
      <c r="H116" s="543"/>
    </row>
    <row r="117" spans="1:8" ht="12" customHeight="1">
      <c r="A117" s="15" t="s">
        <v>379</v>
      </c>
      <c r="B117" s="168" t="s">
        <v>374</v>
      </c>
      <c r="C117" s="266"/>
      <c r="E117" s="543"/>
      <c r="F117" s="543"/>
      <c r="G117" s="543"/>
      <c r="H117" s="543"/>
    </row>
    <row r="118" spans="1:8" ht="12" customHeight="1">
      <c r="A118" s="15" t="s">
        <v>380</v>
      </c>
      <c r="B118" s="168" t="s">
        <v>385</v>
      </c>
      <c r="C118" s="266"/>
      <c r="E118" s="543"/>
      <c r="F118" s="543"/>
      <c r="G118" s="543"/>
      <c r="H118" s="543"/>
    </row>
    <row r="119" spans="1:8" ht="16.5" thickBot="1">
      <c r="A119" s="13" t="s">
        <v>381</v>
      </c>
      <c r="B119" s="168" t="s">
        <v>384</v>
      </c>
      <c r="C119" s="268"/>
      <c r="E119" s="543"/>
      <c r="F119" s="543"/>
      <c r="G119" s="543"/>
      <c r="H119" s="543"/>
    </row>
    <row r="120" spans="1:8" ht="12" customHeight="1" thickBot="1">
      <c r="A120" s="20" t="s">
        <v>19</v>
      </c>
      <c r="B120" s="149" t="s">
        <v>389</v>
      </c>
      <c r="C120" s="299">
        <f>SUM(C121:C122)</f>
        <v>5094</v>
      </c>
      <c r="E120" s="543">
        <v>5094</v>
      </c>
      <c r="F120" s="543"/>
      <c r="G120" s="543"/>
      <c r="H120" s="543">
        <f>SUM(E120:G120)</f>
        <v>5094</v>
      </c>
    </row>
    <row r="121" spans="1:8" ht="12" customHeight="1">
      <c r="A121" s="15" t="s">
        <v>91</v>
      </c>
      <c r="B121" s="9" t="s">
        <v>60</v>
      </c>
      <c r="C121" s="302">
        <v>5094</v>
      </c>
      <c r="E121" s="543">
        <v>5094</v>
      </c>
      <c r="F121" s="543"/>
      <c r="G121" s="543"/>
      <c r="H121" s="543"/>
    </row>
    <row r="122" spans="1:3" ht="12" customHeight="1" thickBot="1">
      <c r="A122" s="16" t="s">
        <v>92</v>
      </c>
      <c r="B122" s="12" t="s">
        <v>61</v>
      </c>
      <c r="C122" s="303"/>
    </row>
    <row r="123" spans="1:8" ht="12" customHeight="1" thickBot="1">
      <c r="A123" s="20" t="s">
        <v>20</v>
      </c>
      <c r="B123" s="149" t="s">
        <v>390</v>
      </c>
      <c r="C123" s="299">
        <f aca="true" t="shared" si="5" ref="C123:H123">+C90+C106+C120</f>
        <v>191370</v>
      </c>
      <c r="D123" s="537">
        <f t="shared" si="5"/>
        <v>0</v>
      </c>
      <c r="E123" s="537">
        <f t="shared" si="5"/>
        <v>160296</v>
      </c>
      <c r="F123" s="537">
        <f t="shared" si="5"/>
        <v>7520</v>
      </c>
      <c r="G123" s="537">
        <f t="shared" si="5"/>
        <v>23554</v>
      </c>
      <c r="H123" s="537">
        <f t="shared" si="5"/>
        <v>191370</v>
      </c>
    </row>
    <row r="124" spans="1:8" ht="12" customHeight="1" thickBot="1">
      <c r="A124" s="20" t="s">
        <v>21</v>
      </c>
      <c r="B124" s="149" t="s">
        <v>391</v>
      </c>
      <c r="C124" s="299">
        <f>+C125+C126+C127</f>
        <v>0</v>
      </c>
      <c r="D124" s="433"/>
      <c r="E124" s="433"/>
      <c r="F124" s="433"/>
      <c r="G124" s="433"/>
      <c r="H124" s="433"/>
    </row>
    <row r="125" spans="1:3" ht="12" customHeight="1">
      <c r="A125" s="15" t="s">
        <v>95</v>
      </c>
      <c r="B125" s="9" t="s">
        <v>392</v>
      </c>
      <c r="C125" s="301"/>
    </row>
    <row r="126" spans="1:9" ht="12" customHeight="1">
      <c r="A126" s="15" t="s">
        <v>96</v>
      </c>
      <c r="B126" s="9" t="s">
        <v>393</v>
      </c>
      <c r="C126" s="266"/>
      <c r="E126" s="543"/>
      <c r="F126" s="543"/>
      <c r="G126" s="543"/>
      <c r="H126" s="543"/>
      <c r="I126" s="543"/>
    </row>
    <row r="127" spans="1:9" ht="12" customHeight="1" thickBot="1">
      <c r="A127" s="13" t="s">
        <v>97</v>
      </c>
      <c r="B127" s="7" t="s">
        <v>394</v>
      </c>
      <c r="C127" s="266"/>
      <c r="E127" s="543"/>
      <c r="F127" s="543"/>
      <c r="G127" s="543"/>
      <c r="H127" s="543"/>
      <c r="I127" s="543"/>
    </row>
    <row r="128" spans="1:9" ht="12" customHeight="1" thickBot="1">
      <c r="A128" s="20" t="s">
        <v>22</v>
      </c>
      <c r="B128" s="149" t="s">
        <v>459</v>
      </c>
      <c r="C128" s="299">
        <f>+C129+C130+C131+C132</f>
        <v>50000</v>
      </c>
      <c r="E128" s="543">
        <v>50000</v>
      </c>
      <c r="F128" s="543"/>
      <c r="G128" s="543"/>
      <c r="H128" s="543">
        <f>SUM(E128:G128)</f>
        <v>50000</v>
      </c>
      <c r="I128" s="543"/>
    </row>
    <row r="129" spans="1:9" ht="12" customHeight="1">
      <c r="A129" s="15" t="s">
        <v>98</v>
      </c>
      <c r="B129" s="9" t="s">
        <v>395</v>
      </c>
      <c r="C129" s="266">
        <v>50000</v>
      </c>
      <c r="E129" s="543">
        <v>50000</v>
      </c>
      <c r="F129" s="543"/>
      <c r="G129" s="543"/>
      <c r="H129" s="543"/>
      <c r="I129" s="543"/>
    </row>
    <row r="130" spans="1:9" ht="12" customHeight="1">
      <c r="A130" s="15" t="s">
        <v>99</v>
      </c>
      <c r="B130" s="9" t="s">
        <v>396</v>
      </c>
      <c r="C130" s="266"/>
      <c r="E130" s="543"/>
      <c r="F130" s="543"/>
      <c r="G130" s="543"/>
      <c r="H130" s="543"/>
      <c r="I130" s="543"/>
    </row>
    <row r="131" spans="1:9" ht="12" customHeight="1">
      <c r="A131" s="15" t="s">
        <v>298</v>
      </c>
      <c r="B131" s="9" t="s">
        <v>397</v>
      </c>
      <c r="C131" s="266"/>
      <c r="E131" s="543"/>
      <c r="F131" s="543"/>
      <c r="G131" s="543"/>
      <c r="H131" s="543"/>
      <c r="I131" s="543"/>
    </row>
    <row r="132" spans="1:9" ht="12" customHeight="1" thickBot="1">
      <c r="A132" s="13" t="s">
        <v>299</v>
      </c>
      <c r="B132" s="7" t="s">
        <v>398</v>
      </c>
      <c r="C132" s="266"/>
      <c r="E132" s="543"/>
      <c r="F132" s="543"/>
      <c r="G132" s="543"/>
      <c r="H132" s="543"/>
      <c r="I132" s="543"/>
    </row>
    <row r="133" spans="1:9" ht="12" customHeight="1" thickBot="1">
      <c r="A133" s="20" t="s">
        <v>23</v>
      </c>
      <c r="B133" s="149" t="s">
        <v>399</v>
      </c>
      <c r="C133" s="305">
        <f>+C134+C135+C136+C137</f>
        <v>0</v>
      </c>
      <c r="E133" s="543"/>
      <c r="F133" s="543"/>
      <c r="G133" s="543"/>
      <c r="H133" s="543"/>
      <c r="I133" s="543"/>
    </row>
    <row r="134" spans="1:9" ht="12" customHeight="1">
      <c r="A134" s="15" t="s">
        <v>100</v>
      </c>
      <c r="B134" s="9" t="s">
        <v>400</v>
      </c>
      <c r="C134" s="266"/>
      <c r="E134" s="543"/>
      <c r="F134" s="543"/>
      <c r="G134" s="543"/>
      <c r="H134" s="543"/>
      <c r="I134" s="543"/>
    </row>
    <row r="135" spans="1:9" ht="12" customHeight="1">
      <c r="A135" s="15" t="s">
        <v>101</v>
      </c>
      <c r="B135" s="9" t="s">
        <v>410</v>
      </c>
      <c r="C135" s="266"/>
      <c r="E135" s="543"/>
      <c r="F135" s="543"/>
      <c r="G135" s="543"/>
      <c r="H135" s="543"/>
      <c r="I135" s="543"/>
    </row>
    <row r="136" spans="1:9" ht="12" customHeight="1">
      <c r="A136" s="15" t="s">
        <v>311</v>
      </c>
      <c r="B136" s="9" t="s">
        <v>401</v>
      </c>
      <c r="C136" s="266"/>
      <c r="E136" s="543"/>
      <c r="F136" s="543"/>
      <c r="G136" s="543"/>
      <c r="H136" s="543"/>
      <c r="I136" s="543"/>
    </row>
    <row r="137" spans="1:9" ht="12" customHeight="1" thickBot="1">
      <c r="A137" s="13" t="s">
        <v>312</v>
      </c>
      <c r="B137" s="7" t="s">
        <v>402</v>
      </c>
      <c r="C137" s="266"/>
      <c r="E137" s="543"/>
      <c r="F137" s="543"/>
      <c r="G137" s="543"/>
      <c r="H137" s="543"/>
      <c r="I137" s="543"/>
    </row>
    <row r="138" spans="1:9" ht="12" customHeight="1" thickBot="1">
      <c r="A138" s="20" t="s">
        <v>24</v>
      </c>
      <c r="B138" s="149" t="s">
        <v>403</v>
      </c>
      <c r="C138" s="308">
        <f>+C139+C140+C141+C142</f>
        <v>0</v>
      </c>
      <c r="E138" s="543"/>
      <c r="F138" s="543"/>
      <c r="G138" s="543"/>
      <c r="H138" s="543"/>
      <c r="I138" s="543"/>
    </row>
    <row r="139" spans="1:9" ht="12" customHeight="1">
      <c r="A139" s="15" t="s">
        <v>187</v>
      </c>
      <c r="B139" s="9" t="s">
        <v>404</v>
      </c>
      <c r="C139" s="266"/>
      <c r="E139" s="543"/>
      <c r="F139" s="543"/>
      <c r="G139" s="543"/>
      <c r="H139" s="543"/>
      <c r="I139" s="543"/>
    </row>
    <row r="140" spans="1:9" ht="12" customHeight="1">
      <c r="A140" s="15" t="s">
        <v>188</v>
      </c>
      <c r="B140" s="9" t="s">
        <v>405</v>
      </c>
      <c r="C140" s="266"/>
      <c r="E140" s="543"/>
      <c r="F140" s="543"/>
      <c r="G140" s="543"/>
      <c r="H140" s="543"/>
      <c r="I140" s="543"/>
    </row>
    <row r="141" spans="1:9" ht="12" customHeight="1">
      <c r="A141" s="15" t="s">
        <v>225</v>
      </c>
      <c r="B141" s="9" t="s">
        <v>406</v>
      </c>
      <c r="C141" s="266"/>
      <c r="E141" s="543"/>
      <c r="F141" s="543"/>
      <c r="G141" s="543"/>
      <c r="H141" s="543"/>
      <c r="I141" s="543"/>
    </row>
    <row r="142" spans="1:9" ht="12" customHeight="1" thickBot="1">
      <c r="A142" s="15" t="s">
        <v>314</v>
      </c>
      <c r="B142" s="9" t="s">
        <v>407</v>
      </c>
      <c r="C142" s="266"/>
      <c r="E142" s="543"/>
      <c r="F142" s="543"/>
      <c r="G142" s="543"/>
      <c r="H142" s="543"/>
      <c r="I142" s="543"/>
    </row>
    <row r="143" spans="1:9" ht="15" customHeight="1" thickBot="1">
      <c r="A143" s="20" t="s">
        <v>25</v>
      </c>
      <c r="B143" s="149" t="s">
        <v>408</v>
      </c>
      <c r="C143" s="430">
        <f>+C124+C128+C133+C138</f>
        <v>50000</v>
      </c>
      <c r="E143" s="543">
        <v>50000</v>
      </c>
      <c r="F143" s="544"/>
      <c r="G143" s="545"/>
      <c r="H143" s="545">
        <v>50000</v>
      </c>
      <c r="I143" s="545"/>
    </row>
    <row r="144" spans="1:9" s="417" customFormat="1" ht="12.75" customHeight="1" thickBot="1">
      <c r="A144" s="297" t="s">
        <v>26</v>
      </c>
      <c r="B144" s="381" t="s">
        <v>409</v>
      </c>
      <c r="C144" s="430">
        <f aca="true" t="shared" si="6" ref="C144:H144">+C123+C143</f>
        <v>241370</v>
      </c>
      <c r="D144" s="540">
        <f t="shared" si="6"/>
        <v>0</v>
      </c>
      <c r="E144" s="540">
        <f t="shared" si="6"/>
        <v>210296</v>
      </c>
      <c r="F144" s="540">
        <f t="shared" si="6"/>
        <v>7520</v>
      </c>
      <c r="G144" s="540">
        <f t="shared" si="6"/>
        <v>23554</v>
      </c>
      <c r="H144" s="540">
        <f t="shared" si="6"/>
        <v>241370</v>
      </c>
      <c r="I144" s="541"/>
    </row>
    <row r="145" spans="4:9" ht="7.5" customHeight="1">
      <c r="D145" s="433"/>
      <c r="E145" s="433"/>
      <c r="F145" s="433"/>
      <c r="G145" s="433"/>
      <c r="H145" s="433"/>
      <c r="I145" s="433"/>
    </row>
    <row r="146" spans="1:3" ht="15.75">
      <c r="A146" s="552" t="s">
        <v>411</v>
      </c>
      <c r="B146" s="552"/>
      <c r="C146" s="552"/>
    </row>
    <row r="147" spans="1:3" ht="15" customHeight="1" thickBot="1">
      <c r="A147" s="550" t="s">
        <v>160</v>
      </c>
      <c r="B147" s="550"/>
      <c r="C147" s="309" t="s">
        <v>224</v>
      </c>
    </row>
    <row r="148" spans="1:4" ht="13.5" customHeight="1" thickBot="1">
      <c r="A148" s="20">
        <v>1</v>
      </c>
      <c r="B148" s="30" t="s">
        <v>412</v>
      </c>
      <c r="C148" s="299">
        <f>+C60-C123</f>
        <v>13249</v>
      </c>
      <c r="D148" s="433"/>
    </row>
    <row r="149" spans="1:3" ht="27.75" customHeight="1" thickBot="1">
      <c r="A149" s="20" t="s">
        <v>18</v>
      </c>
      <c r="B149" s="30" t="s">
        <v>413</v>
      </c>
      <c r="C149" s="299">
        <f>+C83-C143</f>
        <v>-13249</v>
      </c>
    </row>
  </sheetData>
  <sheetProtection/>
  <mergeCells count="6">
    <mergeCell ref="A1:C1"/>
    <mergeCell ref="A2:B2"/>
    <mergeCell ref="A87:B87"/>
    <mergeCell ref="A146:C146"/>
    <mergeCell ref="A147:B14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 Hejőkürt Önkormányzat
2014. ÉVI KÖLTSÉGVETÉSÉNEK ÖSSZEVONT MÉRLEGE&amp;10
&amp;R&amp;"Times New Roman CE,Félkövér dőlt"&amp;11 1.1. melléklet a 4/2015. (IV.24.)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25"/>
  <sheetViews>
    <sheetView workbookViewId="0" topLeftCell="A1">
      <selection activeCell="B25" sqref="B25"/>
    </sheetView>
  </sheetViews>
  <sheetFormatPr defaultColWidth="9.00390625" defaultRowHeight="12.75"/>
  <cols>
    <col min="1" max="1" width="88.625" style="52" customWidth="1"/>
    <col min="2" max="2" width="27.875" style="52" customWidth="1"/>
    <col min="3" max="16384" width="9.375" style="52" customWidth="1"/>
  </cols>
  <sheetData>
    <row r="1" spans="1:2" ht="47.25" customHeight="1">
      <c r="A1" s="612" t="s">
        <v>473</v>
      </c>
      <c r="B1" s="612"/>
    </row>
    <row r="2" spans="1:2" ht="22.5" customHeight="1" thickBot="1">
      <c r="A2" s="376"/>
      <c r="B2" s="377" t="s">
        <v>12</v>
      </c>
    </row>
    <row r="3" spans="1:2" s="53" customFormat="1" ht="24" customHeight="1" thickBot="1">
      <c r="A3" s="293" t="s">
        <v>51</v>
      </c>
      <c r="B3" s="534" t="s">
        <v>469</v>
      </c>
    </row>
    <row r="4" spans="1:2" s="54" customFormat="1" ht="12.75">
      <c r="A4" s="514">
        <v>1</v>
      </c>
      <c r="B4" s="515">
        <v>2</v>
      </c>
    </row>
    <row r="5" spans="1:2" ht="15">
      <c r="A5" s="516" t="s">
        <v>492</v>
      </c>
      <c r="B5" s="517"/>
    </row>
    <row r="6" spans="1:2" ht="12.75" customHeight="1">
      <c r="A6" s="518" t="s">
        <v>493</v>
      </c>
      <c r="B6" s="527" t="s">
        <v>494</v>
      </c>
    </row>
    <row r="7" spans="1:2" ht="12.75">
      <c r="A7" s="518" t="s">
        <v>495</v>
      </c>
      <c r="B7" s="527">
        <v>2372842</v>
      </c>
    </row>
    <row r="8" spans="1:2" ht="12.75">
      <c r="A8" s="518" t="s">
        <v>496</v>
      </c>
      <c r="B8" s="527" t="s">
        <v>497</v>
      </c>
    </row>
    <row r="9" spans="1:2" ht="12.75">
      <c r="A9" s="518" t="s">
        <v>498</v>
      </c>
      <c r="B9" s="519">
        <v>3000000</v>
      </c>
    </row>
    <row r="10" spans="1:2" ht="12.75">
      <c r="A10" s="518" t="s">
        <v>499</v>
      </c>
      <c r="B10" s="519">
        <v>1500000</v>
      </c>
    </row>
    <row r="11" spans="1:2" ht="12.75">
      <c r="A11" s="518" t="s">
        <v>500</v>
      </c>
      <c r="B11" s="519">
        <v>12204020</v>
      </c>
    </row>
    <row r="12" spans="1:2" ht="14.25">
      <c r="A12" s="516" t="s">
        <v>501</v>
      </c>
      <c r="B12" s="520">
        <v>1500000</v>
      </c>
    </row>
    <row r="13" spans="1:2" ht="12.75">
      <c r="A13" s="521"/>
      <c r="B13" s="531"/>
    </row>
    <row r="14" spans="1:2" ht="14.25">
      <c r="A14" s="516" t="s">
        <v>502</v>
      </c>
      <c r="B14" s="522"/>
    </row>
    <row r="15" spans="1:2" ht="12.75">
      <c r="A15" s="523" t="s">
        <v>503</v>
      </c>
      <c r="B15" s="519">
        <v>1479199</v>
      </c>
    </row>
    <row r="16" spans="1:2" ht="12.75">
      <c r="A16" s="523" t="s">
        <v>504</v>
      </c>
      <c r="B16" s="519">
        <v>739599</v>
      </c>
    </row>
    <row r="17" spans="1:2" ht="12.75" customHeight="1">
      <c r="A17" s="524" t="s">
        <v>505</v>
      </c>
      <c r="B17" s="519">
        <v>117315</v>
      </c>
    </row>
    <row r="18" spans="1:2" ht="12.75">
      <c r="A18" s="523" t="s">
        <v>506</v>
      </c>
      <c r="B18" s="519">
        <v>2500000</v>
      </c>
    </row>
    <row r="19" spans="1:2" ht="14.25">
      <c r="A19" s="516" t="s">
        <v>507</v>
      </c>
      <c r="B19" s="520">
        <f>SUM(B16:B18)</f>
        <v>3356914</v>
      </c>
    </row>
    <row r="20" spans="1:2" ht="12.75">
      <c r="A20" s="521"/>
      <c r="B20" s="528"/>
    </row>
    <row r="21" spans="1:2" ht="14.25">
      <c r="A21" s="516" t="s">
        <v>508</v>
      </c>
      <c r="B21" s="529"/>
    </row>
    <row r="22" spans="1:2" ht="12.75">
      <c r="A22" s="525" t="s">
        <v>509</v>
      </c>
      <c r="B22" s="535">
        <v>338580</v>
      </c>
    </row>
    <row r="23" spans="1:2" ht="14.25">
      <c r="A23" s="516" t="s">
        <v>510</v>
      </c>
      <c r="B23" s="536">
        <v>338580</v>
      </c>
    </row>
    <row r="24" spans="1:2" ht="13.5" thickBot="1">
      <c r="A24" s="526"/>
      <c r="B24" s="530"/>
    </row>
    <row r="25" spans="1:2" s="55" customFormat="1" ht="19.5" customHeight="1" thickBot="1">
      <c r="A25" s="512" t="s">
        <v>511</v>
      </c>
      <c r="B25" s="513">
        <f>SUM(B12+B19+B23)</f>
        <v>5195494</v>
      </c>
    </row>
  </sheetData>
  <sheetProtection/>
  <mergeCells count="1">
    <mergeCell ref="A1:B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5. számú tájékoztató tábla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C1">
      <selection activeCell="Q31" sqref="Q3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16" t="s">
        <v>470</v>
      </c>
      <c r="B1" s="616"/>
      <c r="C1" s="616"/>
      <c r="D1" s="616"/>
    </row>
    <row r="2" spans="1:4" ht="17.25" customHeight="1">
      <c r="A2" s="375"/>
      <c r="B2" s="375"/>
      <c r="C2" s="375"/>
      <c r="D2" s="375"/>
    </row>
    <row r="3" spans="1:4" ht="13.5" thickBot="1">
      <c r="A3" s="227"/>
      <c r="B3" s="227"/>
      <c r="C3" s="613" t="s">
        <v>54</v>
      </c>
      <c r="D3" s="613"/>
    </row>
    <row r="4" spans="1:4" ht="42.75" customHeight="1" thickBot="1">
      <c r="A4" s="378" t="s">
        <v>71</v>
      </c>
      <c r="B4" s="379" t="s">
        <v>129</v>
      </c>
      <c r="C4" s="379" t="s">
        <v>130</v>
      </c>
      <c r="D4" s="380" t="s">
        <v>13</v>
      </c>
    </row>
    <row r="5" spans="1:4" ht="15.75" customHeight="1">
      <c r="A5" s="228" t="s">
        <v>17</v>
      </c>
      <c r="B5" s="32"/>
      <c r="C5" s="32"/>
      <c r="D5" s="33"/>
    </row>
    <row r="6" spans="1:4" ht="15.75" customHeight="1">
      <c r="A6" s="229" t="s">
        <v>18</v>
      </c>
      <c r="B6" s="34"/>
      <c r="C6" s="34"/>
      <c r="D6" s="35"/>
    </row>
    <row r="7" spans="1:4" ht="15.75" customHeight="1">
      <c r="A7" s="229" t="s">
        <v>19</v>
      </c>
      <c r="B7" s="34"/>
      <c r="C7" s="34"/>
      <c r="D7" s="35"/>
    </row>
    <row r="8" spans="1:4" ht="15.75" customHeight="1">
      <c r="A8" s="229" t="s">
        <v>20</v>
      </c>
      <c r="B8" s="34"/>
      <c r="C8" s="34"/>
      <c r="D8" s="35"/>
    </row>
    <row r="9" spans="1:4" ht="15.75" customHeight="1">
      <c r="A9" s="229" t="s">
        <v>21</v>
      </c>
      <c r="B9" s="34"/>
      <c r="C9" s="34"/>
      <c r="D9" s="35"/>
    </row>
    <row r="10" spans="1:4" ht="15.75" customHeight="1">
      <c r="A10" s="229" t="s">
        <v>22</v>
      </c>
      <c r="B10" s="34"/>
      <c r="C10" s="34"/>
      <c r="D10" s="35"/>
    </row>
    <row r="11" spans="1:4" ht="15.75" customHeight="1">
      <c r="A11" s="229" t="s">
        <v>23</v>
      </c>
      <c r="B11" s="34"/>
      <c r="C11" s="34"/>
      <c r="D11" s="35"/>
    </row>
    <row r="12" spans="1:4" ht="15.75" customHeight="1">
      <c r="A12" s="229" t="s">
        <v>24</v>
      </c>
      <c r="B12" s="34"/>
      <c r="C12" s="34"/>
      <c r="D12" s="35"/>
    </row>
    <row r="13" spans="1:4" ht="15.75" customHeight="1">
      <c r="A13" s="229" t="s">
        <v>25</v>
      </c>
      <c r="B13" s="34"/>
      <c r="C13" s="34"/>
      <c r="D13" s="35"/>
    </row>
    <row r="14" spans="1:4" ht="15.75" customHeight="1">
      <c r="A14" s="229" t="s">
        <v>26</v>
      </c>
      <c r="B14" s="34"/>
      <c r="C14" s="34"/>
      <c r="D14" s="35"/>
    </row>
    <row r="15" spans="1:4" ht="15.75" customHeight="1">
      <c r="A15" s="229" t="s">
        <v>27</v>
      </c>
      <c r="B15" s="34"/>
      <c r="C15" s="34"/>
      <c r="D15" s="35"/>
    </row>
    <row r="16" spans="1:4" ht="15.75" customHeight="1">
      <c r="A16" s="229" t="s">
        <v>28</v>
      </c>
      <c r="B16" s="34"/>
      <c r="C16" s="34"/>
      <c r="D16" s="35"/>
    </row>
    <row r="17" spans="1:4" ht="15.75" customHeight="1">
      <c r="A17" s="229" t="s">
        <v>29</v>
      </c>
      <c r="B17" s="34"/>
      <c r="C17" s="34"/>
      <c r="D17" s="35"/>
    </row>
    <row r="18" spans="1:4" ht="15.75" customHeight="1">
      <c r="A18" s="229" t="s">
        <v>30</v>
      </c>
      <c r="B18" s="34"/>
      <c r="C18" s="34"/>
      <c r="D18" s="35"/>
    </row>
    <row r="19" spans="1:4" ht="15.75" customHeight="1">
      <c r="A19" s="229" t="s">
        <v>31</v>
      </c>
      <c r="B19" s="34"/>
      <c r="C19" s="34"/>
      <c r="D19" s="35"/>
    </row>
    <row r="20" spans="1:4" ht="15.75" customHeight="1">
      <c r="A20" s="229" t="s">
        <v>32</v>
      </c>
      <c r="B20" s="34"/>
      <c r="C20" s="34"/>
      <c r="D20" s="35"/>
    </row>
    <row r="21" spans="1:4" ht="15.75" customHeight="1">
      <c r="A21" s="229" t="s">
        <v>33</v>
      </c>
      <c r="B21" s="34"/>
      <c r="C21" s="34"/>
      <c r="D21" s="35"/>
    </row>
    <row r="22" spans="1:4" ht="15.75" customHeight="1">
      <c r="A22" s="229" t="s">
        <v>34</v>
      </c>
      <c r="B22" s="34"/>
      <c r="C22" s="34"/>
      <c r="D22" s="35"/>
    </row>
    <row r="23" spans="1:4" ht="15.75" customHeight="1">
      <c r="A23" s="229" t="s">
        <v>35</v>
      </c>
      <c r="B23" s="34"/>
      <c r="C23" s="34"/>
      <c r="D23" s="35"/>
    </row>
    <row r="24" spans="1:4" ht="15.75" customHeight="1">
      <c r="A24" s="229" t="s">
        <v>36</v>
      </c>
      <c r="B24" s="34"/>
      <c r="C24" s="34"/>
      <c r="D24" s="35"/>
    </row>
    <row r="25" spans="1:4" ht="15.75" customHeight="1">
      <c r="A25" s="229" t="s">
        <v>37</v>
      </c>
      <c r="B25" s="34"/>
      <c r="C25" s="34"/>
      <c r="D25" s="35"/>
    </row>
    <row r="26" spans="1:4" ht="15.75" customHeight="1">
      <c r="A26" s="229" t="s">
        <v>38</v>
      </c>
      <c r="B26" s="34"/>
      <c r="C26" s="34"/>
      <c r="D26" s="35"/>
    </row>
    <row r="27" spans="1:4" ht="15.75" customHeight="1">
      <c r="A27" s="229" t="s">
        <v>39</v>
      </c>
      <c r="B27" s="34"/>
      <c r="C27" s="34"/>
      <c r="D27" s="35"/>
    </row>
    <row r="28" spans="1:4" ht="15.75" customHeight="1">
      <c r="A28" s="229" t="s">
        <v>40</v>
      </c>
      <c r="B28" s="34"/>
      <c r="C28" s="34"/>
      <c r="D28" s="35"/>
    </row>
    <row r="29" spans="1:4" ht="15.75" customHeight="1">
      <c r="A29" s="229" t="s">
        <v>41</v>
      </c>
      <c r="B29" s="34"/>
      <c r="C29" s="34"/>
      <c r="D29" s="35"/>
    </row>
    <row r="30" spans="1:4" ht="15.75" customHeight="1">
      <c r="A30" s="229" t="s">
        <v>42</v>
      </c>
      <c r="B30" s="34"/>
      <c r="C30" s="34"/>
      <c r="D30" s="35"/>
    </row>
    <row r="31" spans="1:4" ht="15.75" customHeight="1">
      <c r="A31" s="229" t="s">
        <v>43</v>
      </c>
      <c r="B31" s="34"/>
      <c r="C31" s="34"/>
      <c r="D31" s="35"/>
    </row>
    <row r="32" spans="1:4" ht="15.75" customHeight="1">
      <c r="A32" s="229" t="s">
        <v>44</v>
      </c>
      <c r="B32" s="34"/>
      <c r="C32" s="34"/>
      <c r="D32" s="35"/>
    </row>
    <row r="33" spans="1:4" ht="15.75" customHeight="1">
      <c r="A33" s="229" t="s">
        <v>45</v>
      </c>
      <c r="B33" s="34"/>
      <c r="C33" s="34"/>
      <c r="D33" s="35"/>
    </row>
    <row r="34" spans="1:4" ht="15.75" customHeight="1">
      <c r="A34" s="229" t="s">
        <v>131</v>
      </c>
      <c r="B34" s="34"/>
      <c r="C34" s="34"/>
      <c r="D34" s="104"/>
    </row>
    <row r="35" spans="1:4" ht="15.75" customHeight="1">
      <c r="A35" s="229" t="s">
        <v>132</v>
      </c>
      <c r="B35" s="34"/>
      <c r="C35" s="34"/>
      <c r="D35" s="104"/>
    </row>
    <row r="36" spans="1:4" ht="15.75" customHeight="1">
      <c r="A36" s="229" t="s">
        <v>133</v>
      </c>
      <c r="B36" s="34"/>
      <c r="C36" s="34"/>
      <c r="D36" s="104"/>
    </row>
    <row r="37" spans="1:4" ht="15.75" customHeight="1" thickBot="1">
      <c r="A37" s="230" t="s">
        <v>134</v>
      </c>
      <c r="B37" s="36"/>
      <c r="C37" s="36"/>
      <c r="D37" s="105"/>
    </row>
    <row r="38" spans="1:4" ht="15.75" customHeight="1" thickBot="1">
      <c r="A38" s="614" t="s">
        <v>52</v>
      </c>
      <c r="B38" s="615"/>
      <c r="C38" s="231"/>
      <c r="D38" s="232">
        <f>SUM(D5:D37)</f>
        <v>0</v>
      </c>
    </row>
    <row r="39" ht="12.75">
      <c r="A39" t="s">
        <v>210</v>
      </c>
    </row>
  </sheetData>
  <sheetProtection sheet="1"/>
  <mergeCells count="3">
    <mergeCell ref="C3:D3"/>
    <mergeCell ref="A38:B38"/>
    <mergeCell ref="A1:D1"/>
  </mergeCells>
  <conditionalFormatting sqref="D38">
    <cfRule type="cellIs" priority="1" dxfId="4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számú tájékoztató tábla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86">
      <selection activeCell="B103" sqref="B103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5" customWidth="1"/>
    <col min="5" max="16384" width="9.375" style="415" customWidth="1"/>
  </cols>
  <sheetData>
    <row r="1" spans="1:3" ht="15.75" customHeight="1">
      <c r="A1" s="549" t="s">
        <v>14</v>
      </c>
      <c r="B1" s="549"/>
      <c r="C1" s="549"/>
    </row>
    <row r="2" spans="1:3" ht="15.75" customHeight="1" thickBot="1">
      <c r="A2" s="550" t="s">
        <v>158</v>
      </c>
      <c r="B2" s="550"/>
      <c r="C2" s="309" t="s">
        <v>224</v>
      </c>
    </row>
    <row r="3" spans="1:3" ht="37.5" customHeight="1" thickBot="1">
      <c r="A3" s="23" t="s">
        <v>71</v>
      </c>
      <c r="B3" s="24" t="s">
        <v>16</v>
      </c>
      <c r="C3" s="44" t="s">
        <v>253</v>
      </c>
    </row>
    <row r="4" spans="1:3" s="416" customFormat="1" ht="12" customHeight="1" thickBot="1">
      <c r="A4" s="410">
        <v>1</v>
      </c>
      <c r="B4" s="411">
        <v>2</v>
      </c>
      <c r="C4" s="412">
        <v>3</v>
      </c>
    </row>
    <row r="5" spans="1:3" s="417" customFormat="1" ht="12" customHeight="1" thickBot="1">
      <c r="A5" s="20" t="s">
        <v>17</v>
      </c>
      <c r="B5" s="21" t="s">
        <v>254</v>
      </c>
      <c r="C5" s="299">
        <f>+C6+C7+C8+C9+C10+C11</f>
        <v>3802</v>
      </c>
    </row>
    <row r="6" spans="1:3" s="417" customFormat="1" ht="12" customHeight="1">
      <c r="A6" s="15" t="s">
        <v>102</v>
      </c>
      <c r="B6" s="418" t="s">
        <v>255</v>
      </c>
      <c r="C6" s="302">
        <v>2240</v>
      </c>
    </row>
    <row r="7" spans="1:3" s="417" customFormat="1" ht="12" customHeight="1">
      <c r="A7" s="14" t="s">
        <v>103</v>
      </c>
      <c r="B7" s="419" t="s">
        <v>256</v>
      </c>
      <c r="C7" s="301"/>
    </row>
    <row r="8" spans="1:3" s="417" customFormat="1" ht="12" customHeight="1">
      <c r="A8" s="14" t="s">
        <v>104</v>
      </c>
      <c r="B8" s="419" t="s">
        <v>257</v>
      </c>
      <c r="C8" s="301"/>
    </row>
    <row r="9" spans="1:3" s="417" customFormat="1" ht="12" customHeight="1">
      <c r="A9" s="14" t="s">
        <v>105</v>
      </c>
      <c r="B9" s="419" t="s">
        <v>258</v>
      </c>
      <c r="C9" s="301">
        <v>339</v>
      </c>
    </row>
    <row r="10" spans="1:3" s="417" customFormat="1" ht="12" customHeight="1">
      <c r="A10" s="14" t="s">
        <v>154</v>
      </c>
      <c r="B10" s="419" t="s">
        <v>259</v>
      </c>
      <c r="C10" s="301">
        <v>27</v>
      </c>
    </row>
    <row r="11" spans="1:3" s="417" customFormat="1" ht="12" customHeight="1" thickBot="1">
      <c r="A11" s="16" t="s">
        <v>106</v>
      </c>
      <c r="B11" s="420" t="s">
        <v>260</v>
      </c>
      <c r="C11" s="301">
        <v>1196</v>
      </c>
    </row>
    <row r="12" spans="1:3" s="417" customFormat="1" ht="12" customHeight="1" thickBot="1">
      <c r="A12" s="20" t="s">
        <v>18</v>
      </c>
      <c r="B12" s="294" t="s">
        <v>261</v>
      </c>
      <c r="C12" s="299">
        <f>+C13+C14+C15+C16+C17</f>
        <v>5783</v>
      </c>
    </row>
    <row r="13" spans="1:3" s="417" customFormat="1" ht="12" customHeight="1">
      <c r="A13" s="15" t="s">
        <v>108</v>
      </c>
      <c r="B13" s="418" t="s">
        <v>262</v>
      </c>
      <c r="C13" s="302"/>
    </row>
    <row r="14" spans="1:3" s="417" customFormat="1" ht="12" customHeight="1">
      <c r="A14" s="14" t="s">
        <v>109</v>
      </c>
      <c r="B14" s="419" t="s">
        <v>263</v>
      </c>
      <c r="C14" s="301"/>
    </row>
    <row r="15" spans="1:3" s="417" customFormat="1" ht="12" customHeight="1">
      <c r="A15" s="14" t="s">
        <v>110</v>
      </c>
      <c r="B15" s="419" t="s">
        <v>478</v>
      </c>
      <c r="C15" s="301"/>
    </row>
    <row r="16" spans="1:3" s="417" customFormat="1" ht="12" customHeight="1">
      <c r="A16" s="14" t="s">
        <v>111</v>
      </c>
      <c r="B16" s="419" t="s">
        <v>479</v>
      </c>
      <c r="C16" s="301"/>
    </row>
    <row r="17" spans="1:3" s="417" customFormat="1" ht="12" customHeight="1">
      <c r="A17" s="14" t="s">
        <v>112</v>
      </c>
      <c r="B17" s="419" t="s">
        <v>264</v>
      </c>
      <c r="C17" s="301">
        <v>5783</v>
      </c>
    </row>
    <row r="18" spans="1:3" s="417" customFormat="1" ht="12" customHeight="1" thickBot="1">
      <c r="A18" s="16" t="s">
        <v>121</v>
      </c>
      <c r="B18" s="420" t="s">
        <v>265</v>
      </c>
      <c r="C18" s="303"/>
    </row>
    <row r="19" spans="1:3" s="417" customFormat="1" ht="12" customHeight="1" thickBot="1">
      <c r="A19" s="20" t="s">
        <v>19</v>
      </c>
      <c r="B19" s="21" t="s">
        <v>266</v>
      </c>
      <c r="C19" s="299">
        <f>+C20+C21+C22+C23+C24</f>
        <v>102950</v>
      </c>
    </row>
    <row r="20" spans="1:3" s="417" customFormat="1" ht="12" customHeight="1">
      <c r="A20" s="15" t="s">
        <v>91</v>
      </c>
      <c r="B20" s="418" t="s">
        <v>267</v>
      </c>
      <c r="C20" s="302">
        <v>102950</v>
      </c>
    </row>
    <row r="21" spans="1:3" s="417" customFormat="1" ht="12" customHeight="1">
      <c r="A21" s="14" t="s">
        <v>92</v>
      </c>
      <c r="B21" s="419" t="s">
        <v>268</v>
      </c>
      <c r="C21" s="301"/>
    </row>
    <row r="22" spans="1:3" s="417" customFormat="1" ht="12" customHeight="1">
      <c r="A22" s="14" t="s">
        <v>93</v>
      </c>
      <c r="B22" s="419" t="s">
        <v>480</v>
      </c>
      <c r="C22" s="301"/>
    </row>
    <row r="23" spans="1:3" s="417" customFormat="1" ht="12" customHeight="1">
      <c r="A23" s="14" t="s">
        <v>94</v>
      </c>
      <c r="B23" s="419" t="s">
        <v>481</v>
      </c>
      <c r="C23" s="301"/>
    </row>
    <row r="24" spans="1:3" s="417" customFormat="1" ht="12" customHeight="1">
      <c r="A24" s="14" t="s">
        <v>177</v>
      </c>
      <c r="B24" s="419" t="s">
        <v>269</v>
      </c>
      <c r="C24" s="301"/>
    </row>
    <row r="25" spans="1:3" s="417" customFormat="1" ht="12" customHeight="1" thickBot="1">
      <c r="A25" s="16" t="s">
        <v>178</v>
      </c>
      <c r="B25" s="420" t="s">
        <v>270</v>
      </c>
      <c r="C25" s="303"/>
    </row>
    <row r="26" spans="1:3" s="417" customFormat="1" ht="12" customHeight="1" thickBot="1">
      <c r="A26" s="20" t="s">
        <v>179</v>
      </c>
      <c r="B26" s="21" t="s">
        <v>271</v>
      </c>
      <c r="C26" s="305">
        <f>+C27+C30+C31+C32</f>
        <v>59902</v>
      </c>
    </row>
    <row r="27" spans="1:3" s="417" customFormat="1" ht="12" customHeight="1">
      <c r="A27" s="15" t="s">
        <v>272</v>
      </c>
      <c r="B27" s="418" t="s">
        <v>278</v>
      </c>
      <c r="C27" s="413">
        <f>SUM(C28:C29)</f>
        <v>59158</v>
      </c>
    </row>
    <row r="28" spans="1:3" s="417" customFormat="1" ht="12" customHeight="1">
      <c r="A28" s="14" t="s">
        <v>273</v>
      </c>
      <c r="B28" s="419" t="s">
        <v>279</v>
      </c>
      <c r="C28" s="301">
        <v>50</v>
      </c>
    </row>
    <row r="29" spans="1:3" s="417" customFormat="1" ht="12" customHeight="1">
      <c r="A29" s="14" t="s">
        <v>274</v>
      </c>
      <c r="B29" s="419" t="s">
        <v>280</v>
      </c>
      <c r="C29" s="301">
        <v>59108</v>
      </c>
    </row>
    <row r="30" spans="1:3" s="417" customFormat="1" ht="12" customHeight="1">
      <c r="A30" s="14" t="s">
        <v>275</v>
      </c>
      <c r="B30" s="419" t="s">
        <v>281</v>
      </c>
      <c r="C30" s="301">
        <v>495</v>
      </c>
    </row>
    <row r="31" spans="1:3" s="417" customFormat="1" ht="12" customHeight="1">
      <c r="A31" s="14" t="s">
        <v>276</v>
      </c>
      <c r="B31" s="419" t="s">
        <v>282</v>
      </c>
      <c r="C31" s="301"/>
    </row>
    <row r="32" spans="1:3" s="417" customFormat="1" ht="12" customHeight="1" thickBot="1">
      <c r="A32" s="16" t="s">
        <v>277</v>
      </c>
      <c r="B32" s="420" t="s">
        <v>283</v>
      </c>
      <c r="C32" s="303">
        <v>249</v>
      </c>
    </row>
    <row r="33" spans="1:3" s="417" customFormat="1" ht="12" customHeight="1" thickBot="1">
      <c r="A33" s="20" t="s">
        <v>21</v>
      </c>
      <c r="B33" s="21" t="s">
        <v>284</v>
      </c>
      <c r="C33" s="299">
        <f>SUM(C34:C43)</f>
        <v>708</v>
      </c>
    </row>
    <row r="34" spans="1:3" s="417" customFormat="1" ht="12" customHeight="1">
      <c r="A34" s="15" t="s">
        <v>95</v>
      </c>
      <c r="B34" s="418" t="s">
        <v>287</v>
      </c>
      <c r="C34" s="302"/>
    </row>
    <row r="35" spans="1:3" s="417" customFormat="1" ht="12" customHeight="1">
      <c r="A35" s="14" t="s">
        <v>96</v>
      </c>
      <c r="B35" s="419" t="s">
        <v>288</v>
      </c>
      <c r="C35" s="301">
        <v>111</v>
      </c>
    </row>
    <row r="36" spans="1:3" s="417" customFormat="1" ht="12" customHeight="1">
      <c r="A36" s="14" t="s">
        <v>97</v>
      </c>
      <c r="B36" s="419" t="s">
        <v>289</v>
      </c>
      <c r="C36" s="301">
        <v>21</v>
      </c>
    </row>
    <row r="37" spans="1:3" s="417" customFormat="1" ht="12" customHeight="1">
      <c r="A37" s="14" t="s">
        <v>181</v>
      </c>
      <c r="B37" s="419" t="s">
        <v>290</v>
      </c>
      <c r="C37" s="301"/>
    </row>
    <row r="38" spans="1:3" s="417" customFormat="1" ht="12" customHeight="1">
      <c r="A38" s="14" t="s">
        <v>182</v>
      </c>
      <c r="B38" s="419" t="s">
        <v>291</v>
      </c>
      <c r="C38" s="301">
        <v>270</v>
      </c>
    </row>
    <row r="39" spans="1:3" s="417" customFormat="1" ht="12" customHeight="1">
      <c r="A39" s="14" t="s">
        <v>183</v>
      </c>
      <c r="B39" s="419" t="s">
        <v>292</v>
      </c>
      <c r="C39" s="301">
        <v>65</v>
      </c>
    </row>
    <row r="40" spans="1:3" s="417" customFormat="1" ht="12" customHeight="1">
      <c r="A40" s="14" t="s">
        <v>184</v>
      </c>
      <c r="B40" s="419" t="s">
        <v>293</v>
      </c>
      <c r="C40" s="301"/>
    </row>
    <row r="41" spans="1:3" s="417" customFormat="1" ht="12" customHeight="1">
      <c r="A41" s="14" t="s">
        <v>185</v>
      </c>
      <c r="B41" s="419" t="s">
        <v>294</v>
      </c>
      <c r="C41" s="301">
        <v>241</v>
      </c>
    </row>
    <row r="42" spans="1:3" s="417" customFormat="1" ht="12" customHeight="1">
      <c r="A42" s="14" t="s">
        <v>285</v>
      </c>
      <c r="B42" s="419" t="s">
        <v>295</v>
      </c>
      <c r="C42" s="304"/>
    </row>
    <row r="43" spans="1:3" s="417" customFormat="1" ht="12" customHeight="1" thickBot="1">
      <c r="A43" s="16" t="s">
        <v>286</v>
      </c>
      <c r="B43" s="420" t="s">
        <v>296</v>
      </c>
      <c r="C43" s="405"/>
    </row>
    <row r="44" spans="1:3" s="417" customFormat="1" ht="12" customHeight="1" thickBot="1">
      <c r="A44" s="20" t="s">
        <v>22</v>
      </c>
      <c r="B44" s="21" t="s">
        <v>297</v>
      </c>
      <c r="C44" s="299">
        <f>SUM(C45:C49)</f>
        <v>305</v>
      </c>
    </row>
    <row r="45" spans="1:3" s="417" customFormat="1" ht="12" customHeight="1">
      <c r="A45" s="15" t="s">
        <v>98</v>
      </c>
      <c r="B45" s="418" t="s">
        <v>301</v>
      </c>
      <c r="C45" s="454"/>
    </row>
    <row r="46" spans="1:3" s="417" customFormat="1" ht="12" customHeight="1">
      <c r="A46" s="14" t="s">
        <v>99</v>
      </c>
      <c r="B46" s="419" t="s">
        <v>302</v>
      </c>
      <c r="C46" s="304">
        <v>305</v>
      </c>
    </row>
    <row r="47" spans="1:3" s="417" customFormat="1" ht="12" customHeight="1">
      <c r="A47" s="14" t="s">
        <v>298</v>
      </c>
      <c r="B47" s="419" t="s">
        <v>303</v>
      </c>
      <c r="C47" s="304"/>
    </row>
    <row r="48" spans="1:3" s="417" customFormat="1" ht="12" customHeight="1">
      <c r="A48" s="14" t="s">
        <v>299</v>
      </c>
      <c r="B48" s="419" t="s">
        <v>304</v>
      </c>
      <c r="C48" s="304"/>
    </row>
    <row r="49" spans="1:3" s="417" customFormat="1" ht="12" customHeight="1" thickBot="1">
      <c r="A49" s="16" t="s">
        <v>300</v>
      </c>
      <c r="B49" s="420" t="s">
        <v>305</v>
      </c>
      <c r="C49" s="405"/>
    </row>
    <row r="50" spans="1:3" s="417" customFormat="1" ht="12" customHeight="1" thickBot="1">
      <c r="A50" s="20" t="s">
        <v>186</v>
      </c>
      <c r="B50" s="21" t="s">
        <v>306</v>
      </c>
      <c r="C50" s="299">
        <f>SUM(C51:C53)</f>
        <v>0</v>
      </c>
    </row>
    <row r="51" spans="1:3" s="417" customFormat="1" ht="12" customHeight="1">
      <c r="A51" s="15" t="s">
        <v>100</v>
      </c>
      <c r="B51" s="418" t="s">
        <v>307</v>
      </c>
      <c r="C51" s="302"/>
    </row>
    <row r="52" spans="1:3" s="417" customFormat="1" ht="12" customHeight="1">
      <c r="A52" s="14" t="s">
        <v>101</v>
      </c>
      <c r="B52" s="419" t="s">
        <v>308</v>
      </c>
      <c r="C52" s="301"/>
    </row>
    <row r="53" spans="1:3" s="417" customFormat="1" ht="12" customHeight="1">
      <c r="A53" s="14" t="s">
        <v>311</v>
      </c>
      <c r="B53" s="419" t="s">
        <v>309</v>
      </c>
      <c r="C53" s="301"/>
    </row>
    <row r="54" spans="1:3" s="417" customFormat="1" ht="12" customHeight="1" thickBot="1">
      <c r="A54" s="16" t="s">
        <v>312</v>
      </c>
      <c r="B54" s="420" t="s">
        <v>310</v>
      </c>
      <c r="C54" s="303"/>
    </row>
    <row r="55" spans="1:3" s="417" customFormat="1" ht="12" customHeight="1" thickBot="1">
      <c r="A55" s="20" t="s">
        <v>24</v>
      </c>
      <c r="B55" s="294" t="s">
        <v>313</v>
      </c>
      <c r="C55" s="299">
        <f>SUM(C56:C58)</f>
        <v>95</v>
      </c>
    </row>
    <row r="56" spans="1:3" s="417" customFormat="1" ht="12" customHeight="1">
      <c r="A56" s="15" t="s">
        <v>187</v>
      </c>
      <c r="B56" s="418" t="s">
        <v>315</v>
      </c>
      <c r="C56" s="304"/>
    </row>
    <row r="57" spans="1:3" s="417" customFormat="1" ht="12" customHeight="1">
      <c r="A57" s="14" t="s">
        <v>188</v>
      </c>
      <c r="B57" s="419" t="s">
        <v>483</v>
      </c>
      <c r="C57" s="304">
        <v>95</v>
      </c>
    </row>
    <row r="58" spans="1:3" s="417" customFormat="1" ht="12" customHeight="1">
      <c r="A58" s="14" t="s">
        <v>225</v>
      </c>
      <c r="B58" s="419" t="s">
        <v>316</v>
      </c>
      <c r="C58" s="304"/>
    </row>
    <row r="59" spans="1:3" s="417" customFormat="1" ht="12" customHeight="1" thickBot="1">
      <c r="A59" s="16" t="s">
        <v>314</v>
      </c>
      <c r="B59" s="420" t="s">
        <v>317</v>
      </c>
      <c r="C59" s="304"/>
    </row>
    <row r="60" spans="1:3" s="417" customFormat="1" ht="12" customHeight="1" thickBot="1">
      <c r="A60" s="20" t="s">
        <v>25</v>
      </c>
      <c r="B60" s="21" t="s">
        <v>318</v>
      </c>
      <c r="C60" s="305">
        <f>+C5+C12+C19+C26+C33+C44+C50+C55</f>
        <v>173545</v>
      </c>
    </row>
    <row r="61" spans="1:3" s="417" customFormat="1" ht="12" customHeight="1" thickBot="1">
      <c r="A61" s="421" t="s">
        <v>319</v>
      </c>
      <c r="B61" s="294" t="s">
        <v>320</v>
      </c>
      <c r="C61" s="299">
        <f>SUM(C62:C64)</f>
        <v>0</v>
      </c>
    </row>
    <row r="62" spans="1:3" s="417" customFormat="1" ht="12" customHeight="1">
      <c r="A62" s="15" t="s">
        <v>353</v>
      </c>
      <c r="B62" s="418" t="s">
        <v>321</v>
      </c>
      <c r="C62" s="304"/>
    </row>
    <row r="63" spans="1:3" s="417" customFormat="1" ht="12" customHeight="1">
      <c r="A63" s="14" t="s">
        <v>362</v>
      </c>
      <c r="B63" s="419" t="s">
        <v>322</v>
      </c>
      <c r="C63" s="304"/>
    </row>
    <row r="64" spans="1:3" s="417" customFormat="1" ht="12" customHeight="1" thickBot="1">
      <c r="A64" s="16" t="s">
        <v>363</v>
      </c>
      <c r="B64" s="422" t="s">
        <v>323</v>
      </c>
      <c r="C64" s="304"/>
    </row>
    <row r="65" spans="1:3" s="417" customFormat="1" ht="12" customHeight="1" thickBot="1">
      <c r="A65" s="421" t="s">
        <v>324</v>
      </c>
      <c r="B65" s="294" t="s">
        <v>325</v>
      </c>
      <c r="C65" s="299">
        <f>SUM(C66:C69)</f>
        <v>33759</v>
      </c>
    </row>
    <row r="66" spans="1:3" s="417" customFormat="1" ht="12" customHeight="1">
      <c r="A66" s="15" t="s">
        <v>155</v>
      </c>
      <c r="B66" s="418" t="s">
        <v>326</v>
      </c>
      <c r="C66" s="304">
        <v>33759</v>
      </c>
    </row>
    <row r="67" spans="1:3" s="417" customFormat="1" ht="12" customHeight="1">
      <c r="A67" s="14" t="s">
        <v>156</v>
      </c>
      <c r="B67" s="419" t="s">
        <v>327</v>
      </c>
      <c r="C67" s="304"/>
    </row>
    <row r="68" spans="1:3" s="417" customFormat="1" ht="12" customHeight="1">
      <c r="A68" s="14" t="s">
        <v>354</v>
      </c>
      <c r="B68" s="419" t="s">
        <v>328</v>
      </c>
      <c r="C68" s="304"/>
    </row>
    <row r="69" spans="1:3" s="417" customFormat="1" ht="12" customHeight="1" thickBot="1">
      <c r="A69" s="16" t="s">
        <v>355</v>
      </c>
      <c r="B69" s="420" t="s">
        <v>329</v>
      </c>
      <c r="C69" s="304"/>
    </row>
    <row r="70" spans="1:3" s="417" customFormat="1" ht="12" customHeight="1" thickBot="1">
      <c r="A70" s="421" t="s">
        <v>330</v>
      </c>
      <c r="B70" s="294" t="s">
        <v>331</v>
      </c>
      <c r="C70" s="299">
        <f>SUM(C71:C72)</f>
        <v>2992</v>
      </c>
    </row>
    <row r="71" spans="1:3" s="417" customFormat="1" ht="12" customHeight="1">
      <c r="A71" s="15" t="s">
        <v>356</v>
      </c>
      <c r="B71" s="418" t="s">
        <v>332</v>
      </c>
      <c r="C71" s="304">
        <v>2992</v>
      </c>
    </row>
    <row r="72" spans="1:3" s="417" customFormat="1" ht="12" customHeight="1" thickBot="1">
      <c r="A72" s="16" t="s">
        <v>357</v>
      </c>
      <c r="B72" s="420" t="s">
        <v>333</v>
      </c>
      <c r="C72" s="304"/>
    </row>
    <row r="73" spans="1:3" s="417" customFormat="1" ht="12" customHeight="1" thickBot="1">
      <c r="A73" s="421" t="s">
        <v>334</v>
      </c>
      <c r="B73" s="294" t="s">
        <v>335</v>
      </c>
      <c r="C73" s="299">
        <f>SUM(C74:C76)</f>
        <v>0</v>
      </c>
    </row>
    <row r="74" spans="1:3" s="417" customFormat="1" ht="12" customHeight="1">
      <c r="A74" s="15" t="s">
        <v>358</v>
      </c>
      <c r="B74" s="418" t="s">
        <v>336</v>
      </c>
      <c r="C74" s="304"/>
    </row>
    <row r="75" spans="1:3" s="417" customFormat="1" ht="12" customHeight="1">
      <c r="A75" s="14" t="s">
        <v>359</v>
      </c>
      <c r="B75" s="419" t="s">
        <v>337</v>
      </c>
      <c r="C75" s="304"/>
    </row>
    <row r="76" spans="1:3" s="417" customFormat="1" ht="12" customHeight="1" thickBot="1">
      <c r="A76" s="16" t="s">
        <v>360</v>
      </c>
      <c r="B76" s="420" t="s">
        <v>338</v>
      </c>
      <c r="C76" s="304"/>
    </row>
    <row r="77" spans="1:3" s="417" customFormat="1" ht="12" customHeight="1" thickBot="1">
      <c r="A77" s="421" t="s">
        <v>339</v>
      </c>
      <c r="B77" s="294" t="s">
        <v>361</v>
      </c>
      <c r="C77" s="299">
        <f>SUM(C78:C81)</f>
        <v>0</v>
      </c>
    </row>
    <row r="78" spans="1:3" s="417" customFormat="1" ht="12" customHeight="1">
      <c r="A78" s="423" t="s">
        <v>340</v>
      </c>
      <c r="B78" s="418" t="s">
        <v>341</v>
      </c>
      <c r="C78" s="304"/>
    </row>
    <row r="79" spans="1:3" s="417" customFormat="1" ht="12" customHeight="1">
      <c r="A79" s="424" t="s">
        <v>342</v>
      </c>
      <c r="B79" s="419" t="s">
        <v>343</v>
      </c>
      <c r="C79" s="304"/>
    </row>
    <row r="80" spans="1:3" s="417" customFormat="1" ht="12" customHeight="1">
      <c r="A80" s="424" t="s">
        <v>344</v>
      </c>
      <c r="B80" s="419" t="s">
        <v>345</v>
      </c>
      <c r="C80" s="304"/>
    </row>
    <row r="81" spans="1:3" s="417" customFormat="1" ht="12" customHeight="1" thickBot="1">
      <c r="A81" s="425" t="s">
        <v>346</v>
      </c>
      <c r="B81" s="420" t="s">
        <v>347</v>
      </c>
      <c r="C81" s="304"/>
    </row>
    <row r="82" spans="1:3" s="417" customFormat="1" ht="13.5" customHeight="1" thickBot="1">
      <c r="A82" s="421" t="s">
        <v>348</v>
      </c>
      <c r="B82" s="294" t="s">
        <v>349</v>
      </c>
      <c r="C82" s="455"/>
    </row>
    <row r="83" spans="1:3" s="417" customFormat="1" ht="15.75" customHeight="1" thickBot="1">
      <c r="A83" s="421" t="s">
        <v>350</v>
      </c>
      <c r="B83" s="426" t="s">
        <v>351</v>
      </c>
      <c r="C83" s="305">
        <f>+C61+C65+C70+C73+C77+C82</f>
        <v>36751</v>
      </c>
    </row>
    <row r="84" spans="1:3" s="417" customFormat="1" ht="16.5" customHeight="1" thickBot="1">
      <c r="A84" s="427" t="s">
        <v>364</v>
      </c>
      <c r="B84" s="428" t="s">
        <v>352</v>
      </c>
      <c r="C84" s="305">
        <f>+C60+C83</f>
        <v>210296</v>
      </c>
    </row>
    <row r="85" spans="1:3" s="417" customFormat="1" ht="83.25" customHeight="1">
      <c r="A85" s="5"/>
      <c r="B85" s="6"/>
      <c r="C85" s="306"/>
    </row>
    <row r="86" spans="1:3" ht="16.5" customHeight="1">
      <c r="A86" s="549" t="s">
        <v>46</v>
      </c>
      <c r="B86" s="549"/>
      <c r="C86" s="549"/>
    </row>
    <row r="87" spans="1:3" s="429" customFormat="1" ht="16.5" customHeight="1" thickBot="1">
      <c r="A87" s="551" t="s">
        <v>159</v>
      </c>
      <c r="B87" s="551"/>
      <c r="C87" s="165" t="s">
        <v>224</v>
      </c>
    </row>
    <row r="88" spans="1:3" ht="37.5" customHeight="1" thickBot="1">
      <c r="A88" s="23" t="s">
        <v>71</v>
      </c>
      <c r="B88" s="24" t="s">
        <v>47</v>
      </c>
      <c r="C88" s="44" t="s">
        <v>253</v>
      </c>
    </row>
    <row r="89" spans="1:3" s="41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17</v>
      </c>
      <c r="B90" s="31" t="s">
        <v>367</v>
      </c>
      <c r="C90" s="298">
        <f>SUM(C91:C95)</f>
        <v>16844</v>
      </c>
    </row>
    <row r="91" spans="1:3" ht="12" customHeight="1">
      <c r="A91" s="17" t="s">
        <v>102</v>
      </c>
      <c r="B91" s="10" t="s">
        <v>48</v>
      </c>
      <c r="C91" s="300">
        <v>7496</v>
      </c>
    </row>
    <row r="92" spans="1:3" ht="12" customHeight="1">
      <c r="A92" s="14" t="s">
        <v>103</v>
      </c>
      <c r="B92" s="8" t="s">
        <v>189</v>
      </c>
      <c r="C92" s="301">
        <v>1200</v>
      </c>
    </row>
    <row r="93" spans="1:3" ht="12" customHeight="1">
      <c r="A93" s="14" t="s">
        <v>104</v>
      </c>
      <c r="B93" s="8" t="s">
        <v>145</v>
      </c>
      <c r="C93" s="303">
        <v>7358</v>
      </c>
    </row>
    <row r="94" spans="1:3" ht="12" customHeight="1">
      <c r="A94" s="14" t="s">
        <v>105</v>
      </c>
      <c r="B94" s="11" t="s">
        <v>190</v>
      </c>
      <c r="C94" s="303"/>
    </row>
    <row r="95" spans="1:3" ht="12" customHeight="1">
      <c r="A95" s="14" t="s">
        <v>116</v>
      </c>
      <c r="B95" s="19" t="s">
        <v>191</v>
      </c>
      <c r="C95" s="303">
        <v>790</v>
      </c>
    </row>
    <row r="96" spans="1:3" ht="12" customHeight="1">
      <c r="A96" s="14" t="s">
        <v>106</v>
      </c>
      <c r="B96" s="8" t="s">
        <v>368</v>
      </c>
      <c r="C96" s="303">
        <v>211</v>
      </c>
    </row>
    <row r="97" spans="1:3" ht="12" customHeight="1">
      <c r="A97" s="14" t="s">
        <v>107</v>
      </c>
      <c r="B97" s="167" t="s">
        <v>369</v>
      </c>
      <c r="C97" s="303"/>
    </row>
    <row r="98" spans="1:3" ht="12" customHeight="1">
      <c r="A98" s="14" t="s">
        <v>117</v>
      </c>
      <c r="B98" s="168" t="s">
        <v>370</v>
      </c>
      <c r="C98" s="303"/>
    </row>
    <row r="99" spans="1:3" ht="12" customHeight="1">
      <c r="A99" s="14" t="s">
        <v>118</v>
      </c>
      <c r="B99" s="168" t="s">
        <v>371</v>
      </c>
      <c r="C99" s="303"/>
    </row>
    <row r="100" spans="1:3" ht="12" customHeight="1">
      <c r="A100" s="14" t="s">
        <v>119</v>
      </c>
      <c r="B100" s="167" t="s">
        <v>372</v>
      </c>
      <c r="C100" s="303"/>
    </row>
    <row r="101" spans="1:3" ht="12" customHeight="1">
      <c r="A101" s="14" t="s">
        <v>120</v>
      </c>
      <c r="B101" s="167" t="s">
        <v>373</v>
      </c>
      <c r="C101" s="303"/>
    </row>
    <row r="102" spans="1:3" ht="12" customHeight="1">
      <c r="A102" s="14" t="s">
        <v>122</v>
      </c>
      <c r="B102" s="168" t="s">
        <v>374</v>
      </c>
      <c r="C102" s="303"/>
    </row>
    <row r="103" spans="1:3" ht="12" customHeight="1">
      <c r="A103" s="13" t="s">
        <v>192</v>
      </c>
      <c r="B103" s="169" t="s">
        <v>375</v>
      </c>
      <c r="C103" s="303"/>
    </row>
    <row r="104" spans="1:3" ht="12" customHeight="1">
      <c r="A104" s="14" t="s">
        <v>365</v>
      </c>
      <c r="B104" s="169" t="s">
        <v>376</v>
      </c>
      <c r="C104" s="303"/>
    </row>
    <row r="105" spans="1:3" ht="12" customHeight="1" thickBot="1">
      <c r="A105" s="18" t="s">
        <v>366</v>
      </c>
      <c r="B105" s="170" t="s">
        <v>377</v>
      </c>
      <c r="C105" s="307">
        <v>579</v>
      </c>
    </row>
    <row r="106" spans="1:3" ht="12" customHeight="1" thickBot="1">
      <c r="A106" s="20" t="s">
        <v>18</v>
      </c>
      <c r="B106" s="30" t="s">
        <v>378</v>
      </c>
      <c r="C106" s="299">
        <f>+C107+C109+C111</f>
        <v>138358</v>
      </c>
    </row>
    <row r="107" spans="1:3" ht="12" customHeight="1">
      <c r="A107" s="15" t="s">
        <v>108</v>
      </c>
      <c r="B107" s="8" t="s">
        <v>223</v>
      </c>
      <c r="C107" s="302">
        <v>15406</v>
      </c>
    </row>
    <row r="108" spans="1:3" ht="12" customHeight="1">
      <c r="A108" s="15" t="s">
        <v>109</v>
      </c>
      <c r="B108" s="12" t="s">
        <v>382</v>
      </c>
      <c r="C108" s="302"/>
    </row>
    <row r="109" spans="1:3" ht="12" customHeight="1">
      <c r="A109" s="15" t="s">
        <v>110</v>
      </c>
      <c r="B109" s="12" t="s">
        <v>193</v>
      </c>
      <c r="C109" s="301">
        <v>122952</v>
      </c>
    </row>
    <row r="110" spans="1:3" ht="12" customHeight="1">
      <c r="A110" s="15" t="s">
        <v>111</v>
      </c>
      <c r="B110" s="12" t="s">
        <v>383</v>
      </c>
      <c r="C110" s="266"/>
    </row>
    <row r="111" spans="1:3" ht="12" customHeight="1">
      <c r="A111" s="15" t="s">
        <v>112</v>
      </c>
      <c r="B111" s="296" t="s">
        <v>226</v>
      </c>
      <c r="C111" s="266"/>
    </row>
    <row r="112" spans="1:3" ht="12" customHeight="1">
      <c r="A112" s="15" t="s">
        <v>121</v>
      </c>
      <c r="B112" s="295" t="s">
        <v>484</v>
      </c>
      <c r="C112" s="266"/>
    </row>
    <row r="113" spans="1:3" ht="12" customHeight="1">
      <c r="A113" s="15" t="s">
        <v>123</v>
      </c>
      <c r="B113" s="414" t="s">
        <v>388</v>
      </c>
      <c r="C113" s="266"/>
    </row>
    <row r="114" spans="1:3" ht="15.75">
      <c r="A114" s="15" t="s">
        <v>194</v>
      </c>
      <c r="B114" s="168" t="s">
        <v>371</v>
      </c>
      <c r="C114" s="266"/>
    </row>
    <row r="115" spans="1:3" ht="12" customHeight="1">
      <c r="A115" s="15" t="s">
        <v>195</v>
      </c>
      <c r="B115" s="168" t="s">
        <v>387</v>
      </c>
      <c r="C115" s="266"/>
    </row>
    <row r="116" spans="1:3" ht="12" customHeight="1">
      <c r="A116" s="15" t="s">
        <v>196</v>
      </c>
      <c r="B116" s="168" t="s">
        <v>386</v>
      </c>
      <c r="C116" s="266"/>
    </row>
    <row r="117" spans="1:3" ht="12" customHeight="1">
      <c r="A117" s="15" t="s">
        <v>379</v>
      </c>
      <c r="B117" s="168" t="s">
        <v>374</v>
      </c>
      <c r="C117" s="266"/>
    </row>
    <row r="118" spans="1:3" ht="12" customHeight="1">
      <c r="A118" s="15" t="s">
        <v>380</v>
      </c>
      <c r="B118" s="168" t="s">
        <v>385</v>
      </c>
      <c r="C118" s="266"/>
    </row>
    <row r="119" spans="1:3" ht="16.5" thickBot="1">
      <c r="A119" s="13" t="s">
        <v>381</v>
      </c>
      <c r="B119" s="168" t="s">
        <v>384</v>
      </c>
      <c r="C119" s="268"/>
    </row>
    <row r="120" spans="1:3" ht="12" customHeight="1" thickBot="1">
      <c r="A120" s="20" t="s">
        <v>19</v>
      </c>
      <c r="B120" s="149" t="s">
        <v>389</v>
      </c>
      <c r="C120" s="299">
        <f>+C121+C122</f>
        <v>5094</v>
      </c>
    </row>
    <row r="121" spans="1:3" ht="12" customHeight="1">
      <c r="A121" s="15" t="s">
        <v>91</v>
      </c>
      <c r="B121" s="9" t="s">
        <v>60</v>
      </c>
      <c r="C121" s="302">
        <v>5094</v>
      </c>
    </row>
    <row r="122" spans="1:3" ht="12" customHeight="1" thickBot="1">
      <c r="A122" s="16" t="s">
        <v>92</v>
      </c>
      <c r="B122" s="12" t="s">
        <v>61</v>
      </c>
      <c r="C122" s="303"/>
    </row>
    <row r="123" spans="1:3" ht="12" customHeight="1" thickBot="1">
      <c r="A123" s="20" t="s">
        <v>20</v>
      </c>
      <c r="B123" s="149" t="s">
        <v>390</v>
      </c>
      <c r="C123" s="299">
        <f>+C90+C106+C120</f>
        <v>160296</v>
      </c>
    </row>
    <row r="124" spans="1:3" ht="12" customHeight="1" thickBot="1">
      <c r="A124" s="20" t="s">
        <v>21</v>
      </c>
      <c r="B124" s="149" t="s">
        <v>391</v>
      </c>
      <c r="C124" s="299">
        <f>+C125+C126+C127</f>
        <v>0</v>
      </c>
    </row>
    <row r="125" spans="1:3" ht="12" customHeight="1">
      <c r="A125" s="15" t="s">
        <v>95</v>
      </c>
      <c r="B125" s="9" t="s">
        <v>392</v>
      </c>
      <c r="C125" s="266"/>
    </row>
    <row r="126" spans="1:3" ht="12" customHeight="1">
      <c r="A126" s="15" t="s">
        <v>96</v>
      </c>
      <c r="B126" s="9" t="s">
        <v>393</v>
      </c>
      <c r="C126" s="266"/>
    </row>
    <row r="127" spans="1:3" ht="12" customHeight="1" thickBot="1">
      <c r="A127" s="13" t="s">
        <v>97</v>
      </c>
      <c r="B127" s="7" t="s">
        <v>394</v>
      </c>
      <c r="C127" s="266"/>
    </row>
    <row r="128" spans="1:3" ht="12" customHeight="1" thickBot="1">
      <c r="A128" s="20" t="s">
        <v>22</v>
      </c>
      <c r="B128" s="149" t="s">
        <v>459</v>
      </c>
      <c r="C128" s="299">
        <f>+C129+C130+C131+C132</f>
        <v>50000</v>
      </c>
    </row>
    <row r="129" spans="1:3" ht="12" customHeight="1">
      <c r="A129" s="15" t="s">
        <v>98</v>
      </c>
      <c r="B129" s="9" t="s">
        <v>395</v>
      </c>
      <c r="C129" s="266">
        <v>50000</v>
      </c>
    </row>
    <row r="130" spans="1:3" ht="12" customHeight="1">
      <c r="A130" s="15" t="s">
        <v>99</v>
      </c>
      <c r="B130" s="9" t="s">
        <v>396</v>
      </c>
      <c r="C130" s="266"/>
    </row>
    <row r="131" spans="1:3" ht="12" customHeight="1">
      <c r="A131" s="15" t="s">
        <v>298</v>
      </c>
      <c r="B131" s="9" t="s">
        <v>397</v>
      </c>
      <c r="C131" s="266"/>
    </row>
    <row r="132" spans="1:3" ht="12" customHeight="1" thickBot="1">
      <c r="A132" s="13" t="s">
        <v>299</v>
      </c>
      <c r="B132" s="7" t="s">
        <v>398</v>
      </c>
      <c r="C132" s="266"/>
    </row>
    <row r="133" spans="1:3" ht="12" customHeight="1" thickBot="1">
      <c r="A133" s="20" t="s">
        <v>23</v>
      </c>
      <c r="B133" s="149" t="s">
        <v>399</v>
      </c>
      <c r="C133" s="305">
        <f>+C134+C135+C136+C137</f>
        <v>0</v>
      </c>
    </row>
    <row r="134" spans="1:3" ht="12" customHeight="1">
      <c r="A134" s="15" t="s">
        <v>100</v>
      </c>
      <c r="B134" s="9" t="s">
        <v>400</v>
      </c>
      <c r="C134" s="266"/>
    </row>
    <row r="135" spans="1:3" ht="12" customHeight="1">
      <c r="A135" s="15" t="s">
        <v>101</v>
      </c>
      <c r="B135" s="9" t="s">
        <v>410</v>
      </c>
      <c r="C135" s="266"/>
    </row>
    <row r="136" spans="1:3" ht="12" customHeight="1">
      <c r="A136" s="15" t="s">
        <v>311</v>
      </c>
      <c r="B136" s="9" t="s">
        <v>401</v>
      </c>
      <c r="C136" s="266"/>
    </row>
    <row r="137" spans="1:3" ht="12" customHeight="1" thickBot="1">
      <c r="A137" s="13" t="s">
        <v>312</v>
      </c>
      <c r="B137" s="7" t="s">
        <v>402</v>
      </c>
      <c r="C137" s="266"/>
    </row>
    <row r="138" spans="1:3" ht="12" customHeight="1" thickBot="1">
      <c r="A138" s="20" t="s">
        <v>24</v>
      </c>
      <c r="B138" s="149" t="s">
        <v>403</v>
      </c>
      <c r="C138" s="308">
        <f>+C139+C140+C141+C142</f>
        <v>0</v>
      </c>
    </row>
    <row r="139" spans="1:3" ht="12" customHeight="1">
      <c r="A139" s="15" t="s">
        <v>187</v>
      </c>
      <c r="B139" s="9" t="s">
        <v>404</v>
      </c>
      <c r="C139" s="266"/>
    </row>
    <row r="140" spans="1:3" ht="12" customHeight="1">
      <c r="A140" s="15" t="s">
        <v>188</v>
      </c>
      <c r="B140" s="9" t="s">
        <v>405</v>
      </c>
      <c r="C140" s="266"/>
    </row>
    <row r="141" spans="1:3" ht="12" customHeight="1">
      <c r="A141" s="15" t="s">
        <v>225</v>
      </c>
      <c r="B141" s="9" t="s">
        <v>406</v>
      </c>
      <c r="C141" s="266"/>
    </row>
    <row r="142" spans="1:3" ht="12" customHeight="1" thickBot="1">
      <c r="A142" s="15" t="s">
        <v>314</v>
      </c>
      <c r="B142" s="9" t="s">
        <v>407</v>
      </c>
      <c r="C142" s="266"/>
    </row>
    <row r="143" spans="1:9" ht="15" customHeight="1" thickBot="1">
      <c r="A143" s="20" t="s">
        <v>25</v>
      </c>
      <c r="B143" s="149" t="s">
        <v>408</v>
      </c>
      <c r="C143" s="430">
        <f>+C124+C128+C133+C138</f>
        <v>50000</v>
      </c>
      <c r="F143" s="431"/>
      <c r="G143" s="432"/>
      <c r="H143" s="432"/>
      <c r="I143" s="432"/>
    </row>
    <row r="144" spans="1:3" s="417" customFormat="1" ht="12.75" customHeight="1" thickBot="1">
      <c r="A144" s="297" t="s">
        <v>26</v>
      </c>
      <c r="B144" s="381" t="s">
        <v>409</v>
      </c>
      <c r="C144" s="430">
        <f>+C123+C143</f>
        <v>210296</v>
      </c>
    </row>
    <row r="145" ht="7.5" customHeight="1"/>
    <row r="146" spans="1:3" ht="15.75">
      <c r="A146" s="552" t="s">
        <v>411</v>
      </c>
      <c r="B146" s="552"/>
      <c r="C146" s="552"/>
    </row>
    <row r="147" spans="1:3" ht="15" customHeight="1" thickBot="1">
      <c r="A147" s="550" t="s">
        <v>160</v>
      </c>
      <c r="B147" s="550"/>
      <c r="C147" s="309" t="s">
        <v>224</v>
      </c>
    </row>
    <row r="148" spans="1:4" ht="13.5" customHeight="1" thickBot="1">
      <c r="A148" s="20">
        <v>1</v>
      </c>
      <c r="B148" s="30" t="s">
        <v>412</v>
      </c>
      <c r="C148" s="299">
        <f>+C60-C123</f>
        <v>13249</v>
      </c>
      <c r="D148" s="433"/>
    </row>
    <row r="149" spans="1:3" ht="27.75" customHeight="1" thickBot="1">
      <c r="A149" s="20" t="s">
        <v>18</v>
      </c>
      <c r="B149" s="30" t="s">
        <v>413</v>
      </c>
      <c r="C149" s="299">
        <f>+C83-C143</f>
        <v>-13249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2014. ÉVI KÖLTSÉGVETÉS
KÖTELEZŐ FELADATAINAK MÉRLEGE &amp;R&amp;"Times New Roman CE,Félkövér dőlt"&amp;11 1.2. melléklet a 4/2015. (IV.24.) önkormányzati rendelethez</oddHeader>
  </headerFooter>
  <rowBreaks count="1" manualBreakCount="1">
    <brk id="8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59">
      <selection activeCell="B70" sqref="B70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5" customWidth="1"/>
    <col min="5" max="16384" width="9.375" style="415" customWidth="1"/>
  </cols>
  <sheetData>
    <row r="1" spans="1:3" ht="15.75" customHeight="1">
      <c r="A1" s="549" t="s">
        <v>14</v>
      </c>
      <c r="B1" s="549"/>
      <c r="C1" s="549"/>
    </row>
    <row r="2" spans="1:3" ht="15.75" customHeight="1" thickBot="1">
      <c r="A2" s="550" t="s">
        <v>158</v>
      </c>
      <c r="B2" s="550"/>
      <c r="C2" s="309" t="s">
        <v>224</v>
      </c>
    </row>
    <row r="3" spans="1:3" ht="37.5" customHeight="1" thickBot="1">
      <c r="A3" s="23" t="s">
        <v>71</v>
      </c>
      <c r="B3" s="24" t="s">
        <v>16</v>
      </c>
      <c r="C3" s="44" t="s">
        <v>253</v>
      </c>
    </row>
    <row r="4" spans="1:3" s="416" customFormat="1" ht="12" customHeight="1" thickBot="1">
      <c r="A4" s="410">
        <v>1</v>
      </c>
      <c r="B4" s="411">
        <v>2</v>
      </c>
      <c r="C4" s="412">
        <v>3</v>
      </c>
    </row>
    <row r="5" spans="1:3" s="417" customFormat="1" ht="12" customHeight="1" thickBot="1">
      <c r="A5" s="20" t="s">
        <v>17</v>
      </c>
      <c r="B5" s="21" t="s">
        <v>254</v>
      </c>
      <c r="C5" s="299">
        <f>+C6+C7+C8+C9+C10+C11</f>
        <v>0</v>
      </c>
    </row>
    <row r="6" spans="1:3" s="417" customFormat="1" ht="12" customHeight="1">
      <c r="A6" s="15" t="s">
        <v>102</v>
      </c>
      <c r="B6" s="418" t="s">
        <v>255</v>
      </c>
      <c r="C6" s="302"/>
    </row>
    <row r="7" spans="1:3" s="417" customFormat="1" ht="12" customHeight="1">
      <c r="A7" s="14" t="s">
        <v>103</v>
      </c>
      <c r="B7" s="419" t="s">
        <v>256</v>
      </c>
      <c r="C7" s="301"/>
    </row>
    <row r="8" spans="1:3" s="417" customFormat="1" ht="12" customHeight="1">
      <c r="A8" s="14" t="s">
        <v>104</v>
      </c>
      <c r="B8" s="419" t="s">
        <v>257</v>
      </c>
      <c r="C8" s="301"/>
    </row>
    <row r="9" spans="1:3" s="417" customFormat="1" ht="12" customHeight="1">
      <c r="A9" s="14" t="s">
        <v>105</v>
      </c>
      <c r="B9" s="419" t="s">
        <v>258</v>
      </c>
      <c r="C9" s="301"/>
    </row>
    <row r="10" spans="1:3" s="417" customFormat="1" ht="12" customHeight="1">
      <c r="A10" s="14" t="s">
        <v>154</v>
      </c>
      <c r="B10" s="419" t="s">
        <v>259</v>
      </c>
      <c r="C10" s="301"/>
    </row>
    <row r="11" spans="1:3" s="417" customFormat="1" ht="12" customHeight="1" thickBot="1">
      <c r="A11" s="16" t="s">
        <v>106</v>
      </c>
      <c r="B11" s="420" t="s">
        <v>260</v>
      </c>
      <c r="C11" s="301"/>
    </row>
    <row r="12" spans="1:3" s="417" customFormat="1" ht="12" customHeight="1" thickBot="1">
      <c r="A12" s="20" t="s">
        <v>18</v>
      </c>
      <c r="B12" s="294" t="s">
        <v>261</v>
      </c>
      <c r="C12" s="299">
        <f>+C13+C14+C15+C16+C17</f>
        <v>0</v>
      </c>
    </row>
    <row r="13" spans="1:3" s="417" customFormat="1" ht="12" customHeight="1">
      <c r="A13" s="15" t="s">
        <v>108</v>
      </c>
      <c r="B13" s="418" t="s">
        <v>262</v>
      </c>
      <c r="C13" s="302"/>
    </row>
    <row r="14" spans="1:3" s="417" customFormat="1" ht="12" customHeight="1">
      <c r="A14" s="14" t="s">
        <v>109</v>
      </c>
      <c r="B14" s="419" t="s">
        <v>263</v>
      </c>
      <c r="C14" s="301"/>
    </row>
    <row r="15" spans="1:3" s="417" customFormat="1" ht="12" customHeight="1">
      <c r="A15" s="14" t="s">
        <v>110</v>
      </c>
      <c r="B15" s="419" t="s">
        <v>478</v>
      </c>
      <c r="C15" s="301"/>
    </row>
    <row r="16" spans="1:3" s="417" customFormat="1" ht="12" customHeight="1">
      <c r="A16" s="14" t="s">
        <v>111</v>
      </c>
      <c r="B16" s="419" t="s">
        <v>479</v>
      </c>
      <c r="C16" s="301"/>
    </row>
    <row r="17" spans="1:3" s="417" customFormat="1" ht="12" customHeight="1">
      <c r="A17" s="14" t="s">
        <v>112</v>
      </c>
      <c r="B17" s="419" t="s">
        <v>264</v>
      </c>
      <c r="C17" s="301"/>
    </row>
    <row r="18" spans="1:3" s="417" customFormat="1" ht="12" customHeight="1" thickBot="1">
      <c r="A18" s="16" t="s">
        <v>121</v>
      </c>
      <c r="B18" s="420" t="s">
        <v>265</v>
      </c>
      <c r="C18" s="303"/>
    </row>
    <row r="19" spans="1:3" s="417" customFormat="1" ht="12" customHeight="1" thickBot="1">
      <c r="A19" s="20" t="s">
        <v>19</v>
      </c>
      <c r="B19" s="21" t="s">
        <v>266</v>
      </c>
      <c r="C19" s="299">
        <f>+C20+C21+C22+C23+C24</f>
        <v>0</v>
      </c>
    </row>
    <row r="20" spans="1:3" s="417" customFormat="1" ht="12" customHeight="1">
      <c r="A20" s="15" t="s">
        <v>91</v>
      </c>
      <c r="B20" s="418" t="s">
        <v>267</v>
      </c>
      <c r="C20" s="302"/>
    </row>
    <row r="21" spans="1:3" s="417" customFormat="1" ht="12" customHeight="1">
      <c r="A21" s="14" t="s">
        <v>92</v>
      </c>
      <c r="B21" s="419" t="s">
        <v>268</v>
      </c>
      <c r="C21" s="301"/>
    </row>
    <row r="22" spans="1:3" s="417" customFormat="1" ht="12" customHeight="1">
      <c r="A22" s="14" t="s">
        <v>93</v>
      </c>
      <c r="B22" s="419" t="s">
        <v>480</v>
      </c>
      <c r="C22" s="301"/>
    </row>
    <row r="23" spans="1:3" s="417" customFormat="1" ht="12" customHeight="1">
      <c r="A23" s="14" t="s">
        <v>94</v>
      </c>
      <c r="B23" s="419" t="s">
        <v>481</v>
      </c>
      <c r="C23" s="301"/>
    </row>
    <row r="24" spans="1:3" s="417" customFormat="1" ht="12" customHeight="1">
      <c r="A24" s="14" t="s">
        <v>177</v>
      </c>
      <c r="B24" s="419" t="s">
        <v>269</v>
      </c>
      <c r="C24" s="301"/>
    </row>
    <row r="25" spans="1:3" s="417" customFormat="1" ht="12" customHeight="1" thickBot="1">
      <c r="A25" s="16" t="s">
        <v>178</v>
      </c>
      <c r="B25" s="420" t="s">
        <v>270</v>
      </c>
      <c r="C25" s="303"/>
    </row>
    <row r="26" spans="1:3" s="417" customFormat="1" ht="12" customHeight="1" thickBot="1">
      <c r="A26" s="20" t="s">
        <v>179</v>
      </c>
      <c r="B26" s="21" t="s">
        <v>271</v>
      </c>
      <c r="C26" s="305">
        <f>+C27+C30+C31+C32</f>
        <v>7520</v>
      </c>
    </row>
    <row r="27" spans="1:3" s="417" customFormat="1" ht="12" customHeight="1">
      <c r="A27" s="15" t="s">
        <v>272</v>
      </c>
      <c r="B27" s="418" t="s">
        <v>278</v>
      </c>
      <c r="C27" s="413">
        <f>+C28+C29</f>
        <v>7520</v>
      </c>
    </row>
    <row r="28" spans="1:3" s="417" customFormat="1" ht="12" customHeight="1">
      <c r="A28" s="14" t="s">
        <v>273</v>
      </c>
      <c r="B28" s="419" t="s">
        <v>279</v>
      </c>
      <c r="C28" s="301"/>
    </row>
    <row r="29" spans="1:3" s="417" customFormat="1" ht="12" customHeight="1">
      <c r="A29" s="14" t="s">
        <v>274</v>
      </c>
      <c r="B29" s="419" t="s">
        <v>280</v>
      </c>
      <c r="C29" s="301">
        <v>7520</v>
      </c>
    </row>
    <row r="30" spans="1:3" s="417" customFormat="1" ht="12" customHeight="1">
      <c r="A30" s="14" t="s">
        <v>275</v>
      </c>
      <c r="B30" s="419" t="s">
        <v>281</v>
      </c>
      <c r="C30" s="301"/>
    </row>
    <row r="31" spans="1:3" s="417" customFormat="1" ht="12" customHeight="1">
      <c r="A31" s="14" t="s">
        <v>276</v>
      </c>
      <c r="B31" s="419" t="s">
        <v>282</v>
      </c>
      <c r="C31" s="301"/>
    </row>
    <row r="32" spans="1:3" s="417" customFormat="1" ht="12" customHeight="1" thickBot="1">
      <c r="A32" s="16" t="s">
        <v>277</v>
      </c>
      <c r="B32" s="420" t="s">
        <v>283</v>
      </c>
      <c r="C32" s="303"/>
    </row>
    <row r="33" spans="1:3" s="417" customFormat="1" ht="12" customHeight="1" thickBot="1">
      <c r="A33" s="20" t="s">
        <v>21</v>
      </c>
      <c r="B33" s="21" t="s">
        <v>284</v>
      </c>
      <c r="C33" s="299">
        <f>SUM(C34:C43)</f>
        <v>0</v>
      </c>
    </row>
    <row r="34" spans="1:3" s="417" customFormat="1" ht="12" customHeight="1">
      <c r="A34" s="15" t="s">
        <v>95</v>
      </c>
      <c r="B34" s="418" t="s">
        <v>287</v>
      </c>
      <c r="C34" s="302"/>
    </row>
    <row r="35" spans="1:3" s="417" customFormat="1" ht="12" customHeight="1">
      <c r="A35" s="14" t="s">
        <v>96</v>
      </c>
      <c r="B35" s="419" t="s">
        <v>288</v>
      </c>
      <c r="C35" s="301"/>
    </row>
    <row r="36" spans="1:3" s="417" customFormat="1" ht="12" customHeight="1">
      <c r="A36" s="14" t="s">
        <v>97</v>
      </c>
      <c r="B36" s="419" t="s">
        <v>289</v>
      </c>
      <c r="C36" s="301"/>
    </row>
    <row r="37" spans="1:3" s="417" customFormat="1" ht="12" customHeight="1">
      <c r="A37" s="14" t="s">
        <v>181</v>
      </c>
      <c r="B37" s="419" t="s">
        <v>290</v>
      </c>
      <c r="C37" s="301"/>
    </row>
    <row r="38" spans="1:3" s="417" customFormat="1" ht="12" customHeight="1">
      <c r="A38" s="14" t="s">
        <v>182</v>
      </c>
      <c r="B38" s="419" t="s">
        <v>291</v>
      </c>
      <c r="C38" s="301"/>
    </row>
    <row r="39" spans="1:3" s="417" customFormat="1" ht="12" customHeight="1">
      <c r="A39" s="14" t="s">
        <v>183</v>
      </c>
      <c r="B39" s="419" t="s">
        <v>292</v>
      </c>
      <c r="C39" s="301"/>
    </row>
    <row r="40" spans="1:3" s="417" customFormat="1" ht="12" customHeight="1">
      <c r="A40" s="14" t="s">
        <v>184</v>
      </c>
      <c r="B40" s="419" t="s">
        <v>293</v>
      </c>
      <c r="C40" s="301"/>
    </row>
    <row r="41" spans="1:3" s="417" customFormat="1" ht="12" customHeight="1">
      <c r="A41" s="14" t="s">
        <v>185</v>
      </c>
      <c r="B41" s="419" t="s">
        <v>294</v>
      </c>
      <c r="C41" s="301"/>
    </row>
    <row r="42" spans="1:3" s="417" customFormat="1" ht="12" customHeight="1">
      <c r="A42" s="14" t="s">
        <v>285</v>
      </c>
      <c r="B42" s="419" t="s">
        <v>295</v>
      </c>
      <c r="C42" s="304"/>
    </row>
    <row r="43" spans="1:3" s="417" customFormat="1" ht="12" customHeight="1" thickBot="1">
      <c r="A43" s="16" t="s">
        <v>286</v>
      </c>
      <c r="B43" s="420" t="s">
        <v>296</v>
      </c>
      <c r="C43" s="405"/>
    </row>
    <row r="44" spans="1:3" s="417" customFormat="1" ht="12" customHeight="1" thickBot="1">
      <c r="A44" s="20" t="s">
        <v>22</v>
      </c>
      <c r="B44" s="21" t="s">
        <v>297</v>
      </c>
      <c r="C44" s="299">
        <f>SUM(C45:C49)</f>
        <v>0</v>
      </c>
    </row>
    <row r="45" spans="1:3" s="417" customFormat="1" ht="12" customHeight="1">
      <c r="A45" s="15" t="s">
        <v>98</v>
      </c>
      <c r="B45" s="418" t="s">
        <v>301</v>
      </c>
      <c r="C45" s="454"/>
    </row>
    <row r="46" spans="1:3" s="417" customFormat="1" ht="12" customHeight="1">
      <c r="A46" s="14" t="s">
        <v>99</v>
      </c>
      <c r="B46" s="419" t="s">
        <v>302</v>
      </c>
      <c r="C46" s="304"/>
    </row>
    <row r="47" spans="1:3" s="417" customFormat="1" ht="12" customHeight="1">
      <c r="A47" s="14" t="s">
        <v>298</v>
      </c>
      <c r="B47" s="419" t="s">
        <v>303</v>
      </c>
      <c r="C47" s="304"/>
    </row>
    <row r="48" spans="1:3" s="417" customFormat="1" ht="12" customHeight="1">
      <c r="A48" s="14" t="s">
        <v>299</v>
      </c>
      <c r="B48" s="419" t="s">
        <v>304</v>
      </c>
      <c r="C48" s="304"/>
    </row>
    <row r="49" spans="1:3" s="417" customFormat="1" ht="12" customHeight="1" thickBot="1">
      <c r="A49" s="16" t="s">
        <v>300</v>
      </c>
      <c r="B49" s="420" t="s">
        <v>305</v>
      </c>
      <c r="C49" s="405"/>
    </row>
    <row r="50" spans="1:3" s="417" customFormat="1" ht="12" customHeight="1" thickBot="1">
      <c r="A50" s="20" t="s">
        <v>186</v>
      </c>
      <c r="B50" s="21" t="s">
        <v>306</v>
      </c>
      <c r="C50" s="299">
        <f>SUM(C51:C53)</f>
        <v>0</v>
      </c>
    </row>
    <row r="51" spans="1:3" s="417" customFormat="1" ht="12" customHeight="1">
      <c r="A51" s="15" t="s">
        <v>100</v>
      </c>
      <c r="B51" s="418" t="s">
        <v>307</v>
      </c>
      <c r="C51" s="302"/>
    </row>
    <row r="52" spans="1:3" s="417" customFormat="1" ht="12" customHeight="1">
      <c r="A52" s="14" t="s">
        <v>101</v>
      </c>
      <c r="B52" s="419" t="s">
        <v>482</v>
      </c>
      <c r="C52" s="301"/>
    </row>
    <row r="53" spans="1:3" s="417" customFormat="1" ht="12" customHeight="1">
      <c r="A53" s="14" t="s">
        <v>311</v>
      </c>
      <c r="B53" s="419" t="s">
        <v>309</v>
      </c>
      <c r="C53" s="301"/>
    </row>
    <row r="54" spans="1:3" s="417" customFormat="1" ht="12" customHeight="1" thickBot="1">
      <c r="A54" s="16" t="s">
        <v>312</v>
      </c>
      <c r="B54" s="420" t="s">
        <v>310</v>
      </c>
      <c r="C54" s="303"/>
    </row>
    <row r="55" spans="1:3" s="417" customFormat="1" ht="12" customHeight="1" thickBot="1">
      <c r="A55" s="20" t="s">
        <v>24</v>
      </c>
      <c r="B55" s="294" t="s">
        <v>313</v>
      </c>
      <c r="C55" s="299">
        <f>SUM(C56:C58)</f>
        <v>0</v>
      </c>
    </row>
    <row r="56" spans="1:3" s="417" customFormat="1" ht="12" customHeight="1">
      <c r="A56" s="15" t="s">
        <v>187</v>
      </c>
      <c r="B56" s="418" t="s">
        <v>315</v>
      </c>
      <c r="C56" s="304"/>
    </row>
    <row r="57" spans="1:3" s="417" customFormat="1" ht="12" customHeight="1">
      <c r="A57" s="14" t="s">
        <v>188</v>
      </c>
      <c r="B57" s="419" t="s">
        <v>483</v>
      </c>
      <c r="C57" s="304"/>
    </row>
    <row r="58" spans="1:3" s="417" customFormat="1" ht="12" customHeight="1">
      <c r="A58" s="14" t="s">
        <v>225</v>
      </c>
      <c r="B58" s="419" t="s">
        <v>316</v>
      </c>
      <c r="C58" s="304"/>
    </row>
    <row r="59" spans="1:3" s="417" customFormat="1" ht="12" customHeight="1" thickBot="1">
      <c r="A59" s="16" t="s">
        <v>314</v>
      </c>
      <c r="B59" s="420" t="s">
        <v>317</v>
      </c>
      <c r="C59" s="304"/>
    </row>
    <row r="60" spans="1:3" s="417" customFormat="1" ht="12" customHeight="1" thickBot="1">
      <c r="A60" s="20" t="s">
        <v>25</v>
      </c>
      <c r="B60" s="21" t="s">
        <v>318</v>
      </c>
      <c r="C60" s="305">
        <f>+C5+C12+C19+C26+C33+C44+C50+C55</f>
        <v>7520</v>
      </c>
    </row>
    <row r="61" spans="1:3" s="417" customFormat="1" ht="12" customHeight="1" thickBot="1">
      <c r="A61" s="421" t="s">
        <v>319</v>
      </c>
      <c r="B61" s="294" t="s">
        <v>320</v>
      </c>
      <c r="C61" s="299">
        <f>SUM(C62:C64)</f>
        <v>0</v>
      </c>
    </row>
    <row r="62" spans="1:3" s="417" customFormat="1" ht="12" customHeight="1">
      <c r="A62" s="15" t="s">
        <v>353</v>
      </c>
      <c r="B62" s="418" t="s">
        <v>321</v>
      </c>
      <c r="C62" s="304"/>
    </row>
    <row r="63" spans="1:3" s="417" customFormat="1" ht="12" customHeight="1">
      <c r="A63" s="14" t="s">
        <v>362</v>
      </c>
      <c r="B63" s="419" t="s">
        <v>322</v>
      </c>
      <c r="C63" s="304"/>
    </row>
    <row r="64" spans="1:3" s="417" customFormat="1" ht="12" customHeight="1" thickBot="1">
      <c r="A64" s="16" t="s">
        <v>363</v>
      </c>
      <c r="B64" s="422" t="s">
        <v>323</v>
      </c>
      <c r="C64" s="304"/>
    </row>
    <row r="65" spans="1:3" s="417" customFormat="1" ht="12" customHeight="1" thickBot="1">
      <c r="A65" s="421" t="s">
        <v>324</v>
      </c>
      <c r="B65" s="294" t="s">
        <v>325</v>
      </c>
      <c r="C65" s="299">
        <f>SUM(C66:C69)</f>
        <v>0</v>
      </c>
    </row>
    <row r="66" spans="1:3" s="417" customFormat="1" ht="12" customHeight="1">
      <c r="A66" s="15" t="s">
        <v>155</v>
      </c>
      <c r="B66" s="418" t="s">
        <v>326</v>
      </c>
      <c r="C66" s="304"/>
    </row>
    <row r="67" spans="1:3" s="417" customFormat="1" ht="12" customHeight="1">
      <c r="A67" s="14" t="s">
        <v>156</v>
      </c>
      <c r="B67" s="419" t="s">
        <v>327</v>
      </c>
      <c r="C67" s="304"/>
    </row>
    <row r="68" spans="1:3" s="417" customFormat="1" ht="12" customHeight="1">
      <c r="A68" s="14" t="s">
        <v>354</v>
      </c>
      <c r="B68" s="419" t="s">
        <v>328</v>
      </c>
      <c r="C68" s="304"/>
    </row>
    <row r="69" spans="1:3" s="417" customFormat="1" ht="12" customHeight="1" thickBot="1">
      <c r="A69" s="16" t="s">
        <v>355</v>
      </c>
      <c r="B69" s="420" t="s">
        <v>329</v>
      </c>
      <c r="C69" s="304"/>
    </row>
    <row r="70" spans="1:3" s="417" customFormat="1" ht="12" customHeight="1" thickBot="1">
      <c r="A70" s="421" t="s">
        <v>330</v>
      </c>
      <c r="B70" s="294" t="s">
        <v>331</v>
      </c>
      <c r="C70" s="299">
        <f>SUM(C71:C72)</f>
        <v>0</v>
      </c>
    </row>
    <row r="71" spans="1:3" s="417" customFormat="1" ht="12" customHeight="1">
      <c r="A71" s="15" t="s">
        <v>356</v>
      </c>
      <c r="B71" s="418" t="s">
        <v>332</v>
      </c>
      <c r="C71" s="304"/>
    </row>
    <row r="72" spans="1:3" s="417" customFormat="1" ht="12" customHeight="1" thickBot="1">
      <c r="A72" s="16" t="s">
        <v>357</v>
      </c>
      <c r="B72" s="420" t="s">
        <v>333</v>
      </c>
      <c r="C72" s="304"/>
    </row>
    <row r="73" spans="1:3" s="417" customFormat="1" ht="12" customHeight="1" thickBot="1">
      <c r="A73" s="421" t="s">
        <v>334</v>
      </c>
      <c r="B73" s="294" t="s">
        <v>335</v>
      </c>
      <c r="C73" s="299">
        <f>SUM(C74:C76)</f>
        <v>0</v>
      </c>
    </row>
    <row r="74" spans="1:3" s="417" customFormat="1" ht="12" customHeight="1">
      <c r="A74" s="15" t="s">
        <v>358</v>
      </c>
      <c r="B74" s="418" t="s">
        <v>336</v>
      </c>
      <c r="C74" s="304"/>
    </row>
    <row r="75" spans="1:3" s="417" customFormat="1" ht="12" customHeight="1">
      <c r="A75" s="14" t="s">
        <v>359</v>
      </c>
      <c r="B75" s="419" t="s">
        <v>337</v>
      </c>
      <c r="C75" s="304"/>
    </row>
    <row r="76" spans="1:3" s="417" customFormat="1" ht="12" customHeight="1" thickBot="1">
      <c r="A76" s="16" t="s">
        <v>360</v>
      </c>
      <c r="B76" s="420" t="s">
        <v>338</v>
      </c>
      <c r="C76" s="304"/>
    </row>
    <row r="77" spans="1:3" s="417" customFormat="1" ht="12" customHeight="1" thickBot="1">
      <c r="A77" s="421" t="s">
        <v>339</v>
      </c>
      <c r="B77" s="294" t="s">
        <v>361</v>
      </c>
      <c r="C77" s="299">
        <f>SUM(C78:C81)</f>
        <v>0</v>
      </c>
    </row>
    <row r="78" spans="1:3" s="417" customFormat="1" ht="12" customHeight="1">
      <c r="A78" s="423" t="s">
        <v>340</v>
      </c>
      <c r="B78" s="418" t="s">
        <v>341</v>
      </c>
      <c r="C78" s="304"/>
    </row>
    <row r="79" spans="1:3" s="417" customFormat="1" ht="12" customHeight="1">
      <c r="A79" s="424" t="s">
        <v>342</v>
      </c>
      <c r="B79" s="419" t="s">
        <v>343</v>
      </c>
      <c r="C79" s="304"/>
    </row>
    <row r="80" spans="1:3" s="417" customFormat="1" ht="12" customHeight="1">
      <c r="A80" s="424" t="s">
        <v>344</v>
      </c>
      <c r="B80" s="419" t="s">
        <v>345</v>
      </c>
      <c r="C80" s="304"/>
    </row>
    <row r="81" spans="1:3" s="417" customFormat="1" ht="12" customHeight="1" thickBot="1">
      <c r="A81" s="425" t="s">
        <v>346</v>
      </c>
      <c r="B81" s="420" t="s">
        <v>347</v>
      </c>
      <c r="C81" s="304"/>
    </row>
    <row r="82" spans="1:3" s="417" customFormat="1" ht="13.5" customHeight="1" thickBot="1">
      <c r="A82" s="421" t="s">
        <v>348</v>
      </c>
      <c r="B82" s="294" t="s">
        <v>349</v>
      </c>
      <c r="C82" s="455"/>
    </row>
    <row r="83" spans="1:3" s="417" customFormat="1" ht="15.75" customHeight="1" thickBot="1">
      <c r="A83" s="421" t="s">
        <v>350</v>
      </c>
      <c r="B83" s="426" t="s">
        <v>351</v>
      </c>
      <c r="C83" s="305">
        <f>+C61+C65+C70+C73+C77+C82</f>
        <v>0</v>
      </c>
    </row>
    <row r="84" spans="1:3" s="417" customFormat="1" ht="16.5" customHeight="1" thickBot="1">
      <c r="A84" s="427" t="s">
        <v>364</v>
      </c>
      <c r="B84" s="428" t="s">
        <v>352</v>
      </c>
      <c r="C84" s="305">
        <f>+C60+C83</f>
        <v>7520</v>
      </c>
    </row>
    <row r="85" spans="1:3" s="417" customFormat="1" ht="83.25" customHeight="1">
      <c r="A85" s="5"/>
      <c r="B85" s="6"/>
      <c r="C85" s="306"/>
    </row>
    <row r="86" spans="1:3" ht="16.5" customHeight="1">
      <c r="A86" s="549" t="s">
        <v>46</v>
      </c>
      <c r="B86" s="549"/>
      <c r="C86" s="549"/>
    </row>
    <row r="87" spans="1:3" s="429" customFormat="1" ht="16.5" customHeight="1" thickBot="1">
      <c r="A87" s="551" t="s">
        <v>159</v>
      </c>
      <c r="B87" s="551"/>
      <c r="C87" s="165" t="s">
        <v>224</v>
      </c>
    </row>
    <row r="88" spans="1:3" ht="37.5" customHeight="1" thickBot="1">
      <c r="A88" s="23" t="s">
        <v>71</v>
      </c>
      <c r="B88" s="24" t="s">
        <v>47</v>
      </c>
      <c r="C88" s="44" t="s">
        <v>253</v>
      </c>
    </row>
    <row r="89" spans="1:3" s="41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17</v>
      </c>
      <c r="B90" s="31" t="s">
        <v>367</v>
      </c>
      <c r="C90" s="298">
        <f>SUM(C91:C95)</f>
        <v>7520</v>
      </c>
    </row>
    <row r="91" spans="1:3" ht="12" customHeight="1">
      <c r="A91" s="17" t="s">
        <v>102</v>
      </c>
      <c r="B91" s="10" t="s">
        <v>48</v>
      </c>
      <c r="C91" s="300"/>
    </row>
    <row r="92" spans="1:3" ht="12" customHeight="1">
      <c r="A92" s="14" t="s">
        <v>103</v>
      </c>
      <c r="B92" s="8" t="s">
        <v>189</v>
      </c>
      <c r="C92" s="301"/>
    </row>
    <row r="93" spans="1:3" ht="12" customHeight="1">
      <c r="A93" s="14" t="s">
        <v>104</v>
      </c>
      <c r="B93" s="8" t="s">
        <v>145</v>
      </c>
      <c r="C93" s="303">
        <v>2500</v>
      </c>
    </row>
    <row r="94" spans="1:3" ht="12" customHeight="1">
      <c r="A94" s="14" t="s">
        <v>105</v>
      </c>
      <c r="B94" s="11" t="s">
        <v>190</v>
      </c>
      <c r="C94" s="303">
        <v>5020</v>
      </c>
    </row>
    <row r="95" spans="1:3" ht="12" customHeight="1">
      <c r="A95" s="14" t="s">
        <v>116</v>
      </c>
      <c r="B95" s="19" t="s">
        <v>191</v>
      </c>
      <c r="C95" s="303"/>
    </row>
    <row r="96" spans="1:3" ht="12" customHeight="1">
      <c r="A96" s="14" t="s">
        <v>106</v>
      </c>
      <c r="B96" s="8" t="s">
        <v>368</v>
      </c>
      <c r="C96" s="303"/>
    </row>
    <row r="97" spans="1:3" ht="12" customHeight="1">
      <c r="A97" s="14" t="s">
        <v>107</v>
      </c>
      <c r="B97" s="167" t="s">
        <v>369</v>
      </c>
      <c r="C97" s="303"/>
    </row>
    <row r="98" spans="1:3" ht="12" customHeight="1">
      <c r="A98" s="14" t="s">
        <v>117</v>
      </c>
      <c r="B98" s="168" t="s">
        <v>370</v>
      </c>
      <c r="C98" s="303"/>
    </row>
    <row r="99" spans="1:3" ht="12" customHeight="1">
      <c r="A99" s="14" t="s">
        <v>118</v>
      </c>
      <c r="B99" s="168" t="s">
        <v>371</v>
      </c>
      <c r="C99" s="303"/>
    </row>
    <row r="100" spans="1:3" ht="12" customHeight="1">
      <c r="A100" s="14" t="s">
        <v>119</v>
      </c>
      <c r="B100" s="167" t="s">
        <v>372</v>
      </c>
      <c r="C100" s="303"/>
    </row>
    <row r="101" spans="1:3" ht="12" customHeight="1">
      <c r="A101" s="14" t="s">
        <v>120</v>
      </c>
      <c r="B101" s="167" t="s">
        <v>373</v>
      </c>
      <c r="C101" s="303"/>
    </row>
    <row r="102" spans="1:3" ht="12" customHeight="1">
      <c r="A102" s="14" t="s">
        <v>122</v>
      </c>
      <c r="B102" s="168" t="s">
        <v>374</v>
      </c>
      <c r="C102" s="303"/>
    </row>
    <row r="103" spans="1:3" ht="12" customHeight="1">
      <c r="A103" s="13" t="s">
        <v>192</v>
      </c>
      <c r="B103" s="169" t="s">
        <v>375</v>
      </c>
      <c r="C103" s="303"/>
    </row>
    <row r="104" spans="1:3" ht="12" customHeight="1">
      <c r="A104" s="14" t="s">
        <v>365</v>
      </c>
      <c r="B104" s="169" t="s">
        <v>376</v>
      </c>
      <c r="C104" s="303"/>
    </row>
    <row r="105" spans="1:3" ht="12" customHeight="1" thickBot="1">
      <c r="A105" s="18" t="s">
        <v>366</v>
      </c>
      <c r="B105" s="170" t="s">
        <v>377</v>
      </c>
      <c r="C105" s="307"/>
    </row>
    <row r="106" spans="1:3" ht="12" customHeight="1" thickBot="1">
      <c r="A106" s="20" t="s">
        <v>18</v>
      </c>
      <c r="B106" s="30" t="s">
        <v>378</v>
      </c>
      <c r="C106" s="299">
        <f>+C107+C109+C111</f>
        <v>0</v>
      </c>
    </row>
    <row r="107" spans="1:3" ht="12" customHeight="1">
      <c r="A107" s="15" t="s">
        <v>108</v>
      </c>
      <c r="B107" s="8" t="s">
        <v>223</v>
      </c>
      <c r="C107" s="302"/>
    </row>
    <row r="108" spans="1:3" ht="12" customHeight="1">
      <c r="A108" s="15" t="s">
        <v>109</v>
      </c>
      <c r="B108" s="12" t="s">
        <v>382</v>
      </c>
      <c r="C108" s="302"/>
    </row>
    <row r="109" spans="1:3" ht="12" customHeight="1">
      <c r="A109" s="15" t="s">
        <v>110</v>
      </c>
      <c r="B109" s="12" t="s">
        <v>193</v>
      </c>
      <c r="C109" s="301"/>
    </row>
    <row r="110" spans="1:3" ht="12" customHeight="1">
      <c r="A110" s="15" t="s">
        <v>111</v>
      </c>
      <c r="B110" s="12" t="s">
        <v>383</v>
      </c>
      <c r="C110" s="266"/>
    </row>
    <row r="111" spans="1:3" ht="12" customHeight="1">
      <c r="A111" s="15" t="s">
        <v>112</v>
      </c>
      <c r="B111" s="296" t="s">
        <v>226</v>
      </c>
      <c r="C111" s="266"/>
    </row>
    <row r="112" spans="1:3" ht="12" customHeight="1">
      <c r="A112" s="15" t="s">
        <v>121</v>
      </c>
      <c r="B112" s="295" t="s">
        <v>484</v>
      </c>
      <c r="C112" s="266"/>
    </row>
    <row r="113" spans="1:3" ht="12" customHeight="1">
      <c r="A113" s="15" t="s">
        <v>123</v>
      </c>
      <c r="B113" s="414" t="s">
        <v>388</v>
      </c>
      <c r="C113" s="266"/>
    </row>
    <row r="114" spans="1:3" ht="15.75">
      <c r="A114" s="15" t="s">
        <v>194</v>
      </c>
      <c r="B114" s="168" t="s">
        <v>371</v>
      </c>
      <c r="C114" s="266"/>
    </row>
    <row r="115" spans="1:3" ht="12" customHeight="1">
      <c r="A115" s="15" t="s">
        <v>195</v>
      </c>
      <c r="B115" s="168" t="s">
        <v>387</v>
      </c>
      <c r="C115" s="266"/>
    </row>
    <row r="116" spans="1:3" ht="12" customHeight="1">
      <c r="A116" s="15" t="s">
        <v>196</v>
      </c>
      <c r="B116" s="168" t="s">
        <v>386</v>
      </c>
      <c r="C116" s="266"/>
    </row>
    <row r="117" spans="1:3" ht="12" customHeight="1">
      <c r="A117" s="15" t="s">
        <v>379</v>
      </c>
      <c r="B117" s="168" t="s">
        <v>374</v>
      </c>
      <c r="C117" s="266"/>
    </row>
    <row r="118" spans="1:3" ht="12" customHeight="1">
      <c r="A118" s="15" t="s">
        <v>380</v>
      </c>
      <c r="B118" s="168" t="s">
        <v>385</v>
      </c>
      <c r="C118" s="266"/>
    </row>
    <row r="119" spans="1:3" ht="16.5" thickBot="1">
      <c r="A119" s="13" t="s">
        <v>381</v>
      </c>
      <c r="B119" s="168" t="s">
        <v>384</v>
      </c>
      <c r="C119" s="268"/>
    </row>
    <row r="120" spans="1:3" ht="12" customHeight="1" thickBot="1">
      <c r="A120" s="20" t="s">
        <v>19</v>
      </c>
      <c r="B120" s="149" t="s">
        <v>389</v>
      </c>
      <c r="C120" s="299">
        <f>+C121+C122</f>
        <v>0</v>
      </c>
    </row>
    <row r="121" spans="1:3" ht="12" customHeight="1">
      <c r="A121" s="15" t="s">
        <v>91</v>
      </c>
      <c r="B121" s="9" t="s">
        <v>60</v>
      </c>
      <c r="C121" s="302"/>
    </row>
    <row r="122" spans="1:3" ht="12" customHeight="1" thickBot="1">
      <c r="A122" s="16" t="s">
        <v>92</v>
      </c>
      <c r="B122" s="12" t="s">
        <v>61</v>
      </c>
      <c r="C122" s="303"/>
    </row>
    <row r="123" spans="1:3" ht="12" customHeight="1" thickBot="1">
      <c r="A123" s="20" t="s">
        <v>20</v>
      </c>
      <c r="B123" s="149" t="s">
        <v>390</v>
      </c>
      <c r="C123" s="299">
        <f>+C90+C106+C120</f>
        <v>7520</v>
      </c>
    </row>
    <row r="124" spans="1:3" ht="12" customHeight="1" thickBot="1">
      <c r="A124" s="20" t="s">
        <v>21</v>
      </c>
      <c r="B124" s="149" t="s">
        <v>391</v>
      </c>
      <c r="C124" s="299">
        <f>+C125+C126+C127</f>
        <v>0</v>
      </c>
    </row>
    <row r="125" spans="1:3" ht="12" customHeight="1">
      <c r="A125" s="15" t="s">
        <v>95</v>
      </c>
      <c r="B125" s="9" t="s">
        <v>392</v>
      </c>
      <c r="C125" s="266"/>
    </row>
    <row r="126" spans="1:3" ht="12" customHeight="1">
      <c r="A126" s="15" t="s">
        <v>96</v>
      </c>
      <c r="B126" s="9" t="s">
        <v>393</v>
      </c>
      <c r="C126" s="266"/>
    </row>
    <row r="127" spans="1:3" ht="12" customHeight="1" thickBot="1">
      <c r="A127" s="13" t="s">
        <v>97</v>
      </c>
      <c r="B127" s="7" t="s">
        <v>394</v>
      </c>
      <c r="C127" s="266"/>
    </row>
    <row r="128" spans="1:3" ht="12" customHeight="1" thickBot="1">
      <c r="A128" s="20" t="s">
        <v>22</v>
      </c>
      <c r="B128" s="149" t="s">
        <v>459</v>
      </c>
      <c r="C128" s="299">
        <f>+C129+C130+C131+C132</f>
        <v>0</v>
      </c>
    </row>
    <row r="129" spans="1:3" ht="12" customHeight="1">
      <c r="A129" s="15" t="s">
        <v>98</v>
      </c>
      <c r="B129" s="9" t="s">
        <v>395</v>
      </c>
      <c r="C129" s="266"/>
    </row>
    <row r="130" spans="1:3" ht="12" customHeight="1">
      <c r="A130" s="15" t="s">
        <v>99</v>
      </c>
      <c r="B130" s="9" t="s">
        <v>396</v>
      </c>
      <c r="C130" s="266"/>
    </row>
    <row r="131" spans="1:3" ht="12" customHeight="1">
      <c r="A131" s="15" t="s">
        <v>298</v>
      </c>
      <c r="B131" s="9" t="s">
        <v>397</v>
      </c>
      <c r="C131" s="266"/>
    </row>
    <row r="132" spans="1:3" ht="12" customHeight="1" thickBot="1">
      <c r="A132" s="13" t="s">
        <v>299</v>
      </c>
      <c r="B132" s="7" t="s">
        <v>398</v>
      </c>
      <c r="C132" s="266"/>
    </row>
    <row r="133" spans="1:3" ht="12" customHeight="1" thickBot="1">
      <c r="A133" s="20" t="s">
        <v>23</v>
      </c>
      <c r="B133" s="149" t="s">
        <v>399</v>
      </c>
      <c r="C133" s="305">
        <f>+C134+C135+C136+C137</f>
        <v>0</v>
      </c>
    </row>
    <row r="134" spans="1:3" ht="12" customHeight="1">
      <c r="A134" s="15" t="s">
        <v>100</v>
      </c>
      <c r="B134" s="9" t="s">
        <v>400</v>
      </c>
      <c r="C134" s="266"/>
    </row>
    <row r="135" spans="1:3" ht="12" customHeight="1">
      <c r="A135" s="15" t="s">
        <v>101</v>
      </c>
      <c r="B135" s="9" t="s">
        <v>410</v>
      </c>
      <c r="C135" s="266"/>
    </row>
    <row r="136" spans="1:3" ht="12" customHeight="1">
      <c r="A136" s="15" t="s">
        <v>311</v>
      </c>
      <c r="B136" s="9" t="s">
        <v>401</v>
      </c>
      <c r="C136" s="266"/>
    </row>
    <row r="137" spans="1:3" ht="12" customHeight="1" thickBot="1">
      <c r="A137" s="13" t="s">
        <v>312</v>
      </c>
      <c r="B137" s="7" t="s">
        <v>402</v>
      </c>
      <c r="C137" s="266"/>
    </row>
    <row r="138" spans="1:3" ht="12" customHeight="1" thickBot="1">
      <c r="A138" s="20" t="s">
        <v>24</v>
      </c>
      <c r="B138" s="149" t="s">
        <v>403</v>
      </c>
      <c r="C138" s="308">
        <f>+C139+C140+C141+C142</f>
        <v>0</v>
      </c>
    </row>
    <row r="139" spans="1:3" ht="12" customHeight="1">
      <c r="A139" s="15" t="s">
        <v>187</v>
      </c>
      <c r="B139" s="9" t="s">
        <v>404</v>
      </c>
      <c r="C139" s="266"/>
    </row>
    <row r="140" spans="1:3" ht="12" customHeight="1">
      <c r="A140" s="15" t="s">
        <v>188</v>
      </c>
      <c r="B140" s="9" t="s">
        <v>405</v>
      </c>
      <c r="C140" s="266"/>
    </row>
    <row r="141" spans="1:3" ht="12" customHeight="1">
      <c r="A141" s="15" t="s">
        <v>225</v>
      </c>
      <c r="B141" s="9" t="s">
        <v>406</v>
      </c>
      <c r="C141" s="266"/>
    </row>
    <row r="142" spans="1:3" ht="12" customHeight="1" thickBot="1">
      <c r="A142" s="15" t="s">
        <v>314</v>
      </c>
      <c r="B142" s="9" t="s">
        <v>407</v>
      </c>
      <c r="C142" s="266"/>
    </row>
    <row r="143" spans="1:9" ht="15" customHeight="1" thickBot="1">
      <c r="A143" s="20" t="s">
        <v>25</v>
      </c>
      <c r="B143" s="149" t="s">
        <v>408</v>
      </c>
      <c r="C143" s="430">
        <f>+C124+C128+C133+C138</f>
        <v>0</v>
      </c>
      <c r="F143" s="431"/>
      <c r="G143" s="432"/>
      <c r="H143" s="432"/>
      <c r="I143" s="432"/>
    </row>
    <row r="144" spans="1:3" s="417" customFormat="1" ht="12.75" customHeight="1" thickBot="1">
      <c r="A144" s="297" t="s">
        <v>26</v>
      </c>
      <c r="B144" s="381" t="s">
        <v>409</v>
      </c>
      <c r="C144" s="430">
        <f>+C123+C143</f>
        <v>7520</v>
      </c>
    </row>
    <row r="145" ht="7.5" customHeight="1"/>
    <row r="146" spans="1:3" ht="15.75">
      <c r="A146" s="552" t="s">
        <v>411</v>
      </c>
      <c r="B146" s="552"/>
      <c r="C146" s="552"/>
    </row>
    <row r="147" spans="1:3" ht="15" customHeight="1" thickBot="1">
      <c r="A147" s="550" t="s">
        <v>160</v>
      </c>
      <c r="B147" s="550"/>
      <c r="C147" s="309" t="s">
        <v>224</v>
      </c>
    </row>
    <row r="148" spans="1:4" ht="13.5" customHeight="1" thickBot="1">
      <c r="A148" s="20">
        <v>1</v>
      </c>
      <c r="B148" s="30" t="s">
        <v>412</v>
      </c>
      <c r="C148" s="299">
        <f>+C60-C123</f>
        <v>0</v>
      </c>
      <c r="D148" s="433"/>
    </row>
    <row r="149" spans="1:3" ht="27.75" customHeight="1" thickBot="1">
      <c r="A149" s="20" t="s">
        <v>18</v>
      </c>
      <c r="B149" s="30" t="s">
        <v>413</v>
      </c>
      <c r="C149" s="299">
        <f>+C83-C143</f>
        <v>0</v>
      </c>
    </row>
  </sheetData>
  <sheetProtection sheet="1" objects="1" scenarios="1"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2014. ÉVI KÖLTSÉGVETÉS
ÖNKÉNT VÁLLALT FELADATAINAK MÉRLEGE
&amp;R&amp;"Times New Roman CE,Félkövér dőlt"&amp;11 1.3. melléklet a 4/2015. (IV.24.)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view="pageLayout" zoomScaleNormal="120" zoomScaleSheetLayoutView="100" workbookViewId="0" topLeftCell="A1">
      <selection activeCell="A1" sqref="A1:C1"/>
    </sheetView>
  </sheetViews>
  <sheetFormatPr defaultColWidth="9.00390625" defaultRowHeight="12.75"/>
  <cols>
    <col min="1" max="1" width="9.50390625" style="382" customWidth="1"/>
    <col min="2" max="2" width="91.625" style="382" customWidth="1"/>
    <col min="3" max="3" width="21.625" style="383" customWidth="1"/>
    <col min="4" max="4" width="9.00390625" style="415" customWidth="1"/>
    <col min="5" max="16384" width="9.375" style="415" customWidth="1"/>
  </cols>
  <sheetData>
    <row r="1" spans="1:3" ht="15.75" customHeight="1">
      <c r="A1" s="549" t="s">
        <v>14</v>
      </c>
      <c r="B1" s="549"/>
      <c r="C1" s="549"/>
    </row>
    <row r="2" spans="1:3" ht="15.75" customHeight="1" thickBot="1">
      <c r="A2" s="550" t="s">
        <v>158</v>
      </c>
      <c r="B2" s="550"/>
      <c r="C2" s="309" t="s">
        <v>224</v>
      </c>
    </row>
    <row r="3" spans="1:3" ht="37.5" customHeight="1" thickBot="1">
      <c r="A3" s="23" t="s">
        <v>71</v>
      </c>
      <c r="B3" s="24" t="s">
        <v>16</v>
      </c>
      <c r="C3" s="44" t="s">
        <v>253</v>
      </c>
    </row>
    <row r="4" spans="1:3" s="416" customFormat="1" ht="12" customHeight="1" thickBot="1">
      <c r="A4" s="410">
        <v>1</v>
      </c>
      <c r="B4" s="411">
        <v>2</v>
      </c>
      <c r="C4" s="412">
        <v>3</v>
      </c>
    </row>
    <row r="5" spans="1:3" s="417" customFormat="1" ht="12" customHeight="1" thickBot="1">
      <c r="A5" s="20" t="s">
        <v>17</v>
      </c>
      <c r="B5" s="21" t="s">
        <v>254</v>
      </c>
      <c r="C5" s="299">
        <f>+C6+C7+C8+C9+C10+C11</f>
        <v>6842</v>
      </c>
    </row>
    <row r="6" spans="1:3" s="417" customFormat="1" ht="12" customHeight="1">
      <c r="A6" s="15" t="s">
        <v>102</v>
      </c>
      <c r="B6" s="418" t="s">
        <v>255</v>
      </c>
      <c r="C6" s="302"/>
    </row>
    <row r="7" spans="1:3" s="417" customFormat="1" ht="12" customHeight="1">
      <c r="A7" s="14" t="s">
        <v>103</v>
      </c>
      <c r="B7" s="419" t="s">
        <v>256</v>
      </c>
      <c r="C7" s="301"/>
    </row>
    <row r="8" spans="1:3" s="417" customFormat="1" ht="12" customHeight="1">
      <c r="A8" s="14" t="s">
        <v>104</v>
      </c>
      <c r="B8" s="419" t="s">
        <v>257</v>
      </c>
      <c r="C8" s="301">
        <v>6842</v>
      </c>
    </row>
    <row r="9" spans="1:3" s="417" customFormat="1" ht="12" customHeight="1">
      <c r="A9" s="14" t="s">
        <v>105</v>
      </c>
      <c r="B9" s="419" t="s">
        <v>258</v>
      </c>
      <c r="C9" s="301"/>
    </row>
    <row r="10" spans="1:3" s="417" customFormat="1" ht="12" customHeight="1">
      <c r="A10" s="14" t="s">
        <v>154</v>
      </c>
      <c r="B10" s="419" t="s">
        <v>259</v>
      </c>
      <c r="C10" s="301"/>
    </row>
    <row r="11" spans="1:3" s="417" customFormat="1" ht="12" customHeight="1" thickBot="1">
      <c r="A11" s="16" t="s">
        <v>106</v>
      </c>
      <c r="B11" s="420" t="s">
        <v>260</v>
      </c>
      <c r="C11" s="301"/>
    </row>
    <row r="12" spans="1:3" s="417" customFormat="1" ht="12" customHeight="1" thickBot="1">
      <c r="A12" s="20" t="s">
        <v>18</v>
      </c>
      <c r="B12" s="294" t="s">
        <v>261</v>
      </c>
      <c r="C12" s="299">
        <f>+C13+C14+C15+C16+C17</f>
        <v>0</v>
      </c>
    </row>
    <row r="13" spans="1:3" s="417" customFormat="1" ht="12" customHeight="1">
      <c r="A13" s="15" t="s">
        <v>108</v>
      </c>
      <c r="B13" s="418" t="s">
        <v>262</v>
      </c>
      <c r="C13" s="302"/>
    </row>
    <row r="14" spans="1:3" s="417" customFormat="1" ht="12" customHeight="1">
      <c r="A14" s="14" t="s">
        <v>109</v>
      </c>
      <c r="B14" s="419" t="s">
        <v>263</v>
      </c>
      <c r="C14" s="301"/>
    </row>
    <row r="15" spans="1:3" s="417" customFormat="1" ht="12" customHeight="1">
      <c r="A15" s="14" t="s">
        <v>110</v>
      </c>
      <c r="B15" s="419" t="s">
        <v>478</v>
      </c>
      <c r="C15" s="301"/>
    </row>
    <row r="16" spans="1:3" s="417" customFormat="1" ht="12" customHeight="1">
      <c r="A16" s="14" t="s">
        <v>111</v>
      </c>
      <c r="B16" s="419" t="s">
        <v>479</v>
      </c>
      <c r="C16" s="301"/>
    </row>
    <row r="17" spans="1:3" s="417" customFormat="1" ht="12" customHeight="1">
      <c r="A17" s="14" t="s">
        <v>112</v>
      </c>
      <c r="B17" s="419" t="s">
        <v>264</v>
      </c>
      <c r="C17" s="301"/>
    </row>
    <row r="18" spans="1:3" s="417" customFormat="1" ht="12" customHeight="1" thickBot="1">
      <c r="A18" s="16" t="s">
        <v>121</v>
      </c>
      <c r="B18" s="420" t="s">
        <v>265</v>
      </c>
      <c r="C18" s="303"/>
    </row>
    <row r="19" spans="1:3" s="417" customFormat="1" ht="12" customHeight="1" thickBot="1">
      <c r="A19" s="20" t="s">
        <v>19</v>
      </c>
      <c r="B19" s="21" t="s">
        <v>266</v>
      </c>
      <c r="C19" s="299">
        <f>+C20+C21+C22+C23+C24</f>
        <v>0</v>
      </c>
    </row>
    <row r="20" spans="1:3" s="417" customFormat="1" ht="12" customHeight="1">
      <c r="A20" s="15" t="s">
        <v>91</v>
      </c>
      <c r="B20" s="418" t="s">
        <v>267</v>
      </c>
      <c r="C20" s="302"/>
    </row>
    <row r="21" spans="1:3" s="417" customFormat="1" ht="12" customHeight="1">
      <c r="A21" s="14" t="s">
        <v>92</v>
      </c>
      <c r="B21" s="419" t="s">
        <v>268</v>
      </c>
      <c r="C21" s="301"/>
    </row>
    <row r="22" spans="1:3" s="417" customFormat="1" ht="12" customHeight="1">
      <c r="A22" s="14" t="s">
        <v>93</v>
      </c>
      <c r="B22" s="419" t="s">
        <v>480</v>
      </c>
      <c r="C22" s="301"/>
    </row>
    <row r="23" spans="1:3" s="417" customFormat="1" ht="12" customHeight="1">
      <c r="A23" s="14" t="s">
        <v>94</v>
      </c>
      <c r="B23" s="419" t="s">
        <v>481</v>
      </c>
      <c r="C23" s="301"/>
    </row>
    <row r="24" spans="1:3" s="417" customFormat="1" ht="12" customHeight="1">
      <c r="A24" s="14" t="s">
        <v>177</v>
      </c>
      <c r="B24" s="419" t="s">
        <v>269</v>
      </c>
      <c r="C24" s="301"/>
    </row>
    <row r="25" spans="1:3" s="417" customFormat="1" ht="12" customHeight="1" thickBot="1">
      <c r="A25" s="16" t="s">
        <v>178</v>
      </c>
      <c r="B25" s="420" t="s">
        <v>270</v>
      </c>
      <c r="C25" s="303"/>
    </row>
    <row r="26" spans="1:3" s="417" customFormat="1" ht="12" customHeight="1" thickBot="1">
      <c r="A26" s="20" t="s">
        <v>179</v>
      </c>
      <c r="B26" s="21" t="s">
        <v>271</v>
      </c>
      <c r="C26" s="305">
        <f>+C27+C30+C31+C32</f>
        <v>16712</v>
      </c>
    </row>
    <row r="27" spans="1:3" s="417" customFormat="1" ht="12" customHeight="1">
      <c r="A27" s="15" t="s">
        <v>272</v>
      </c>
      <c r="B27" s="418" t="s">
        <v>278</v>
      </c>
      <c r="C27" s="413">
        <v>16712</v>
      </c>
    </row>
    <row r="28" spans="1:3" s="417" customFormat="1" ht="12" customHeight="1">
      <c r="A28" s="14" t="s">
        <v>273</v>
      </c>
      <c r="B28" s="419" t="s">
        <v>279</v>
      </c>
      <c r="C28" s="301"/>
    </row>
    <row r="29" spans="1:3" s="417" customFormat="1" ht="12" customHeight="1">
      <c r="A29" s="14" t="s">
        <v>274</v>
      </c>
      <c r="B29" s="419" t="s">
        <v>280</v>
      </c>
      <c r="C29" s="301">
        <v>16712</v>
      </c>
    </row>
    <row r="30" spans="1:3" s="417" customFormat="1" ht="12" customHeight="1">
      <c r="A30" s="14" t="s">
        <v>275</v>
      </c>
      <c r="B30" s="419" t="s">
        <v>281</v>
      </c>
      <c r="C30" s="301"/>
    </row>
    <row r="31" spans="1:3" s="417" customFormat="1" ht="12" customHeight="1">
      <c r="A31" s="14" t="s">
        <v>276</v>
      </c>
      <c r="B31" s="419" t="s">
        <v>282</v>
      </c>
      <c r="C31" s="301"/>
    </row>
    <row r="32" spans="1:3" s="417" customFormat="1" ht="12" customHeight="1" thickBot="1">
      <c r="A32" s="16" t="s">
        <v>277</v>
      </c>
      <c r="B32" s="420" t="s">
        <v>283</v>
      </c>
      <c r="C32" s="303"/>
    </row>
    <row r="33" spans="1:3" s="417" customFormat="1" ht="12" customHeight="1" thickBot="1">
      <c r="A33" s="20" t="s">
        <v>21</v>
      </c>
      <c r="B33" s="21" t="s">
        <v>284</v>
      </c>
      <c r="C33" s="299">
        <f>SUM(C34:C43)</f>
        <v>0</v>
      </c>
    </row>
    <row r="34" spans="1:3" s="417" customFormat="1" ht="12" customHeight="1">
      <c r="A34" s="15" t="s">
        <v>95</v>
      </c>
      <c r="B34" s="418" t="s">
        <v>287</v>
      </c>
      <c r="C34" s="302"/>
    </row>
    <row r="35" spans="1:3" s="417" customFormat="1" ht="12" customHeight="1">
      <c r="A35" s="14" t="s">
        <v>96</v>
      </c>
      <c r="B35" s="419" t="s">
        <v>288</v>
      </c>
      <c r="C35" s="301"/>
    </row>
    <row r="36" spans="1:3" s="417" customFormat="1" ht="12" customHeight="1">
      <c r="A36" s="14" t="s">
        <v>97</v>
      </c>
      <c r="B36" s="419" t="s">
        <v>289</v>
      </c>
      <c r="C36" s="301"/>
    </row>
    <row r="37" spans="1:3" s="417" customFormat="1" ht="12" customHeight="1">
      <c r="A37" s="14" t="s">
        <v>181</v>
      </c>
      <c r="B37" s="419" t="s">
        <v>290</v>
      </c>
      <c r="C37" s="301"/>
    </row>
    <row r="38" spans="1:3" s="417" customFormat="1" ht="12" customHeight="1">
      <c r="A38" s="14" t="s">
        <v>182</v>
      </c>
      <c r="B38" s="419" t="s">
        <v>291</v>
      </c>
      <c r="C38" s="301"/>
    </row>
    <row r="39" spans="1:3" s="417" customFormat="1" ht="12" customHeight="1">
      <c r="A39" s="14" t="s">
        <v>183</v>
      </c>
      <c r="B39" s="419" t="s">
        <v>292</v>
      </c>
      <c r="C39" s="301"/>
    </row>
    <row r="40" spans="1:3" s="417" customFormat="1" ht="12" customHeight="1">
      <c r="A40" s="14" t="s">
        <v>184</v>
      </c>
      <c r="B40" s="419" t="s">
        <v>293</v>
      </c>
      <c r="C40" s="301"/>
    </row>
    <row r="41" spans="1:3" s="417" customFormat="1" ht="12" customHeight="1">
      <c r="A41" s="14" t="s">
        <v>185</v>
      </c>
      <c r="B41" s="419" t="s">
        <v>294</v>
      </c>
      <c r="C41" s="301"/>
    </row>
    <row r="42" spans="1:3" s="417" customFormat="1" ht="12" customHeight="1">
      <c r="A42" s="14" t="s">
        <v>285</v>
      </c>
      <c r="B42" s="419" t="s">
        <v>295</v>
      </c>
      <c r="C42" s="304"/>
    </row>
    <row r="43" spans="1:3" s="417" customFormat="1" ht="12" customHeight="1" thickBot="1">
      <c r="A43" s="16" t="s">
        <v>286</v>
      </c>
      <c r="B43" s="420" t="s">
        <v>296</v>
      </c>
      <c r="C43" s="405"/>
    </row>
    <row r="44" spans="1:3" s="417" customFormat="1" ht="12" customHeight="1" thickBot="1">
      <c r="A44" s="20" t="s">
        <v>22</v>
      </c>
      <c r="B44" s="21" t="s">
        <v>297</v>
      </c>
      <c r="C44" s="299">
        <f>SUM(C45:C49)</f>
        <v>0</v>
      </c>
    </row>
    <row r="45" spans="1:3" s="417" customFormat="1" ht="12" customHeight="1">
      <c r="A45" s="15" t="s">
        <v>98</v>
      </c>
      <c r="B45" s="418" t="s">
        <v>301</v>
      </c>
      <c r="C45" s="454"/>
    </row>
    <row r="46" spans="1:3" s="417" customFormat="1" ht="12" customHeight="1">
      <c r="A46" s="14" t="s">
        <v>99</v>
      </c>
      <c r="B46" s="419" t="s">
        <v>302</v>
      </c>
      <c r="C46" s="304"/>
    </row>
    <row r="47" spans="1:3" s="417" customFormat="1" ht="12" customHeight="1">
      <c r="A47" s="14" t="s">
        <v>298</v>
      </c>
      <c r="B47" s="419" t="s">
        <v>303</v>
      </c>
      <c r="C47" s="304"/>
    </row>
    <row r="48" spans="1:3" s="417" customFormat="1" ht="12" customHeight="1">
      <c r="A48" s="14" t="s">
        <v>299</v>
      </c>
      <c r="B48" s="419" t="s">
        <v>304</v>
      </c>
      <c r="C48" s="304"/>
    </row>
    <row r="49" spans="1:3" s="417" customFormat="1" ht="12" customHeight="1" thickBot="1">
      <c r="A49" s="16" t="s">
        <v>300</v>
      </c>
      <c r="B49" s="420" t="s">
        <v>305</v>
      </c>
      <c r="C49" s="405"/>
    </row>
    <row r="50" spans="1:3" s="417" customFormat="1" ht="12" customHeight="1" thickBot="1">
      <c r="A50" s="20" t="s">
        <v>186</v>
      </c>
      <c r="B50" s="21" t="s">
        <v>306</v>
      </c>
      <c r="C50" s="299">
        <f>SUM(C51:C53)</f>
        <v>0</v>
      </c>
    </row>
    <row r="51" spans="1:3" s="417" customFormat="1" ht="12" customHeight="1">
      <c r="A51" s="15" t="s">
        <v>100</v>
      </c>
      <c r="B51" s="418" t="s">
        <v>307</v>
      </c>
      <c r="C51" s="302"/>
    </row>
    <row r="52" spans="1:3" s="417" customFormat="1" ht="12" customHeight="1">
      <c r="A52" s="14" t="s">
        <v>101</v>
      </c>
      <c r="B52" s="419" t="s">
        <v>482</v>
      </c>
      <c r="C52" s="301"/>
    </row>
    <row r="53" spans="1:3" s="417" customFormat="1" ht="12" customHeight="1">
      <c r="A53" s="14" t="s">
        <v>311</v>
      </c>
      <c r="B53" s="419" t="s">
        <v>309</v>
      </c>
      <c r="C53" s="301"/>
    </row>
    <row r="54" spans="1:3" s="417" customFormat="1" ht="12" customHeight="1" thickBot="1">
      <c r="A54" s="16" t="s">
        <v>312</v>
      </c>
      <c r="B54" s="420" t="s">
        <v>310</v>
      </c>
      <c r="C54" s="303"/>
    </row>
    <row r="55" spans="1:3" s="417" customFormat="1" ht="12" customHeight="1" thickBot="1">
      <c r="A55" s="20" t="s">
        <v>24</v>
      </c>
      <c r="B55" s="294" t="s">
        <v>313</v>
      </c>
      <c r="C55" s="299">
        <f>SUM(C56:C58)</f>
        <v>0</v>
      </c>
    </row>
    <row r="56" spans="1:3" s="417" customFormat="1" ht="12" customHeight="1">
      <c r="A56" s="15" t="s">
        <v>187</v>
      </c>
      <c r="B56" s="418" t="s">
        <v>315</v>
      </c>
      <c r="C56" s="304"/>
    </row>
    <row r="57" spans="1:3" s="417" customFormat="1" ht="12" customHeight="1">
      <c r="A57" s="14" t="s">
        <v>188</v>
      </c>
      <c r="B57" s="419" t="s">
        <v>483</v>
      </c>
      <c r="C57" s="304"/>
    </row>
    <row r="58" spans="1:3" s="417" customFormat="1" ht="12" customHeight="1">
      <c r="A58" s="14" t="s">
        <v>225</v>
      </c>
      <c r="B58" s="419" t="s">
        <v>316</v>
      </c>
      <c r="C58" s="304"/>
    </row>
    <row r="59" spans="1:3" s="417" customFormat="1" ht="12" customHeight="1" thickBot="1">
      <c r="A59" s="16" t="s">
        <v>314</v>
      </c>
      <c r="B59" s="420" t="s">
        <v>317</v>
      </c>
      <c r="C59" s="304"/>
    </row>
    <row r="60" spans="1:3" s="417" customFormat="1" ht="12" customHeight="1" thickBot="1">
      <c r="A60" s="20" t="s">
        <v>25</v>
      </c>
      <c r="B60" s="21" t="s">
        <v>318</v>
      </c>
      <c r="C60" s="305">
        <f>+C5+C12+C19+C26+C33+C44+C50+C55</f>
        <v>23554</v>
      </c>
    </row>
    <row r="61" spans="1:3" s="417" customFormat="1" ht="12" customHeight="1" thickBot="1">
      <c r="A61" s="421" t="s">
        <v>319</v>
      </c>
      <c r="B61" s="294" t="s">
        <v>320</v>
      </c>
      <c r="C61" s="299">
        <f>SUM(C62:C64)</f>
        <v>0</v>
      </c>
    </row>
    <row r="62" spans="1:3" s="417" customFormat="1" ht="12" customHeight="1">
      <c r="A62" s="15" t="s">
        <v>353</v>
      </c>
      <c r="B62" s="418" t="s">
        <v>321</v>
      </c>
      <c r="C62" s="304"/>
    </row>
    <row r="63" spans="1:3" s="417" customFormat="1" ht="12" customHeight="1">
      <c r="A63" s="14" t="s">
        <v>362</v>
      </c>
      <c r="B63" s="419" t="s">
        <v>322</v>
      </c>
      <c r="C63" s="304"/>
    </row>
    <row r="64" spans="1:3" s="417" customFormat="1" ht="12" customHeight="1" thickBot="1">
      <c r="A64" s="16" t="s">
        <v>363</v>
      </c>
      <c r="B64" s="422" t="s">
        <v>323</v>
      </c>
      <c r="C64" s="304"/>
    </row>
    <row r="65" spans="1:3" s="417" customFormat="1" ht="12" customHeight="1" thickBot="1">
      <c r="A65" s="421" t="s">
        <v>324</v>
      </c>
      <c r="B65" s="294" t="s">
        <v>325</v>
      </c>
      <c r="C65" s="299">
        <f>SUM(C66:C69)</f>
        <v>0</v>
      </c>
    </row>
    <row r="66" spans="1:3" s="417" customFormat="1" ht="12" customHeight="1">
      <c r="A66" s="15" t="s">
        <v>155</v>
      </c>
      <c r="B66" s="418" t="s">
        <v>326</v>
      </c>
      <c r="C66" s="304"/>
    </row>
    <row r="67" spans="1:3" s="417" customFormat="1" ht="12" customHeight="1">
      <c r="A67" s="14" t="s">
        <v>156</v>
      </c>
      <c r="B67" s="419" t="s">
        <v>327</v>
      </c>
      <c r="C67" s="304"/>
    </row>
    <row r="68" spans="1:3" s="417" customFormat="1" ht="12" customHeight="1">
      <c r="A68" s="14" t="s">
        <v>354</v>
      </c>
      <c r="B68" s="419" t="s">
        <v>328</v>
      </c>
      <c r="C68" s="304"/>
    </row>
    <row r="69" spans="1:3" s="417" customFormat="1" ht="12" customHeight="1" thickBot="1">
      <c r="A69" s="16" t="s">
        <v>355</v>
      </c>
      <c r="B69" s="420" t="s">
        <v>329</v>
      </c>
      <c r="C69" s="304"/>
    </row>
    <row r="70" spans="1:3" s="417" customFormat="1" ht="12" customHeight="1" thickBot="1">
      <c r="A70" s="421" t="s">
        <v>330</v>
      </c>
      <c r="B70" s="294" t="s">
        <v>331</v>
      </c>
      <c r="C70" s="299">
        <f>SUM(C71:C72)</f>
        <v>0</v>
      </c>
    </row>
    <row r="71" spans="1:3" s="417" customFormat="1" ht="12" customHeight="1">
      <c r="A71" s="15" t="s">
        <v>356</v>
      </c>
      <c r="B71" s="418" t="s">
        <v>332</v>
      </c>
      <c r="C71" s="304"/>
    </row>
    <row r="72" spans="1:3" s="417" customFormat="1" ht="12" customHeight="1" thickBot="1">
      <c r="A72" s="16" t="s">
        <v>357</v>
      </c>
      <c r="B72" s="420" t="s">
        <v>333</v>
      </c>
      <c r="C72" s="304"/>
    </row>
    <row r="73" spans="1:3" s="417" customFormat="1" ht="12" customHeight="1" thickBot="1">
      <c r="A73" s="421" t="s">
        <v>334</v>
      </c>
      <c r="B73" s="294" t="s">
        <v>335</v>
      </c>
      <c r="C73" s="299">
        <f>SUM(C74:C76)</f>
        <v>0</v>
      </c>
    </row>
    <row r="74" spans="1:3" s="417" customFormat="1" ht="12" customHeight="1">
      <c r="A74" s="15" t="s">
        <v>358</v>
      </c>
      <c r="B74" s="418" t="s">
        <v>336</v>
      </c>
      <c r="C74" s="304"/>
    </row>
    <row r="75" spans="1:3" s="417" customFormat="1" ht="12" customHeight="1">
      <c r="A75" s="14" t="s">
        <v>359</v>
      </c>
      <c r="B75" s="419" t="s">
        <v>337</v>
      </c>
      <c r="C75" s="304"/>
    </row>
    <row r="76" spans="1:3" s="417" customFormat="1" ht="12" customHeight="1" thickBot="1">
      <c r="A76" s="16" t="s">
        <v>360</v>
      </c>
      <c r="B76" s="420" t="s">
        <v>338</v>
      </c>
      <c r="C76" s="304"/>
    </row>
    <row r="77" spans="1:3" s="417" customFormat="1" ht="12" customHeight="1" thickBot="1">
      <c r="A77" s="421" t="s">
        <v>339</v>
      </c>
      <c r="B77" s="294" t="s">
        <v>361</v>
      </c>
      <c r="C77" s="299">
        <f>SUM(C78:C81)</f>
        <v>0</v>
      </c>
    </row>
    <row r="78" spans="1:3" s="417" customFormat="1" ht="12" customHeight="1">
      <c r="A78" s="423" t="s">
        <v>340</v>
      </c>
      <c r="B78" s="418" t="s">
        <v>341</v>
      </c>
      <c r="C78" s="304"/>
    </row>
    <row r="79" spans="1:3" s="417" customFormat="1" ht="12" customHeight="1">
      <c r="A79" s="424" t="s">
        <v>342</v>
      </c>
      <c r="B79" s="419" t="s">
        <v>343</v>
      </c>
      <c r="C79" s="304"/>
    </row>
    <row r="80" spans="1:3" s="417" customFormat="1" ht="12" customHeight="1">
      <c r="A80" s="424" t="s">
        <v>344</v>
      </c>
      <c r="B80" s="419" t="s">
        <v>345</v>
      </c>
      <c r="C80" s="304"/>
    </row>
    <row r="81" spans="1:3" s="417" customFormat="1" ht="12" customHeight="1" thickBot="1">
      <c r="A81" s="425" t="s">
        <v>346</v>
      </c>
      <c r="B81" s="420" t="s">
        <v>347</v>
      </c>
      <c r="C81" s="304"/>
    </row>
    <row r="82" spans="1:3" s="417" customFormat="1" ht="13.5" customHeight="1" thickBot="1">
      <c r="A82" s="421" t="s">
        <v>348</v>
      </c>
      <c r="B82" s="294" t="s">
        <v>349</v>
      </c>
      <c r="C82" s="455"/>
    </row>
    <row r="83" spans="1:3" s="417" customFormat="1" ht="15.75" customHeight="1" thickBot="1">
      <c r="A83" s="421" t="s">
        <v>350</v>
      </c>
      <c r="B83" s="426" t="s">
        <v>351</v>
      </c>
      <c r="C83" s="305">
        <f>+C61+C65+C70+C73+C77+C82</f>
        <v>0</v>
      </c>
    </row>
    <row r="84" spans="1:3" s="417" customFormat="1" ht="16.5" customHeight="1" thickBot="1">
      <c r="A84" s="427" t="s">
        <v>364</v>
      </c>
      <c r="B84" s="428" t="s">
        <v>352</v>
      </c>
      <c r="C84" s="305">
        <f>+C60+C83</f>
        <v>23554</v>
      </c>
    </row>
    <row r="85" spans="1:3" s="417" customFormat="1" ht="83.25" customHeight="1">
      <c r="A85" s="5"/>
      <c r="B85" s="6"/>
      <c r="C85" s="306"/>
    </row>
    <row r="86" spans="1:3" ht="16.5" customHeight="1">
      <c r="A86" s="549" t="s">
        <v>46</v>
      </c>
      <c r="B86" s="549"/>
      <c r="C86" s="549"/>
    </row>
    <row r="87" spans="1:3" s="429" customFormat="1" ht="16.5" customHeight="1" thickBot="1">
      <c r="A87" s="551" t="s">
        <v>159</v>
      </c>
      <c r="B87" s="551"/>
      <c r="C87" s="165" t="s">
        <v>224</v>
      </c>
    </row>
    <row r="88" spans="1:3" ht="37.5" customHeight="1" thickBot="1">
      <c r="A88" s="23" t="s">
        <v>71</v>
      </c>
      <c r="B88" s="24" t="s">
        <v>47</v>
      </c>
      <c r="C88" s="44" t="s">
        <v>253</v>
      </c>
    </row>
    <row r="89" spans="1:3" s="416" customFormat="1" ht="12" customHeight="1" thickBot="1">
      <c r="A89" s="37">
        <v>1</v>
      </c>
      <c r="B89" s="38">
        <v>2</v>
      </c>
      <c r="C89" s="39">
        <v>3</v>
      </c>
    </row>
    <row r="90" spans="1:3" ht="12" customHeight="1" thickBot="1">
      <c r="A90" s="22" t="s">
        <v>17</v>
      </c>
      <c r="B90" s="31" t="s">
        <v>367</v>
      </c>
      <c r="C90" s="298">
        <f>SUM(C91:C95)</f>
        <v>23011</v>
      </c>
    </row>
    <row r="91" spans="1:3" ht="12" customHeight="1">
      <c r="A91" s="17" t="s">
        <v>102</v>
      </c>
      <c r="B91" s="10" t="s">
        <v>48</v>
      </c>
      <c r="C91" s="300">
        <v>8010</v>
      </c>
    </row>
    <row r="92" spans="1:3" ht="12" customHeight="1">
      <c r="A92" s="14" t="s">
        <v>103</v>
      </c>
      <c r="B92" s="8" t="s">
        <v>189</v>
      </c>
      <c r="C92" s="301">
        <v>2130</v>
      </c>
    </row>
    <row r="93" spans="1:3" ht="12" customHeight="1">
      <c r="A93" s="14" t="s">
        <v>104</v>
      </c>
      <c r="B93" s="8" t="s">
        <v>145</v>
      </c>
      <c r="C93" s="303">
        <v>4023</v>
      </c>
    </row>
    <row r="94" spans="1:3" ht="12" customHeight="1">
      <c r="A94" s="14" t="s">
        <v>105</v>
      </c>
      <c r="B94" s="11" t="s">
        <v>190</v>
      </c>
      <c r="C94" s="303">
        <v>4732</v>
      </c>
    </row>
    <row r="95" spans="1:3" ht="12" customHeight="1">
      <c r="A95" s="14" t="s">
        <v>116</v>
      </c>
      <c r="B95" s="19" t="s">
        <v>191</v>
      </c>
      <c r="C95" s="303">
        <v>4116</v>
      </c>
    </row>
    <row r="96" spans="1:3" ht="12" customHeight="1">
      <c r="A96" s="14" t="s">
        <v>106</v>
      </c>
      <c r="B96" s="8" t="s">
        <v>368</v>
      </c>
      <c r="C96" s="303"/>
    </row>
    <row r="97" spans="1:3" ht="12" customHeight="1">
      <c r="A97" s="14" t="s">
        <v>107</v>
      </c>
      <c r="B97" s="167" t="s">
        <v>369</v>
      </c>
      <c r="C97" s="303"/>
    </row>
    <row r="98" spans="1:3" ht="12" customHeight="1">
      <c r="A98" s="14" t="s">
        <v>117</v>
      </c>
      <c r="B98" s="168" t="s">
        <v>370</v>
      </c>
      <c r="C98" s="303"/>
    </row>
    <row r="99" spans="1:3" ht="12" customHeight="1">
      <c r="A99" s="14" t="s">
        <v>118</v>
      </c>
      <c r="B99" s="168" t="s">
        <v>371</v>
      </c>
      <c r="C99" s="303"/>
    </row>
    <row r="100" spans="1:3" ht="12" customHeight="1">
      <c r="A100" s="14" t="s">
        <v>119</v>
      </c>
      <c r="B100" s="167" t="s">
        <v>372</v>
      </c>
      <c r="C100" s="303">
        <v>4116</v>
      </c>
    </row>
    <row r="101" spans="1:3" ht="12" customHeight="1">
      <c r="A101" s="14" t="s">
        <v>120</v>
      </c>
      <c r="B101" s="167" t="s">
        <v>373</v>
      </c>
      <c r="C101" s="303"/>
    </row>
    <row r="102" spans="1:3" ht="12" customHeight="1">
      <c r="A102" s="14" t="s">
        <v>122</v>
      </c>
      <c r="B102" s="168" t="s">
        <v>374</v>
      </c>
      <c r="C102" s="303"/>
    </row>
    <row r="103" spans="1:3" ht="12" customHeight="1">
      <c r="A103" s="13" t="s">
        <v>192</v>
      </c>
      <c r="B103" s="169" t="s">
        <v>375</v>
      </c>
      <c r="C103" s="303"/>
    </row>
    <row r="104" spans="1:3" ht="12" customHeight="1">
      <c r="A104" s="14" t="s">
        <v>365</v>
      </c>
      <c r="B104" s="169" t="s">
        <v>376</v>
      </c>
      <c r="C104" s="303"/>
    </row>
    <row r="105" spans="1:3" ht="12" customHeight="1" thickBot="1">
      <c r="A105" s="18" t="s">
        <v>366</v>
      </c>
      <c r="B105" s="170" t="s">
        <v>377</v>
      </c>
      <c r="C105" s="307"/>
    </row>
    <row r="106" spans="1:3" ht="12" customHeight="1" thickBot="1">
      <c r="A106" s="20" t="s">
        <v>18</v>
      </c>
      <c r="B106" s="30" t="s">
        <v>378</v>
      </c>
      <c r="C106" s="299">
        <f>+C107+C109+C111</f>
        <v>543</v>
      </c>
    </row>
    <row r="107" spans="1:3" ht="12" customHeight="1">
      <c r="A107" s="15" t="s">
        <v>108</v>
      </c>
      <c r="B107" s="8" t="s">
        <v>223</v>
      </c>
      <c r="C107" s="302">
        <v>543</v>
      </c>
    </row>
    <row r="108" spans="1:3" ht="12" customHeight="1">
      <c r="A108" s="15" t="s">
        <v>109</v>
      </c>
      <c r="B108" s="12" t="s">
        <v>382</v>
      </c>
      <c r="C108" s="302"/>
    </row>
    <row r="109" spans="1:3" ht="12" customHeight="1">
      <c r="A109" s="15" t="s">
        <v>110</v>
      </c>
      <c r="B109" s="12" t="s">
        <v>193</v>
      </c>
      <c r="C109" s="301"/>
    </row>
    <row r="110" spans="1:3" ht="12" customHeight="1">
      <c r="A110" s="15" t="s">
        <v>111</v>
      </c>
      <c r="B110" s="12" t="s">
        <v>383</v>
      </c>
      <c r="C110" s="266"/>
    </row>
    <row r="111" spans="1:3" ht="12" customHeight="1">
      <c r="A111" s="15" t="s">
        <v>112</v>
      </c>
      <c r="B111" s="296" t="s">
        <v>226</v>
      </c>
      <c r="C111" s="266"/>
    </row>
    <row r="112" spans="1:3" ht="12" customHeight="1">
      <c r="A112" s="15" t="s">
        <v>121</v>
      </c>
      <c r="B112" s="295" t="s">
        <v>484</v>
      </c>
      <c r="C112" s="266"/>
    </row>
    <row r="113" spans="1:3" ht="12" customHeight="1">
      <c r="A113" s="15" t="s">
        <v>123</v>
      </c>
      <c r="B113" s="414" t="s">
        <v>388</v>
      </c>
      <c r="C113" s="266"/>
    </row>
    <row r="114" spans="1:3" ht="15.75">
      <c r="A114" s="15" t="s">
        <v>194</v>
      </c>
      <c r="B114" s="168" t="s">
        <v>371</v>
      </c>
      <c r="C114" s="266"/>
    </row>
    <row r="115" spans="1:3" ht="12" customHeight="1">
      <c r="A115" s="15" t="s">
        <v>195</v>
      </c>
      <c r="B115" s="168" t="s">
        <v>387</v>
      </c>
      <c r="C115" s="266"/>
    </row>
    <row r="116" spans="1:3" ht="12" customHeight="1">
      <c r="A116" s="15" t="s">
        <v>196</v>
      </c>
      <c r="B116" s="168" t="s">
        <v>386</v>
      </c>
      <c r="C116" s="266"/>
    </row>
    <row r="117" spans="1:3" ht="12" customHeight="1">
      <c r="A117" s="15" t="s">
        <v>379</v>
      </c>
      <c r="B117" s="168" t="s">
        <v>374</v>
      </c>
      <c r="C117" s="266"/>
    </row>
    <row r="118" spans="1:3" ht="12" customHeight="1">
      <c r="A118" s="15" t="s">
        <v>380</v>
      </c>
      <c r="B118" s="168" t="s">
        <v>385</v>
      </c>
      <c r="C118" s="266"/>
    </row>
    <row r="119" spans="1:3" ht="16.5" thickBot="1">
      <c r="A119" s="13" t="s">
        <v>381</v>
      </c>
      <c r="B119" s="168" t="s">
        <v>384</v>
      </c>
      <c r="C119" s="268"/>
    </row>
    <row r="120" spans="1:3" ht="12" customHeight="1" thickBot="1">
      <c r="A120" s="20" t="s">
        <v>19</v>
      </c>
      <c r="B120" s="149" t="s">
        <v>389</v>
      </c>
      <c r="C120" s="299">
        <f>+C121+C122</f>
        <v>0</v>
      </c>
    </row>
    <row r="121" spans="1:3" ht="12" customHeight="1">
      <c r="A121" s="15" t="s">
        <v>91</v>
      </c>
      <c r="B121" s="9" t="s">
        <v>60</v>
      </c>
      <c r="C121" s="302"/>
    </row>
    <row r="122" spans="1:3" ht="12" customHeight="1" thickBot="1">
      <c r="A122" s="16" t="s">
        <v>92</v>
      </c>
      <c r="B122" s="12" t="s">
        <v>61</v>
      </c>
      <c r="C122" s="303"/>
    </row>
    <row r="123" spans="1:3" ht="12" customHeight="1" thickBot="1">
      <c r="A123" s="20" t="s">
        <v>20</v>
      </c>
      <c r="B123" s="149" t="s">
        <v>390</v>
      </c>
      <c r="C123" s="299">
        <f>+C90+C106+C120</f>
        <v>23554</v>
      </c>
    </row>
    <row r="124" spans="1:3" ht="12" customHeight="1" thickBot="1">
      <c r="A124" s="20" t="s">
        <v>21</v>
      </c>
      <c r="B124" s="149" t="s">
        <v>391</v>
      </c>
      <c r="C124" s="299">
        <f>+C125+C126+C127</f>
        <v>0</v>
      </c>
    </row>
    <row r="125" spans="1:3" ht="12" customHeight="1">
      <c r="A125" s="15" t="s">
        <v>95</v>
      </c>
      <c r="B125" s="9" t="s">
        <v>392</v>
      </c>
      <c r="C125" s="266"/>
    </row>
    <row r="126" spans="1:3" ht="12" customHeight="1">
      <c r="A126" s="15" t="s">
        <v>96</v>
      </c>
      <c r="B126" s="9" t="s">
        <v>393</v>
      </c>
      <c r="C126" s="266"/>
    </row>
    <row r="127" spans="1:3" ht="12" customHeight="1" thickBot="1">
      <c r="A127" s="13" t="s">
        <v>97</v>
      </c>
      <c r="B127" s="7" t="s">
        <v>394</v>
      </c>
      <c r="C127" s="266"/>
    </row>
    <row r="128" spans="1:3" ht="12" customHeight="1" thickBot="1">
      <c r="A128" s="20" t="s">
        <v>22</v>
      </c>
      <c r="B128" s="149" t="s">
        <v>459</v>
      </c>
      <c r="C128" s="299">
        <f>+C129+C130+C131+C132</f>
        <v>0</v>
      </c>
    </row>
    <row r="129" spans="1:3" ht="12" customHeight="1">
      <c r="A129" s="15" t="s">
        <v>98</v>
      </c>
      <c r="B129" s="9" t="s">
        <v>395</v>
      </c>
      <c r="C129" s="266"/>
    </row>
    <row r="130" spans="1:3" ht="12" customHeight="1">
      <c r="A130" s="15" t="s">
        <v>99</v>
      </c>
      <c r="B130" s="9" t="s">
        <v>396</v>
      </c>
      <c r="C130" s="266"/>
    </row>
    <row r="131" spans="1:3" ht="12" customHeight="1">
      <c r="A131" s="15" t="s">
        <v>298</v>
      </c>
      <c r="B131" s="9" t="s">
        <v>397</v>
      </c>
      <c r="C131" s="266"/>
    </row>
    <row r="132" spans="1:3" ht="12" customHeight="1" thickBot="1">
      <c r="A132" s="13" t="s">
        <v>299</v>
      </c>
      <c r="B132" s="7" t="s">
        <v>398</v>
      </c>
      <c r="C132" s="266"/>
    </row>
    <row r="133" spans="1:3" ht="12" customHeight="1" thickBot="1">
      <c r="A133" s="20" t="s">
        <v>23</v>
      </c>
      <c r="B133" s="149" t="s">
        <v>399</v>
      </c>
      <c r="C133" s="305">
        <f>+C134+C135+C136+C137</f>
        <v>0</v>
      </c>
    </row>
    <row r="134" spans="1:3" ht="12" customHeight="1">
      <c r="A134" s="15" t="s">
        <v>100</v>
      </c>
      <c r="B134" s="9" t="s">
        <v>400</v>
      </c>
      <c r="C134" s="266"/>
    </row>
    <row r="135" spans="1:3" ht="12" customHeight="1">
      <c r="A135" s="15" t="s">
        <v>101</v>
      </c>
      <c r="B135" s="9" t="s">
        <v>410</v>
      </c>
      <c r="C135" s="266"/>
    </row>
    <row r="136" spans="1:3" ht="12" customHeight="1">
      <c r="A136" s="15" t="s">
        <v>311</v>
      </c>
      <c r="B136" s="9" t="s">
        <v>401</v>
      </c>
      <c r="C136" s="266"/>
    </row>
    <row r="137" spans="1:3" ht="12" customHeight="1" thickBot="1">
      <c r="A137" s="13" t="s">
        <v>312</v>
      </c>
      <c r="B137" s="7" t="s">
        <v>402</v>
      </c>
      <c r="C137" s="266"/>
    </row>
    <row r="138" spans="1:3" ht="12" customHeight="1" thickBot="1">
      <c r="A138" s="20" t="s">
        <v>24</v>
      </c>
      <c r="B138" s="149" t="s">
        <v>403</v>
      </c>
      <c r="C138" s="308">
        <f>+C139+C140+C141+C142</f>
        <v>0</v>
      </c>
    </row>
    <row r="139" spans="1:3" ht="12" customHeight="1">
      <c r="A139" s="15" t="s">
        <v>187</v>
      </c>
      <c r="B139" s="9" t="s">
        <v>404</v>
      </c>
      <c r="C139" s="266"/>
    </row>
    <row r="140" spans="1:3" ht="12" customHeight="1">
      <c r="A140" s="15" t="s">
        <v>188</v>
      </c>
      <c r="B140" s="9" t="s">
        <v>405</v>
      </c>
      <c r="C140" s="266"/>
    </row>
    <row r="141" spans="1:3" ht="12" customHeight="1">
      <c r="A141" s="15" t="s">
        <v>225</v>
      </c>
      <c r="B141" s="9" t="s">
        <v>406</v>
      </c>
      <c r="C141" s="266"/>
    </row>
    <row r="142" spans="1:3" ht="12" customHeight="1" thickBot="1">
      <c r="A142" s="15" t="s">
        <v>314</v>
      </c>
      <c r="B142" s="9" t="s">
        <v>407</v>
      </c>
      <c r="C142" s="266"/>
    </row>
    <row r="143" spans="1:9" ht="15" customHeight="1" thickBot="1">
      <c r="A143" s="20" t="s">
        <v>25</v>
      </c>
      <c r="B143" s="149" t="s">
        <v>408</v>
      </c>
      <c r="C143" s="430">
        <f>+C124+C128+C133+C138</f>
        <v>0</v>
      </c>
      <c r="F143" s="431"/>
      <c r="G143" s="432"/>
      <c r="H143" s="432"/>
      <c r="I143" s="432"/>
    </row>
    <row r="144" spans="1:3" s="417" customFormat="1" ht="12.75" customHeight="1" thickBot="1">
      <c r="A144" s="297" t="s">
        <v>26</v>
      </c>
      <c r="B144" s="381" t="s">
        <v>409</v>
      </c>
      <c r="C144" s="430">
        <f>+C123+C143</f>
        <v>23554</v>
      </c>
    </row>
    <row r="145" ht="7.5" customHeight="1"/>
    <row r="146" spans="1:3" ht="15.75">
      <c r="A146" s="552" t="s">
        <v>411</v>
      </c>
      <c r="B146" s="552"/>
      <c r="C146" s="552"/>
    </row>
    <row r="147" spans="1:3" ht="15" customHeight="1" thickBot="1">
      <c r="A147" s="550" t="s">
        <v>160</v>
      </c>
      <c r="B147" s="550"/>
      <c r="C147" s="309" t="s">
        <v>224</v>
      </c>
    </row>
    <row r="148" spans="1:4" ht="13.5" customHeight="1" thickBot="1">
      <c r="A148" s="20">
        <v>1</v>
      </c>
      <c r="B148" s="30" t="s">
        <v>412</v>
      </c>
      <c r="C148" s="299">
        <f>+C60-C123</f>
        <v>0</v>
      </c>
      <c r="D148" s="433"/>
    </row>
    <row r="149" spans="1:3" ht="27.75" customHeight="1" thickBot="1">
      <c r="A149" s="20" t="s">
        <v>18</v>
      </c>
      <c r="B149" s="30" t="s">
        <v>413</v>
      </c>
      <c r="C149" s="299">
        <f>+C83-C143</f>
        <v>0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Hejőkürt Önkormányzat
2014. ÉVI KÖLTSÉGVETÉS
ÁLLAMI (ÁLLAMIGAZGATÁSI) FELADATOK MÉRLEGE
&amp;R&amp;"Times New Roman CE,Félkövér dőlt"&amp;11 1.4. melléklet a 4/2015. (IV.24.) önkormányzati rendelethez</oddHeader>
  </headerFooter>
  <rowBreaks count="1" manualBreakCount="1">
    <brk id="85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B1">
      <selection activeCell="C18" sqref="C18"/>
    </sheetView>
  </sheetViews>
  <sheetFormatPr defaultColWidth="9.00390625" defaultRowHeight="12.75"/>
  <cols>
    <col min="1" max="1" width="6.875" style="61" customWidth="1"/>
    <col min="2" max="2" width="55.125" style="211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9.75" customHeight="1">
      <c r="B1" s="321" t="s">
        <v>164</v>
      </c>
      <c r="C1" s="322"/>
      <c r="D1" s="322"/>
      <c r="E1" s="322"/>
      <c r="F1" s="555" t="s">
        <v>538</v>
      </c>
    </row>
    <row r="2" spans="5:6" ht="14.25" thickBot="1">
      <c r="E2" s="323" t="s">
        <v>62</v>
      </c>
      <c r="F2" s="555"/>
    </row>
    <row r="3" spans="1:6" ht="18" customHeight="1" thickBot="1">
      <c r="A3" s="553" t="s">
        <v>71</v>
      </c>
      <c r="B3" s="324" t="s">
        <v>57</v>
      </c>
      <c r="C3" s="325"/>
      <c r="D3" s="324" t="s">
        <v>59</v>
      </c>
      <c r="E3" s="326"/>
      <c r="F3" s="555"/>
    </row>
    <row r="4" spans="1:6" s="327" customFormat="1" ht="35.25" customHeight="1" thickBot="1">
      <c r="A4" s="554"/>
      <c r="B4" s="212" t="s">
        <v>63</v>
      </c>
      <c r="C4" s="213" t="s">
        <v>253</v>
      </c>
      <c r="D4" s="212" t="s">
        <v>63</v>
      </c>
      <c r="E4" s="57" t="s">
        <v>253</v>
      </c>
      <c r="F4" s="555"/>
    </row>
    <row r="5" spans="1:6" s="332" customFormat="1" ht="12" customHeight="1" thickBot="1">
      <c r="A5" s="328">
        <v>1</v>
      </c>
      <c r="B5" s="329">
        <v>2</v>
      </c>
      <c r="C5" s="330" t="s">
        <v>19</v>
      </c>
      <c r="D5" s="329" t="s">
        <v>20</v>
      </c>
      <c r="E5" s="331" t="s">
        <v>21</v>
      </c>
      <c r="F5" s="555"/>
    </row>
    <row r="6" spans="1:6" ht="12.75" customHeight="1">
      <c r="A6" s="333" t="s">
        <v>17</v>
      </c>
      <c r="B6" s="334" t="s">
        <v>414</v>
      </c>
      <c r="C6" s="310">
        <v>10644</v>
      </c>
      <c r="D6" s="334" t="s">
        <v>64</v>
      </c>
      <c r="E6" s="316">
        <v>15506</v>
      </c>
      <c r="F6" s="555"/>
    </row>
    <row r="7" spans="1:6" ht="12.75" customHeight="1">
      <c r="A7" s="335" t="s">
        <v>18</v>
      </c>
      <c r="B7" s="336" t="s">
        <v>415</v>
      </c>
      <c r="C7" s="311">
        <v>5783</v>
      </c>
      <c r="D7" s="336" t="s">
        <v>189</v>
      </c>
      <c r="E7" s="317">
        <v>3330</v>
      </c>
      <c r="F7" s="555"/>
    </row>
    <row r="8" spans="1:6" ht="12.75" customHeight="1">
      <c r="A8" s="335" t="s">
        <v>19</v>
      </c>
      <c r="B8" s="336" t="s">
        <v>463</v>
      </c>
      <c r="C8" s="311"/>
      <c r="D8" s="336" t="s">
        <v>229</v>
      </c>
      <c r="E8" s="317">
        <v>13881</v>
      </c>
      <c r="F8" s="555"/>
    </row>
    <row r="9" spans="1:6" ht="12.75" customHeight="1">
      <c r="A9" s="335" t="s">
        <v>20</v>
      </c>
      <c r="B9" s="336" t="s">
        <v>180</v>
      </c>
      <c r="C9" s="311">
        <v>84134</v>
      </c>
      <c r="D9" s="336" t="s">
        <v>190</v>
      </c>
      <c r="E9" s="317">
        <v>9752</v>
      </c>
      <c r="F9" s="555"/>
    </row>
    <row r="10" spans="1:6" ht="12.75" customHeight="1">
      <c r="A10" s="335" t="s">
        <v>21</v>
      </c>
      <c r="B10" s="337" t="s">
        <v>416</v>
      </c>
      <c r="C10" s="311"/>
      <c r="D10" s="336" t="s">
        <v>191</v>
      </c>
      <c r="E10" s="317">
        <v>4906</v>
      </c>
      <c r="F10" s="555"/>
    </row>
    <row r="11" spans="1:6" ht="12.75" customHeight="1">
      <c r="A11" s="335" t="s">
        <v>22</v>
      </c>
      <c r="B11" s="336" t="s">
        <v>417</v>
      </c>
      <c r="C11" s="312"/>
      <c r="D11" s="336" t="s">
        <v>49</v>
      </c>
      <c r="E11" s="317">
        <v>5094</v>
      </c>
      <c r="F11" s="555"/>
    </row>
    <row r="12" spans="1:6" ht="12.75" customHeight="1">
      <c r="A12" s="335" t="s">
        <v>23</v>
      </c>
      <c r="B12" s="336" t="s">
        <v>296</v>
      </c>
      <c r="C12" s="311">
        <v>708</v>
      </c>
      <c r="D12" s="51"/>
      <c r="E12" s="317"/>
      <c r="F12" s="555"/>
    </row>
    <row r="13" spans="1:6" ht="12.75" customHeight="1">
      <c r="A13" s="335" t="s">
        <v>24</v>
      </c>
      <c r="B13" s="51"/>
      <c r="C13" s="311"/>
      <c r="D13" s="51"/>
      <c r="E13" s="317"/>
      <c r="F13" s="555"/>
    </row>
    <row r="14" spans="1:6" ht="12.75" customHeight="1">
      <c r="A14" s="335" t="s">
        <v>25</v>
      </c>
      <c r="B14" s="434"/>
      <c r="C14" s="312"/>
      <c r="D14" s="51"/>
      <c r="E14" s="317"/>
      <c r="F14" s="555"/>
    </row>
    <row r="15" spans="1:6" ht="12.75" customHeight="1">
      <c r="A15" s="335" t="s">
        <v>26</v>
      </c>
      <c r="B15" s="51"/>
      <c r="C15" s="311"/>
      <c r="D15" s="51"/>
      <c r="E15" s="317"/>
      <c r="F15" s="555"/>
    </row>
    <row r="16" spans="1:6" ht="12.75" customHeight="1">
      <c r="A16" s="335" t="s">
        <v>27</v>
      </c>
      <c r="B16" s="51"/>
      <c r="C16" s="311"/>
      <c r="D16" s="51"/>
      <c r="E16" s="317"/>
      <c r="F16" s="555"/>
    </row>
    <row r="17" spans="1:6" ht="12.75" customHeight="1" thickBot="1">
      <c r="A17" s="335" t="s">
        <v>28</v>
      </c>
      <c r="B17" s="63"/>
      <c r="C17" s="313"/>
      <c r="D17" s="51"/>
      <c r="E17" s="318"/>
      <c r="F17" s="555"/>
    </row>
    <row r="18" spans="1:6" ht="15.75" customHeight="1" thickBot="1">
      <c r="A18" s="338" t="s">
        <v>29</v>
      </c>
      <c r="B18" s="151" t="s">
        <v>464</v>
      </c>
      <c r="C18" s="314">
        <f>+C6+C7+C9+C10+C12+C13+C14+C15+C16+C17</f>
        <v>101269</v>
      </c>
      <c r="D18" s="151" t="s">
        <v>425</v>
      </c>
      <c r="E18" s="319">
        <f>SUM(E6:E17)</f>
        <v>52469</v>
      </c>
      <c r="F18" s="555"/>
    </row>
    <row r="19" spans="1:6" ht="12.75" customHeight="1">
      <c r="A19" s="339" t="s">
        <v>30</v>
      </c>
      <c r="B19" s="340" t="s">
        <v>420</v>
      </c>
      <c r="C19" s="487">
        <f>+C20+C21+C22+C23</f>
        <v>1200</v>
      </c>
      <c r="D19" s="341" t="s">
        <v>197</v>
      </c>
      <c r="E19" s="320">
        <v>50000</v>
      </c>
      <c r="F19" s="555"/>
    </row>
    <row r="20" spans="1:6" ht="12.75" customHeight="1">
      <c r="A20" s="342" t="s">
        <v>31</v>
      </c>
      <c r="B20" s="341" t="s">
        <v>221</v>
      </c>
      <c r="C20" s="96">
        <v>1200</v>
      </c>
      <c r="D20" s="341" t="s">
        <v>424</v>
      </c>
      <c r="E20" s="97"/>
      <c r="F20" s="555"/>
    </row>
    <row r="21" spans="1:6" ht="12.75" customHeight="1">
      <c r="A21" s="342" t="s">
        <v>32</v>
      </c>
      <c r="B21" s="341" t="s">
        <v>222</v>
      </c>
      <c r="C21" s="96"/>
      <c r="D21" s="341" t="s">
        <v>162</v>
      </c>
      <c r="E21" s="97"/>
      <c r="F21" s="555"/>
    </row>
    <row r="22" spans="1:6" ht="12.75" customHeight="1">
      <c r="A22" s="342" t="s">
        <v>33</v>
      </c>
      <c r="B22" s="341" t="s">
        <v>227</v>
      </c>
      <c r="C22" s="96"/>
      <c r="D22" s="341" t="s">
        <v>163</v>
      </c>
      <c r="E22" s="97"/>
      <c r="F22" s="555"/>
    </row>
    <row r="23" spans="1:6" ht="12.75" customHeight="1">
      <c r="A23" s="342" t="s">
        <v>34</v>
      </c>
      <c r="B23" s="341" t="s">
        <v>228</v>
      </c>
      <c r="C23" s="96"/>
      <c r="D23" s="340" t="s">
        <v>230</v>
      </c>
      <c r="E23" s="97"/>
      <c r="F23" s="555"/>
    </row>
    <row r="24" spans="1:6" ht="12.75" customHeight="1">
      <c r="A24" s="342" t="s">
        <v>35</v>
      </c>
      <c r="B24" s="341" t="s">
        <v>421</v>
      </c>
      <c r="C24" s="343">
        <f>+C25+C26</f>
        <v>0</v>
      </c>
      <c r="D24" s="341" t="s">
        <v>198</v>
      </c>
      <c r="E24" s="97"/>
      <c r="F24" s="555"/>
    </row>
    <row r="25" spans="1:6" ht="12.75" customHeight="1">
      <c r="A25" s="339" t="s">
        <v>36</v>
      </c>
      <c r="B25" s="340" t="s">
        <v>418</v>
      </c>
      <c r="C25" s="315"/>
      <c r="D25" s="334" t="s">
        <v>199</v>
      </c>
      <c r="E25" s="320"/>
      <c r="F25" s="555"/>
    </row>
    <row r="26" spans="1:6" ht="12.75" customHeight="1" thickBot="1">
      <c r="A26" s="342" t="s">
        <v>37</v>
      </c>
      <c r="B26" s="341" t="s">
        <v>419</v>
      </c>
      <c r="C26" s="96"/>
      <c r="D26" s="51"/>
      <c r="E26" s="97"/>
      <c r="F26" s="555"/>
    </row>
    <row r="27" spans="1:6" ht="15.75" customHeight="1" thickBot="1">
      <c r="A27" s="338" t="s">
        <v>38</v>
      </c>
      <c r="B27" s="151" t="s">
        <v>422</v>
      </c>
      <c r="C27" s="314">
        <f>+C19+C24</f>
        <v>1200</v>
      </c>
      <c r="D27" s="151" t="s">
        <v>426</v>
      </c>
      <c r="E27" s="319">
        <f>SUM(E19:E26)</f>
        <v>50000</v>
      </c>
      <c r="F27" s="555"/>
    </row>
    <row r="28" spans="1:6" ht="13.5" thickBot="1">
      <c r="A28" s="338" t="s">
        <v>39</v>
      </c>
      <c r="B28" s="344" t="s">
        <v>423</v>
      </c>
      <c r="C28" s="345">
        <f>+C18+C27</f>
        <v>102469</v>
      </c>
      <c r="D28" s="344" t="s">
        <v>427</v>
      </c>
      <c r="E28" s="345">
        <f>+E18+E27</f>
        <v>102469</v>
      </c>
      <c r="F28" s="555"/>
    </row>
    <row r="29" spans="1:6" ht="13.5" thickBot="1">
      <c r="A29" s="338" t="s">
        <v>40</v>
      </c>
      <c r="B29" s="344" t="s">
        <v>175</v>
      </c>
      <c r="C29" s="345" t="str">
        <f>IF(C18-E18&lt;0,E18-C18,"-")</f>
        <v>-</v>
      </c>
      <c r="D29" s="344" t="s">
        <v>176</v>
      </c>
      <c r="E29" s="345">
        <f>IF(C18-E18&gt;0,C18-E18,"-")</f>
        <v>48800</v>
      </c>
      <c r="F29" s="555"/>
    </row>
    <row r="30" spans="1:6" ht="13.5" thickBot="1">
      <c r="A30" s="338" t="s">
        <v>41</v>
      </c>
      <c r="B30" s="344" t="s">
        <v>231</v>
      </c>
      <c r="C30" s="345" t="str">
        <f>IF(C18+C19-E28&lt;0,E28-(C18+C19),"-")</f>
        <v>-</v>
      </c>
      <c r="D30" s="344" t="s">
        <v>232</v>
      </c>
      <c r="E30" s="345" t="str">
        <f>IF(C18+C19-E28&gt;0,C18+C19-E28,"-")</f>
        <v>-</v>
      </c>
      <c r="F30" s="555"/>
    </row>
    <row r="31" spans="2:4" ht="18.75">
      <c r="B31" s="556"/>
      <c r="C31" s="556"/>
      <c r="D31" s="556"/>
    </row>
  </sheetData>
  <sheetProtection/>
  <mergeCells count="3">
    <mergeCell ref="A3:A4"/>
    <mergeCell ref="F1:F30"/>
    <mergeCell ref="B31:D3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B1">
      <selection activeCell="D6" sqref="D6"/>
    </sheetView>
  </sheetViews>
  <sheetFormatPr defaultColWidth="9.00390625" defaultRowHeight="12.75"/>
  <cols>
    <col min="1" max="1" width="6.875" style="61" customWidth="1"/>
    <col min="2" max="2" width="55.125" style="211" customWidth="1"/>
    <col min="3" max="3" width="16.375" style="61" customWidth="1"/>
    <col min="4" max="4" width="55.125" style="61" customWidth="1"/>
    <col min="5" max="5" width="16.375" style="61" customWidth="1"/>
    <col min="6" max="6" width="4.875" style="61" customWidth="1"/>
    <col min="7" max="16384" width="9.375" style="61" customWidth="1"/>
  </cols>
  <sheetData>
    <row r="1" spans="2:6" ht="31.5">
      <c r="B1" s="321" t="s">
        <v>165</v>
      </c>
      <c r="C1" s="322"/>
      <c r="D1" s="322"/>
      <c r="E1" s="322"/>
      <c r="F1" s="555" t="s">
        <v>539</v>
      </c>
    </row>
    <row r="2" spans="5:6" ht="14.25" thickBot="1">
      <c r="E2" s="323" t="s">
        <v>62</v>
      </c>
      <c r="F2" s="555"/>
    </row>
    <row r="3" spans="1:6" ht="13.5" thickBot="1">
      <c r="A3" s="557" t="s">
        <v>71</v>
      </c>
      <c r="B3" s="324" t="s">
        <v>57</v>
      </c>
      <c r="C3" s="325"/>
      <c r="D3" s="324" t="s">
        <v>59</v>
      </c>
      <c r="E3" s="326"/>
      <c r="F3" s="555"/>
    </row>
    <row r="4" spans="1:6" s="327" customFormat="1" ht="24.75" thickBot="1">
      <c r="A4" s="558"/>
      <c r="B4" s="212" t="s">
        <v>63</v>
      </c>
      <c r="C4" s="213" t="s">
        <v>253</v>
      </c>
      <c r="D4" s="212" t="s">
        <v>63</v>
      </c>
      <c r="E4" s="213" t="s">
        <v>253</v>
      </c>
      <c r="F4" s="555"/>
    </row>
    <row r="5" spans="1:6" s="327" customFormat="1" ht="13.5" thickBot="1">
      <c r="A5" s="328">
        <v>1</v>
      </c>
      <c r="B5" s="329">
        <v>2</v>
      </c>
      <c r="C5" s="330">
        <v>3</v>
      </c>
      <c r="D5" s="329">
        <v>4</v>
      </c>
      <c r="E5" s="331">
        <v>5</v>
      </c>
      <c r="F5" s="555"/>
    </row>
    <row r="6" spans="1:6" ht="12.75" customHeight="1">
      <c r="A6" s="333" t="s">
        <v>17</v>
      </c>
      <c r="B6" s="334" t="s">
        <v>428</v>
      </c>
      <c r="C6" s="310">
        <v>102950</v>
      </c>
      <c r="D6" s="334" t="s">
        <v>223</v>
      </c>
      <c r="E6" s="316">
        <v>15949</v>
      </c>
      <c r="F6" s="555"/>
    </row>
    <row r="7" spans="1:6" ht="12.75">
      <c r="A7" s="335" t="s">
        <v>18</v>
      </c>
      <c r="B7" s="336" t="s">
        <v>429</v>
      </c>
      <c r="C7" s="311"/>
      <c r="D7" s="336" t="s">
        <v>434</v>
      </c>
      <c r="E7" s="317"/>
      <c r="F7" s="555"/>
    </row>
    <row r="8" spans="1:6" ht="12.75" customHeight="1">
      <c r="A8" s="335" t="s">
        <v>19</v>
      </c>
      <c r="B8" s="336" t="s">
        <v>8</v>
      </c>
      <c r="C8" s="311">
        <v>305</v>
      </c>
      <c r="D8" s="336" t="s">
        <v>193</v>
      </c>
      <c r="E8" s="317">
        <v>122952</v>
      </c>
      <c r="F8" s="555"/>
    </row>
    <row r="9" spans="1:6" ht="12.75" customHeight="1">
      <c r="A9" s="335" t="s">
        <v>20</v>
      </c>
      <c r="B9" s="336" t="s">
        <v>430</v>
      </c>
      <c r="C9" s="311">
        <v>95</v>
      </c>
      <c r="D9" s="336" t="s">
        <v>435</v>
      </c>
      <c r="E9" s="317"/>
      <c r="F9" s="555"/>
    </row>
    <row r="10" spans="1:6" ht="12.75" customHeight="1">
      <c r="A10" s="335" t="s">
        <v>21</v>
      </c>
      <c r="B10" s="336" t="s">
        <v>431</v>
      </c>
      <c r="C10" s="311"/>
      <c r="D10" s="336" t="s">
        <v>226</v>
      </c>
      <c r="E10" s="317"/>
      <c r="F10" s="555"/>
    </row>
    <row r="11" spans="1:6" ht="12.75" customHeight="1">
      <c r="A11" s="335" t="s">
        <v>22</v>
      </c>
      <c r="B11" s="336" t="s">
        <v>432</v>
      </c>
      <c r="C11" s="312"/>
      <c r="D11" s="51"/>
      <c r="E11" s="317"/>
      <c r="F11" s="555"/>
    </row>
    <row r="12" spans="1:6" ht="12.75" customHeight="1">
      <c r="A12" s="335" t="s">
        <v>23</v>
      </c>
      <c r="B12" s="51"/>
      <c r="C12" s="311"/>
      <c r="D12" s="51"/>
      <c r="E12" s="317"/>
      <c r="F12" s="555"/>
    </row>
    <row r="13" spans="1:6" ht="12.75" customHeight="1">
      <c r="A13" s="335" t="s">
        <v>24</v>
      </c>
      <c r="B13" s="51"/>
      <c r="C13" s="311"/>
      <c r="D13" s="51"/>
      <c r="E13" s="317"/>
      <c r="F13" s="555"/>
    </row>
    <row r="14" spans="1:6" ht="12.75" customHeight="1">
      <c r="A14" s="335" t="s">
        <v>25</v>
      </c>
      <c r="B14" s="51"/>
      <c r="C14" s="312"/>
      <c r="D14" s="51"/>
      <c r="E14" s="317"/>
      <c r="F14" s="555"/>
    </row>
    <row r="15" spans="1:6" ht="12.75">
      <c r="A15" s="335" t="s">
        <v>26</v>
      </c>
      <c r="B15" s="51"/>
      <c r="C15" s="312"/>
      <c r="D15" s="51"/>
      <c r="E15" s="317"/>
      <c r="F15" s="555"/>
    </row>
    <row r="16" spans="1:6" ht="12.75" customHeight="1" thickBot="1">
      <c r="A16" s="395" t="s">
        <v>27</v>
      </c>
      <c r="B16" s="435"/>
      <c r="C16" s="397"/>
      <c r="D16" s="396" t="s">
        <v>49</v>
      </c>
      <c r="E16" s="365"/>
      <c r="F16" s="555"/>
    </row>
    <row r="17" spans="1:6" ht="15.75" customHeight="1" thickBot="1">
      <c r="A17" s="338" t="s">
        <v>28</v>
      </c>
      <c r="B17" s="151" t="s">
        <v>465</v>
      </c>
      <c r="C17" s="314">
        <f>+C6+C8+C9+C11+C12+C13+C14+C15+C16</f>
        <v>103350</v>
      </c>
      <c r="D17" s="151" t="s">
        <v>466</v>
      </c>
      <c r="E17" s="319">
        <f>+E6+E8+E10+E11+E12+E13+E14+E15+E16</f>
        <v>138901</v>
      </c>
      <c r="F17" s="555"/>
    </row>
    <row r="18" spans="1:6" ht="12.75" customHeight="1">
      <c r="A18" s="333" t="s">
        <v>29</v>
      </c>
      <c r="B18" s="347" t="s">
        <v>244</v>
      </c>
      <c r="C18" s="354">
        <f>+C19+C20+C21+C22+C23</f>
        <v>35551</v>
      </c>
      <c r="D18" s="341" t="s">
        <v>197</v>
      </c>
      <c r="E18" s="94"/>
      <c r="F18" s="555"/>
    </row>
    <row r="19" spans="1:6" ht="12.75" customHeight="1">
      <c r="A19" s="335" t="s">
        <v>30</v>
      </c>
      <c r="B19" s="348" t="s">
        <v>233</v>
      </c>
      <c r="C19" s="96">
        <v>1792</v>
      </c>
      <c r="D19" s="341" t="s">
        <v>200</v>
      </c>
      <c r="E19" s="97"/>
      <c r="F19" s="555"/>
    </row>
    <row r="20" spans="1:6" ht="12.75" customHeight="1">
      <c r="A20" s="333" t="s">
        <v>31</v>
      </c>
      <c r="B20" s="348" t="s">
        <v>234</v>
      </c>
      <c r="C20" s="96"/>
      <c r="D20" s="341" t="s">
        <v>162</v>
      </c>
      <c r="E20" s="97"/>
      <c r="F20" s="555"/>
    </row>
    <row r="21" spans="1:6" ht="12.75" customHeight="1">
      <c r="A21" s="335" t="s">
        <v>32</v>
      </c>
      <c r="B21" s="348" t="s">
        <v>235</v>
      </c>
      <c r="C21" s="96"/>
      <c r="D21" s="341" t="s">
        <v>163</v>
      </c>
      <c r="E21" s="97"/>
      <c r="F21" s="555"/>
    </row>
    <row r="22" spans="1:6" ht="12.75" customHeight="1">
      <c r="A22" s="333" t="s">
        <v>33</v>
      </c>
      <c r="B22" s="348" t="s">
        <v>236</v>
      </c>
      <c r="C22" s="96">
        <v>33759</v>
      </c>
      <c r="D22" s="340" t="s">
        <v>230</v>
      </c>
      <c r="E22" s="97"/>
      <c r="F22" s="555"/>
    </row>
    <row r="23" spans="1:6" ht="12.75" customHeight="1">
      <c r="A23" s="335" t="s">
        <v>34</v>
      </c>
      <c r="B23" s="349" t="s">
        <v>237</v>
      </c>
      <c r="C23" s="96"/>
      <c r="D23" s="341" t="s">
        <v>201</v>
      </c>
      <c r="E23" s="97"/>
      <c r="F23" s="555"/>
    </row>
    <row r="24" spans="1:6" ht="12.75" customHeight="1">
      <c r="A24" s="333" t="s">
        <v>35</v>
      </c>
      <c r="B24" s="350" t="s">
        <v>238</v>
      </c>
      <c r="C24" s="343">
        <f>+C25+C26+C27+C28+C29</f>
        <v>0</v>
      </c>
      <c r="D24" s="351" t="s">
        <v>199</v>
      </c>
      <c r="E24" s="97"/>
      <c r="F24" s="555"/>
    </row>
    <row r="25" spans="1:6" ht="12.75" customHeight="1">
      <c r="A25" s="335" t="s">
        <v>36</v>
      </c>
      <c r="B25" s="349" t="s">
        <v>239</v>
      </c>
      <c r="C25" s="96"/>
      <c r="D25" s="351" t="s">
        <v>436</v>
      </c>
      <c r="E25" s="97"/>
      <c r="F25" s="555"/>
    </row>
    <row r="26" spans="1:6" ht="12.75" customHeight="1">
      <c r="A26" s="333" t="s">
        <v>37</v>
      </c>
      <c r="B26" s="349" t="s">
        <v>240</v>
      </c>
      <c r="C26" s="96"/>
      <c r="D26" s="346"/>
      <c r="E26" s="97"/>
      <c r="F26" s="555"/>
    </row>
    <row r="27" spans="1:6" ht="12.75" customHeight="1">
      <c r="A27" s="335" t="s">
        <v>38</v>
      </c>
      <c r="B27" s="348" t="s">
        <v>241</v>
      </c>
      <c r="C27" s="96"/>
      <c r="D27" s="147"/>
      <c r="E27" s="97"/>
      <c r="F27" s="555"/>
    </row>
    <row r="28" spans="1:6" ht="12.75" customHeight="1">
      <c r="A28" s="333" t="s">
        <v>39</v>
      </c>
      <c r="B28" s="352" t="s">
        <v>242</v>
      </c>
      <c r="C28" s="96"/>
      <c r="D28" s="51"/>
      <c r="E28" s="97"/>
      <c r="F28" s="555"/>
    </row>
    <row r="29" spans="1:6" ht="12.75" customHeight="1" thickBot="1">
      <c r="A29" s="335" t="s">
        <v>40</v>
      </c>
      <c r="B29" s="353" t="s">
        <v>243</v>
      </c>
      <c r="C29" s="96"/>
      <c r="D29" s="147"/>
      <c r="E29" s="97"/>
      <c r="F29" s="555"/>
    </row>
    <row r="30" spans="1:6" ht="21.75" customHeight="1" thickBot="1">
      <c r="A30" s="338" t="s">
        <v>41</v>
      </c>
      <c r="B30" s="151" t="s">
        <v>433</v>
      </c>
      <c r="C30" s="314">
        <f>+C18+C24</f>
        <v>35551</v>
      </c>
      <c r="D30" s="151" t="s">
        <v>437</v>
      </c>
      <c r="E30" s="319">
        <f>SUM(E18:E29)</f>
        <v>0</v>
      </c>
      <c r="F30" s="555"/>
    </row>
    <row r="31" spans="1:6" ht="13.5" thickBot="1">
      <c r="A31" s="338" t="s">
        <v>42</v>
      </c>
      <c r="B31" s="344" t="s">
        <v>438</v>
      </c>
      <c r="C31" s="345">
        <f>+C17+C30</f>
        <v>138901</v>
      </c>
      <c r="D31" s="344" t="s">
        <v>439</v>
      </c>
      <c r="E31" s="345">
        <f>+E17+E30</f>
        <v>138901</v>
      </c>
      <c r="F31" s="555"/>
    </row>
    <row r="32" spans="1:6" ht="13.5" thickBot="1">
      <c r="A32" s="338" t="s">
        <v>43</v>
      </c>
      <c r="B32" s="344" t="s">
        <v>175</v>
      </c>
      <c r="C32" s="345">
        <f>IF(C17-E17&lt;0,E17-C17,"-")</f>
        <v>35551</v>
      </c>
      <c r="D32" s="344" t="s">
        <v>176</v>
      </c>
      <c r="E32" s="345" t="str">
        <f>IF(C17-E17&gt;0,C17-E17,"-")</f>
        <v>-</v>
      </c>
      <c r="F32" s="555"/>
    </row>
    <row r="33" spans="1:6" ht="13.5" thickBot="1">
      <c r="A33" s="338" t="s">
        <v>44</v>
      </c>
      <c r="B33" s="344" t="s">
        <v>231</v>
      </c>
      <c r="C33" s="345" t="str">
        <f>IF(C17+C18-E31&lt;0,E31-(C17+C18),"-")</f>
        <v>-</v>
      </c>
      <c r="D33" s="344" t="s">
        <v>232</v>
      </c>
      <c r="E33" s="345" t="str">
        <f>IF(C17+C18-E31&gt;0,C17+C18-E31,"-")</f>
        <v>-</v>
      </c>
      <c r="F33" s="555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52" t="s">
        <v>157</v>
      </c>
      <c r="E1" s="155" t="s">
        <v>161</v>
      </c>
    </row>
    <row r="3" spans="1:5" ht="12.75">
      <c r="A3" s="161"/>
      <c r="B3" s="162"/>
      <c r="C3" s="161"/>
      <c r="D3" s="164"/>
      <c r="E3" s="162"/>
    </row>
    <row r="4" spans="1:5" ht="15.75">
      <c r="A4" s="106" t="s">
        <v>440</v>
      </c>
      <c r="B4" s="163"/>
      <c r="C4" s="171"/>
      <c r="D4" s="164"/>
      <c r="E4" s="162"/>
    </row>
    <row r="5" spans="1:5" ht="12.75">
      <c r="A5" s="161"/>
      <c r="B5" s="162"/>
      <c r="C5" s="161"/>
      <c r="D5" s="164"/>
      <c r="E5" s="162"/>
    </row>
    <row r="6" spans="1:5" ht="12.75">
      <c r="A6" s="161" t="s">
        <v>442</v>
      </c>
      <c r="B6" s="162">
        <f>+'1.1.sz mell.'!C60</f>
        <v>204619</v>
      </c>
      <c r="C6" s="161" t="s">
        <v>443</v>
      </c>
      <c r="D6" s="164">
        <f>+'2.1.sz.mell  '!C18+'2.2.sz.mell  '!C17</f>
        <v>204619</v>
      </c>
      <c r="E6" s="162">
        <f aca="true" t="shared" si="0" ref="E6:E15">+B6-D6</f>
        <v>0</v>
      </c>
    </row>
    <row r="7" spans="1:5" ht="12.75">
      <c r="A7" s="161" t="s">
        <v>444</v>
      </c>
      <c r="B7" s="162">
        <f>+'1.1.sz mell.'!C83</f>
        <v>36751</v>
      </c>
      <c r="C7" s="161" t="s">
        <v>445</v>
      </c>
      <c r="D7" s="164">
        <f>+'2.1.sz.mell  '!C27+'2.2.sz.mell  '!C30</f>
        <v>36751</v>
      </c>
      <c r="E7" s="162">
        <f t="shared" si="0"/>
        <v>0</v>
      </c>
    </row>
    <row r="8" spans="1:5" ht="12.75">
      <c r="A8" s="161" t="s">
        <v>446</v>
      </c>
      <c r="B8" s="162">
        <f>+'1.1.sz mell.'!C84</f>
        <v>241370</v>
      </c>
      <c r="C8" s="161" t="s">
        <v>447</v>
      </c>
      <c r="D8" s="164">
        <f>+'2.1.sz.mell  '!C28+'2.2.sz.mell  '!C31</f>
        <v>241370</v>
      </c>
      <c r="E8" s="162">
        <f t="shared" si="0"/>
        <v>0</v>
      </c>
    </row>
    <row r="9" spans="1:5" ht="12.75">
      <c r="A9" s="161"/>
      <c r="B9" s="162"/>
      <c r="C9" s="161"/>
      <c r="D9" s="164"/>
      <c r="E9" s="162"/>
    </row>
    <row r="10" spans="1:5" ht="12.75">
      <c r="A10" s="161"/>
      <c r="B10" s="162"/>
      <c r="C10" s="161"/>
      <c r="D10" s="164"/>
      <c r="E10" s="162"/>
    </row>
    <row r="11" spans="1:5" ht="15.75">
      <c r="A11" s="106" t="s">
        <v>441</v>
      </c>
      <c r="B11" s="163"/>
      <c r="C11" s="171"/>
      <c r="D11" s="164"/>
      <c r="E11" s="162"/>
    </row>
    <row r="12" spans="1:5" ht="12.75">
      <c r="A12" s="161"/>
      <c r="B12" s="162"/>
      <c r="C12" s="161"/>
      <c r="D12" s="164"/>
      <c r="E12" s="162"/>
    </row>
    <row r="13" spans="1:5" ht="12.75">
      <c r="A13" s="161" t="s">
        <v>451</v>
      </c>
      <c r="B13" s="162">
        <f>+'1.1.sz mell.'!C123</f>
        <v>191370</v>
      </c>
      <c r="C13" s="161" t="s">
        <v>450</v>
      </c>
      <c r="D13" s="164">
        <f>+'2.1.sz.mell  '!E18+'2.2.sz.mell  '!E17</f>
        <v>191370</v>
      </c>
      <c r="E13" s="162">
        <f t="shared" si="0"/>
        <v>0</v>
      </c>
    </row>
    <row r="14" spans="1:5" ht="12.75">
      <c r="A14" s="161" t="s">
        <v>251</v>
      </c>
      <c r="B14" s="162">
        <f>+'1.1.sz mell.'!C143</f>
        <v>50000</v>
      </c>
      <c r="C14" s="161" t="s">
        <v>449</v>
      </c>
      <c r="D14" s="164">
        <f>+'2.1.sz.mell  '!E27+'2.2.sz.mell  '!E30</f>
        <v>50000</v>
      </c>
      <c r="E14" s="162">
        <f t="shared" si="0"/>
        <v>0</v>
      </c>
    </row>
    <row r="15" spans="1:5" ht="12.75">
      <c r="A15" s="161" t="s">
        <v>452</v>
      </c>
      <c r="B15" s="162">
        <f>+'1.1.sz mell.'!C144</f>
        <v>241370</v>
      </c>
      <c r="C15" s="161" t="s">
        <v>448</v>
      </c>
      <c r="D15" s="164">
        <f>+'2.1.sz.mell  '!E28+'2.2.sz.mell  '!E31</f>
        <v>241370</v>
      </c>
      <c r="E15" s="162">
        <f t="shared" si="0"/>
        <v>0</v>
      </c>
    </row>
    <row r="16" spans="1:5" ht="12.75">
      <c r="A16" s="153"/>
      <c r="B16" s="153"/>
      <c r="C16" s="161"/>
      <c r="D16" s="164"/>
      <c r="E16" s="154"/>
    </row>
    <row r="17" spans="1:5" ht="12.75">
      <c r="A17" s="153"/>
      <c r="B17" s="153"/>
      <c r="C17" s="153"/>
      <c r="D17" s="153"/>
      <c r="E17" s="153"/>
    </row>
    <row r="18" spans="1:5" ht="12.75">
      <c r="A18" s="153"/>
      <c r="B18" s="153"/>
      <c r="C18" s="153"/>
      <c r="D18" s="153"/>
      <c r="E18" s="153"/>
    </row>
    <row r="19" spans="1:5" ht="12.75">
      <c r="A19" s="153"/>
      <c r="B19" s="153"/>
      <c r="C19" s="153"/>
      <c r="D19" s="153"/>
      <c r="E19" s="153"/>
    </row>
  </sheetData>
  <sheetProtection sheet="1"/>
  <conditionalFormatting sqref="E3:E15">
    <cfRule type="cellIs" priority="1" dxfId="3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view="pageLayout" zoomScaleNormal="120" workbookViewId="0" topLeftCell="A1">
      <selection activeCell="B3" sqref="B3:B4"/>
    </sheetView>
  </sheetViews>
  <sheetFormatPr defaultColWidth="9.00390625" defaultRowHeight="12.75"/>
  <cols>
    <col min="1" max="1" width="5.625" style="174" customWidth="1"/>
    <col min="2" max="2" width="35.625" style="174" customWidth="1"/>
    <col min="3" max="6" width="14.00390625" style="174" customWidth="1"/>
    <col min="7" max="16384" width="9.375" style="174" customWidth="1"/>
  </cols>
  <sheetData>
    <row r="1" spans="1:6" ht="33" customHeight="1">
      <c r="A1" s="559" t="s">
        <v>512</v>
      </c>
      <c r="B1" s="559"/>
      <c r="C1" s="559"/>
      <c r="D1" s="559"/>
      <c r="E1" s="559"/>
      <c r="F1" s="559"/>
    </row>
    <row r="2" spans="1:7" ht="15.75" customHeight="1" thickBot="1">
      <c r="A2" s="175"/>
      <c r="B2" s="175"/>
      <c r="C2" s="560"/>
      <c r="D2" s="560"/>
      <c r="E2" s="567" t="s">
        <v>54</v>
      </c>
      <c r="F2" s="567"/>
      <c r="G2" s="182"/>
    </row>
    <row r="3" spans="1:6" ht="63" customHeight="1">
      <c r="A3" s="563" t="s">
        <v>15</v>
      </c>
      <c r="B3" s="565" t="s">
        <v>204</v>
      </c>
      <c r="C3" s="565" t="s">
        <v>252</v>
      </c>
      <c r="D3" s="565"/>
      <c r="E3" s="565"/>
      <c r="F3" s="561" t="s">
        <v>247</v>
      </c>
    </row>
    <row r="4" spans="1:6" ht="15.75" thickBot="1">
      <c r="A4" s="564"/>
      <c r="B4" s="566"/>
      <c r="C4" s="177" t="s">
        <v>245</v>
      </c>
      <c r="D4" s="177" t="s">
        <v>246</v>
      </c>
      <c r="E4" s="177" t="s">
        <v>453</v>
      </c>
      <c r="F4" s="562"/>
    </row>
    <row r="5" spans="1:6" ht="15.75" thickBot="1">
      <c r="A5" s="179">
        <v>1</v>
      </c>
      <c r="B5" s="180">
        <v>2</v>
      </c>
      <c r="C5" s="180">
        <v>3</v>
      </c>
      <c r="D5" s="180">
        <v>4</v>
      </c>
      <c r="E5" s="180">
        <v>5</v>
      </c>
      <c r="F5" s="181">
        <v>6</v>
      </c>
    </row>
    <row r="6" spans="1:6" ht="15">
      <c r="A6" s="178" t="s">
        <v>17</v>
      </c>
      <c r="B6" s="189"/>
      <c r="C6" s="190"/>
      <c r="D6" s="190"/>
      <c r="E6" s="190"/>
      <c r="F6" s="185">
        <f>SUM(C6:E6)</f>
        <v>0</v>
      </c>
    </row>
    <row r="7" spans="1:6" ht="15">
      <c r="A7" s="176" t="s">
        <v>18</v>
      </c>
      <c r="B7" s="191"/>
      <c r="C7" s="192"/>
      <c r="D7" s="192"/>
      <c r="E7" s="192"/>
      <c r="F7" s="186">
        <f>SUM(C7:E7)</f>
        <v>0</v>
      </c>
    </row>
    <row r="8" spans="1:6" ht="15">
      <c r="A8" s="176" t="s">
        <v>19</v>
      </c>
      <c r="B8" s="191"/>
      <c r="C8" s="192"/>
      <c r="D8" s="192"/>
      <c r="E8" s="192"/>
      <c r="F8" s="186">
        <f>SUM(C8:E8)</f>
        <v>0</v>
      </c>
    </row>
    <row r="9" spans="1:6" ht="15">
      <c r="A9" s="176" t="s">
        <v>20</v>
      </c>
      <c r="B9" s="191"/>
      <c r="C9" s="192"/>
      <c r="D9" s="192"/>
      <c r="E9" s="192"/>
      <c r="F9" s="186">
        <f>SUM(C9:E9)</f>
        <v>0</v>
      </c>
    </row>
    <row r="10" spans="1:6" ht="15.75" thickBot="1">
      <c r="A10" s="183" t="s">
        <v>21</v>
      </c>
      <c r="B10" s="193"/>
      <c r="C10" s="194"/>
      <c r="D10" s="194"/>
      <c r="E10" s="194"/>
      <c r="F10" s="186">
        <f>SUM(C10:E10)</f>
        <v>0</v>
      </c>
    </row>
    <row r="11" spans="1:6" s="467" customFormat="1" ht="15" thickBot="1">
      <c r="A11" s="464" t="s">
        <v>22</v>
      </c>
      <c r="B11" s="184" t="s">
        <v>206</v>
      </c>
      <c r="C11" s="465">
        <f>SUM(C6:C10)</f>
        <v>0</v>
      </c>
      <c r="D11" s="465">
        <f>SUM(D6:D10)</f>
        <v>0</v>
      </c>
      <c r="E11" s="465">
        <f>SUM(E6:E10)</f>
        <v>0</v>
      </c>
      <c r="F11" s="46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4/2015. (IV.24.)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2015-05-06T11:18:31Z</cp:lastPrinted>
  <dcterms:created xsi:type="dcterms:W3CDTF">1999-10-30T10:30:45Z</dcterms:created>
  <dcterms:modified xsi:type="dcterms:W3CDTF">2015-05-06T11:19:55Z</dcterms:modified>
  <cp:category/>
  <cp:version/>
  <cp:contentType/>
  <cp:contentStatus/>
</cp:coreProperties>
</file>