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ő\Documents\DIÓSBERÉNY\KÉPVISELŐ-TESTÜLET\2017\5. 2017. 08. 16 RK\2. napirend - 2017. évi költségvetés 2. számú módosítása\"/>
    </mc:Choice>
  </mc:AlternateContent>
  <bookViews>
    <workbookView xWindow="0" yWindow="0" windowWidth="23040" windowHeight="9192"/>
  </bookViews>
  <sheets>
    <sheet name="1.sz.mell  " sheetId="1" r:id="rId1"/>
  </sheets>
  <calcPr calcId="162913"/>
</workbook>
</file>

<file path=xl/calcChain.xml><?xml version="1.0" encoding="utf-8"?>
<calcChain xmlns="http://schemas.openxmlformats.org/spreadsheetml/2006/main">
  <c r="L23" i="1" l="1"/>
  <c r="F17" i="1" l="1"/>
  <c r="G16" i="1"/>
  <c r="F16" i="1" s="1"/>
  <c r="M24" i="1"/>
  <c r="K24" i="1"/>
  <c r="L11" i="1"/>
  <c r="L10" i="1"/>
  <c r="L9" i="1"/>
  <c r="L8" i="1"/>
  <c r="L15" i="1" s="1"/>
  <c r="L7" i="1"/>
  <c r="L6" i="1"/>
  <c r="M15" i="1"/>
  <c r="M25" i="1" s="1"/>
  <c r="F13" i="1"/>
  <c r="F12" i="1"/>
  <c r="F10" i="1"/>
  <c r="F9" i="1"/>
  <c r="F15" i="1" s="1"/>
  <c r="F7" i="1"/>
  <c r="F6" i="1"/>
  <c r="G15" i="1"/>
  <c r="D17" i="1"/>
  <c r="E16" i="1"/>
  <c r="K15" i="1"/>
  <c r="J23" i="1"/>
  <c r="J24" i="1" s="1"/>
  <c r="J11" i="1"/>
  <c r="J10" i="1"/>
  <c r="J9" i="1"/>
  <c r="J8" i="1"/>
  <c r="J7" i="1"/>
  <c r="J6" i="1"/>
  <c r="D13" i="1"/>
  <c r="D12" i="1"/>
  <c r="D10" i="1"/>
  <c r="D9" i="1"/>
  <c r="D7" i="1"/>
  <c r="D6" i="1"/>
  <c r="E15" i="1"/>
  <c r="D15" i="1" s="1"/>
  <c r="I24" i="1"/>
  <c r="C21" i="1"/>
  <c r="C16" i="1"/>
  <c r="C24" i="1" s="1"/>
  <c r="I15" i="1"/>
  <c r="I25" i="1" s="1"/>
  <c r="C15" i="1"/>
  <c r="K25" i="1" l="1"/>
  <c r="L24" i="1"/>
  <c r="L25" i="1" s="1"/>
  <c r="D16" i="1"/>
  <c r="G24" i="1"/>
  <c r="J25" i="1"/>
  <c r="C27" i="1"/>
  <c r="J15" i="1"/>
  <c r="E24" i="1"/>
  <c r="C25" i="1"/>
  <c r="F24" i="1" l="1"/>
  <c r="G25" i="1"/>
  <c r="D24" i="1"/>
  <c r="E25" i="1"/>
  <c r="D25" i="1" s="1"/>
  <c r="F25" i="1" l="1"/>
</calcChain>
</file>

<file path=xl/sharedStrings.xml><?xml version="1.0" encoding="utf-8"?>
<sst xmlns="http://schemas.openxmlformats.org/spreadsheetml/2006/main" count="91" uniqueCount="77">
  <si>
    <t>Sor-
szám</t>
  </si>
  <si>
    <t>Bevételek</t>
  </si>
  <si>
    <t>Kiadások</t>
  </si>
  <si>
    <t>Megnevezés</t>
  </si>
  <si>
    <t>3.</t>
  </si>
  <si>
    <t>4.</t>
  </si>
  <si>
    <t>5.</t>
  </si>
  <si>
    <t>1.</t>
  </si>
  <si>
    <t>Önkormányzatok működési támogatásai</t>
  </si>
  <si>
    <t>Személyi juttatások</t>
  </si>
  <si>
    <t>2.</t>
  </si>
  <si>
    <t>Működési célú támogatások államháztartáson belülről</t>
  </si>
  <si>
    <t>Munkaadókat terhelő járulékok és szociális hozzájárulási adó</t>
  </si>
  <si>
    <t>2.-ból EU-s támogatás</t>
  </si>
  <si>
    <t xml:space="preserve">Dologi kiadások </t>
  </si>
  <si>
    <t>Közhatalmi bevételek</t>
  </si>
  <si>
    <t>Ellátottak pénzbeli juttatásai</t>
  </si>
  <si>
    <t>Működési célú átvett pénzeszközök</t>
  </si>
  <si>
    <t>Egyéb működési célú kiadások</t>
  </si>
  <si>
    <t>6.</t>
  </si>
  <si>
    <t>4.-ből EU-s támogatás</t>
  </si>
  <si>
    <t>Tartalékok</t>
  </si>
  <si>
    <t>7.</t>
  </si>
  <si>
    <t>Egyéb működési bevételek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</si>
  <si>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</si>
  <si>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</si>
  <si>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</si>
  <si>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</si>
  <si>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</si>
  <si>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</si>
  <si>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</si>
  <si>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</si>
  <si>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</si>
  <si>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</si>
  <si>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</si>
  <si>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</si>
  <si>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</si>
  <si>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</si>
  <si>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</si>
  <si>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</si>
  <si>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Hosszú lejáratú hitelek törlesztése</t>
  </si>
  <si>
    <t>18.</t>
  </si>
  <si>
    <t xml:space="preserve">   Egyéb belső finanszírozási bevételek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</si>
  <si>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</si>
  <si>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</si>
  <si>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</si>
  <si>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</si>
  <si>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>20.</t>
  </si>
  <si>
    <t xml:space="preserve">   Likviditási célú hitelek, kölcsönök felvétele</t>
  </si>
  <si>
    <t>Betét elhelyezése</t>
  </si>
  <si>
    <t>21.</t>
  </si>
  <si>
    <t xml:space="preserve">   Értékpapírok bevételei</t>
  </si>
  <si>
    <t>22.</t>
  </si>
  <si>
    <t>Működési célú finanszírozási bevételek összesen (14.+19.)</t>
  </si>
  <si>
    <t>Működési célú finanszírozási kiadások összesen (14.+...+21.)</t>
  </si>
  <si>
    <t>23.</t>
  </si>
  <si>
    <t>BEVÉTEL ÖSSZESEN (13.+22.)</t>
  </si>
  <si>
    <t>KIADÁSOK ÖSSZESEN (13.+22.)</t>
  </si>
  <si>
    <t>24.</t>
  </si>
  <si>
    <t>Költségvetési hiány:</t>
  </si>
  <si>
    <t>Költségvetési többlet:</t>
  </si>
  <si>
    <t>25.</t>
  </si>
  <si>
    <t>Tárgyévi  hiány:</t>
  </si>
  <si>
    <t>Tárgyévi  többlet:</t>
  </si>
  <si>
    <t xml:space="preserve">I. Működési célú bevételek és kiadások mérlege
</t>
  </si>
  <si>
    <t>forintban</t>
  </si>
  <si>
    <t>ÁHK.visszatérítendő kölcsön</t>
  </si>
  <si>
    <t>Diósberény Község Önkormányzata</t>
  </si>
  <si>
    <t>2017. évi előirányzat</t>
  </si>
  <si>
    <t>8.</t>
  </si>
  <si>
    <t>9.</t>
  </si>
  <si>
    <t>ÁH.bel.megelőlegezések visszafizetése</t>
  </si>
  <si>
    <t>10.</t>
  </si>
  <si>
    <t>2017.évi ei.módosított I.</t>
  </si>
  <si>
    <t>2017.évi módosítás I.</t>
  </si>
  <si>
    <t>2017.évi módosítás II.</t>
  </si>
  <si>
    <t>2017.évi ei.módosított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</si>
</sst>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27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b/>
      <sz val="10"/>
      <name val="Times New Roman CE"/>
      <charset val="238"/>
    </font>
    <font>
      <b/>
      <sz val="14"/>
      <color indexed="10"/>
      <name val="Times New Roman CE"/>
      <charset val="238"/>
    </font>
    <font>
      <sz val="10"/>
      <name val="Times New Roman CE"/>
      <charset val="238"/>
    </font>
    <font>
      <sz val="11"/>
      <name val="Times New Roman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90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21" fillId="0" borderId="0" xfId="0" applyNumberFormat="1" applyFont="1" applyFill="1" applyAlignment="1" applyProtection="1">
      <alignment horizontal="center" vertical="center" wrapText="1"/>
    </xf>
    <xf numFmtId="164" fontId="22" fillId="0" borderId="0" xfId="0" applyNumberFormat="1" applyFont="1" applyFill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left" vertical="center" wrapText="1" indent="1"/>
    </xf>
    <xf numFmtId="164" fontId="23" fillId="0" borderId="11" xfId="0" applyNumberFormat="1" applyFont="1" applyFill="1" applyBorder="1" applyAlignment="1" applyProtection="1">
      <alignment horizontal="left" vertical="center" wrapText="1" indent="1"/>
    </xf>
    <xf numFmtId="164" fontId="23" fillId="0" borderId="11" xfId="0" applyNumberFormat="1" applyFont="1" applyFill="1" applyBorder="1" applyAlignment="1" applyProtection="1">
      <alignment horizontal="centerContinuous" vertical="center" wrapText="1"/>
    </xf>
    <xf numFmtId="164" fontId="23" fillId="0" borderId="12" xfId="0" applyNumberFormat="1" applyFont="1" applyFill="1" applyBorder="1" applyAlignment="1" applyProtection="1">
      <alignment horizontal="centerContinuous" vertical="center" wrapText="1"/>
    </xf>
    <xf numFmtId="164" fontId="23" fillId="0" borderId="11" xfId="0" applyNumberFormat="1" applyFont="1" applyFill="1" applyBorder="1" applyAlignment="1" applyProtection="1">
      <alignment horizontal="center" vertical="center" wrapText="1"/>
    </xf>
    <xf numFmtId="164" fontId="23" fillId="0" borderId="12" xfId="0" applyNumberFormat="1" applyFont="1" applyFill="1" applyBorder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center" vertical="center" wrapText="1"/>
    </xf>
    <xf numFmtId="164" fontId="25" fillId="0" borderId="13" xfId="0" applyNumberFormat="1" applyFont="1" applyFill="1" applyBorder="1" applyAlignment="1" applyProtection="1">
      <alignment horizontal="left" vertical="center" wrapText="1" indent="1"/>
    </xf>
    <xf numFmtId="164" fontId="25" fillId="0" borderId="14" xfId="0" applyNumberFormat="1" applyFont="1" applyFill="1" applyBorder="1" applyAlignment="1" applyProtection="1">
      <alignment horizontal="left" vertical="center" wrapText="1" indent="1"/>
    </xf>
    <xf numFmtId="164" fontId="25" fillId="0" borderId="15" xfId="0" applyNumberFormat="1" applyFont="1" applyFill="1" applyBorder="1" applyAlignment="1" applyProtection="1">
      <alignment horizontal="left" vertical="center" wrapText="1" indent="1"/>
    </xf>
    <xf numFmtId="164" fontId="25" fillId="0" borderId="16" xfId="0" applyNumberFormat="1" applyFont="1" applyFill="1" applyBorder="1" applyAlignment="1" applyProtection="1">
      <alignment horizontal="left" vertical="center" wrapText="1" indent="1"/>
    </xf>
    <xf numFmtId="164" fontId="25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8" xfId="0" applyNumberFormat="1" applyFont="1" applyFill="1" applyBorder="1" applyAlignment="1" applyProtection="1">
      <alignment horizontal="left" vertical="center" wrapText="1" indent="1"/>
    </xf>
    <xf numFmtId="164" fontId="25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20" xfId="0" applyNumberFormat="1" applyFont="1" applyFill="1" applyBorder="1" applyAlignment="1" applyProtection="1">
      <alignment horizontal="left" vertical="center" wrapText="1" indent="1"/>
      <protection locked="0"/>
    </xf>
    <xf numFmtId="164" fontId="25" fillId="0" borderId="21" xfId="0" applyNumberFormat="1" applyFont="1" applyFill="1" applyBorder="1" applyAlignment="1" applyProtection="1">
      <alignment horizontal="left" vertical="center" wrapText="1" indent="1"/>
    </xf>
    <xf numFmtId="164" fontId="25" fillId="0" borderId="22" xfId="0" applyNumberFormat="1" applyFont="1" applyFill="1" applyBorder="1" applyAlignment="1" applyProtection="1">
      <alignment horizontal="left" vertical="center" wrapText="1" indent="1"/>
    </xf>
    <xf numFmtId="164" fontId="20" fillId="0" borderId="23" xfId="0" applyNumberFormat="1" applyFont="1" applyFill="1" applyBorder="1" applyAlignment="1" applyProtection="1">
      <alignment horizontal="right" vertical="center" wrapText="1" indent="1"/>
    </xf>
    <xf numFmtId="164" fontId="20" fillId="0" borderId="17" xfId="0" applyNumberFormat="1" applyFont="1" applyFill="1" applyBorder="1" applyAlignment="1" applyProtection="1">
      <alignment horizontal="right" vertical="center" wrapText="1" indent="1"/>
    </xf>
    <xf numFmtId="164" fontId="25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2" xfId="0" applyNumberFormat="1" applyFont="1" applyFill="1" applyBorder="1" applyAlignment="1" applyProtection="1">
      <alignment horizontal="left" vertical="center" wrapText="1" indent="1"/>
    </xf>
    <xf numFmtId="164" fontId="1" fillId="0" borderId="21" xfId="0" applyNumberFormat="1" applyFont="1" applyFill="1" applyBorder="1" applyAlignment="1" applyProtection="1">
      <alignment horizontal="left" vertical="center" wrapText="1" indent="1"/>
    </xf>
    <xf numFmtId="164" fontId="20" fillId="0" borderId="16" xfId="0" applyNumberFormat="1" applyFont="1" applyFill="1" applyBorder="1" applyAlignment="1" applyProtection="1">
      <alignment horizontal="left" vertical="center" wrapText="1" indent="1"/>
    </xf>
    <xf numFmtId="164" fontId="20" fillId="0" borderId="0" xfId="0" applyNumberFormat="1" applyFont="1" applyFill="1" applyAlignment="1" applyProtection="1">
      <alignment horizontal="center" textRotation="180" wrapText="1"/>
    </xf>
    <xf numFmtId="164" fontId="0" fillId="0" borderId="16" xfId="0" applyNumberFormat="1" applyFill="1" applyBorder="1" applyAlignment="1" applyProtection="1">
      <alignment horizontal="left" vertical="center" wrapText="1" indent="1"/>
      <protection locked="0"/>
    </xf>
    <xf numFmtId="164" fontId="23" fillId="0" borderId="24" xfId="0" applyNumberFormat="1" applyFont="1" applyFill="1" applyBorder="1" applyAlignment="1" applyProtection="1">
      <alignment horizontal="centerContinuous" vertical="center" wrapText="1"/>
    </xf>
    <xf numFmtId="164" fontId="23" fillId="0" borderId="24" xfId="0" applyNumberFormat="1" applyFont="1" applyFill="1" applyBorder="1" applyAlignment="1" applyProtection="1">
      <alignment horizontal="center" vertical="center" wrapText="1"/>
    </xf>
    <xf numFmtId="164" fontId="25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5" xfId="0" applyNumberFormat="1" applyFont="1" applyFill="1" applyBorder="1" applyAlignment="1" applyProtection="1">
      <alignment horizontal="right" vertical="center" wrapText="1" indent="1"/>
    </xf>
    <xf numFmtId="164" fontId="25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30" xfId="0" applyNumberFormat="1" applyFont="1" applyFill="1" applyBorder="1" applyAlignment="1" applyProtection="1">
      <alignment horizontal="left" vertical="center" wrapText="1" indent="1"/>
    </xf>
    <xf numFmtId="164" fontId="25" fillId="0" borderId="25" xfId="0" applyNumberFormat="1" applyFont="1" applyFill="1" applyBorder="1" applyAlignment="1" applyProtection="1">
      <alignment horizontal="left" vertical="center" wrapText="1" indent="1"/>
    </xf>
    <xf numFmtId="164" fontId="25" fillId="0" borderId="25" xfId="0" applyNumberFormat="1" applyFont="1" applyFill="1" applyBorder="1" applyAlignment="1" applyProtection="1">
      <alignment horizontal="left" vertical="center" wrapText="1" indent="1"/>
      <protection locked="0"/>
    </xf>
    <xf numFmtId="164" fontId="25" fillId="0" borderId="31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33" xfId="0" applyNumberFormat="1" applyFont="1" applyFill="1" applyBorder="1" applyAlignment="1" applyProtection="1">
      <alignment horizontal="right" vertical="center" wrapText="1" indent="1"/>
    </xf>
    <xf numFmtId="164" fontId="23" fillId="0" borderId="10" xfId="0" applyNumberFormat="1" applyFont="1" applyFill="1" applyBorder="1" applyAlignment="1" applyProtection="1">
      <alignment horizontal="right" vertical="center" wrapText="1" indent="1"/>
    </xf>
    <xf numFmtId="164" fontId="25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10" xfId="0" applyNumberFormat="1" applyFont="1" applyFill="1" applyBorder="1" applyAlignment="1" applyProtection="1">
      <alignment horizontal="center" wrapText="1"/>
    </xf>
    <xf numFmtId="164" fontId="23" fillId="0" borderId="27" xfId="0" applyNumberFormat="1" applyFont="1" applyFill="1" applyBorder="1" applyAlignment="1" applyProtection="1">
      <alignment horizontal="center" vertical="center" wrapText="1"/>
    </xf>
    <xf numFmtId="164" fontId="23" fillId="0" borderId="35" xfId="0" applyNumberFormat="1" applyFont="1" applyFill="1" applyBorder="1" applyAlignment="1" applyProtection="1">
      <alignment horizontal="center" wrapText="1"/>
    </xf>
    <xf numFmtId="164" fontId="0" fillId="0" borderId="13" xfId="0" applyNumberFormat="1" applyFont="1" applyFill="1" applyBorder="1" applyAlignment="1" applyProtection="1">
      <alignment horizontal="center" wrapText="1"/>
    </xf>
    <xf numFmtId="164" fontId="0" fillId="0" borderId="15" xfId="0" applyNumberFormat="1" applyFont="1" applyFill="1" applyBorder="1" applyAlignment="1" applyProtection="1">
      <alignment horizontal="center" wrapText="1"/>
    </xf>
    <xf numFmtId="164" fontId="20" fillId="0" borderId="28" xfId="0" applyNumberFormat="1" applyFont="1" applyFill="1" applyBorder="1" applyAlignment="1" applyProtection="1">
      <alignment horizontal="center" wrapText="1"/>
    </xf>
    <xf numFmtId="164" fontId="0" fillId="0" borderId="28" xfId="0" applyNumberFormat="1" applyFont="1" applyFill="1" applyBorder="1" applyAlignment="1" applyProtection="1">
      <alignment horizontal="center" wrapText="1"/>
    </xf>
    <xf numFmtId="164" fontId="20" fillId="0" borderId="19" xfId="0" applyNumberFormat="1" applyFont="1" applyFill="1" applyBorder="1" applyAlignment="1" applyProtection="1">
      <alignment horizontal="center" wrapText="1"/>
    </xf>
    <xf numFmtId="164" fontId="0" fillId="0" borderId="36" xfId="0" applyNumberFormat="1" applyFont="1" applyFill="1" applyBorder="1" applyAlignment="1" applyProtection="1">
      <alignment horizontal="center" wrapText="1"/>
    </xf>
    <xf numFmtId="164" fontId="20" fillId="0" borderId="32" xfId="0" applyNumberFormat="1" applyFont="1" applyFill="1" applyBorder="1" applyAlignment="1" applyProtection="1">
      <alignment horizontal="center" wrapText="1"/>
    </xf>
    <xf numFmtId="164" fontId="0" fillId="0" borderId="38" xfId="0" applyNumberFormat="1" applyFont="1" applyFill="1" applyBorder="1" applyAlignment="1" applyProtection="1">
      <alignment horizontal="center" wrapText="1"/>
    </xf>
    <xf numFmtId="164" fontId="25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4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0" xfId="0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Fill="1" applyBorder="1" applyAlignment="1" applyProtection="1">
      <alignment vertical="center" wrapText="1"/>
    </xf>
    <xf numFmtId="164" fontId="23" fillId="0" borderId="44" xfId="0" applyNumberFormat="1" applyFont="1" applyFill="1" applyBorder="1" applyAlignment="1" applyProtection="1">
      <alignment horizontal="center" vertical="center" wrapText="1"/>
    </xf>
    <xf numFmtId="164" fontId="0" fillId="0" borderId="34" xfId="0" applyNumberFormat="1" applyFont="1" applyFill="1" applyBorder="1" applyAlignment="1" applyProtection="1">
      <alignment horizontal="center" wrapText="1"/>
    </xf>
    <xf numFmtId="164" fontId="0" fillId="0" borderId="45" xfId="0" applyNumberFormat="1" applyFont="1" applyFill="1" applyBorder="1" applyAlignment="1" applyProtection="1">
      <alignment horizontal="center" wrapText="1"/>
    </xf>
    <xf numFmtId="164" fontId="0" fillId="0" borderId="10" xfId="0" applyNumberFormat="1" applyFont="1" applyFill="1" applyBorder="1" applyAlignment="1" applyProtection="1">
      <alignment horizontal="center" wrapText="1"/>
    </xf>
    <xf numFmtId="164" fontId="20" fillId="0" borderId="10" xfId="0" applyNumberFormat="1" applyFont="1" applyFill="1" applyBorder="1" applyAlignment="1" applyProtection="1">
      <alignment horizontal="center" wrapText="1"/>
    </xf>
    <xf numFmtId="164" fontId="23" fillId="0" borderId="35" xfId="0" applyNumberFormat="1" applyFont="1" applyFill="1" applyBorder="1" applyAlignment="1" applyProtection="1">
      <alignment horizontal="left" vertical="center" wrapText="1" indent="1"/>
    </xf>
    <xf numFmtId="164" fontId="23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46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47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0" xfId="0" applyNumberFormat="1" applyFont="1" applyFill="1" applyAlignment="1" applyProtection="1">
      <alignment horizontal="center" vertical="center" wrapText="1"/>
    </xf>
    <xf numFmtId="164" fontId="26" fillId="0" borderId="0" xfId="0" applyNumberFormat="1" applyFont="1" applyFill="1" applyAlignment="1" applyProtection="1">
      <alignment vertical="center" wrapText="1"/>
    </xf>
    <xf numFmtId="164" fontId="0" fillId="0" borderId="49" xfId="0" applyNumberFormat="1" applyFill="1" applyBorder="1" applyAlignment="1" applyProtection="1">
      <alignment vertical="center" wrapText="1"/>
    </xf>
    <xf numFmtId="164" fontId="0" fillId="0" borderId="37" xfId="0" applyNumberFormat="1" applyFill="1" applyBorder="1" applyAlignment="1" applyProtection="1">
      <alignment vertical="center" wrapText="1"/>
    </xf>
    <xf numFmtId="164" fontId="0" fillId="0" borderId="16" xfId="0" applyNumberFormat="1" applyFill="1" applyBorder="1" applyAlignment="1" applyProtection="1">
      <alignment vertical="center" wrapText="1"/>
    </xf>
    <xf numFmtId="164" fontId="0" fillId="0" borderId="38" xfId="0" applyNumberFormat="1" applyFill="1" applyBorder="1" applyAlignment="1" applyProtection="1">
      <alignment vertical="center" wrapText="1"/>
    </xf>
    <xf numFmtId="164" fontId="0" fillId="0" borderId="50" xfId="0" applyNumberFormat="1" applyFill="1" applyBorder="1" applyAlignment="1" applyProtection="1">
      <alignment vertical="center" wrapText="1"/>
    </xf>
    <xf numFmtId="164" fontId="0" fillId="0" borderId="39" xfId="0" applyNumberFormat="1" applyFill="1" applyBorder="1" applyAlignment="1" applyProtection="1">
      <alignment vertical="center" wrapText="1"/>
    </xf>
    <xf numFmtId="164" fontId="0" fillId="0" borderId="52" xfId="0" applyNumberFormat="1" applyFont="1" applyFill="1" applyBorder="1" applyAlignment="1" applyProtection="1">
      <alignment horizontal="center" wrapText="1"/>
    </xf>
    <xf numFmtId="164" fontId="23" fillId="0" borderId="51" xfId="0" applyNumberFormat="1" applyFont="1" applyFill="1" applyBorder="1" applyAlignment="1" applyProtection="1">
      <alignment horizontal="right" vertical="center" wrapText="1" indent="1"/>
    </xf>
    <xf numFmtId="164" fontId="23" fillId="0" borderId="10" xfId="0" applyNumberFormat="1" applyFont="1" applyFill="1" applyBorder="1" applyAlignment="1" applyProtection="1">
      <alignment vertical="center" wrapText="1"/>
    </xf>
    <xf numFmtId="164" fontId="23" fillId="0" borderId="12" xfId="0" applyNumberFormat="1" applyFont="1" applyFill="1" applyBorder="1" applyAlignment="1" applyProtection="1">
      <alignment horizontal="center" wrapText="1"/>
    </xf>
    <xf numFmtId="164" fontId="0" fillId="0" borderId="50" xfId="0" applyNumberFormat="1" applyFont="1" applyFill="1" applyBorder="1" applyAlignment="1" applyProtection="1">
      <alignment horizontal="center" wrapText="1"/>
    </xf>
    <xf numFmtId="164" fontId="23" fillId="0" borderId="40" xfId="0" applyNumberFormat="1" applyFont="1" applyFill="1" applyBorder="1" applyAlignment="1" applyProtection="1">
      <alignment horizontal="center" vertical="center" wrapText="1"/>
    </xf>
    <xf numFmtId="164" fontId="23" fillId="0" borderId="41" xfId="0" applyNumberFormat="1" applyFont="1" applyFill="1" applyBorder="1" applyAlignment="1" applyProtection="1">
      <alignment horizontal="center" vertical="center" wrapText="1"/>
    </xf>
    <xf numFmtId="164" fontId="24" fillId="0" borderId="42" xfId="0" applyNumberFormat="1" applyFont="1" applyFill="1" applyBorder="1" applyAlignment="1" applyProtection="1">
      <alignment horizontal="center" vertical="center" wrapText="1"/>
    </xf>
    <xf numFmtId="164" fontId="23" fillId="0" borderId="35" xfId="0" applyNumberFormat="1" applyFont="1" applyFill="1" applyBorder="1" applyAlignment="1" applyProtection="1">
      <alignment horizontal="center" vertical="center" wrapText="1"/>
    </xf>
    <xf numFmtId="0" fontId="0" fillId="0" borderId="27" xfId="0" applyBorder="1" applyAlignment="1">
      <alignment wrapText="1"/>
    </xf>
    <xf numFmtId="0" fontId="0" fillId="0" borderId="48" xfId="0" applyBorder="1" applyAlignment="1">
      <alignment wrapText="1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8"/>
  <sheetViews>
    <sheetView tabSelected="1" view="pageBreakPreview" zoomScaleNormal="100" zoomScaleSheetLayoutView="100" workbookViewId="0">
      <selection activeCell="I17" sqref="I17"/>
    </sheetView>
  </sheetViews>
  <sheetFormatPr defaultColWidth="9.33203125" defaultRowHeight="13.2" x14ac:dyDescent="0.25"/>
  <cols>
    <col min="1" max="1" width="6.77734375" style="1" customWidth="1"/>
    <col min="2" max="2" width="55.109375" style="4" customWidth="1"/>
    <col min="3" max="7" width="16.33203125" style="1" customWidth="1"/>
    <col min="8" max="8" width="55.109375" style="1" customWidth="1"/>
    <col min="9" max="9" width="16.33203125" style="1" customWidth="1"/>
    <col min="10" max="10" width="14.33203125" style="1" customWidth="1"/>
    <col min="11" max="11" width="15.44140625" style="1" customWidth="1"/>
    <col min="12" max="12" width="13.6640625" style="1" customWidth="1"/>
    <col min="13" max="13" width="14.109375" style="1" customWidth="1"/>
    <col min="14" max="16384" width="9.33203125" style="1"/>
  </cols>
  <sheetData>
    <row r="1" spans="1:13" ht="39.75" customHeight="1" x14ac:dyDescent="0.25">
      <c r="B1" s="2" t="s">
        <v>64</v>
      </c>
      <c r="C1" s="3"/>
      <c r="D1" s="3"/>
      <c r="E1" s="3"/>
      <c r="F1" s="3"/>
      <c r="G1" s="3"/>
      <c r="H1" s="3"/>
      <c r="I1" s="3"/>
      <c r="J1" s="30"/>
      <c r="K1" s="30"/>
    </row>
    <row r="2" spans="1:13" ht="14.4" thickBot="1" x14ac:dyDescent="0.3">
      <c r="B2" s="71" t="s">
        <v>67</v>
      </c>
      <c r="J2" s="30"/>
      <c r="M2" s="72" t="s">
        <v>65</v>
      </c>
    </row>
    <row r="3" spans="1:13" ht="13.8" thickBot="1" x14ac:dyDescent="0.3">
      <c r="A3" s="84" t="s">
        <v>0</v>
      </c>
      <c r="B3" s="9" t="s">
        <v>1</v>
      </c>
      <c r="C3" s="10"/>
      <c r="D3" s="32"/>
      <c r="E3" s="32"/>
      <c r="F3" s="32"/>
      <c r="G3" s="32"/>
      <c r="H3" s="87" t="s">
        <v>2</v>
      </c>
      <c r="I3" s="88"/>
      <c r="J3" s="88"/>
      <c r="K3" s="88"/>
      <c r="L3" s="88"/>
      <c r="M3" s="89"/>
    </row>
    <row r="4" spans="1:13" s="5" customFormat="1" ht="40.200000000000003" thickBot="1" x14ac:dyDescent="0.3">
      <c r="A4" s="85"/>
      <c r="B4" s="11" t="s">
        <v>3</v>
      </c>
      <c r="C4" s="12" t="s">
        <v>68</v>
      </c>
      <c r="D4" s="33" t="s">
        <v>74</v>
      </c>
      <c r="E4" s="33" t="s">
        <v>73</v>
      </c>
      <c r="F4" s="62" t="s">
        <v>75</v>
      </c>
      <c r="G4" s="62" t="s">
        <v>76</v>
      </c>
      <c r="H4" s="11" t="s">
        <v>3</v>
      </c>
      <c r="I4" s="12" t="s">
        <v>68</v>
      </c>
      <c r="J4" s="33" t="s">
        <v>74</v>
      </c>
      <c r="K4" s="33" t="s">
        <v>73</v>
      </c>
      <c r="L4" s="62" t="s">
        <v>75</v>
      </c>
      <c r="M4" s="62" t="s">
        <v>76</v>
      </c>
    </row>
    <row r="5" spans="1:13" s="6" customFormat="1" ht="13.8" thickBot="1" x14ac:dyDescent="0.3">
      <c r="A5" s="13">
        <v>1</v>
      </c>
      <c r="B5" s="11">
        <v>2</v>
      </c>
      <c r="C5" s="12" t="s">
        <v>4</v>
      </c>
      <c r="D5" s="33" t="s">
        <v>5</v>
      </c>
      <c r="E5" s="48" t="s">
        <v>6</v>
      </c>
      <c r="F5" s="13" t="s">
        <v>19</v>
      </c>
      <c r="G5" s="13" t="s">
        <v>22</v>
      </c>
      <c r="H5" s="48" t="s">
        <v>69</v>
      </c>
      <c r="I5" s="13" t="s">
        <v>70</v>
      </c>
      <c r="J5" s="49" t="s">
        <v>72</v>
      </c>
      <c r="K5" s="47" t="s">
        <v>24</v>
      </c>
      <c r="L5" s="60" t="s">
        <v>25</v>
      </c>
      <c r="M5" s="60" t="s">
        <v>26</v>
      </c>
    </row>
    <row r="6" spans="1:13" ht="13.8" thickBot="1" x14ac:dyDescent="0.3">
      <c r="A6" s="14" t="s">
        <v>7</v>
      </c>
      <c r="B6" s="15" t="s">
        <v>8</v>
      </c>
      <c r="C6" s="37">
        <v>92540639</v>
      </c>
      <c r="D6" s="70">
        <f>E6-C6</f>
        <v>57643</v>
      </c>
      <c r="E6" s="42">
        <v>92598282</v>
      </c>
      <c r="F6" s="58">
        <f>G6-E6</f>
        <v>927518</v>
      </c>
      <c r="G6" s="58">
        <v>93525800</v>
      </c>
      <c r="H6" s="39" t="s">
        <v>9</v>
      </c>
      <c r="I6" s="37">
        <v>10706511</v>
      </c>
      <c r="J6" s="53">
        <f t="shared" ref="J6:J11" si="0">K6-I6</f>
        <v>6022094</v>
      </c>
      <c r="K6" s="50">
        <v>16728605</v>
      </c>
      <c r="L6" s="61">
        <f t="shared" ref="L6:L11" si="1">M6-K6</f>
        <v>0</v>
      </c>
      <c r="M6" s="61">
        <v>16728605</v>
      </c>
    </row>
    <row r="7" spans="1:13" x14ac:dyDescent="0.25">
      <c r="A7" s="16" t="s">
        <v>10</v>
      </c>
      <c r="B7" s="17" t="s">
        <v>11</v>
      </c>
      <c r="C7" s="20">
        <v>7833097</v>
      </c>
      <c r="D7" s="18">
        <f>E7-C7</f>
        <v>7837837</v>
      </c>
      <c r="E7" s="18">
        <v>15670934</v>
      </c>
      <c r="F7" s="34">
        <f>G7-E7</f>
        <v>387918</v>
      </c>
      <c r="G7" s="34">
        <v>16058852</v>
      </c>
      <c r="H7" s="40" t="s">
        <v>12</v>
      </c>
      <c r="I7" s="20">
        <v>2065317</v>
      </c>
      <c r="J7" s="53">
        <f t="shared" si="0"/>
        <v>646126</v>
      </c>
      <c r="K7" s="51">
        <v>2711443</v>
      </c>
      <c r="L7" s="73">
        <f t="shared" si="1"/>
        <v>0</v>
      </c>
      <c r="M7" s="74">
        <v>2711443</v>
      </c>
    </row>
    <row r="8" spans="1:13" x14ac:dyDescent="0.25">
      <c r="A8" s="16" t="s">
        <v>4</v>
      </c>
      <c r="B8" s="17" t="s">
        <v>13</v>
      </c>
      <c r="C8" s="20"/>
      <c r="D8" s="18"/>
      <c r="E8" s="18"/>
      <c r="F8" s="34"/>
      <c r="G8" s="34"/>
      <c r="H8" s="40" t="s">
        <v>14</v>
      </c>
      <c r="I8" s="20">
        <v>17505870</v>
      </c>
      <c r="J8" s="53">
        <f t="shared" si="0"/>
        <v>727710</v>
      </c>
      <c r="K8" s="51">
        <v>18233580</v>
      </c>
      <c r="L8" s="75">
        <f t="shared" si="1"/>
        <v>560817</v>
      </c>
      <c r="M8" s="76">
        <v>18794397</v>
      </c>
    </row>
    <row r="9" spans="1:13" x14ac:dyDescent="0.25">
      <c r="A9" s="16" t="s">
        <v>5</v>
      </c>
      <c r="B9" s="17" t="s">
        <v>15</v>
      </c>
      <c r="C9" s="20">
        <v>8244000</v>
      </c>
      <c r="D9" s="18">
        <f>E9-C9</f>
        <v>2018199</v>
      </c>
      <c r="E9" s="18">
        <v>10262199</v>
      </c>
      <c r="F9" s="34">
        <f>G9-E9</f>
        <v>0</v>
      </c>
      <c r="G9" s="18">
        <v>10262199</v>
      </c>
      <c r="H9" s="40" t="s">
        <v>16</v>
      </c>
      <c r="I9" s="20">
        <v>2186000</v>
      </c>
      <c r="J9" s="53">
        <f t="shared" si="0"/>
        <v>18810</v>
      </c>
      <c r="K9" s="51">
        <v>2204810</v>
      </c>
      <c r="L9" s="75">
        <f t="shared" si="1"/>
        <v>25080</v>
      </c>
      <c r="M9" s="76">
        <v>2229890</v>
      </c>
    </row>
    <row r="10" spans="1:13" x14ac:dyDescent="0.25">
      <c r="A10" s="16" t="s">
        <v>6</v>
      </c>
      <c r="B10" s="19" t="s">
        <v>17</v>
      </c>
      <c r="C10" s="20">
        <v>33000</v>
      </c>
      <c r="D10" s="18">
        <f>E10-C10</f>
        <v>3000</v>
      </c>
      <c r="E10" s="18">
        <v>36000</v>
      </c>
      <c r="F10" s="34">
        <f>G10-E10</f>
        <v>0</v>
      </c>
      <c r="G10" s="18">
        <v>36000</v>
      </c>
      <c r="H10" s="40" t="s">
        <v>18</v>
      </c>
      <c r="I10" s="20">
        <v>80962634</v>
      </c>
      <c r="J10" s="53">
        <f t="shared" si="0"/>
        <v>748542</v>
      </c>
      <c r="K10" s="51">
        <v>81711176</v>
      </c>
      <c r="L10" s="75">
        <f t="shared" si="1"/>
        <v>591418</v>
      </c>
      <c r="M10" s="76">
        <v>82302594</v>
      </c>
    </row>
    <row r="11" spans="1:13" x14ac:dyDescent="0.25">
      <c r="A11" s="16" t="s">
        <v>19</v>
      </c>
      <c r="B11" s="17" t="s">
        <v>20</v>
      </c>
      <c r="C11" s="20"/>
      <c r="D11" s="18"/>
      <c r="E11" s="18"/>
      <c r="F11" s="34"/>
      <c r="G11" s="34"/>
      <c r="H11" s="40" t="s">
        <v>21</v>
      </c>
      <c r="I11" s="20">
        <v>12922875</v>
      </c>
      <c r="J11" s="53">
        <f t="shared" si="0"/>
        <v>-1607108</v>
      </c>
      <c r="K11" s="51">
        <v>11315767</v>
      </c>
      <c r="L11" s="75">
        <f t="shared" si="1"/>
        <v>5345162</v>
      </c>
      <c r="M11" s="76">
        <v>16660929</v>
      </c>
    </row>
    <row r="12" spans="1:13" x14ac:dyDescent="0.25">
      <c r="A12" s="16" t="s">
        <v>22</v>
      </c>
      <c r="B12" s="17" t="s">
        <v>23</v>
      </c>
      <c r="C12" s="20">
        <v>3103400</v>
      </c>
      <c r="D12" s="18">
        <f>E12-C12</f>
        <v>56942</v>
      </c>
      <c r="E12" s="18">
        <v>3160342</v>
      </c>
      <c r="F12" s="34">
        <f>G12-E12</f>
        <v>482969</v>
      </c>
      <c r="G12" s="34">
        <v>3643311</v>
      </c>
      <c r="H12" s="41"/>
      <c r="I12" s="20"/>
      <c r="J12" s="54"/>
      <c r="K12" s="51"/>
      <c r="L12" s="75"/>
      <c r="M12" s="76"/>
    </row>
    <row r="13" spans="1:13" x14ac:dyDescent="0.25">
      <c r="A13" s="16" t="s">
        <v>24</v>
      </c>
      <c r="B13" s="31" t="s">
        <v>66</v>
      </c>
      <c r="C13" s="20">
        <v>313580</v>
      </c>
      <c r="D13" s="18">
        <f>E13-C13</f>
        <v>0</v>
      </c>
      <c r="E13" s="18">
        <v>313580</v>
      </c>
      <c r="F13" s="34">
        <f>G13-E13</f>
        <v>0</v>
      </c>
      <c r="G13" s="18">
        <v>313580</v>
      </c>
      <c r="H13" s="41"/>
      <c r="I13" s="20"/>
      <c r="J13" s="54"/>
      <c r="K13" s="51"/>
      <c r="L13" s="75"/>
      <c r="M13" s="76"/>
    </row>
    <row r="14" spans="1:13" ht="13.8" thickBot="1" x14ac:dyDescent="0.3">
      <c r="A14" s="16" t="s">
        <v>25</v>
      </c>
      <c r="B14" s="21"/>
      <c r="C14" s="38"/>
      <c r="D14" s="43"/>
      <c r="E14" s="43"/>
      <c r="F14" s="59"/>
      <c r="G14" s="59"/>
      <c r="H14" s="41"/>
      <c r="I14" s="38"/>
      <c r="J14" s="56"/>
      <c r="K14" s="55"/>
      <c r="L14" s="77"/>
      <c r="M14" s="78"/>
    </row>
    <row r="15" spans="1:13" ht="13.8" thickBot="1" x14ac:dyDescent="0.3">
      <c r="A15" s="7" t="s">
        <v>26</v>
      </c>
      <c r="B15" s="8" t="s">
        <v>27</v>
      </c>
      <c r="C15" s="44">
        <f>SUM(C6:C14)</f>
        <v>112067716</v>
      </c>
      <c r="D15" s="68">
        <f>E15-C15</f>
        <v>9973621</v>
      </c>
      <c r="E15" s="45">
        <f>SUM(E6:E14)</f>
        <v>122041337</v>
      </c>
      <c r="F15" s="45">
        <f>SUM(F6,F7,F9,F10,F12,F13)</f>
        <v>1798405</v>
      </c>
      <c r="G15" s="45">
        <f>SUM(G6:G14)</f>
        <v>123839742</v>
      </c>
      <c r="H15" s="8" t="s">
        <v>28</v>
      </c>
      <c r="I15" s="44">
        <f>SUM(I6:I14)</f>
        <v>126349207</v>
      </c>
      <c r="J15" s="82">
        <f>K15-I15</f>
        <v>6556174</v>
      </c>
      <c r="K15" s="80">
        <f>SUM(K6:K14)</f>
        <v>132905381</v>
      </c>
      <c r="L15" s="81">
        <f>SUM(L6,L7,L8,L9,L10,L11)</f>
        <v>6522477</v>
      </c>
      <c r="M15" s="80">
        <f>SUM(M6:M14)</f>
        <v>139427858</v>
      </c>
    </row>
    <row r="16" spans="1:13" x14ac:dyDescent="0.25">
      <c r="A16" s="28" t="s">
        <v>29</v>
      </c>
      <c r="B16" s="27" t="s">
        <v>30</v>
      </c>
      <c r="C16" s="24">
        <f>SUM(C17:C20)</f>
        <v>14281491</v>
      </c>
      <c r="D16" s="42">
        <f>E16-C16</f>
        <v>-495341</v>
      </c>
      <c r="E16" s="24">
        <f>SUM(E17:E20)</f>
        <v>13786150</v>
      </c>
      <c r="F16" s="42">
        <f>G16-E16</f>
        <v>4724072</v>
      </c>
      <c r="G16" s="24">
        <f>SUM(G17:G20)</f>
        <v>18510222</v>
      </c>
      <c r="H16" s="17" t="s">
        <v>31</v>
      </c>
      <c r="I16" s="46"/>
      <c r="J16" s="52"/>
      <c r="K16" s="79"/>
      <c r="L16" s="73"/>
      <c r="M16" s="74"/>
    </row>
    <row r="17" spans="1:13" x14ac:dyDescent="0.25">
      <c r="A17" s="16" t="s">
        <v>32</v>
      </c>
      <c r="B17" s="17" t="s">
        <v>33</v>
      </c>
      <c r="C17" s="18">
        <v>14281491</v>
      </c>
      <c r="D17" s="69">
        <f>E17-C17</f>
        <v>-495341</v>
      </c>
      <c r="E17" s="18">
        <v>13786150</v>
      </c>
      <c r="F17" s="34">
        <f>G17-E17</f>
        <v>4724072</v>
      </c>
      <c r="G17" s="34">
        <v>18510222</v>
      </c>
      <c r="H17" s="17" t="s">
        <v>34</v>
      </c>
      <c r="I17" s="20"/>
      <c r="J17" s="54"/>
      <c r="K17" s="57"/>
      <c r="L17" s="75"/>
      <c r="M17" s="76"/>
    </row>
    <row r="18" spans="1:13" x14ac:dyDescent="0.25">
      <c r="A18" s="16" t="s">
        <v>35</v>
      </c>
      <c r="B18" s="17" t="s">
        <v>36</v>
      </c>
      <c r="C18" s="18"/>
      <c r="D18" s="34"/>
      <c r="E18" s="34"/>
      <c r="F18" s="34"/>
      <c r="G18" s="34"/>
      <c r="H18" s="17" t="s">
        <v>37</v>
      </c>
      <c r="I18" s="20"/>
      <c r="J18" s="54"/>
      <c r="K18" s="57"/>
      <c r="L18" s="75"/>
      <c r="M18" s="76"/>
    </row>
    <row r="19" spans="1:13" x14ac:dyDescent="0.25">
      <c r="A19" s="16" t="s">
        <v>38</v>
      </c>
      <c r="B19" s="17" t="s">
        <v>39</v>
      </c>
      <c r="C19" s="18"/>
      <c r="D19" s="34"/>
      <c r="E19" s="34"/>
      <c r="F19" s="34"/>
      <c r="G19" s="34"/>
      <c r="H19" s="17" t="s">
        <v>40</v>
      </c>
      <c r="I19" s="20"/>
      <c r="J19" s="54"/>
      <c r="K19" s="57"/>
      <c r="L19" s="75"/>
      <c r="M19" s="76"/>
    </row>
    <row r="20" spans="1:13" x14ac:dyDescent="0.25">
      <c r="A20" s="16" t="s">
        <v>41</v>
      </c>
      <c r="B20" s="17" t="s">
        <v>42</v>
      </c>
      <c r="C20" s="18"/>
      <c r="D20" s="35"/>
      <c r="E20" s="35"/>
      <c r="F20" s="35"/>
      <c r="G20" s="35"/>
      <c r="H20" s="23" t="s">
        <v>43</v>
      </c>
      <c r="I20" s="20"/>
      <c r="J20" s="54"/>
      <c r="K20" s="57"/>
      <c r="L20" s="75"/>
      <c r="M20" s="76"/>
    </row>
    <row r="21" spans="1:13" x14ac:dyDescent="0.25">
      <c r="A21" s="16" t="s">
        <v>44</v>
      </c>
      <c r="B21" s="29" t="s">
        <v>45</v>
      </c>
      <c r="C21" s="25">
        <f>SUM(C22:C23)</f>
        <v>0</v>
      </c>
      <c r="D21" s="36"/>
      <c r="E21" s="36"/>
      <c r="F21" s="36"/>
      <c r="G21" s="36"/>
      <c r="H21" s="17" t="s">
        <v>46</v>
      </c>
      <c r="I21" s="20"/>
      <c r="J21" s="54"/>
      <c r="K21" s="57"/>
      <c r="L21" s="75"/>
      <c r="M21" s="76"/>
    </row>
    <row r="22" spans="1:13" x14ac:dyDescent="0.25">
      <c r="A22" s="22" t="s">
        <v>47</v>
      </c>
      <c r="B22" s="23" t="s">
        <v>48</v>
      </c>
      <c r="C22" s="26"/>
      <c r="D22" s="35"/>
      <c r="E22" s="35"/>
      <c r="F22" s="35"/>
      <c r="G22" s="35"/>
      <c r="H22" s="15" t="s">
        <v>49</v>
      </c>
      <c r="I22" s="46"/>
      <c r="J22" s="54"/>
      <c r="K22" s="57"/>
      <c r="L22" s="75"/>
      <c r="M22" s="76"/>
    </row>
    <row r="23" spans="1:13" ht="13.8" thickBot="1" x14ac:dyDescent="0.3">
      <c r="A23" s="16" t="s">
        <v>50</v>
      </c>
      <c r="B23" s="17" t="s">
        <v>51</v>
      </c>
      <c r="C23" s="18"/>
      <c r="D23" s="34"/>
      <c r="E23" s="34"/>
      <c r="F23" s="34"/>
      <c r="G23" s="34"/>
      <c r="H23" s="31" t="s">
        <v>71</v>
      </c>
      <c r="I23" s="20"/>
      <c r="J23" s="63">
        <f>K23-I23</f>
        <v>2922106</v>
      </c>
      <c r="K23" s="64">
        <v>2922106</v>
      </c>
      <c r="L23" s="83">
        <f>M23-K23</f>
        <v>0</v>
      </c>
      <c r="M23" s="64">
        <v>2922106</v>
      </c>
    </row>
    <row r="24" spans="1:13" ht="13.8" thickBot="1" x14ac:dyDescent="0.3">
      <c r="A24" s="7" t="s">
        <v>52</v>
      </c>
      <c r="B24" s="67" t="s">
        <v>53</v>
      </c>
      <c r="C24" s="45">
        <f>SUM(C16,C21)</f>
        <v>14281491</v>
      </c>
      <c r="D24" s="68">
        <f>E24-C24</f>
        <v>-495341</v>
      </c>
      <c r="E24" s="45">
        <f>SUM(E16,E21)</f>
        <v>13786150</v>
      </c>
      <c r="F24" s="45">
        <f>G24-E24</f>
        <v>4724072</v>
      </c>
      <c r="G24" s="45">
        <f>SUM(G16,G21)</f>
        <v>18510222</v>
      </c>
      <c r="H24" s="8" t="s">
        <v>54</v>
      </c>
      <c r="I24" s="44">
        <f>SUM(I16:I23)</f>
        <v>0</v>
      </c>
      <c r="J24" s="65">
        <f>SUM(J16:J23)</f>
        <v>2922106</v>
      </c>
      <c r="K24" s="65">
        <f>SUM(K16:K23)</f>
        <v>2922106</v>
      </c>
      <c r="L24" s="63">
        <f>M24-K24</f>
        <v>0</v>
      </c>
      <c r="M24" s="65">
        <f>SUM(M16:M23)</f>
        <v>2922106</v>
      </c>
    </row>
    <row r="25" spans="1:13" ht="13.8" thickBot="1" x14ac:dyDescent="0.3">
      <c r="A25" s="7" t="s">
        <v>55</v>
      </c>
      <c r="B25" s="67" t="s">
        <v>56</v>
      </c>
      <c r="C25" s="45">
        <f>SUM(C15,C24)</f>
        <v>126349207</v>
      </c>
      <c r="D25" s="68">
        <f>E25-C25</f>
        <v>9478280</v>
      </c>
      <c r="E25" s="45">
        <f>SUM(E15,E24)</f>
        <v>135827487</v>
      </c>
      <c r="F25" s="45">
        <f>G25-E25</f>
        <v>6522477</v>
      </c>
      <c r="G25" s="45">
        <f>SUM(G15,G24)</f>
        <v>142349964</v>
      </c>
      <c r="H25" s="8" t="s">
        <v>57</v>
      </c>
      <c r="I25" s="44">
        <f>SUM(I15,I24)</f>
        <v>126349207</v>
      </c>
      <c r="J25" s="65">
        <f>K25-I25</f>
        <v>9478280</v>
      </c>
      <c r="K25" s="45">
        <f>SUM(K15,K24)</f>
        <v>135827487</v>
      </c>
      <c r="L25" s="81">
        <f>SUM(L15,L24)</f>
        <v>6522477</v>
      </c>
      <c r="M25" s="45">
        <f>SUM(M15,M24)</f>
        <v>142349964</v>
      </c>
    </row>
    <row r="26" spans="1:13" ht="13.8" thickBot="1" x14ac:dyDescent="0.3">
      <c r="A26" s="7" t="s">
        <v>58</v>
      </c>
      <c r="B26" s="67" t="s">
        <v>59</v>
      </c>
      <c r="C26" s="45"/>
      <c r="D26" s="45"/>
      <c r="E26" s="45"/>
      <c r="F26" s="45"/>
      <c r="G26" s="45"/>
      <c r="H26" s="8" t="s">
        <v>60</v>
      </c>
      <c r="I26" s="44"/>
      <c r="J26" s="66"/>
      <c r="K26" s="65"/>
      <c r="L26" s="61"/>
      <c r="M26" s="61"/>
    </row>
    <row r="27" spans="1:13" ht="13.8" thickBot="1" x14ac:dyDescent="0.3">
      <c r="A27" s="7" t="s">
        <v>61</v>
      </c>
      <c r="B27" s="67" t="s">
        <v>62</v>
      </c>
      <c r="C27" s="45" t="str">
        <f>IF(C15+C16-I25&lt;0,I25-(C15+C16),"-")</f>
        <v>-</v>
      </c>
      <c r="D27" s="45"/>
      <c r="E27" s="45"/>
      <c r="F27" s="45"/>
      <c r="G27" s="45"/>
      <c r="H27" s="8" t="s">
        <v>63</v>
      </c>
      <c r="I27" s="44"/>
      <c r="J27" s="66"/>
      <c r="K27" s="65"/>
      <c r="L27" s="61"/>
      <c r="M27" s="61"/>
    </row>
    <row r="28" spans="1:13" ht="17.399999999999999" x14ac:dyDescent="0.25">
      <c r="B28" s="86"/>
      <c r="C28" s="86"/>
      <c r="D28" s="86"/>
      <c r="E28" s="86"/>
      <c r="F28" s="86"/>
      <c r="G28" s="86"/>
      <c r="H28" s="86"/>
    </row>
  </sheetData>
  <mergeCells count="3">
    <mergeCell ref="A3:A4"/>
    <mergeCell ref="B28:H28"/>
    <mergeCell ref="H3:M3"/>
  </mergeCells>
  <phoneticPr fontId="0" type="noConversion"/>
  <printOptions horizontalCentered="1"/>
  <pageMargins left="0.31496062992125984" right="0.47244094488188981" top="0.9055118110236221" bottom="0.31496062992125984" header="0.6692913385826772" footer="0.27559055118110237"/>
  <pageSetup paperSize="9" scale="55" orientation="landscape" verticalDpi="300" r:id="rId1"/>
  <headerFooter alignWithMargins="0">
    <oddHeader xml:space="preserve">&amp;R&amp;"Times New Roman CE,Félkövér dőlt"&amp;11 1. sz. melléklet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1.sz.mell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Windows-felhasználó</cp:lastModifiedBy>
  <cp:lastPrinted>2017-05-31T06:59:53Z</cp:lastPrinted>
  <dcterms:created xsi:type="dcterms:W3CDTF">2014-02-06T13:24:42Z</dcterms:created>
  <dcterms:modified xsi:type="dcterms:W3CDTF">2017-08-30T14:04:20Z</dcterms:modified>
</cp:coreProperties>
</file>